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codeName="{B7FE6334-C1A2-E50D-BD3D-5F4D41BBC2E3}"/>
  <workbookPr codeName="ThisWorkbook" defaultThemeVersion="124226"/>
  <mc:AlternateContent xmlns:mc="http://schemas.openxmlformats.org/markup-compatibility/2006">
    <mc:Choice Requires="x15">
      <x15ac:absPath xmlns:x15ac="http://schemas.microsoft.com/office/spreadsheetml/2010/11/ac" url="C:\Users\rplgr\Downloads\"/>
    </mc:Choice>
  </mc:AlternateContent>
  <xr:revisionPtr revIDLastSave="0" documentId="8_{92F7FC4D-6B53-40DB-ACB7-9B37BE28FC51}"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B6" i="3"/>
  <c r="C6" i="3"/>
  <c r="D6" i="3"/>
  <c r="E6" i="3"/>
  <c r="F6" i="3"/>
  <c r="B7" i="3"/>
  <c r="C7" i="3"/>
  <c r="D7" i="3"/>
  <c r="E7" i="3"/>
  <c r="F7" i="3"/>
  <c r="B8" i="3"/>
  <c r="C8" i="3"/>
  <c r="D8" i="3"/>
  <c r="E8" i="3"/>
  <c r="F8" i="3"/>
  <c r="B9" i="3"/>
  <c r="C9" i="3"/>
  <c r="D9" i="3"/>
  <c r="E9" i="3"/>
  <c r="F9" i="3"/>
  <c r="B10" i="3"/>
  <c r="C10" i="3"/>
  <c r="D10" i="3"/>
  <c r="E10" i="3"/>
  <c r="F10" i="3"/>
  <c r="B11" i="3"/>
  <c r="C11" i="3"/>
  <c r="D11" i="3"/>
  <c r="E11" i="3"/>
  <c r="F11" i="3"/>
  <c r="B12" i="3"/>
  <c r="C12" i="3"/>
  <c r="D12" i="3"/>
  <c r="E12" i="3"/>
  <c r="F12" i="3"/>
  <c r="B13" i="3"/>
  <c r="C13" i="3"/>
  <c r="D13" i="3"/>
  <c r="E13" i="3"/>
  <c r="F13" i="3"/>
  <c r="B14" i="3"/>
  <c r="C14" i="3"/>
  <c r="D14" i="3"/>
  <c r="E14" i="3"/>
  <c r="F14" i="3"/>
  <c r="B15" i="3"/>
  <c r="C15" i="3"/>
  <c r="D15" i="3"/>
  <c r="E15" i="3"/>
  <c r="F15" i="3"/>
  <c r="B16" i="3"/>
  <c r="C16" i="3"/>
  <c r="D16" i="3"/>
  <c r="E16" i="3"/>
  <c r="F16" i="3"/>
  <c r="B17" i="3"/>
  <c r="C17" i="3"/>
  <c r="D17" i="3"/>
  <c r="E17" i="3"/>
  <c r="F17" i="3"/>
  <c r="B18" i="3"/>
  <c r="C18" i="3"/>
  <c r="D18" i="3"/>
  <c r="E18" i="3"/>
  <c r="F18" i="3"/>
  <c r="B19" i="3"/>
  <c r="C19" i="3"/>
  <c r="D19" i="3"/>
  <c r="E19" i="3"/>
  <c r="F19" i="3"/>
  <c r="B20" i="3"/>
  <c r="C20" i="3"/>
  <c r="D20" i="3"/>
  <c r="E20" i="3"/>
  <c r="F20" i="3"/>
  <c r="B21" i="3"/>
  <c r="C21" i="3"/>
  <c r="D21" i="3"/>
  <c r="E21" i="3"/>
  <c r="F21" i="3"/>
  <c r="B22" i="3"/>
  <c r="C22" i="3"/>
  <c r="D22" i="3"/>
  <c r="E22" i="3"/>
  <c r="F22" i="3"/>
  <c r="B23" i="3"/>
  <c r="C23" i="3"/>
  <c r="D23" i="3"/>
  <c r="E23" i="3"/>
  <c r="F23" i="3"/>
  <c r="B24" i="3"/>
  <c r="C24" i="3"/>
  <c r="D24" i="3"/>
  <c r="E24" i="3"/>
  <c r="F24" i="3"/>
  <c r="B25" i="3"/>
  <c r="C25" i="3"/>
  <c r="D25" i="3"/>
  <c r="E25" i="3"/>
  <c r="F25" i="3"/>
  <c r="B26" i="3"/>
  <c r="C26" i="3"/>
  <c r="D26" i="3"/>
  <c r="E26" i="3"/>
  <c r="F26" i="3"/>
  <c r="B27" i="3"/>
  <c r="C27" i="3"/>
  <c r="D27" i="3"/>
  <c r="E27" i="3"/>
  <c r="F27" i="3"/>
  <c r="B28" i="3"/>
  <c r="C28" i="3"/>
  <c r="D28" i="3"/>
  <c r="E28" i="3"/>
  <c r="F28" i="3"/>
  <c r="B29" i="3"/>
  <c r="C29" i="3"/>
  <c r="D29" i="3"/>
  <c r="E29" i="3"/>
  <c r="F29" i="3"/>
  <c r="B30" i="3"/>
  <c r="C30" i="3"/>
  <c r="D30" i="3"/>
  <c r="E30" i="3"/>
  <c r="F30" i="3"/>
  <c r="B31" i="3"/>
  <c r="C31" i="3"/>
  <c r="D31" i="3"/>
  <c r="E31" i="3"/>
  <c r="F31" i="3"/>
  <c r="B32" i="3"/>
  <c r="C32" i="3"/>
  <c r="D32" i="3"/>
  <c r="E32" i="3"/>
  <c r="F32" i="3"/>
  <c r="B33" i="3"/>
  <c r="C33" i="3"/>
  <c r="D33" i="3"/>
  <c r="E33" i="3"/>
  <c r="F33" i="3"/>
  <c r="B34" i="3"/>
  <c r="C34" i="3"/>
  <c r="D34" i="3"/>
  <c r="E34" i="3"/>
  <c r="F34" i="3"/>
  <c r="B35" i="3"/>
  <c r="C35" i="3"/>
  <c r="D35" i="3"/>
  <c r="E35" i="3"/>
  <c r="F35" i="3"/>
  <c r="B36" i="3"/>
  <c r="C36" i="3"/>
  <c r="D36" i="3"/>
  <c r="E36" i="3"/>
  <c r="F36" i="3"/>
  <c r="B37" i="3"/>
  <c r="C37" i="3"/>
  <c r="D37" i="3"/>
  <c r="E37" i="3"/>
  <c r="F37" i="3"/>
  <c r="B38" i="3"/>
  <c r="C38" i="3"/>
  <c r="D38" i="3"/>
  <c r="E38" i="3"/>
  <c r="F38" i="3"/>
  <c r="B39" i="3"/>
  <c r="C39" i="3"/>
  <c r="D39" i="3"/>
  <c r="E39" i="3"/>
  <c r="F39" i="3"/>
  <c r="B40" i="3"/>
  <c r="C40" i="3"/>
  <c r="D40" i="3"/>
  <c r="E40" i="3"/>
  <c r="F40" i="3"/>
  <c r="B41" i="3"/>
  <c r="C41" i="3"/>
  <c r="D41" i="3"/>
  <c r="E41" i="3"/>
  <c r="F41" i="3"/>
  <c r="B42" i="3"/>
  <c r="C42" i="3"/>
  <c r="D42" i="3"/>
  <c r="E42" i="3"/>
  <c r="F42" i="3"/>
  <c r="B43" i="3"/>
  <c r="C43" i="3"/>
  <c r="D43" i="3"/>
  <c r="E43" i="3"/>
  <c r="F43" i="3"/>
  <c r="B44" i="3"/>
  <c r="C44" i="3"/>
  <c r="D44" i="3"/>
  <c r="E44" i="3"/>
  <c r="F44" i="3"/>
  <c r="B45" i="3"/>
  <c r="C45" i="3"/>
  <c r="D45" i="3"/>
  <c r="E45" i="3"/>
  <c r="F45" i="3"/>
  <c r="B46" i="3"/>
  <c r="C46" i="3"/>
  <c r="D46" i="3"/>
  <c r="E46" i="3"/>
  <c r="F46" i="3"/>
  <c r="B47" i="3"/>
  <c r="C47" i="3"/>
  <c r="D47" i="3"/>
  <c r="E47" i="3"/>
  <c r="F47" i="3"/>
  <c r="B48" i="3"/>
  <c r="C48" i="3"/>
  <c r="D48" i="3"/>
  <c r="E48" i="3"/>
  <c r="F48" i="3"/>
  <c r="B49" i="3"/>
  <c r="C49" i="3"/>
  <c r="D49" i="3"/>
  <c r="E49" i="3"/>
  <c r="F49" i="3"/>
  <c r="B50" i="3"/>
  <c r="C50" i="3"/>
  <c r="D50" i="3"/>
  <c r="E50" i="3"/>
  <c r="F50" i="3"/>
  <c r="B51" i="3"/>
  <c r="C51" i="3"/>
  <c r="D51" i="3"/>
  <c r="E51" i="3"/>
  <c r="F51" i="3"/>
  <c r="B52" i="3"/>
  <c r="C52" i="3"/>
  <c r="D52" i="3"/>
  <c r="E52" i="3"/>
  <c r="F52" i="3"/>
  <c r="B53" i="3"/>
  <c r="C53" i="3"/>
  <c r="D53" i="3"/>
  <c r="E53" i="3"/>
  <c r="F53" i="3"/>
  <c r="B54" i="3"/>
  <c r="C54" i="3"/>
  <c r="D54" i="3"/>
  <c r="E54" i="3"/>
  <c r="F54" i="3"/>
  <c r="B55" i="3"/>
  <c r="C55" i="3"/>
  <c r="D55" i="3"/>
  <c r="E55" i="3"/>
  <c r="F55" i="3"/>
  <c r="B56" i="3"/>
  <c r="C56" i="3"/>
  <c r="D56" i="3"/>
  <c r="E56" i="3"/>
  <c r="F56" i="3"/>
  <c r="B57" i="3"/>
  <c r="C57" i="3"/>
  <c r="D57" i="3"/>
  <c r="E57" i="3"/>
  <c r="F57" i="3"/>
  <c r="B58" i="3"/>
  <c r="C58" i="3"/>
  <c r="D58" i="3"/>
  <c r="E58" i="3"/>
  <c r="F58" i="3"/>
  <c r="B59" i="3"/>
  <c r="C59" i="3"/>
  <c r="D59" i="3"/>
  <c r="E59" i="3"/>
  <c r="F59" i="3"/>
  <c r="B60" i="3"/>
  <c r="C60" i="3"/>
  <c r="D60" i="3"/>
  <c r="E60" i="3"/>
  <c r="F60" i="3"/>
  <c r="B61" i="3"/>
  <c r="C61" i="3"/>
  <c r="D61" i="3"/>
  <c r="E61" i="3"/>
  <c r="F61" i="3"/>
  <c r="B62" i="3"/>
  <c r="C62" i="3"/>
  <c r="D62" i="3"/>
  <c r="E62" i="3"/>
  <c r="F62" i="3"/>
  <c r="B63" i="3"/>
  <c r="C63" i="3"/>
  <c r="D63" i="3"/>
  <c r="E63" i="3"/>
  <c r="F63" i="3"/>
  <c r="B64" i="3"/>
  <c r="C64" i="3"/>
  <c r="D64" i="3"/>
  <c r="E64" i="3"/>
  <c r="F64" i="3"/>
  <c r="B65" i="3"/>
  <c r="C65" i="3"/>
  <c r="D65" i="3"/>
  <c r="E65" i="3"/>
  <c r="F65" i="3"/>
  <c r="B66" i="3"/>
  <c r="C66" i="3"/>
  <c r="D66" i="3"/>
  <c r="E66" i="3"/>
  <c r="F66" i="3"/>
  <c r="B67" i="3"/>
  <c r="C67" i="3"/>
  <c r="D67" i="3"/>
  <c r="E67" i="3"/>
  <c r="F67" i="3"/>
  <c r="B68" i="3"/>
  <c r="C68" i="3"/>
  <c r="D68" i="3"/>
  <c r="E68" i="3"/>
  <c r="F68" i="3"/>
  <c r="B69" i="3"/>
  <c r="C69" i="3"/>
  <c r="D69" i="3"/>
  <c r="E69" i="3"/>
  <c r="F69" i="3"/>
  <c r="B70" i="3"/>
  <c r="C70" i="3"/>
  <c r="D70" i="3"/>
  <c r="E70" i="3"/>
  <c r="F70" i="3"/>
  <c r="B71" i="3"/>
  <c r="C71" i="3"/>
  <c r="D71" i="3"/>
  <c r="E71" i="3"/>
  <c r="F71" i="3"/>
  <c r="B72" i="3"/>
  <c r="C72" i="3"/>
  <c r="D72" i="3"/>
  <c r="E72" i="3"/>
  <c r="F72" i="3"/>
  <c r="B73" i="3"/>
  <c r="C73" i="3"/>
  <c r="D73" i="3"/>
  <c r="E73" i="3"/>
  <c r="F73" i="3"/>
  <c r="B74" i="3"/>
  <c r="C74" i="3"/>
  <c r="D74" i="3"/>
  <c r="E74" i="3"/>
  <c r="F74" i="3"/>
  <c r="B75" i="3"/>
  <c r="C75" i="3"/>
  <c r="D75" i="3"/>
  <c r="E75" i="3"/>
  <c r="F75" i="3"/>
  <c r="B76" i="3"/>
  <c r="C76" i="3"/>
  <c r="D76" i="3"/>
  <c r="E76" i="3"/>
  <c r="F76" i="3"/>
  <c r="B77" i="3"/>
  <c r="C77" i="3"/>
  <c r="D77" i="3"/>
  <c r="E77" i="3"/>
  <c r="F77" i="3"/>
  <c r="B78" i="3"/>
  <c r="C78" i="3"/>
  <c r="D78" i="3"/>
  <c r="E78" i="3"/>
  <c r="F78" i="3"/>
  <c r="B79" i="3"/>
  <c r="C79" i="3"/>
  <c r="D79" i="3"/>
  <c r="E79" i="3"/>
  <c r="F79" i="3"/>
  <c r="B80" i="3"/>
  <c r="C80" i="3"/>
  <c r="D80" i="3"/>
  <c r="E80" i="3"/>
  <c r="F80" i="3"/>
  <c r="B81" i="3"/>
  <c r="C81" i="3"/>
  <c r="D81" i="3"/>
  <c r="E81" i="3"/>
  <c r="F81" i="3"/>
  <c r="B82" i="3"/>
  <c r="C82" i="3"/>
  <c r="D82" i="3"/>
  <c r="E82" i="3"/>
  <c r="F82" i="3"/>
  <c r="B83" i="3"/>
  <c r="C83" i="3"/>
  <c r="D83" i="3"/>
  <c r="E83" i="3"/>
  <c r="F83" i="3"/>
  <c r="B84" i="3"/>
  <c r="C84" i="3"/>
  <c r="D84" i="3"/>
  <c r="E84" i="3"/>
  <c r="F84" i="3"/>
  <c r="B85" i="3"/>
  <c r="C85" i="3"/>
  <c r="D85" i="3"/>
  <c r="E85" i="3"/>
  <c r="F85" i="3"/>
  <c r="B86" i="3"/>
  <c r="C86" i="3"/>
  <c r="D86" i="3"/>
  <c r="E86" i="3"/>
  <c r="F86" i="3"/>
  <c r="B87" i="3"/>
  <c r="C87" i="3"/>
  <c r="D87" i="3"/>
  <c r="E87" i="3"/>
  <c r="F87" i="3"/>
  <c r="B88" i="3"/>
  <c r="C88" i="3"/>
  <c r="D88" i="3"/>
  <c r="E88" i="3"/>
  <c r="F88" i="3"/>
  <c r="B89" i="3"/>
  <c r="C89" i="3"/>
  <c r="D89" i="3"/>
  <c r="E89" i="3"/>
  <c r="F89" i="3"/>
  <c r="B90" i="3"/>
  <c r="C90" i="3"/>
  <c r="D90" i="3"/>
  <c r="E90" i="3"/>
  <c r="F90" i="3"/>
  <c r="B91" i="3"/>
  <c r="C91" i="3"/>
  <c r="D91" i="3"/>
  <c r="E91" i="3"/>
  <c r="F91" i="3"/>
  <c r="B92" i="3"/>
  <c r="C92" i="3"/>
  <c r="D92" i="3"/>
  <c r="E92" i="3"/>
  <c r="F92" i="3"/>
  <c r="B93" i="3"/>
  <c r="C93" i="3"/>
  <c r="D93" i="3"/>
  <c r="E93" i="3"/>
  <c r="F93" i="3"/>
  <c r="B94" i="3"/>
  <c r="C94" i="3"/>
  <c r="D94" i="3"/>
  <c r="E94" i="3"/>
  <c r="F94" i="3"/>
  <c r="B95" i="3"/>
  <c r="C95" i="3"/>
  <c r="D95" i="3"/>
  <c r="E95" i="3"/>
  <c r="F95" i="3"/>
  <c r="B96" i="3"/>
  <c r="C96" i="3"/>
  <c r="D96" i="3"/>
  <c r="E96" i="3"/>
  <c r="F96" i="3"/>
  <c r="B97" i="3"/>
  <c r="C97" i="3"/>
  <c r="D97" i="3"/>
  <c r="E97" i="3"/>
  <c r="F97" i="3"/>
  <c r="B98" i="3"/>
  <c r="C98" i="3"/>
  <c r="D98" i="3"/>
  <c r="E98" i="3"/>
  <c r="F98" i="3"/>
  <c r="B99" i="3"/>
  <c r="C99" i="3"/>
  <c r="D99" i="3"/>
  <c r="E99" i="3"/>
  <c r="F99" i="3"/>
  <c r="B100" i="3"/>
  <c r="C100" i="3"/>
  <c r="D100" i="3"/>
  <c r="E100" i="3"/>
  <c r="F100" i="3"/>
  <c r="B101" i="3"/>
  <c r="C101" i="3"/>
  <c r="D101" i="3"/>
  <c r="E101" i="3"/>
  <c r="F101" i="3"/>
  <c r="B102" i="3"/>
  <c r="C102" i="3"/>
  <c r="D102" i="3"/>
  <c r="E102" i="3"/>
  <c r="F102" i="3"/>
  <c r="B103" i="3"/>
  <c r="C103" i="3"/>
  <c r="D103" i="3"/>
  <c r="E103" i="3"/>
  <c r="F103" i="3"/>
  <c r="B104" i="3"/>
  <c r="C104" i="3"/>
  <c r="D104" i="3"/>
  <c r="E104" i="3"/>
  <c r="F104" i="3"/>
  <c r="B105" i="3"/>
  <c r="C105" i="3"/>
  <c r="D105" i="3"/>
  <c r="E105" i="3"/>
  <c r="F105" i="3"/>
  <c r="B106" i="3"/>
  <c r="C106" i="3"/>
  <c r="D106" i="3"/>
  <c r="E106" i="3"/>
  <c r="F106" i="3"/>
  <c r="B107" i="3"/>
  <c r="C107" i="3"/>
  <c r="D107" i="3"/>
  <c r="E107" i="3"/>
  <c r="F107" i="3"/>
  <c r="B108" i="3"/>
  <c r="C108" i="3"/>
  <c r="D108" i="3"/>
  <c r="E108" i="3"/>
  <c r="F108" i="3"/>
  <c r="B109" i="3"/>
  <c r="C109" i="3"/>
  <c r="D109" i="3"/>
  <c r="E109" i="3"/>
  <c r="F109" i="3"/>
  <c r="B110" i="3"/>
  <c r="C110" i="3"/>
  <c r="D110" i="3"/>
  <c r="E110" i="3"/>
  <c r="F110" i="3"/>
  <c r="B111" i="3"/>
  <c r="C111" i="3"/>
  <c r="D111" i="3"/>
  <c r="E111" i="3"/>
  <c r="F111" i="3"/>
  <c r="B112" i="3"/>
  <c r="C112" i="3"/>
  <c r="D112" i="3"/>
  <c r="E112" i="3"/>
  <c r="F112" i="3"/>
  <c r="B113" i="3"/>
  <c r="C113" i="3"/>
  <c r="D113" i="3"/>
  <c r="E113" i="3"/>
  <c r="F113" i="3"/>
  <c r="B114" i="3"/>
  <c r="C114" i="3"/>
  <c r="D114" i="3"/>
  <c r="E114" i="3"/>
  <c r="F114" i="3"/>
  <c r="B115" i="3"/>
  <c r="C115" i="3"/>
  <c r="D115" i="3"/>
  <c r="E115" i="3"/>
  <c r="F115" i="3"/>
  <c r="B116" i="3"/>
  <c r="C116" i="3"/>
  <c r="D116" i="3"/>
  <c r="E116" i="3"/>
  <c r="F116" i="3"/>
  <c r="B117" i="3"/>
  <c r="C117" i="3"/>
  <c r="D117" i="3"/>
  <c r="E117" i="3"/>
  <c r="F117" i="3"/>
  <c r="B118" i="3"/>
  <c r="C118" i="3"/>
  <c r="D118" i="3"/>
  <c r="E118" i="3"/>
  <c r="F118" i="3"/>
  <c r="B119" i="3"/>
  <c r="C119" i="3"/>
  <c r="D119" i="3"/>
  <c r="E119" i="3"/>
  <c r="F119" i="3"/>
  <c r="B120" i="3"/>
  <c r="C120" i="3"/>
  <c r="D120" i="3"/>
  <c r="E120" i="3"/>
  <c r="F120" i="3"/>
  <c r="B121" i="3"/>
  <c r="C121" i="3"/>
  <c r="D121" i="3"/>
  <c r="E121" i="3"/>
  <c r="F121" i="3"/>
  <c r="B122" i="3"/>
  <c r="C122" i="3"/>
  <c r="D122" i="3"/>
  <c r="E122" i="3"/>
  <c r="F122" i="3"/>
  <c r="B123" i="3"/>
  <c r="C123" i="3"/>
  <c r="D123" i="3"/>
  <c r="E123" i="3"/>
  <c r="F123" i="3"/>
  <c r="B124" i="3"/>
  <c r="C124" i="3"/>
  <c r="D124" i="3"/>
  <c r="E124" i="3"/>
  <c r="F124" i="3"/>
  <c r="B125" i="3"/>
  <c r="C125" i="3"/>
  <c r="D125" i="3"/>
  <c r="E125" i="3"/>
  <c r="F125" i="3"/>
  <c r="B126" i="3"/>
  <c r="C126" i="3"/>
  <c r="D126" i="3"/>
  <c r="E126" i="3"/>
  <c r="F126" i="3"/>
  <c r="B127" i="3"/>
  <c r="C127" i="3"/>
  <c r="D127" i="3"/>
  <c r="E127" i="3"/>
  <c r="F127" i="3"/>
  <c r="B128" i="3"/>
  <c r="C128" i="3"/>
  <c r="D128" i="3"/>
  <c r="E128" i="3"/>
  <c r="F128" i="3"/>
  <c r="B129" i="3"/>
  <c r="C129" i="3"/>
  <c r="D129" i="3"/>
  <c r="E129" i="3"/>
  <c r="F129" i="3"/>
  <c r="B130" i="3"/>
  <c r="C130" i="3"/>
  <c r="D130" i="3"/>
  <c r="E130" i="3"/>
  <c r="F130" i="3"/>
  <c r="B131" i="3"/>
  <c r="C131" i="3"/>
  <c r="D131" i="3"/>
  <c r="E131" i="3"/>
  <c r="F131" i="3"/>
  <c r="B132" i="3"/>
  <c r="C132" i="3"/>
  <c r="D132" i="3"/>
  <c r="E132" i="3"/>
  <c r="F132" i="3"/>
  <c r="B133" i="3"/>
  <c r="C133" i="3"/>
  <c r="D133" i="3"/>
  <c r="E133" i="3"/>
  <c r="F133" i="3"/>
  <c r="B134" i="3"/>
  <c r="C134" i="3"/>
  <c r="D134" i="3"/>
  <c r="E134" i="3"/>
  <c r="F134" i="3"/>
  <c r="B135" i="3"/>
  <c r="C135" i="3"/>
  <c r="D135" i="3"/>
  <c r="E135" i="3"/>
  <c r="F135" i="3"/>
  <c r="B136" i="3"/>
  <c r="C136" i="3"/>
  <c r="D136" i="3"/>
  <c r="E136" i="3"/>
  <c r="F136" i="3"/>
  <c r="B137" i="3"/>
  <c r="C137" i="3"/>
  <c r="D137" i="3"/>
  <c r="E137" i="3"/>
  <c r="F137" i="3"/>
  <c r="B138" i="3"/>
  <c r="C138" i="3"/>
  <c r="D138" i="3"/>
  <c r="E138" i="3"/>
  <c r="F138" i="3"/>
  <c r="B139" i="3"/>
  <c r="C139" i="3"/>
  <c r="D139" i="3"/>
  <c r="E139" i="3"/>
  <c r="F139" i="3"/>
  <c r="B140" i="3"/>
  <c r="C140" i="3"/>
  <c r="D140" i="3"/>
  <c r="E140" i="3"/>
  <c r="F140" i="3"/>
  <c r="B141" i="3"/>
  <c r="C141" i="3"/>
  <c r="D141" i="3"/>
  <c r="E141" i="3"/>
  <c r="F141" i="3"/>
  <c r="B142" i="3"/>
  <c r="C142" i="3"/>
  <c r="D142" i="3"/>
  <c r="E142" i="3"/>
  <c r="F142" i="3"/>
  <c r="B143" i="3"/>
  <c r="C143" i="3"/>
  <c r="D143" i="3"/>
  <c r="E143" i="3"/>
  <c r="F143" i="3"/>
  <c r="B144" i="3"/>
  <c r="C144" i="3"/>
  <c r="D144" i="3"/>
  <c r="E144" i="3"/>
  <c r="F144" i="3"/>
  <c r="B145" i="3"/>
  <c r="C145" i="3"/>
  <c r="D145" i="3"/>
  <c r="E145" i="3"/>
  <c r="F145" i="3"/>
  <c r="B146" i="3"/>
  <c r="C146" i="3"/>
  <c r="D146" i="3"/>
  <c r="E146" i="3"/>
  <c r="F146" i="3"/>
  <c r="B147" i="3"/>
  <c r="C147" i="3"/>
  <c r="D147" i="3"/>
  <c r="E147" i="3"/>
  <c r="F147" i="3"/>
  <c r="B148" i="3"/>
  <c r="C148" i="3"/>
  <c r="D148" i="3"/>
  <c r="E148" i="3"/>
  <c r="F148" i="3"/>
  <c r="B149" i="3"/>
  <c r="C149" i="3"/>
  <c r="D149" i="3"/>
  <c r="E149" i="3"/>
  <c r="F149" i="3"/>
  <c r="B150" i="3"/>
  <c r="C150" i="3"/>
  <c r="D150" i="3"/>
  <c r="E150" i="3"/>
  <c r="F150" i="3"/>
  <c r="B151" i="3"/>
  <c r="C151" i="3"/>
  <c r="D151" i="3"/>
  <c r="E151" i="3"/>
  <c r="F151" i="3"/>
  <c r="B152" i="3"/>
  <c r="C152" i="3"/>
  <c r="D152" i="3"/>
  <c r="E152" i="3"/>
  <c r="F152" i="3"/>
  <c r="B153" i="3"/>
  <c r="C153" i="3"/>
  <c r="D153" i="3"/>
  <c r="E153" i="3"/>
  <c r="F153" i="3"/>
  <c r="B154" i="3"/>
  <c r="C154" i="3"/>
  <c r="D154" i="3"/>
  <c r="E154" i="3"/>
  <c r="F154" i="3"/>
  <c r="B155" i="3"/>
  <c r="C155" i="3"/>
  <c r="D155" i="3"/>
  <c r="E155" i="3"/>
  <c r="F155" i="3"/>
  <c r="B156" i="3"/>
  <c r="C156" i="3"/>
  <c r="D156" i="3"/>
  <c r="E156" i="3"/>
  <c r="F156" i="3"/>
  <c r="B157" i="3"/>
  <c r="C157" i="3"/>
  <c r="D157" i="3"/>
  <c r="E157" i="3"/>
  <c r="F157" i="3"/>
  <c r="B158" i="3"/>
  <c r="C158" i="3"/>
  <c r="D158" i="3"/>
  <c r="E158" i="3"/>
  <c r="F158" i="3"/>
  <c r="B159" i="3"/>
  <c r="C159" i="3"/>
  <c r="D159" i="3"/>
  <c r="E159" i="3"/>
  <c r="F159" i="3"/>
  <c r="B160" i="3"/>
  <c r="C160" i="3"/>
  <c r="D160" i="3"/>
  <c r="E160" i="3"/>
  <c r="F160" i="3"/>
  <c r="B161" i="3"/>
  <c r="C161" i="3"/>
  <c r="D161" i="3"/>
  <c r="E161" i="3"/>
  <c r="F161" i="3"/>
  <c r="B162" i="3"/>
  <c r="C162" i="3"/>
  <c r="D162" i="3"/>
  <c r="E162" i="3"/>
  <c r="F162" i="3"/>
  <c r="B163" i="3"/>
  <c r="C163" i="3"/>
  <c r="D163" i="3"/>
  <c r="E163" i="3"/>
  <c r="F163" i="3"/>
  <c r="B164" i="3"/>
  <c r="C164" i="3"/>
  <c r="D164" i="3"/>
  <c r="E164" i="3"/>
  <c r="F164" i="3"/>
  <c r="B165" i="3"/>
  <c r="C165" i="3"/>
  <c r="D165" i="3"/>
  <c r="E165" i="3"/>
  <c r="F165" i="3"/>
  <c r="B166" i="3"/>
  <c r="C166" i="3"/>
  <c r="D166" i="3"/>
  <c r="E166" i="3"/>
  <c r="F166" i="3"/>
  <c r="B167" i="3"/>
  <c r="C167" i="3"/>
  <c r="D167" i="3"/>
  <c r="E167" i="3"/>
  <c r="F167" i="3"/>
  <c r="B168" i="3"/>
  <c r="C168" i="3"/>
  <c r="D168" i="3"/>
  <c r="E168" i="3"/>
  <c r="F168" i="3"/>
  <c r="B169" i="3"/>
  <c r="C169" i="3"/>
  <c r="D169" i="3"/>
  <c r="E169" i="3"/>
  <c r="F169" i="3"/>
  <c r="B170" i="3"/>
  <c r="C170" i="3"/>
  <c r="D170" i="3"/>
  <c r="E170" i="3"/>
  <c r="F170" i="3"/>
  <c r="B171" i="3"/>
  <c r="C171" i="3"/>
  <c r="D171" i="3"/>
  <c r="E171" i="3"/>
  <c r="F171" i="3"/>
  <c r="B172" i="3"/>
  <c r="C172" i="3"/>
  <c r="D172" i="3"/>
  <c r="E172" i="3"/>
  <c r="F172" i="3"/>
  <c r="B173" i="3"/>
  <c r="C173" i="3"/>
  <c r="D173" i="3"/>
  <c r="E173" i="3"/>
  <c r="F173" i="3"/>
  <c r="B174" i="3"/>
  <c r="C174" i="3"/>
  <c r="D174" i="3"/>
  <c r="E174" i="3"/>
  <c r="F174" i="3"/>
  <c r="B175" i="3"/>
  <c r="C175" i="3"/>
  <c r="D175" i="3"/>
  <c r="E175" i="3"/>
  <c r="F175" i="3"/>
  <c r="B176" i="3"/>
  <c r="C176" i="3"/>
  <c r="D176" i="3"/>
  <c r="E176" i="3"/>
  <c r="F176" i="3"/>
  <c r="B177" i="3"/>
  <c r="C177" i="3"/>
  <c r="D177" i="3"/>
  <c r="E177" i="3"/>
  <c r="F177" i="3"/>
  <c r="B178" i="3"/>
  <c r="C178" i="3"/>
  <c r="D178" i="3"/>
  <c r="E178" i="3"/>
  <c r="F178" i="3"/>
  <c r="B179" i="3"/>
  <c r="C179" i="3"/>
  <c r="D179" i="3"/>
  <c r="E179" i="3"/>
  <c r="F179" i="3"/>
  <c r="B180" i="3"/>
  <c r="C180" i="3"/>
  <c r="D180" i="3"/>
  <c r="E180" i="3"/>
  <c r="F180" i="3"/>
  <c r="B181" i="3"/>
  <c r="C181" i="3"/>
  <c r="D181" i="3"/>
  <c r="E181" i="3"/>
  <c r="F181" i="3"/>
  <c r="B182" i="3"/>
  <c r="C182" i="3"/>
  <c r="D182" i="3"/>
  <c r="E182" i="3"/>
  <c r="F182" i="3"/>
  <c r="B183" i="3"/>
  <c r="C183" i="3"/>
  <c r="D183" i="3"/>
  <c r="E183" i="3"/>
  <c r="F183" i="3"/>
  <c r="B184" i="3"/>
  <c r="C184" i="3"/>
  <c r="D184" i="3"/>
  <c r="E184" i="3"/>
  <c r="F184" i="3"/>
  <c r="B185" i="3"/>
  <c r="C185" i="3"/>
  <c r="D185" i="3"/>
  <c r="E185" i="3"/>
  <c r="F185" i="3"/>
  <c r="B186" i="3"/>
  <c r="C186" i="3"/>
  <c r="D186" i="3"/>
  <c r="E186" i="3"/>
  <c r="F186" i="3"/>
  <c r="B187" i="3"/>
  <c r="C187" i="3"/>
  <c r="D187" i="3"/>
  <c r="E187" i="3"/>
  <c r="F187" i="3"/>
  <c r="B188" i="3"/>
  <c r="C188" i="3"/>
  <c r="D188" i="3"/>
  <c r="E188" i="3"/>
  <c r="F188" i="3"/>
  <c r="B189" i="3"/>
  <c r="C189" i="3"/>
  <c r="D189" i="3"/>
  <c r="E189" i="3"/>
  <c r="F189" i="3"/>
  <c r="B190" i="3"/>
  <c r="C190" i="3"/>
  <c r="D190" i="3"/>
  <c r="E190" i="3"/>
  <c r="F190" i="3"/>
  <c r="B191" i="3"/>
  <c r="C191" i="3"/>
  <c r="D191" i="3"/>
  <c r="E191" i="3"/>
  <c r="F191" i="3"/>
  <c r="B192" i="3"/>
  <c r="C192" i="3"/>
  <c r="D192" i="3"/>
  <c r="E192" i="3"/>
  <c r="F192" i="3"/>
  <c r="B193" i="3"/>
  <c r="C193" i="3"/>
  <c r="D193" i="3"/>
  <c r="E193" i="3"/>
  <c r="F193" i="3"/>
  <c r="B194" i="3"/>
  <c r="C194" i="3"/>
  <c r="D194" i="3"/>
  <c r="E194" i="3"/>
  <c r="F194" i="3"/>
  <c r="B195" i="3"/>
  <c r="C195" i="3"/>
  <c r="D195" i="3"/>
  <c r="E195" i="3"/>
  <c r="F195" i="3"/>
  <c r="B196" i="3"/>
  <c r="C196" i="3"/>
  <c r="D196" i="3"/>
  <c r="E196" i="3"/>
  <c r="F196" i="3"/>
  <c r="B197" i="3"/>
  <c r="C197" i="3"/>
  <c r="D197" i="3"/>
  <c r="E197" i="3"/>
  <c r="F197" i="3"/>
  <c r="B198" i="3"/>
  <c r="C198" i="3"/>
  <c r="D198" i="3"/>
  <c r="E198" i="3"/>
  <c r="F198" i="3"/>
  <c r="B199" i="3"/>
  <c r="C199" i="3"/>
  <c r="D199" i="3"/>
  <c r="E199" i="3"/>
  <c r="F199" i="3"/>
  <c r="B200" i="3"/>
  <c r="C200" i="3"/>
  <c r="D200" i="3"/>
  <c r="E200" i="3"/>
  <c r="F200" i="3"/>
  <c r="B201" i="3"/>
  <c r="C201" i="3"/>
  <c r="D201" i="3"/>
  <c r="E201" i="3"/>
  <c r="F201" i="3"/>
  <c r="B202" i="3"/>
  <c r="C202" i="3"/>
  <c r="D202" i="3"/>
  <c r="E202" i="3"/>
  <c r="F202" i="3"/>
  <c r="B203" i="3"/>
  <c r="C203" i="3"/>
  <c r="D203" i="3"/>
  <c r="E203" i="3"/>
  <c r="F203" i="3"/>
  <c r="B204" i="3"/>
  <c r="C204" i="3"/>
  <c r="D204" i="3"/>
  <c r="E204" i="3"/>
  <c r="F204" i="3"/>
  <c r="B205" i="3"/>
  <c r="C205" i="3"/>
  <c r="D205" i="3"/>
  <c r="E205" i="3"/>
  <c r="F205" i="3"/>
  <c r="B206" i="3"/>
  <c r="C206" i="3"/>
  <c r="D206" i="3"/>
  <c r="E206" i="3"/>
  <c r="F206" i="3"/>
  <c r="B207" i="3"/>
  <c r="C207" i="3"/>
  <c r="D207" i="3"/>
  <c r="E207" i="3"/>
  <c r="F207" i="3"/>
  <c r="B208" i="3"/>
  <c r="C208" i="3"/>
  <c r="D208" i="3"/>
  <c r="E208" i="3"/>
  <c r="F208" i="3"/>
  <c r="B209" i="3"/>
  <c r="C209" i="3"/>
  <c r="D209" i="3"/>
  <c r="E209" i="3"/>
  <c r="F209" i="3"/>
  <c r="B210" i="3"/>
  <c r="C210" i="3"/>
  <c r="D210" i="3"/>
  <c r="E210" i="3"/>
  <c r="F210" i="3"/>
  <c r="B211" i="3"/>
  <c r="C211" i="3"/>
  <c r="D211" i="3"/>
  <c r="E211" i="3"/>
  <c r="F211" i="3"/>
  <c r="B212" i="3"/>
  <c r="C212" i="3"/>
  <c r="D212" i="3"/>
  <c r="E212" i="3"/>
  <c r="F212" i="3"/>
  <c r="B213" i="3"/>
  <c r="C213" i="3"/>
  <c r="D213" i="3"/>
  <c r="E213" i="3"/>
  <c r="F213" i="3"/>
  <c r="B214" i="3"/>
  <c r="C214" i="3"/>
  <c r="D214" i="3"/>
  <c r="E214" i="3"/>
  <c r="F214" i="3"/>
  <c r="B215" i="3"/>
  <c r="C215" i="3"/>
  <c r="D215" i="3"/>
  <c r="E215" i="3"/>
  <c r="F215" i="3"/>
  <c r="B216" i="3"/>
  <c r="C216" i="3"/>
  <c r="D216" i="3"/>
  <c r="E216" i="3"/>
  <c r="F216" i="3"/>
  <c r="B217" i="3"/>
  <c r="C217" i="3"/>
  <c r="D217" i="3"/>
  <c r="E217" i="3"/>
  <c r="F217" i="3"/>
  <c r="B218" i="3"/>
  <c r="C218" i="3"/>
  <c r="D218" i="3"/>
  <c r="E218" i="3"/>
  <c r="F218" i="3"/>
  <c r="B219" i="3"/>
  <c r="C219" i="3"/>
  <c r="D219" i="3"/>
  <c r="E219" i="3"/>
  <c r="F219" i="3"/>
  <c r="B220" i="3"/>
  <c r="C220" i="3"/>
  <c r="D220" i="3"/>
  <c r="E220" i="3"/>
  <c r="F220" i="3"/>
  <c r="B221" i="3"/>
  <c r="C221" i="3"/>
  <c r="D221" i="3"/>
  <c r="E221" i="3"/>
  <c r="F221" i="3"/>
  <c r="B222" i="3"/>
  <c r="C222" i="3"/>
  <c r="D222" i="3"/>
  <c r="E222" i="3"/>
  <c r="F222" i="3"/>
  <c r="B223" i="3"/>
  <c r="C223" i="3"/>
  <c r="D223" i="3"/>
  <c r="E223" i="3"/>
  <c r="F223" i="3"/>
  <c r="B224" i="3"/>
  <c r="C224" i="3"/>
  <c r="D224" i="3"/>
  <c r="E224" i="3"/>
  <c r="F224" i="3"/>
  <c r="B225" i="3"/>
  <c r="C225" i="3"/>
  <c r="D225" i="3"/>
  <c r="E225" i="3"/>
  <c r="F225" i="3"/>
  <c r="B226" i="3"/>
  <c r="C226" i="3"/>
  <c r="D226" i="3"/>
  <c r="E226" i="3"/>
  <c r="F226" i="3"/>
  <c r="B227" i="3"/>
  <c r="C227" i="3"/>
  <c r="D227" i="3"/>
  <c r="E227" i="3"/>
  <c r="F227" i="3"/>
  <c r="B228" i="3"/>
  <c r="C228" i="3"/>
  <c r="D228" i="3"/>
  <c r="E228" i="3"/>
  <c r="F228" i="3"/>
  <c r="B229" i="3"/>
  <c r="C229" i="3"/>
  <c r="D229" i="3"/>
  <c r="E229" i="3"/>
  <c r="F229" i="3"/>
  <c r="B230" i="3"/>
  <c r="C230" i="3"/>
  <c r="D230" i="3"/>
  <c r="E230" i="3"/>
  <c r="F230" i="3"/>
  <c r="B231" i="3"/>
  <c r="C231" i="3"/>
  <c r="D231" i="3"/>
  <c r="E231" i="3"/>
  <c r="F231" i="3"/>
  <c r="B232" i="3"/>
  <c r="C232" i="3"/>
  <c r="D232" i="3"/>
  <c r="E232" i="3"/>
  <c r="F232" i="3"/>
  <c r="B233" i="3"/>
  <c r="C233" i="3"/>
  <c r="D233" i="3"/>
  <c r="E233" i="3"/>
  <c r="F233" i="3"/>
  <c r="B234" i="3"/>
  <c r="C234" i="3"/>
  <c r="D234" i="3"/>
  <c r="E234" i="3"/>
  <c r="F234" i="3"/>
  <c r="B235" i="3"/>
  <c r="C235" i="3"/>
  <c r="D235" i="3"/>
  <c r="E235" i="3"/>
  <c r="F235" i="3"/>
  <c r="B236" i="3"/>
  <c r="C236" i="3"/>
  <c r="D236" i="3"/>
  <c r="E236" i="3"/>
  <c r="F236" i="3"/>
  <c r="B237" i="3"/>
  <c r="C237" i="3"/>
  <c r="D237" i="3"/>
  <c r="E237" i="3"/>
  <c r="F237" i="3"/>
  <c r="B238" i="3"/>
  <c r="C238" i="3"/>
  <c r="D238" i="3"/>
  <c r="E238" i="3"/>
  <c r="F238" i="3"/>
  <c r="B239" i="3"/>
  <c r="C239" i="3"/>
  <c r="D239" i="3"/>
  <c r="E239" i="3"/>
  <c r="F239" i="3"/>
  <c r="B240" i="3"/>
  <c r="C240" i="3"/>
  <c r="D240" i="3"/>
  <c r="E240" i="3"/>
  <c r="F240" i="3"/>
  <c r="B241" i="3"/>
  <c r="C241" i="3"/>
  <c r="D241" i="3"/>
  <c r="E241" i="3"/>
  <c r="F241" i="3"/>
  <c r="B242" i="3"/>
  <c r="C242" i="3"/>
  <c r="D242" i="3"/>
  <c r="E242" i="3"/>
  <c r="F242" i="3"/>
  <c r="B243" i="3"/>
  <c r="C243" i="3"/>
  <c r="D243" i="3"/>
  <c r="E243" i="3"/>
  <c r="F243" i="3"/>
  <c r="B244" i="3"/>
  <c r="C244" i="3"/>
  <c r="D244" i="3"/>
  <c r="E244" i="3"/>
  <c r="F244" i="3"/>
  <c r="B245" i="3"/>
  <c r="C245" i="3"/>
  <c r="D245" i="3"/>
  <c r="E245" i="3"/>
  <c r="F245" i="3"/>
  <c r="B246" i="3"/>
  <c r="C246" i="3"/>
  <c r="D246" i="3"/>
  <c r="E246" i="3"/>
  <c r="F246" i="3"/>
  <c r="B247" i="3"/>
  <c r="C247" i="3"/>
  <c r="D247" i="3"/>
  <c r="E247" i="3"/>
  <c r="F247" i="3"/>
  <c r="B248" i="3"/>
  <c r="C248" i="3"/>
  <c r="D248" i="3"/>
  <c r="E248" i="3"/>
  <c r="F248" i="3"/>
  <c r="B249" i="3"/>
  <c r="C249" i="3"/>
  <c r="D249" i="3"/>
  <c r="E249" i="3"/>
  <c r="F249" i="3"/>
  <c r="B250" i="3"/>
  <c r="C250" i="3"/>
  <c r="D250" i="3"/>
  <c r="E250" i="3"/>
  <c r="F250" i="3"/>
  <c r="B251" i="3"/>
  <c r="C251" i="3"/>
  <c r="D251" i="3"/>
  <c r="E251" i="3"/>
  <c r="F251" i="3"/>
  <c r="B252" i="3"/>
  <c r="C252" i="3"/>
  <c r="D252" i="3"/>
  <c r="E252" i="3"/>
  <c r="F252" i="3"/>
  <c r="B253" i="3"/>
  <c r="C253" i="3"/>
  <c r="D253" i="3"/>
  <c r="E253" i="3"/>
  <c r="F253" i="3"/>
  <c r="B254" i="3"/>
  <c r="C254" i="3"/>
  <c r="D254" i="3"/>
  <c r="E254" i="3"/>
  <c r="F254" i="3"/>
  <c r="B255" i="3"/>
  <c r="C255" i="3"/>
  <c r="D255" i="3"/>
  <c r="E255" i="3"/>
  <c r="F255" i="3"/>
  <c r="B256" i="3"/>
  <c r="C256" i="3"/>
  <c r="D256" i="3"/>
  <c r="E256" i="3"/>
  <c r="F256" i="3"/>
  <c r="B257" i="3"/>
  <c r="C257" i="3"/>
  <c r="D257" i="3"/>
  <c r="E257" i="3"/>
  <c r="F257" i="3"/>
  <c r="B258" i="3"/>
  <c r="C258" i="3"/>
  <c r="D258" i="3"/>
  <c r="E258" i="3"/>
  <c r="F258" i="3"/>
  <c r="B259" i="3"/>
  <c r="C259" i="3"/>
  <c r="D259" i="3"/>
  <c r="E259" i="3"/>
  <c r="F259" i="3"/>
  <c r="B260" i="3"/>
  <c r="C260" i="3"/>
  <c r="D260" i="3"/>
  <c r="E260" i="3"/>
  <c r="F260" i="3"/>
  <c r="B261" i="3"/>
  <c r="C261" i="3"/>
  <c r="D261" i="3"/>
  <c r="E261" i="3"/>
  <c r="F261" i="3"/>
  <c r="B262" i="3"/>
  <c r="C262" i="3"/>
  <c r="D262" i="3"/>
  <c r="E262" i="3"/>
  <c r="F262" i="3"/>
  <c r="B263" i="3"/>
  <c r="C263" i="3"/>
  <c r="D263" i="3"/>
  <c r="E263" i="3"/>
  <c r="F263" i="3"/>
  <c r="B264" i="3"/>
  <c r="C264" i="3"/>
  <c r="D264" i="3"/>
  <c r="E264" i="3"/>
  <c r="F264" i="3"/>
  <c r="B265" i="3"/>
  <c r="C265" i="3"/>
  <c r="D265" i="3"/>
  <c r="E265" i="3"/>
  <c r="F265" i="3"/>
  <c r="B266" i="3"/>
  <c r="C266" i="3"/>
  <c r="D266" i="3"/>
  <c r="E266" i="3"/>
  <c r="F266" i="3"/>
  <c r="B267" i="3"/>
  <c r="C267" i="3"/>
  <c r="D267" i="3"/>
  <c r="E267" i="3"/>
  <c r="F267" i="3"/>
  <c r="B268" i="3"/>
  <c r="C268" i="3"/>
  <c r="D268" i="3"/>
  <c r="E268" i="3"/>
  <c r="F268" i="3"/>
  <c r="B269" i="3"/>
  <c r="C269" i="3"/>
  <c r="D269" i="3"/>
  <c r="E269" i="3"/>
  <c r="F269" i="3"/>
  <c r="B270" i="3"/>
  <c r="C270" i="3"/>
  <c r="D270" i="3"/>
  <c r="E270" i="3"/>
  <c r="F270" i="3"/>
  <c r="B271" i="3"/>
  <c r="C271" i="3"/>
  <c r="D271" i="3"/>
  <c r="E271" i="3"/>
  <c r="F271" i="3"/>
  <c r="B272" i="3"/>
  <c r="C272" i="3"/>
  <c r="D272" i="3"/>
  <c r="E272" i="3"/>
  <c r="F272" i="3"/>
  <c r="B273" i="3"/>
  <c r="C273" i="3"/>
  <c r="D273" i="3"/>
  <c r="E273" i="3"/>
  <c r="F273" i="3"/>
  <c r="B274" i="3"/>
  <c r="C274" i="3"/>
  <c r="D274" i="3"/>
  <c r="E274" i="3"/>
  <c r="F274" i="3"/>
  <c r="B275" i="3"/>
  <c r="C275" i="3"/>
  <c r="D275" i="3"/>
  <c r="E275" i="3"/>
  <c r="F275" i="3"/>
  <c r="B276" i="3"/>
  <c r="C276" i="3"/>
  <c r="D276" i="3"/>
  <c r="E276" i="3"/>
  <c r="F276" i="3"/>
  <c r="B277" i="3"/>
  <c r="C277" i="3"/>
  <c r="D277" i="3"/>
  <c r="E277" i="3"/>
  <c r="F277" i="3"/>
  <c r="B278" i="3"/>
  <c r="C278" i="3"/>
  <c r="D278" i="3"/>
  <c r="E278" i="3"/>
  <c r="F278" i="3"/>
  <c r="B279" i="3"/>
  <c r="C279" i="3"/>
  <c r="D279" i="3"/>
  <c r="E279" i="3"/>
  <c r="F279" i="3"/>
  <c r="B280" i="3"/>
  <c r="C280" i="3"/>
  <c r="D280" i="3"/>
  <c r="E280" i="3"/>
  <c r="F280" i="3"/>
  <c r="B281" i="3"/>
  <c r="C281" i="3"/>
  <c r="D281" i="3"/>
  <c r="E281" i="3"/>
  <c r="F281" i="3"/>
  <c r="B282" i="3"/>
  <c r="C282" i="3"/>
  <c r="D282" i="3"/>
  <c r="E282" i="3"/>
  <c r="F282" i="3"/>
  <c r="B283" i="3"/>
  <c r="C283" i="3"/>
  <c r="D283" i="3"/>
  <c r="E283" i="3"/>
  <c r="F283" i="3"/>
  <c r="B284" i="3"/>
  <c r="C284" i="3"/>
  <c r="D284" i="3"/>
  <c r="E284" i="3"/>
  <c r="F284" i="3"/>
  <c r="B285" i="3"/>
  <c r="C285" i="3"/>
  <c r="D285" i="3"/>
  <c r="E285" i="3"/>
  <c r="F285" i="3"/>
  <c r="B286" i="3"/>
  <c r="C286" i="3"/>
  <c r="D286" i="3"/>
  <c r="E286" i="3"/>
  <c r="F286" i="3"/>
  <c r="B287" i="3"/>
  <c r="C287" i="3"/>
  <c r="D287" i="3"/>
  <c r="E287" i="3"/>
  <c r="F287" i="3"/>
  <c r="B288" i="3"/>
  <c r="C288" i="3"/>
  <c r="D288" i="3"/>
  <c r="E288" i="3"/>
  <c r="F288" i="3"/>
  <c r="B289" i="3"/>
  <c r="C289" i="3"/>
  <c r="D289" i="3"/>
  <c r="E289" i="3"/>
  <c r="F289" i="3"/>
  <c r="B290" i="3"/>
  <c r="C290" i="3"/>
  <c r="D290" i="3"/>
  <c r="E290" i="3"/>
  <c r="F290" i="3"/>
  <c r="B291" i="3"/>
  <c r="C291" i="3"/>
  <c r="D291" i="3"/>
  <c r="E291" i="3"/>
  <c r="F291" i="3"/>
  <c r="B292" i="3"/>
  <c r="C292" i="3"/>
  <c r="D292" i="3"/>
  <c r="E292" i="3"/>
  <c r="F292" i="3"/>
  <c r="B293" i="3"/>
  <c r="C293" i="3"/>
  <c r="D293" i="3"/>
  <c r="E293" i="3"/>
  <c r="F293" i="3"/>
  <c r="B294" i="3"/>
  <c r="C294" i="3"/>
  <c r="D294" i="3"/>
  <c r="E294" i="3"/>
  <c r="F294" i="3"/>
  <c r="B295" i="3"/>
  <c r="C295" i="3"/>
  <c r="D295" i="3"/>
  <c r="E295" i="3"/>
  <c r="F295" i="3"/>
  <c r="B296" i="3"/>
  <c r="C296" i="3"/>
  <c r="D296" i="3"/>
  <c r="E296" i="3"/>
  <c r="F296" i="3"/>
  <c r="B297" i="3"/>
  <c r="C297" i="3"/>
  <c r="D297" i="3"/>
  <c r="E297" i="3"/>
  <c r="F297" i="3"/>
  <c r="B298" i="3"/>
  <c r="C298" i="3"/>
  <c r="D298" i="3"/>
  <c r="E298" i="3"/>
  <c r="F298" i="3"/>
  <c r="B299" i="3"/>
  <c r="C299" i="3"/>
  <c r="D299" i="3"/>
  <c r="E299" i="3"/>
  <c r="F299" i="3"/>
  <c r="B300" i="3"/>
  <c r="C300" i="3"/>
  <c r="D300" i="3"/>
  <c r="E300" i="3"/>
  <c r="F300" i="3"/>
  <c r="B301" i="3"/>
  <c r="C301" i="3"/>
  <c r="D301" i="3"/>
  <c r="E301" i="3"/>
  <c r="F301" i="3"/>
  <c r="B302" i="3"/>
  <c r="C302" i="3"/>
  <c r="D302" i="3"/>
  <c r="E302" i="3"/>
  <c r="F302" i="3"/>
  <c r="B303" i="3"/>
  <c r="C303" i="3"/>
  <c r="D303" i="3"/>
  <c r="E303" i="3"/>
  <c r="F303" i="3"/>
  <c r="B304" i="3"/>
  <c r="C304" i="3"/>
  <c r="D304" i="3"/>
  <c r="E304" i="3"/>
  <c r="F304" i="3"/>
  <c r="D5" i="3"/>
  <c r="C5" i="3"/>
  <c r="B5" i="3"/>
  <c r="A4" i="4" l="1"/>
  <c r="K3" i="3"/>
  <c r="A3" i="4" s="1"/>
  <c r="H1" i="3"/>
  <c r="K1" i="3" s="1"/>
  <c r="A1" i="4" s="1"/>
  <c r="AG5" i="1"/>
  <c r="AH5" i="1"/>
  <c r="F5" i="3"/>
  <c r="E5" i="3"/>
  <c r="K305" i="3"/>
  <c r="A305" i="4" s="1"/>
  <c r="K306" i="3"/>
  <c r="A306" i="4" s="1"/>
  <c r="K307" i="3"/>
  <c r="A307" i="4" s="1"/>
  <c r="K4" i="3"/>
  <c r="K2" i="3"/>
  <c r="A2" i="4" s="1"/>
  <c r="X6" i="1"/>
  <c r="X7" i="1"/>
  <c r="AA7" i="1" s="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AA6"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X5" i="1"/>
  <c r="AA5" i="1" s="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C11" i="1" l="1"/>
  <c r="C17" i="1"/>
  <c r="C18" i="1" s="1"/>
  <c r="C23" i="1"/>
  <c r="AF23" i="1" s="1"/>
  <c r="G23" i="3" s="1"/>
  <c r="I23" i="3" s="1"/>
  <c r="C29" i="1"/>
  <c r="C30" i="1" s="1"/>
  <c r="C35" i="1"/>
  <c r="C36" i="1" s="1"/>
  <c r="C37" i="1" s="1"/>
  <c r="C38" i="1" s="1"/>
  <c r="C39" i="1" s="1"/>
  <c r="C40" i="1" s="1"/>
  <c r="AF40" i="1" s="1"/>
  <c r="G40" i="3" s="1"/>
  <c r="I40" i="3" s="1"/>
  <c r="C41" i="1"/>
  <c r="C42" i="1" s="1"/>
  <c r="C47" i="1"/>
  <c r="C48" i="1" s="1"/>
  <c r="C53" i="1"/>
  <c r="C54" i="1" s="1"/>
  <c r="C59" i="1"/>
  <c r="C60" i="1" s="1"/>
  <c r="C65" i="1"/>
  <c r="C66" i="1" s="1"/>
  <c r="C71" i="1"/>
  <c r="C77" i="1"/>
  <c r="C83" i="1"/>
  <c r="C89" i="1"/>
  <c r="C90" i="1" s="1"/>
  <c r="C95" i="1"/>
  <c r="C96" i="1" s="1"/>
  <c r="C101" i="1"/>
  <c r="C102" i="1" s="1"/>
  <c r="C107" i="1"/>
  <c r="C108" i="1" s="1"/>
  <c r="C113" i="1"/>
  <c r="C119" i="1"/>
  <c r="A122" i="2" s="1"/>
  <c r="C125" i="1"/>
  <c r="A128" i="2" s="1"/>
  <c r="C131" i="1"/>
  <c r="C137" i="1"/>
  <c r="C143" i="1"/>
  <c r="C149" i="1"/>
  <c r="C150" i="1" s="1"/>
  <c r="C155" i="1"/>
  <c r="C156" i="1" s="1"/>
  <c r="C161" i="1"/>
  <c r="C162" i="1" s="1"/>
  <c r="C167" i="1"/>
  <c r="C168" i="1" s="1"/>
  <c r="C173" i="1"/>
  <c r="C174" i="1" s="1"/>
  <c r="C179" i="1"/>
  <c r="C180" i="1" s="1"/>
  <c r="C185" i="1"/>
  <c r="C186" i="1" s="1"/>
  <c r="C191" i="1"/>
  <c r="C197" i="1"/>
  <c r="C203" i="1"/>
  <c r="C209" i="1"/>
  <c r="C210" i="1" s="1"/>
  <c r="C215" i="1"/>
  <c r="C216" i="1" s="1"/>
  <c r="C221" i="1"/>
  <c r="C222" i="1" s="1"/>
  <c r="C227" i="1"/>
  <c r="C228" i="1" s="1"/>
  <c r="C233" i="1"/>
  <c r="C234" i="1" s="1"/>
  <c r="C239" i="1"/>
  <c r="C240" i="1" s="1"/>
  <c r="C245" i="1"/>
  <c r="C251" i="1"/>
  <c r="C257" i="1"/>
  <c r="C263" i="1"/>
  <c r="C269" i="1"/>
  <c r="C270" i="1" s="1"/>
  <c r="C275" i="1"/>
  <c r="C276" i="1" s="1"/>
  <c r="C281" i="1"/>
  <c r="C282" i="1" s="1"/>
  <c r="C287" i="1"/>
  <c r="C288" i="1" s="1"/>
  <c r="C293" i="1"/>
  <c r="C294" i="1" s="1"/>
  <c r="C299" i="1"/>
  <c r="C300" i="1" s="1"/>
  <c r="AF47" i="1"/>
  <c r="G47" i="3" s="1"/>
  <c r="I47" i="3" s="1"/>
  <c r="AF149" i="1"/>
  <c r="G149" i="3" s="1"/>
  <c r="I149" i="3" s="1"/>
  <c r="AF155" i="1"/>
  <c r="G155" i="3" s="1"/>
  <c r="I155" i="3" s="1"/>
  <c r="AF161" i="1"/>
  <c r="G161" i="3" s="1"/>
  <c r="I161" i="3" s="1"/>
  <c r="AF167" i="1"/>
  <c r="G167" i="3" s="1"/>
  <c r="I167" i="3" s="1"/>
  <c r="AF173" i="1"/>
  <c r="G173" i="3" s="1"/>
  <c r="I173" i="3" s="1"/>
  <c r="AF179" i="1"/>
  <c r="G179" i="3" s="1"/>
  <c r="I179" i="3" s="1"/>
  <c r="AF209" i="1"/>
  <c r="G209" i="3" s="1"/>
  <c r="I209" i="3" s="1"/>
  <c r="AF215" i="1"/>
  <c r="G215" i="3" s="1"/>
  <c r="I215" i="3" s="1"/>
  <c r="AF221" i="1"/>
  <c r="G221" i="3" s="1"/>
  <c r="I221" i="3" s="1"/>
  <c r="AF227" i="1"/>
  <c r="G227" i="3" s="1"/>
  <c r="I227" i="3" s="1"/>
  <c r="AF233" i="1"/>
  <c r="G233" i="3" s="1"/>
  <c r="I233" i="3" s="1"/>
  <c r="AF239" i="1"/>
  <c r="G239" i="3" s="1"/>
  <c r="I239" i="3" s="1"/>
  <c r="AF269" i="1"/>
  <c r="G269" i="3" s="1"/>
  <c r="I269" i="3" s="1"/>
  <c r="AF275" i="1"/>
  <c r="G275" i="3" s="1"/>
  <c r="I275" i="3" s="1"/>
  <c r="AF281" i="1"/>
  <c r="G281" i="3" s="1"/>
  <c r="I281" i="3" s="1"/>
  <c r="AF287" i="1"/>
  <c r="G287" i="3" s="1"/>
  <c r="I287" i="3" s="1"/>
  <c r="AF293" i="1"/>
  <c r="G293" i="3" s="1"/>
  <c r="I293" i="3" s="1"/>
  <c r="AF299" i="1"/>
  <c r="G299" i="3" s="1"/>
  <c r="I299" i="3" s="1"/>
  <c r="F11" i="1"/>
  <c r="F17" i="1"/>
  <c r="F23" i="1"/>
  <c r="F29" i="1"/>
  <c r="F35" i="1"/>
  <c r="F41" i="1"/>
  <c r="F47" i="1"/>
  <c r="F53" i="1"/>
  <c r="F59" i="1"/>
  <c r="F65" i="1"/>
  <c r="F71" i="1"/>
  <c r="F77" i="1"/>
  <c r="F83" i="1"/>
  <c r="F89" i="1"/>
  <c r="F95" i="1"/>
  <c r="F101" i="1"/>
  <c r="F107" i="1"/>
  <c r="F113" i="1"/>
  <c r="F119" i="1"/>
  <c r="F125" i="1"/>
  <c r="F131" i="1"/>
  <c r="F137" i="1"/>
  <c r="F143" i="1"/>
  <c r="F149" i="1"/>
  <c r="F155" i="1"/>
  <c r="F161" i="1"/>
  <c r="F167" i="1"/>
  <c r="F173" i="1"/>
  <c r="F179" i="1"/>
  <c r="F185" i="1"/>
  <c r="F191" i="1"/>
  <c r="F197" i="1"/>
  <c r="F203" i="1"/>
  <c r="F209" i="1"/>
  <c r="F215" i="1"/>
  <c r="F221" i="1"/>
  <c r="F227" i="1"/>
  <c r="F233" i="1"/>
  <c r="F239" i="1"/>
  <c r="F245" i="1"/>
  <c r="F251" i="1"/>
  <c r="F257" i="1"/>
  <c r="F263" i="1"/>
  <c r="F269" i="1"/>
  <c r="F275" i="1"/>
  <c r="F281" i="1"/>
  <c r="F287" i="1"/>
  <c r="F293" i="1"/>
  <c r="F299" i="1"/>
  <c r="F5" i="1"/>
  <c r="AE6" i="1"/>
  <c r="AE7" i="1"/>
  <c r="AE8" i="1"/>
  <c r="AE9" i="1"/>
  <c r="AE10" i="1"/>
  <c r="AE12" i="1"/>
  <c r="AE13" i="1"/>
  <c r="AE14" i="1"/>
  <c r="AE15" i="1"/>
  <c r="AE16" i="1"/>
  <c r="AE18" i="1"/>
  <c r="AE19" i="1"/>
  <c r="AE20" i="1"/>
  <c r="AE21" i="1"/>
  <c r="AE22" i="1"/>
  <c r="AE24" i="1"/>
  <c r="AE25" i="1"/>
  <c r="AE26" i="1"/>
  <c r="AE27" i="1"/>
  <c r="AE28" i="1"/>
  <c r="AE30" i="1"/>
  <c r="AE31" i="1"/>
  <c r="AE32" i="1"/>
  <c r="AE33" i="1"/>
  <c r="AE34" i="1"/>
  <c r="AE36" i="1"/>
  <c r="AE37" i="1"/>
  <c r="AE38" i="1"/>
  <c r="AE39" i="1"/>
  <c r="AE40" i="1"/>
  <c r="AE42" i="1"/>
  <c r="AE43" i="1"/>
  <c r="AE44" i="1"/>
  <c r="AE45" i="1"/>
  <c r="AE46" i="1"/>
  <c r="AE48" i="1"/>
  <c r="AE49" i="1"/>
  <c r="AE50" i="1"/>
  <c r="AE51" i="1"/>
  <c r="AE52" i="1"/>
  <c r="AE54" i="1"/>
  <c r="AE55" i="1"/>
  <c r="AE56" i="1"/>
  <c r="AE57" i="1"/>
  <c r="AE58" i="1"/>
  <c r="AE59" i="1"/>
  <c r="G59" i="1" s="1"/>
  <c r="AE60" i="1"/>
  <c r="AE61" i="1"/>
  <c r="AE62" i="1"/>
  <c r="AE63" i="1"/>
  <c r="AE64" i="1"/>
  <c r="AE66" i="1"/>
  <c r="AE67" i="1"/>
  <c r="AE68" i="1"/>
  <c r="AE69" i="1"/>
  <c r="AE70" i="1"/>
  <c r="AE71" i="1"/>
  <c r="G71" i="1" s="1"/>
  <c r="AE72" i="1"/>
  <c r="AE73" i="1"/>
  <c r="AE74" i="1"/>
  <c r="AE75" i="1"/>
  <c r="AE76" i="1"/>
  <c r="AE78" i="1"/>
  <c r="AE79" i="1"/>
  <c r="AE80" i="1"/>
  <c r="AE81" i="1"/>
  <c r="AE82" i="1"/>
  <c r="AE84" i="1"/>
  <c r="AE85" i="1"/>
  <c r="AE86" i="1"/>
  <c r="AE87" i="1"/>
  <c r="AE88" i="1"/>
  <c r="AE90" i="1"/>
  <c r="AE91" i="1"/>
  <c r="AE92" i="1"/>
  <c r="AE93" i="1"/>
  <c r="AE94" i="1"/>
  <c r="AE95" i="1"/>
  <c r="G95" i="1" s="1"/>
  <c r="AE96" i="1"/>
  <c r="AE97" i="1"/>
  <c r="AE98" i="1"/>
  <c r="AE99" i="1"/>
  <c r="AE100" i="1"/>
  <c r="AE102" i="1"/>
  <c r="AE103" i="1"/>
  <c r="AE104" i="1"/>
  <c r="AE105" i="1"/>
  <c r="AE106" i="1"/>
  <c r="AE107" i="1"/>
  <c r="G107" i="1" s="1"/>
  <c r="AE108" i="1"/>
  <c r="AE109" i="1"/>
  <c r="AE110" i="1"/>
  <c r="AE111" i="1"/>
  <c r="AE112" i="1"/>
  <c r="AE113" i="1"/>
  <c r="G113" i="1" s="1"/>
  <c r="AE114" i="1"/>
  <c r="AE115" i="1"/>
  <c r="AE116" i="1"/>
  <c r="AE117" i="1"/>
  <c r="AE118" i="1"/>
  <c r="AE120" i="1"/>
  <c r="AE121" i="1"/>
  <c r="AE122" i="1"/>
  <c r="AE123" i="1"/>
  <c r="AE124" i="1"/>
  <c r="AE126" i="1"/>
  <c r="AE127" i="1"/>
  <c r="AE128" i="1"/>
  <c r="AE129" i="1"/>
  <c r="AE130" i="1"/>
  <c r="AE132" i="1"/>
  <c r="AE133" i="1"/>
  <c r="AE134" i="1"/>
  <c r="AE135" i="1"/>
  <c r="AE136" i="1"/>
  <c r="AE138" i="1"/>
  <c r="AE139" i="1"/>
  <c r="AE140" i="1"/>
  <c r="AE141" i="1"/>
  <c r="AE142" i="1"/>
  <c r="AE144" i="1"/>
  <c r="AE145" i="1"/>
  <c r="AE146" i="1"/>
  <c r="AE147" i="1"/>
  <c r="AE148" i="1"/>
  <c r="AE150" i="1"/>
  <c r="AE151" i="1"/>
  <c r="AE152" i="1"/>
  <c r="AE153" i="1"/>
  <c r="AE154" i="1"/>
  <c r="AE155" i="1"/>
  <c r="G155" i="1" s="1"/>
  <c r="AE156" i="1"/>
  <c r="AE157" i="1"/>
  <c r="AE158" i="1"/>
  <c r="AE159" i="1"/>
  <c r="AE160" i="1"/>
  <c r="AE162" i="1"/>
  <c r="AE163" i="1"/>
  <c r="AE164" i="1"/>
  <c r="AE165" i="1"/>
  <c r="AE166" i="1"/>
  <c r="AE167" i="1"/>
  <c r="G167" i="1" s="1"/>
  <c r="AE168" i="1"/>
  <c r="AE169" i="1"/>
  <c r="AE170" i="1"/>
  <c r="AE171" i="1"/>
  <c r="AE172" i="1"/>
  <c r="AE173" i="1"/>
  <c r="AE174" i="1"/>
  <c r="AE175" i="1"/>
  <c r="AE176" i="1"/>
  <c r="AE177" i="1"/>
  <c r="AE178" i="1"/>
  <c r="AE179" i="1"/>
  <c r="G179" i="1" s="1"/>
  <c r="AE180" i="1"/>
  <c r="AE181" i="1"/>
  <c r="AE182" i="1"/>
  <c r="AE183" i="1"/>
  <c r="AE184" i="1"/>
  <c r="AE185" i="1"/>
  <c r="G185" i="1" s="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O6" i="1"/>
  <c r="AD6" i="1" s="1"/>
  <c r="O7" i="1"/>
  <c r="AD7" i="1" s="1"/>
  <c r="O8" i="1"/>
  <c r="AD8" i="1" s="1"/>
  <c r="O9" i="1"/>
  <c r="AD9" i="1" s="1"/>
  <c r="O10" i="1"/>
  <c r="AD10" i="1" s="1"/>
  <c r="O11" i="1"/>
  <c r="AD11" i="1" s="1"/>
  <c r="O12" i="1"/>
  <c r="AD12" i="1" s="1"/>
  <c r="O13" i="1"/>
  <c r="AD13" i="1" s="1"/>
  <c r="O14" i="1"/>
  <c r="AD14" i="1" s="1"/>
  <c r="O15" i="1"/>
  <c r="AD15" i="1" s="1"/>
  <c r="O16" i="1"/>
  <c r="O17" i="1"/>
  <c r="AD17" i="1" s="1"/>
  <c r="O18" i="1"/>
  <c r="AD18" i="1" s="1"/>
  <c r="O19" i="1"/>
  <c r="AD19" i="1" s="1"/>
  <c r="O20" i="1"/>
  <c r="AD20" i="1" s="1"/>
  <c r="O21" i="1"/>
  <c r="AD21" i="1" s="1"/>
  <c r="O22" i="1"/>
  <c r="AD22" i="1" s="1"/>
  <c r="O23" i="1"/>
  <c r="AD23" i="1" s="1"/>
  <c r="O24" i="1"/>
  <c r="AD24" i="1" s="1"/>
  <c r="O25" i="1"/>
  <c r="AD25" i="1" s="1"/>
  <c r="O26" i="1"/>
  <c r="AD26" i="1" s="1"/>
  <c r="O27" i="1"/>
  <c r="AD27" i="1" s="1"/>
  <c r="O28" i="1"/>
  <c r="AD28" i="1" s="1"/>
  <c r="O29" i="1"/>
  <c r="AD29" i="1" s="1"/>
  <c r="O30" i="1"/>
  <c r="AD30" i="1" s="1"/>
  <c r="O31" i="1"/>
  <c r="AD31" i="1" s="1"/>
  <c r="O32" i="1"/>
  <c r="AD32" i="1" s="1"/>
  <c r="O33" i="1"/>
  <c r="AD33" i="1" s="1"/>
  <c r="O34" i="1"/>
  <c r="AD34" i="1" s="1"/>
  <c r="O35" i="1"/>
  <c r="AD35" i="1" s="1"/>
  <c r="O36" i="1"/>
  <c r="O37" i="1"/>
  <c r="AD37" i="1" s="1"/>
  <c r="O38" i="1"/>
  <c r="AD38" i="1" s="1"/>
  <c r="O39" i="1"/>
  <c r="AD39" i="1" s="1"/>
  <c r="O40" i="1"/>
  <c r="AD40" i="1" s="1"/>
  <c r="O41" i="1"/>
  <c r="AD41" i="1" s="1"/>
  <c r="O42" i="1"/>
  <c r="AD42" i="1" s="1"/>
  <c r="O43" i="1"/>
  <c r="AD43" i="1" s="1"/>
  <c r="O44" i="1"/>
  <c r="AD44" i="1" s="1"/>
  <c r="O45" i="1"/>
  <c r="AD45" i="1" s="1"/>
  <c r="O46" i="1"/>
  <c r="AD46" i="1" s="1"/>
  <c r="O47" i="1"/>
  <c r="AD47" i="1" s="1"/>
  <c r="O48" i="1"/>
  <c r="AD48" i="1" s="1"/>
  <c r="O49" i="1"/>
  <c r="AD49" i="1" s="1"/>
  <c r="O50" i="1"/>
  <c r="AD50" i="1" s="1"/>
  <c r="O51" i="1"/>
  <c r="AD51" i="1" s="1"/>
  <c r="O52" i="1"/>
  <c r="AD52" i="1" s="1"/>
  <c r="O53" i="1"/>
  <c r="AD53" i="1" s="1"/>
  <c r="O54" i="1"/>
  <c r="AD54" i="1" s="1"/>
  <c r="O55" i="1"/>
  <c r="AD55" i="1" s="1"/>
  <c r="O56" i="1"/>
  <c r="AD56" i="1" s="1"/>
  <c r="O57" i="1"/>
  <c r="AD57" i="1" s="1"/>
  <c r="O58" i="1"/>
  <c r="AD58" i="1" s="1"/>
  <c r="O59" i="1"/>
  <c r="AD59" i="1" s="1"/>
  <c r="O60" i="1"/>
  <c r="AD60" i="1" s="1"/>
  <c r="O61" i="1"/>
  <c r="AD61" i="1" s="1"/>
  <c r="O62" i="1"/>
  <c r="AD62" i="1" s="1"/>
  <c r="O63" i="1"/>
  <c r="O64" i="1"/>
  <c r="O65" i="1"/>
  <c r="O66" i="1"/>
  <c r="AD66" i="1" s="1"/>
  <c r="O67" i="1"/>
  <c r="AD67" i="1" s="1"/>
  <c r="O68" i="1"/>
  <c r="AD68" i="1" s="1"/>
  <c r="O69" i="1"/>
  <c r="AD69" i="1" s="1"/>
  <c r="O70" i="1"/>
  <c r="AD70" i="1" s="1"/>
  <c r="O71" i="1"/>
  <c r="AD71" i="1" s="1"/>
  <c r="O72" i="1"/>
  <c r="O73" i="1"/>
  <c r="AD73" i="1" s="1"/>
  <c r="O74" i="1"/>
  <c r="O75" i="1"/>
  <c r="O76" i="1"/>
  <c r="O77" i="1"/>
  <c r="AD77" i="1" s="1"/>
  <c r="O78" i="1"/>
  <c r="AD78" i="1" s="1"/>
  <c r="O79" i="1"/>
  <c r="AD79" i="1" s="1"/>
  <c r="O80" i="1"/>
  <c r="AD80" i="1" s="1"/>
  <c r="O81" i="1"/>
  <c r="AD81" i="1" s="1"/>
  <c r="O82" i="1"/>
  <c r="AD82" i="1" s="1"/>
  <c r="O83" i="1"/>
  <c r="AD83" i="1" s="1"/>
  <c r="O84" i="1"/>
  <c r="AD84" i="1" s="1"/>
  <c r="O85" i="1"/>
  <c r="AD85" i="1" s="1"/>
  <c r="O86" i="1"/>
  <c r="AD86" i="1" s="1"/>
  <c r="O87" i="1"/>
  <c r="AD87" i="1" s="1"/>
  <c r="O88" i="1"/>
  <c r="AD88" i="1" s="1"/>
  <c r="O89" i="1"/>
  <c r="AD89" i="1" s="1"/>
  <c r="O90" i="1"/>
  <c r="AD90" i="1" s="1"/>
  <c r="O91" i="1"/>
  <c r="AD91" i="1" s="1"/>
  <c r="O92" i="1"/>
  <c r="O93" i="1"/>
  <c r="AD93" i="1" s="1"/>
  <c r="O94" i="1"/>
  <c r="AD94" i="1" s="1"/>
  <c r="O95" i="1"/>
  <c r="AD95" i="1" s="1"/>
  <c r="O96" i="1"/>
  <c r="AD96" i="1" s="1"/>
  <c r="O97" i="1"/>
  <c r="AD97" i="1" s="1"/>
  <c r="O98" i="1"/>
  <c r="AD98" i="1" s="1"/>
  <c r="O99" i="1"/>
  <c r="AD99" i="1" s="1"/>
  <c r="O100" i="1"/>
  <c r="AD100" i="1" s="1"/>
  <c r="O101" i="1"/>
  <c r="AD101" i="1" s="1"/>
  <c r="O102" i="1"/>
  <c r="AD102" i="1" s="1"/>
  <c r="O103" i="1"/>
  <c r="O104" i="1"/>
  <c r="O105" i="1"/>
  <c r="AD105" i="1" s="1"/>
  <c r="O106" i="1"/>
  <c r="O107" i="1"/>
  <c r="AD107" i="1" s="1"/>
  <c r="O108" i="1"/>
  <c r="AD108" i="1" s="1"/>
  <c r="O109" i="1"/>
  <c r="AD109" i="1" s="1"/>
  <c r="O110" i="1"/>
  <c r="AD110" i="1" s="1"/>
  <c r="O111" i="1"/>
  <c r="AD111" i="1" s="1"/>
  <c r="O112" i="1"/>
  <c r="O113" i="1"/>
  <c r="AD113" i="1" s="1"/>
  <c r="O114" i="1"/>
  <c r="O115" i="1"/>
  <c r="O116" i="1"/>
  <c r="O117" i="1"/>
  <c r="AD117" i="1" s="1"/>
  <c r="O118" i="1"/>
  <c r="AD118" i="1" s="1"/>
  <c r="O119" i="1"/>
  <c r="AD119" i="1" s="1"/>
  <c r="O120" i="1"/>
  <c r="O121" i="1"/>
  <c r="AD121" i="1" s="1"/>
  <c r="O122" i="1"/>
  <c r="AD122" i="1" s="1"/>
  <c r="O123" i="1"/>
  <c r="AD123" i="1" s="1"/>
  <c r="O124" i="1"/>
  <c r="AD124" i="1" s="1"/>
  <c r="O125" i="1"/>
  <c r="AD125" i="1" s="1"/>
  <c r="O126" i="1"/>
  <c r="AD126" i="1" s="1"/>
  <c r="O127" i="1"/>
  <c r="AD127" i="1" s="1"/>
  <c r="O128" i="1"/>
  <c r="AD128" i="1" s="1"/>
  <c r="O129" i="1"/>
  <c r="AD129" i="1" s="1"/>
  <c r="O130" i="1"/>
  <c r="AD130" i="1" s="1"/>
  <c r="O131" i="1"/>
  <c r="AD131" i="1" s="1"/>
  <c r="O132" i="1"/>
  <c r="O133" i="1"/>
  <c r="AD133" i="1" s="1"/>
  <c r="O134" i="1"/>
  <c r="O135" i="1"/>
  <c r="AD135" i="1" s="1"/>
  <c r="O136" i="1"/>
  <c r="AD136" i="1" s="1"/>
  <c r="O137" i="1"/>
  <c r="AD137" i="1" s="1"/>
  <c r="O138" i="1"/>
  <c r="AD138" i="1" s="1"/>
  <c r="O139" i="1"/>
  <c r="AD139" i="1" s="1"/>
  <c r="O140" i="1"/>
  <c r="AD140" i="1" s="1"/>
  <c r="O141" i="1"/>
  <c r="AD141" i="1" s="1"/>
  <c r="O142" i="1"/>
  <c r="AD142" i="1" s="1"/>
  <c r="O143" i="1"/>
  <c r="O144" i="1"/>
  <c r="AD144" i="1" s="1"/>
  <c r="O145" i="1"/>
  <c r="AD145" i="1" s="1"/>
  <c r="O146" i="1"/>
  <c r="O147" i="1"/>
  <c r="AD147" i="1" s="1"/>
  <c r="O148" i="1"/>
  <c r="AD148" i="1" s="1"/>
  <c r="O149" i="1"/>
  <c r="AD149" i="1" s="1"/>
  <c r="O150" i="1"/>
  <c r="AD150" i="1" s="1"/>
  <c r="O151" i="1"/>
  <c r="AD151" i="1" s="1"/>
  <c r="O152" i="1"/>
  <c r="AD152" i="1" s="1"/>
  <c r="O153" i="1"/>
  <c r="AD153" i="1" s="1"/>
  <c r="O154" i="1"/>
  <c r="O155" i="1"/>
  <c r="O156" i="1"/>
  <c r="O157" i="1"/>
  <c r="AD157" i="1" s="1"/>
  <c r="O158" i="1"/>
  <c r="AD158" i="1" s="1"/>
  <c r="O159" i="1"/>
  <c r="AD159" i="1" s="1"/>
  <c r="O160" i="1"/>
  <c r="AD160" i="1" s="1"/>
  <c r="O161" i="1"/>
  <c r="AD161" i="1" s="1"/>
  <c r="O162" i="1"/>
  <c r="O163" i="1"/>
  <c r="AD163" i="1" s="1"/>
  <c r="O164" i="1"/>
  <c r="AD164" i="1" s="1"/>
  <c r="O165" i="1"/>
  <c r="AD165" i="1" s="1"/>
  <c r="O166" i="1"/>
  <c r="AD166" i="1" s="1"/>
  <c r="O167" i="1"/>
  <c r="AD167" i="1" s="1"/>
  <c r="O168" i="1"/>
  <c r="AD168" i="1" s="1"/>
  <c r="O169" i="1"/>
  <c r="AD169" i="1" s="1"/>
  <c r="O170" i="1"/>
  <c r="AD170" i="1" s="1"/>
  <c r="O171" i="1"/>
  <c r="AD171" i="1" s="1"/>
  <c r="O172" i="1"/>
  <c r="AD172" i="1" s="1"/>
  <c r="O173" i="1"/>
  <c r="AD173" i="1" s="1"/>
  <c r="O174" i="1"/>
  <c r="O175" i="1"/>
  <c r="AD175" i="1" s="1"/>
  <c r="O176" i="1"/>
  <c r="O177" i="1"/>
  <c r="AD177" i="1" s="1"/>
  <c r="O178" i="1"/>
  <c r="AD178" i="1" s="1"/>
  <c r="O179" i="1"/>
  <c r="AD179" i="1" s="1"/>
  <c r="O180" i="1"/>
  <c r="AD180" i="1" s="1"/>
  <c r="O181" i="1"/>
  <c r="AD181" i="1" s="1"/>
  <c r="O182" i="1"/>
  <c r="AD182" i="1" s="1"/>
  <c r="O183" i="1"/>
  <c r="O184" i="1"/>
  <c r="AD184" i="1" s="1"/>
  <c r="O185" i="1"/>
  <c r="AD185" i="1" s="1"/>
  <c r="O186" i="1"/>
  <c r="O187" i="1"/>
  <c r="AD187" i="1" s="1"/>
  <c r="O188" i="1"/>
  <c r="AD188" i="1" s="1"/>
  <c r="O189" i="1"/>
  <c r="AD189" i="1" s="1"/>
  <c r="O190" i="1"/>
  <c r="AD190" i="1" s="1"/>
  <c r="O191" i="1"/>
  <c r="AD191" i="1" s="1"/>
  <c r="O192" i="1"/>
  <c r="O193" i="1"/>
  <c r="AD193" i="1" s="1"/>
  <c r="O194" i="1"/>
  <c r="O195" i="1"/>
  <c r="O196" i="1"/>
  <c r="O197" i="1"/>
  <c r="AD197" i="1" s="1"/>
  <c r="O198" i="1"/>
  <c r="AD198" i="1" s="1"/>
  <c r="O199" i="1"/>
  <c r="AD199" i="1" s="1"/>
  <c r="O200" i="1"/>
  <c r="O201" i="1"/>
  <c r="AD201" i="1" s="1"/>
  <c r="O202" i="1"/>
  <c r="O203" i="1"/>
  <c r="O204" i="1"/>
  <c r="AD204" i="1" s="1"/>
  <c r="O205" i="1"/>
  <c r="AD205" i="1" s="1"/>
  <c r="O206" i="1"/>
  <c r="AD206" i="1" s="1"/>
  <c r="O207" i="1"/>
  <c r="AD207" i="1" s="1"/>
  <c r="O208" i="1"/>
  <c r="AD208" i="1" s="1"/>
  <c r="O209" i="1"/>
  <c r="AD209" i="1" s="1"/>
  <c r="O210" i="1"/>
  <c r="AD210" i="1" s="1"/>
  <c r="O211" i="1"/>
  <c r="AD211" i="1" s="1"/>
  <c r="O212" i="1"/>
  <c r="O213" i="1"/>
  <c r="AD213" i="1" s="1"/>
  <c r="O214" i="1"/>
  <c r="O215" i="1"/>
  <c r="AD215" i="1" s="1"/>
  <c r="O216" i="1"/>
  <c r="AD216" i="1" s="1"/>
  <c r="O217" i="1"/>
  <c r="AD217" i="1" s="1"/>
  <c r="O218" i="1"/>
  <c r="AD218" i="1" s="1"/>
  <c r="O219" i="1"/>
  <c r="AD219" i="1" s="1"/>
  <c r="O220" i="1"/>
  <c r="AD220" i="1" s="1"/>
  <c r="O221" i="1"/>
  <c r="AD221" i="1" s="1"/>
  <c r="O222" i="1"/>
  <c r="O223" i="1"/>
  <c r="O224" i="1"/>
  <c r="O225" i="1"/>
  <c r="O226" i="1"/>
  <c r="O227" i="1"/>
  <c r="AD227" i="1" s="1"/>
  <c r="O228" i="1"/>
  <c r="AD228" i="1" s="1"/>
  <c r="O229" i="1"/>
  <c r="AD229" i="1" s="1"/>
  <c r="O230" i="1"/>
  <c r="AD230" i="1" s="1"/>
  <c r="O231" i="1"/>
  <c r="AD231" i="1" s="1"/>
  <c r="O232" i="1"/>
  <c r="O233" i="1"/>
  <c r="AD233" i="1" s="1"/>
  <c r="O234" i="1"/>
  <c r="O235" i="1"/>
  <c r="O236" i="1"/>
  <c r="O237" i="1"/>
  <c r="AD237" i="1" s="1"/>
  <c r="O238" i="1"/>
  <c r="AD238" i="1" s="1"/>
  <c r="O239" i="1"/>
  <c r="AD239" i="1" s="1"/>
  <c r="O240" i="1"/>
  <c r="AD240" i="1" s="1"/>
  <c r="O241" i="1"/>
  <c r="AD241" i="1" s="1"/>
  <c r="O242" i="1"/>
  <c r="O243" i="1"/>
  <c r="O244" i="1"/>
  <c r="O245" i="1"/>
  <c r="O246" i="1"/>
  <c r="AD246" i="1" s="1"/>
  <c r="O247" i="1"/>
  <c r="AD247" i="1" s="1"/>
  <c r="O248" i="1"/>
  <c r="AD248" i="1" s="1"/>
  <c r="O249" i="1"/>
  <c r="AD249" i="1" s="1"/>
  <c r="O250" i="1"/>
  <c r="AD250" i="1" s="1"/>
  <c r="O251" i="1"/>
  <c r="AD251" i="1" s="1"/>
  <c r="O252" i="1"/>
  <c r="O253" i="1"/>
  <c r="O254" i="1"/>
  <c r="O255" i="1"/>
  <c r="O256" i="1"/>
  <c r="O257" i="1"/>
  <c r="AD257" i="1" s="1"/>
  <c r="O258" i="1"/>
  <c r="AD258" i="1" s="1"/>
  <c r="O259" i="1"/>
  <c r="AD259" i="1" s="1"/>
  <c r="O260" i="1"/>
  <c r="AD260" i="1" s="1"/>
  <c r="O261" i="1"/>
  <c r="AD261" i="1" s="1"/>
  <c r="O262" i="1"/>
  <c r="O263" i="1"/>
  <c r="AD263" i="1" s="1"/>
  <c r="O264" i="1"/>
  <c r="AD264" i="1" s="1"/>
  <c r="O265" i="1"/>
  <c r="AD265" i="1" s="1"/>
  <c r="O266" i="1"/>
  <c r="O267" i="1"/>
  <c r="AD267" i="1" s="1"/>
  <c r="O268" i="1"/>
  <c r="AD268" i="1" s="1"/>
  <c r="O269" i="1"/>
  <c r="AD269" i="1" s="1"/>
  <c r="O270" i="1"/>
  <c r="AD270" i="1" s="1"/>
  <c r="O271" i="1"/>
  <c r="AD271" i="1" s="1"/>
  <c r="O272" i="1"/>
  <c r="O273" i="1"/>
  <c r="O274" i="1"/>
  <c r="O275" i="1"/>
  <c r="O276" i="1"/>
  <c r="AD276" i="1" s="1"/>
  <c r="O277" i="1"/>
  <c r="AD277" i="1" s="1"/>
  <c r="O278" i="1"/>
  <c r="O279" i="1"/>
  <c r="O280" i="1"/>
  <c r="AD280" i="1" s="1"/>
  <c r="O281" i="1"/>
  <c r="AD281" i="1" s="1"/>
  <c r="O282" i="1"/>
  <c r="O283" i="1"/>
  <c r="AD283" i="1" s="1"/>
  <c r="O284" i="1"/>
  <c r="AD284" i="1" s="1"/>
  <c r="O285" i="1"/>
  <c r="AD285" i="1" s="1"/>
  <c r="O286" i="1"/>
  <c r="AD286" i="1" s="1"/>
  <c r="O287" i="1"/>
  <c r="AD287" i="1" s="1"/>
  <c r="O288" i="1"/>
  <c r="O289" i="1"/>
  <c r="AD289" i="1" s="1"/>
  <c r="O290" i="1"/>
  <c r="AD290" i="1" s="1"/>
  <c r="O291" i="1"/>
  <c r="AD291" i="1" s="1"/>
  <c r="O292" i="1"/>
  <c r="O293" i="1"/>
  <c r="O294" i="1"/>
  <c r="O295" i="1"/>
  <c r="AD295" i="1" s="1"/>
  <c r="O296" i="1"/>
  <c r="AD296" i="1" s="1"/>
  <c r="O297" i="1"/>
  <c r="AD297" i="1" s="1"/>
  <c r="O298" i="1"/>
  <c r="AD298" i="1" s="1"/>
  <c r="O299" i="1"/>
  <c r="AD299" i="1" s="1"/>
  <c r="O300" i="1"/>
  <c r="AD300" i="1" s="1"/>
  <c r="O301" i="1"/>
  <c r="AD301" i="1" s="1"/>
  <c r="O302" i="1"/>
  <c r="O303" i="1"/>
  <c r="O304" i="1"/>
  <c r="AD304" i="1" s="1"/>
  <c r="O5" i="1"/>
  <c r="AD5" i="1" s="1"/>
  <c r="G173" i="1"/>
  <c r="G191" i="1"/>
  <c r="G197" i="1"/>
  <c r="G203" i="1"/>
  <c r="G209" i="1"/>
  <c r="G215" i="1"/>
  <c r="G221" i="1"/>
  <c r="G227" i="1"/>
  <c r="G233" i="1"/>
  <c r="G239" i="1"/>
  <c r="G245" i="1"/>
  <c r="G251" i="1"/>
  <c r="G257" i="1"/>
  <c r="G263" i="1"/>
  <c r="G269" i="1"/>
  <c r="G275" i="1"/>
  <c r="G281" i="1"/>
  <c r="G287" i="1"/>
  <c r="G293" i="1"/>
  <c r="G299" i="1"/>
  <c r="AC6" i="1"/>
  <c r="AC7" i="1"/>
  <c r="AC8" i="1"/>
  <c r="AC9" i="1"/>
  <c r="AC10" i="1"/>
  <c r="AC11" i="1"/>
  <c r="AE11" i="1" s="1"/>
  <c r="AC12" i="1"/>
  <c r="AC13" i="1"/>
  <c r="AC14" i="1"/>
  <c r="AC15" i="1"/>
  <c r="AC16" i="1"/>
  <c r="AD16" i="1"/>
  <c r="AC17" i="1"/>
  <c r="AE17" i="1" s="1"/>
  <c r="G17" i="1" s="1"/>
  <c r="AC18" i="1"/>
  <c r="AC19" i="1"/>
  <c r="AC20" i="1"/>
  <c r="AC21" i="1"/>
  <c r="AC22" i="1"/>
  <c r="AC23" i="1"/>
  <c r="AE23" i="1" s="1"/>
  <c r="G23" i="1" s="1"/>
  <c r="AC24" i="1"/>
  <c r="AC25" i="1"/>
  <c r="AC26" i="1"/>
  <c r="AC27" i="1"/>
  <c r="AC28" i="1"/>
  <c r="AC29" i="1"/>
  <c r="AE29" i="1" s="1"/>
  <c r="AC30" i="1"/>
  <c r="AC31" i="1"/>
  <c r="AC32" i="1"/>
  <c r="AC33" i="1"/>
  <c r="AC34" i="1"/>
  <c r="AC35" i="1"/>
  <c r="AE35" i="1" s="1"/>
  <c r="G35" i="1" s="1"/>
  <c r="AC36" i="1"/>
  <c r="AD36" i="1"/>
  <c r="AC37" i="1"/>
  <c r="AC38" i="1"/>
  <c r="AC39" i="1"/>
  <c r="AC40" i="1"/>
  <c r="AC41" i="1"/>
  <c r="AE41" i="1" s="1"/>
  <c r="G41" i="1" s="1"/>
  <c r="AC42" i="1"/>
  <c r="AC43" i="1"/>
  <c r="AC44" i="1"/>
  <c r="AC45" i="1"/>
  <c r="AC46" i="1"/>
  <c r="AC47" i="1"/>
  <c r="AE47" i="1" s="1"/>
  <c r="G47" i="1" s="1"/>
  <c r="AC48" i="1"/>
  <c r="AC49" i="1"/>
  <c r="AC50" i="1"/>
  <c r="AC51" i="1"/>
  <c r="AC52" i="1"/>
  <c r="AC53" i="1"/>
  <c r="AE53" i="1" s="1"/>
  <c r="G53" i="1" s="1"/>
  <c r="AC54" i="1"/>
  <c r="AC55" i="1"/>
  <c r="AC56" i="1"/>
  <c r="AC57" i="1"/>
  <c r="AC58" i="1"/>
  <c r="AC59" i="1"/>
  <c r="AC60" i="1"/>
  <c r="AC61" i="1"/>
  <c r="AC62" i="1"/>
  <c r="AC63" i="1"/>
  <c r="AD63" i="1"/>
  <c r="AC64" i="1"/>
  <c r="AD64" i="1"/>
  <c r="AC65" i="1"/>
  <c r="AE65" i="1" s="1"/>
  <c r="G65" i="1" s="1"/>
  <c r="AD65" i="1"/>
  <c r="AC66" i="1"/>
  <c r="AC67" i="1"/>
  <c r="AC68" i="1"/>
  <c r="AC69" i="1"/>
  <c r="AC70" i="1"/>
  <c r="AC71" i="1"/>
  <c r="AC72" i="1"/>
  <c r="AD72" i="1"/>
  <c r="AC73" i="1"/>
  <c r="AC74" i="1"/>
  <c r="AD74" i="1"/>
  <c r="AC75" i="1"/>
  <c r="AD75" i="1"/>
  <c r="AC76" i="1"/>
  <c r="AD76" i="1"/>
  <c r="AC77" i="1"/>
  <c r="AE77" i="1" s="1"/>
  <c r="G77" i="1" s="1"/>
  <c r="AC78" i="1"/>
  <c r="AC79" i="1"/>
  <c r="AC80" i="1"/>
  <c r="AC81" i="1"/>
  <c r="AC82" i="1"/>
  <c r="AC83" i="1"/>
  <c r="AE83" i="1" s="1"/>
  <c r="G83" i="1" s="1"/>
  <c r="AC84" i="1"/>
  <c r="AC85" i="1"/>
  <c r="AC86" i="1"/>
  <c r="AC87" i="1"/>
  <c r="AC88" i="1"/>
  <c r="AC89" i="1"/>
  <c r="AE89" i="1" s="1"/>
  <c r="G89" i="1" s="1"/>
  <c r="AC90" i="1"/>
  <c r="AC91" i="1"/>
  <c r="AC92" i="1"/>
  <c r="AD92" i="1"/>
  <c r="AC93" i="1"/>
  <c r="AC94" i="1"/>
  <c r="AC95" i="1"/>
  <c r="AC96" i="1"/>
  <c r="AC97" i="1"/>
  <c r="AC98" i="1"/>
  <c r="AC99" i="1"/>
  <c r="AC100" i="1"/>
  <c r="AC101" i="1"/>
  <c r="AE101" i="1" s="1"/>
  <c r="G101" i="1" s="1"/>
  <c r="AC102" i="1"/>
  <c r="AC103" i="1"/>
  <c r="AD103" i="1"/>
  <c r="AC104" i="1"/>
  <c r="AD104" i="1"/>
  <c r="AC105" i="1"/>
  <c r="AC106" i="1"/>
  <c r="AD106" i="1"/>
  <c r="AC107" i="1"/>
  <c r="AC108" i="1"/>
  <c r="AC109" i="1"/>
  <c r="AC110" i="1"/>
  <c r="AC111" i="1"/>
  <c r="AC112" i="1"/>
  <c r="AD112" i="1"/>
  <c r="AC113" i="1"/>
  <c r="AC114" i="1"/>
  <c r="AD114" i="1"/>
  <c r="AC115" i="1"/>
  <c r="AD115" i="1"/>
  <c r="AC116" i="1"/>
  <c r="AD116" i="1"/>
  <c r="AC117" i="1"/>
  <c r="AC118" i="1"/>
  <c r="AC119" i="1"/>
  <c r="AE119" i="1" s="1"/>
  <c r="G119" i="1" s="1"/>
  <c r="AC120" i="1"/>
  <c r="AD120" i="1"/>
  <c r="AC121" i="1"/>
  <c r="AC122" i="1"/>
  <c r="AC123" i="1"/>
  <c r="AC124" i="1"/>
  <c r="AC125" i="1"/>
  <c r="AE125" i="1" s="1"/>
  <c r="G125" i="1" s="1"/>
  <c r="AC126" i="1"/>
  <c r="AC127" i="1"/>
  <c r="AC128" i="1"/>
  <c r="AC129" i="1"/>
  <c r="AC130" i="1"/>
  <c r="AC131" i="1"/>
  <c r="AE131" i="1" s="1"/>
  <c r="G131" i="1" s="1"/>
  <c r="AC132" i="1"/>
  <c r="AD132" i="1"/>
  <c r="AC133" i="1"/>
  <c r="AC134" i="1"/>
  <c r="AD134" i="1"/>
  <c r="AC135" i="1"/>
  <c r="AC136" i="1"/>
  <c r="AC137" i="1"/>
  <c r="AE137" i="1" s="1"/>
  <c r="G137" i="1" s="1"/>
  <c r="AC138" i="1"/>
  <c r="AC139" i="1"/>
  <c r="AC140" i="1"/>
  <c r="AC141" i="1"/>
  <c r="AC142" i="1"/>
  <c r="AC143" i="1"/>
  <c r="AE143" i="1" s="1"/>
  <c r="G143" i="1" s="1"/>
  <c r="AD143" i="1"/>
  <c r="AC144" i="1"/>
  <c r="AC145" i="1"/>
  <c r="AC146" i="1"/>
  <c r="AD146" i="1"/>
  <c r="AC147" i="1"/>
  <c r="AC148" i="1"/>
  <c r="AC149" i="1"/>
  <c r="AE149" i="1" s="1"/>
  <c r="G149" i="1" s="1"/>
  <c r="AC150" i="1"/>
  <c r="AC151" i="1"/>
  <c r="AC152" i="1"/>
  <c r="AC153" i="1"/>
  <c r="AC154" i="1"/>
  <c r="AD154" i="1"/>
  <c r="AC155" i="1"/>
  <c r="AD155" i="1"/>
  <c r="AC156" i="1"/>
  <c r="AD156" i="1"/>
  <c r="AC157" i="1"/>
  <c r="AC158" i="1"/>
  <c r="AC159" i="1"/>
  <c r="AC160" i="1"/>
  <c r="AC161" i="1"/>
  <c r="AE161" i="1" s="1"/>
  <c r="G161" i="1" s="1"/>
  <c r="AC162" i="1"/>
  <c r="AD162" i="1"/>
  <c r="AC163" i="1"/>
  <c r="AC164" i="1"/>
  <c r="AC165" i="1"/>
  <c r="AC166" i="1"/>
  <c r="AC167" i="1"/>
  <c r="AC168" i="1"/>
  <c r="AC169" i="1"/>
  <c r="AC170" i="1"/>
  <c r="AC171" i="1"/>
  <c r="AC172" i="1"/>
  <c r="AC173" i="1"/>
  <c r="AC174" i="1"/>
  <c r="AD174" i="1"/>
  <c r="AC175" i="1"/>
  <c r="AC176" i="1"/>
  <c r="AD176" i="1"/>
  <c r="AC177" i="1"/>
  <c r="AC178" i="1"/>
  <c r="AC179" i="1"/>
  <c r="AC180" i="1"/>
  <c r="AC181" i="1"/>
  <c r="AC182" i="1"/>
  <c r="AC183" i="1"/>
  <c r="AD183" i="1"/>
  <c r="AC184" i="1"/>
  <c r="AC185" i="1"/>
  <c r="AC186" i="1"/>
  <c r="AD186" i="1"/>
  <c r="AC187" i="1"/>
  <c r="AC188" i="1"/>
  <c r="AC189" i="1"/>
  <c r="AC190" i="1"/>
  <c r="AC191" i="1"/>
  <c r="AC192" i="1"/>
  <c r="AD192" i="1"/>
  <c r="AC193" i="1"/>
  <c r="AC194" i="1"/>
  <c r="AD194" i="1"/>
  <c r="AC195" i="1"/>
  <c r="AD195" i="1"/>
  <c r="AC196" i="1"/>
  <c r="AD196" i="1"/>
  <c r="AC197" i="1"/>
  <c r="AC198" i="1"/>
  <c r="AC199" i="1"/>
  <c r="AC200" i="1"/>
  <c r="AD200" i="1"/>
  <c r="AC201" i="1"/>
  <c r="AC202" i="1"/>
  <c r="AD202" i="1"/>
  <c r="AC203" i="1"/>
  <c r="AD203" i="1"/>
  <c r="AC204" i="1"/>
  <c r="AC205" i="1"/>
  <c r="AC206" i="1"/>
  <c r="AC207" i="1"/>
  <c r="AC208" i="1"/>
  <c r="AC209" i="1"/>
  <c r="AC210" i="1"/>
  <c r="AC211" i="1"/>
  <c r="AC212" i="1"/>
  <c r="AD212" i="1"/>
  <c r="AC213" i="1"/>
  <c r="AC214" i="1"/>
  <c r="AD214" i="1"/>
  <c r="AC215" i="1"/>
  <c r="AC216" i="1"/>
  <c r="AC217" i="1"/>
  <c r="AC218" i="1"/>
  <c r="AC219" i="1"/>
  <c r="AC220" i="1"/>
  <c r="AC221" i="1"/>
  <c r="AC222" i="1"/>
  <c r="AD222" i="1"/>
  <c r="AC223" i="1"/>
  <c r="AD223" i="1"/>
  <c r="AC224" i="1"/>
  <c r="AD224" i="1"/>
  <c r="AC225" i="1"/>
  <c r="AD225" i="1"/>
  <c r="AC226" i="1"/>
  <c r="AD226" i="1"/>
  <c r="AC227" i="1"/>
  <c r="AC228" i="1"/>
  <c r="AC229" i="1"/>
  <c r="AC230" i="1"/>
  <c r="AC231" i="1"/>
  <c r="AC232" i="1"/>
  <c r="AD232" i="1"/>
  <c r="AC233" i="1"/>
  <c r="AC234" i="1"/>
  <c r="AD234" i="1"/>
  <c r="AC235" i="1"/>
  <c r="AD235" i="1"/>
  <c r="AC236" i="1"/>
  <c r="AD236" i="1"/>
  <c r="AC237" i="1"/>
  <c r="AC238" i="1"/>
  <c r="AC239" i="1"/>
  <c r="AC240" i="1"/>
  <c r="AC241" i="1"/>
  <c r="AC242" i="1"/>
  <c r="AD242" i="1"/>
  <c r="AC243" i="1"/>
  <c r="AD243" i="1"/>
  <c r="AC244" i="1"/>
  <c r="AD244" i="1"/>
  <c r="AC245" i="1"/>
  <c r="AD245" i="1"/>
  <c r="AC246" i="1"/>
  <c r="AC247" i="1"/>
  <c r="AC248" i="1"/>
  <c r="AC249" i="1"/>
  <c r="AC250" i="1"/>
  <c r="AC251" i="1"/>
  <c r="AC252" i="1"/>
  <c r="AD252" i="1"/>
  <c r="AC253" i="1"/>
  <c r="AD253" i="1"/>
  <c r="AC254" i="1"/>
  <c r="AD254" i="1"/>
  <c r="AC255" i="1"/>
  <c r="AD255" i="1"/>
  <c r="AC256" i="1"/>
  <c r="AD256" i="1"/>
  <c r="AC257" i="1"/>
  <c r="AC258" i="1"/>
  <c r="AC259" i="1"/>
  <c r="AC260" i="1"/>
  <c r="AC261" i="1"/>
  <c r="AC262" i="1"/>
  <c r="AD262" i="1"/>
  <c r="AC263" i="1"/>
  <c r="AC264" i="1"/>
  <c r="AC265" i="1"/>
  <c r="AC266" i="1"/>
  <c r="AD266" i="1"/>
  <c r="AC267" i="1"/>
  <c r="AC268" i="1"/>
  <c r="AC269" i="1"/>
  <c r="AC270" i="1"/>
  <c r="AC271" i="1"/>
  <c r="AC272" i="1"/>
  <c r="AD272" i="1"/>
  <c r="AC273" i="1"/>
  <c r="AD273" i="1"/>
  <c r="AC274" i="1"/>
  <c r="AD274" i="1"/>
  <c r="AC275" i="1"/>
  <c r="AD275" i="1"/>
  <c r="AC276" i="1"/>
  <c r="AC277" i="1"/>
  <c r="AC278" i="1"/>
  <c r="AD278" i="1"/>
  <c r="AC279" i="1"/>
  <c r="AD279" i="1"/>
  <c r="AC280" i="1"/>
  <c r="AC281" i="1"/>
  <c r="AC282" i="1"/>
  <c r="AD282" i="1"/>
  <c r="AC283" i="1"/>
  <c r="AC284" i="1"/>
  <c r="AC285" i="1"/>
  <c r="AC286" i="1"/>
  <c r="AC287" i="1"/>
  <c r="AC288" i="1"/>
  <c r="AD288" i="1"/>
  <c r="AC289" i="1"/>
  <c r="AC290" i="1"/>
  <c r="AC291" i="1"/>
  <c r="AC292" i="1"/>
  <c r="AD292" i="1"/>
  <c r="AC293" i="1"/>
  <c r="AD293" i="1"/>
  <c r="AC294" i="1"/>
  <c r="AD294" i="1"/>
  <c r="AC295" i="1"/>
  <c r="AC296" i="1"/>
  <c r="AC297" i="1"/>
  <c r="AC298" i="1"/>
  <c r="AC299" i="1"/>
  <c r="AC300" i="1"/>
  <c r="AC301" i="1"/>
  <c r="AC302" i="1"/>
  <c r="AD302" i="1"/>
  <c r="AC303" i="1"/>
  <c r="AD303" i="1"/>
  <c r="AC304" i="1"/>
  <c r="AC5" i="1"/>
  <c r="AE5" i="1" s="1"/>
  <c r="A152" i="2"/>
  <c r="A236" i="2"/>
  <c r="C236" i="2" s="1"/>
  <c r="C5" i="1"/>
  <c r="A8" i="2" s="1"/>
  <c r="B5" i="1"/>
  <c r="Q5" i="1" s="1"/>
  <c r="A32" i="2"/>
  <c r="A44" i="2"/>
  <c r="A50" i="2"/>
  <c r="A56" i="2"/>
  <c r="A68" i="2"/>
  <c r="A134" i="2"/>
  <c r="A146" i="2"/>
  <c r="A212" i="2"/>
  <c r="C212" i="2" s="1"/>
  <c r="Z6" i="1"/>
  <c r="Y8" i="1"/>
  <c r="Z8" i="1"/>
  <c r="Y9" i="1"/>
  <c r="Z9" i="1"/>
  <c r="Y10" i="1"/>
  <c r="Z10" i="1"/>
  <c r="Y11" i="1"/>
  <c r="Y12" i="1"/>
  <c r="Z12" i="1"/>
  <c r="Y13" i="1"/>
  <c r="Z13" i="1"/>
  <c r="Y14" i="1"/>
  <c r="Z14" i="1"/>
  <c r="Y15" i="1"/>
  <c r="Z15" i="1"/>
  <c r="Y16" i="1"/>
  <c r="Z16" i="1"/>
  <c r="Y18" i="1"/>
  <c r="Z18" i="1"/>
  <c r="Y19" i="1"/>
  <c r="Z19" i="1"/>
  <c r="Z20" i="1"/>
  <c r="Y21" i="1"/>
  <c r="Z21" i="1"/>
  <c r="Y22" i="1"/>
  <c r="Z22" i="1"/>
  <c r="Y23" i="1"/>
  <c r="Z23" i="1"/>
  <c r="Y24" i="1"/>
  <c r="Z24" i="1"/>
  <c r="Y25" i="1"/>
  <c r="Z25" i="1"/>
  <c r="Y26" i="1"/>
  <c r="Z26" i="1"/>
  <c r="Y27" i="1"/>
  <c r="Z27" i="1"/>
  <c r="Y28" i="1"/>
  <c r="Z28" i="1"/>
  <c r="Y29" i="1"/>
  <c r="Z29" i="1"/>
  <c r="Y30" i="1"/>
  <c r="Z30" i="1"/>
  <c r="Y31" i="1"/>
  <c r="Z31" i="1"/>
  <c r="Y32" i="1"/>
  <c r="Z32" i="1"/>
  <c r="Y33" i="1"/>
  <c r="Z33" i="1"/>
  <c r="Y34" i="1"/>
  <c r="Z34" i="1"/>
  <c r="Y35" i="1"/>
  <c r="Z35" i="1"/>
  <c r="Y36" i="1"/>
  <c r="Z36" i="1"/>
  <c r="Y37" i="1"/>
  <c r="Z37" i="1"/>
  <c r="Y38" i="1"/>
  <c r="Z38" i="1"/>
  <c r="Y39" i="1"/>
  <c r="Z39" i="1"/>
  <c r="Y40" i="1"/>
  <c r="Z40" i="1"/>
  <c r="Y41" i="1"/>
  <c r="Z41" i="1"/>
  <c r="Y42" i="1"/>
  <c r="Z42" i="1"/>
  <c r="Y43" i="1"/>
  <c r="Z43" i="1"/>
  <c r="Y44" i="1"/>
  <c r="Z44" i="1"/>
  <c r="Y45" i="1"/>
  <c r="Z45" i="1"/>
  <c r="Y46" i="1"/>
  <c r="Z46" i="1"/>
  <c r="Y47" i="1"/>
  <c r="Z47" i="1"/>
  <c r="Y48" i="1"/>
  <c r="Z48" i="1"/>
  <c r="Y49" i="1"/>
  <c r="Z49" i="1"/>
  <c r="Y50" i="1"/>
  <c r="Z50" i="1"/>
  <c r="Y51" i="1"/>
  <c r="Z51" i="1"/>
  <c r="Y52" i="1"/>
  <c r="Z52" i="1"/>
  <c r="Y53" i="1"/>
  <c r="Z53" i="1"/>
  <c r="Y54" i="1"/>
  <c r="Z54" i="1"/>
  <c r="Y55" i="1"/>
  <c r="Z55" i="1"/>
  <c r="Y56" i="1"/>
  <c r="Z56" i="1"/>
  <c r="Y57" i="1"/>
  <c r="Z57" i="1"/>
  <c r="Y58" i="1"/>
  <c r="Z58" i="1"/>
  <c r="Y59" i="1"/>
  <c r="Z59" i="1"/>
  <c r="Y60" i="1"/>
  <c r="Z60" i="1"/>
  <c r="Y61" i="1"/>
  <c r="Z61" i="1"/>
  <c r="Y62" i="1"/>
  <c r="Z62" i="1"/>
  <c r="Y63" i="1"/>
  <c r="Z63" i="1"/>
  <c r="Y64" i="1"/>
  <c r="Z64" i="1"/>
  <c r="Y65" i="1"/>
  <c r="Z65" i="1"/>
  <c r="Y66" i="1"/>
  <c r="Z66" i="1"/>
  <c r="Y67" i="1"/>
  <c r="Z67" i="1"/>
  <c r="Y68" i="1"/>
  <c r="Z68" i="1"/>
  <c r="Y69" i="1"/>
  <c r="Z69" i="1"/>
  <c r="Y70" i="1"/>
  <c r="Z70" i="1"/>
  <c r="Y71" i="1"/>
  <c r="Z71" i="1"/>
  <c r="Y72" i="1"/>
  <c r="Z72" i="1"/>
  <c r="Y73" i="1"/>
  <c r="Z73" i="1"/>
  <c r="Y74" i="1"/>
  <c r="Z74" i="1"/>
  <c r="Y75" i="1"/>
  <c r="Z75" i="1"/>
  <c r="Y76" i="1"/>
  <c r="Z76" i="1"/>
  <c r="Y77" i="1"/>
  <c r="Z77" i="1"/>
  <c r="Y78" i="1"/>
  <c r="Z78" i="1"/>
  <c r="Y79" i="1"/>
  <c r="Z79" i="1"/>
  <c r="Y80" i="1"/>
  <c r="Z80" i="1"/>
  <c r="Y81" i="1"/>
  <c r="Z81" i="1"/>
  <c r="Y82" i="1"/>
  <c r="Z82" i="1"/>
  <c r="Y83" i="1"/>
  <c r="Z83" i="1"/>
  <c r="Y84" i="1"/>
  <c r="Z84" i="1"/>
  <c r="Y85" i="1"/>
  <c r="Z85" i="1"/>
  <c r="Y86" i="1"/>
  <c r="Z86" i="1"/>
  <c r="Y87" i="1"/>
  <c r="Z87" i="1"/>
  <c r="Y88" i="1"/>
  <c r="Z88" i="1"/>
  <c r="Y89" i="1"/>
  <c r="Z89" i="1"/>
  <c r="Y90" i="1"/>
  <c r="Z90" i="1"/>
  <c r="Y91" i="1"/>
  <c r="Z91" i="1"/>
  <c r="Y92" i="1"/>
  <c r="Z92" i="1"/>
  <c r="Y93" i="1"/>
  <c r="Z93" i="1"/>
  <c r="Y94" i="1"/>
  <c r="Z94" i="1"/>
  <c r="Y95" i="1"/>
  <c r="Z95" i="1"/>
  <c r="Y96" i="1"/>
  <c r="Z96" i="1"/>
  <c r="Y97" i="1"/>
  <c r="Z97" i="1"/>
  <c r="Y98" i="1"/>
  <c r="Z98" i="1"/>
  <c r="Y99" i="1"/>
  <c r="Z99" i="1"/>
  <c r="Y100" i="1"/>
  <c r="Z100" i="1"/>
  <c r="Y101" i="1"/>
  <c r="Z101" i="1"/>
  <c r="Y102" i="1"/>
  <c r="Z102" i="1"/>
  <c r="Y103" i="1"/>
  <c r="Z103" i="1"/>
  <c r="Y104" i="1"/>
  <c r="Z104" i="1"/>
  <c r="Y105" i="1"/>
  <c r="Z105" i="1"/>
  <c r="Y106" i="1"/>
  <c r="Z106" i="1"/>
  <c r="Y107" i="1"/>
  <c r="Z107" i="1"/>
  <c r="Y108" i="1"/>
  <c r="Z108" i="1"/>
  <c r="Y109" i="1"/>
  <c r="Z109" i="1"/>
  <c r="Y110" i="1"/>
  <c r="Z110" i="1"/>
  <c r="Y111" i="1"/>
  <c r="Z111" i="1"/>
  <c r="Y112" i="1"/>
  <c r="Z112" i="1"/>
  <c r="Y113" i="1"/>
  <c r="Z113" i="1"/>
  <c r="Y114" i="1"/>
  <c r="Z114" i="1"/>
  <c r="Y115" i="1"/>
  <c r="Z115" i="1"/>
  <c r="Y116" i="1"/>
  <c r="Z116" i="1"/>
  <c r="Y117" i="1"/>
  <c r="Z117" i="1"/>
  <c r="Y118" i="1"/>
  <c r="Z118" i="1"/>
  <c r="Y119" i="1"/>
  <c r="Z119" i="1"/>
  <c r="Y120" i="1"/>
  <c r="Z120" i="1"/>
  <c r="Y121" i="1"/>
  <c r="Z121" i="1"/>
  <c r="Y122" i="1"/>
  <c r="Z122" i="1"/>
  <c r="Y123" i="1"/>
  <c r="Z123" i="1"/>
  <c r="Y124" i="1"/>
  <c r="Z124" i="1"/>
  <c r="Y125" i="1"/>
  <c r="Z125" i="1"/>
  <c r="Y126" i="1"/>
  <c r="Z126" i="1"/>
  <c r="Y127" i="1"/>
  <c r="Z127" i="1"/>
  <c r="Y128" i="1"/>
  <c r="Z128" i="1"/>
  <c r="Y129" i="1"/>
  <c r="Z129" i="1"/>
  <c r="Y130" i="1"/>
  <c r="Z130" i="1"/>
  <c r="Y131" i="1"/>
  <c r="Z131" i="1"/>
  <c r="Y132" i="1"/>
  <c r="Z132" i="1"/>
  <c r="Y133" i="1"/>
  <c r="Z133" i="1"/>
  <c r="Y134" i="1"/>
  <c r="Z134" i="1"/>
  <c r="Y135" i="1"/>
  <c r="Z135" i="1"/>
  <c r="Y136" i="1"/>
  <c r="Z136" i="1"/>
  <c r="Y137" i="1"/>
  <c r="Z137" i="1"/>
  <c r="Y138" i="1"/>
  <c r="Z138" i="1"/>
  <c r="Y139" i="1"/>
  <c r="Z139" i="1"/>
  <c r="Y140" i="1"/>
  <c r="Z140" i="1"/>
  <c r="Y141" i="1"/>
  <c r="Z141" i="1"/>
  <c r="Y142" i="1"/>
  <c r="Z142" i="1"/>
  <c r="Y143" i="1"/>
  <c r="Z143" i="1"/>
  <c r="Y144" i="1"/>
  <c r="Z144" i="1"/>
  <c r="Y145" i="1"/>
  <c r="Z145" i="1"/>
  <c r="Y146" i="1"/>
  <c r="Z146" i="1"/>
  <c r="Y147" i="1"/>
  <c r="Z147" i="1"/>
  <c r="Y148" i="1"/>
  <c r="Z148" i="1"/>
  <c r="Y149" i="1"/>
  <c r="Z149" i="1"/>
  <c r="Y150" i="1"/>
  <c r="Z150" i="1"/>
  <c r="Y151" i="1"/>
  <c r="Z151" i="1"/>
  <c r="Y152" i="1"/>
  <c r="Z152" i="1"/>
  <c r="Y153" i="1"/>
  <c r="Z153" i="1"/>
  <c r="Y154" i="1"/>
  <c r="Z154" i="1"/>
  <c r="Y155" i="1"/>
  <c r="Z155" i="1"/>
  <c r="Y156" i="1"/>
  <c r="Z156" i="1"/>
  <c r="Y157" i="1"/>
  <c r="Z157" i="1"/>
  <c r="Y158" i="1"/>
  <c r="Z158" i="1"/>
  <c r="Y159" i="1"/>
  <c r="Z159" i="1"/>
  <c r="Y160" i="1"/>
  <c r="Z160" i="1"/>
  <c r="Y161" i="1"/>
  <c r="Z161" i="1"/>
  <c r="Y162" i="1"/>
  <c r="Z162" i="1"/>
  <c r="Y163" i="1"/>
  <c r="Z163" i="1"/>
  <c r="Y164" i="1"/>
  <c r="Z164" i="1"/>
  <c r="Y165" i="1"/>
  <c r="Z165" i="1"/>
  <c r="Y166" i="1"/>
  <c r="Z166" i="1"/>
  <c r="Y167" i="1"/>
  <c r="Z167" i="1"/>
  <c r="Y168" i="1"/>
  <c r="Z168" i="1"/>
  <c r="Y169" i="1"/>
  <c r="Z169" i="1"/>
  <c r="Y170" i="1"/>
  <c r="Z170" i="1"/>
  <c r="Y171" i="1"/>
  <c r="Z171" i="1"/>
  <c r="Y172" i="1"/>
  <c r="Z172" i="1"/>
  <c r="Y173" i="1"/>
  <c r="Z173" i="1"/>
  <c r="Y174" i="1"/>
  <c r="Z174" i="1"/>
  <c r="Y175" i="1"/>
  <c r="Z175" i="1"/>
  <c r="Y176" i="1"/>
  <c r="Z176" i="1"/>
  <c r="Y177" i="1"/>
  <c r="Z177" i="1"/>
  <c r="Y178" i="1"/>
  <c r="Z178" i="1"/>
  <c r="Y179" i="1"/>
  <c r="Z179" i="1"/>
  <c r="Y180" i="1"/>
  <c r="Z180" i="1"/>
  <c r="Y181" i="1"/>
  <c r="Z181" i="1"/>
  <c r="Y182" i="1"/>
  <c r="Z182" i="1"/>
  <c r="Y183" i="1"/>
  <c r="Z183" i="1"/>
  <c r="Y184" i="1"/>
  <c r="Z184" i="1"/>
  <c r="Y185" i="1"/>
  <c r="Z185" i="1"/>
  <c r="Y186" i="1"/>
  <c r="Z186" i="1"/>
  <c r="Y187" i="1"/>
  <c r="Z187" i="1"/>
  <c r="Y188" i="1"/>
  <c r="Z188" i="1"/>
  <c r="Y189" i="1"/>
  <c r="Z189" i="1"/>
  <c r="Y190" i="1"/>
  <c r="Z190" i="1"/>
  <c r="Y191" i="1"/>
  <c r="Z191" i="1"/>
  <c r="Y192" i="1"/>
  <c r="Z192" i="1"/>
  <c r="Y193" i="1"/>
  <c r="Z193" i="1"/>
  <c r="Y194" i="1"/>
  <c r="Z194" i="1"/>
  <c r="Y195" i="1"/>
  <c r="Z195" i="1"/>
  <c r="Y196" i="1"/>
  <c r="Z196" i="1"/>
  <c r="Y197" i="1"/>
  <c r="Z197" i="1"/>
  <c r="Y198" i="1"/>
  <c r="Z198" i="1"/>
  <c r="Y199" i="1"/>
  <c r="Z199" i="1"/>
  <c r="Y200" i="1"/>
  <c r="Z200" i="1"/>
  <c r="Y201" i="1"/>
  <c r="Z201" i="1"/>
  <c r="Y202" i="1"/>
  <c r="Z202" i="1"/>
  <c r="Y203" i="1"/>
  <c r="Z203" i="1"/>
  <c r="Y204" i="1"/>
  <c r="Z204" i="1"/>
  <c r="Y205" i="1"/>
  <c r="Z205" i="1"/>
  <c r="Y206" i="1"/>
  <c r="Z206" i="1"/>
  <c r="Y207" i="1"/>
  <c r="Z207" i="1"/>
  <c r="Y208" i="1"/>
  <c r="Z208" i="1"/>
  <c r="Y209" i="1"/>
  <c r="Z209" i="1"/>
  <c r="Y210" i="1"/>
  <c r="Z210" i="1"/>
  <c r="Y211" i="1"/>
  <c r="Z211" i="1"/>
  <c r="Y212" i="1"/>
  <c r="Z212" i="1"/>
  <c r="Y213" i="1"/>
  <c r="Z213" i="1"/>
  <c r="Y214" i="1"/>
  <c r="Z214" i="1"/>
  <c r="Y215" i="1"/>
  <c r="Z215" i="1"/>
  <c r="Y216" i="1"/>
  <c r="Z216" i="1"/>
  <c r="Y217" i="1"/>
  <c r="Z217" i="1"/>
  <c r="Y218" i="1"/>
  <c r="Z218" i="1"/>
  <c r="Y219" i="1"/>
  <c r="Z219" i="1"/>
  <c r="Y220" i="1"/>
  <c r="Z220" i="1"/>
  <c r="Y221" i="1"/>
  <c r="Z221" i="1"/>
  <c r="Y222" i="1"/>
  <c r="Z222" i="1"/>
  <c r="Y223" i="1"/>
  <c r="Z223" i="1"/>
  <c r="Y224" i="1"/>
  <c r="Z224" i="1"/>
  <c r="Y225" i="1"/>
  <c r="Z225" i="1"/>
  <c r="Y226" i="1"/>
  <c r="Z226" i="1"/>
  <c r="Y227" i="1"/>
  <c r="Z227" i="1"/>
  <c r="Y228" i="1"/>
  <c r="Z228" i="1"/>
  <c r="Y229" i="1"/>
  <c r="Z229" i="1"/>
  <c r="Y230" i="1"/>
  <c r="Z230" i="1"/>
  <c r="Y231" i="1"/>
  <c r="Z231" i="1"/>
  <c r="Y232" i="1"/>
  <c r="Z232" i="1"/>
  <c r="Y233" i="1"/>
  <c r="Z233" i="1"/>
  <c r="Y234" i="1"/>
  <c r="Z234" i="1"/>
  <c r="Y235" i="1"/>
  <c r="Z235" i="1"/>
  <c r="Y236" i="1"/>
  <c r="Z236" i="1"/>
  <c r="Y237" i="1"/>
  <c r="Z237" i="1"/>
  <c r="Y238" i="1"/>
  <c r="Z238" i="1"/>
  <c r="Y239" i="1"/>
  <c r="Z239" i="1"/>
  <c r="Y240" i="1"/>
  <c r="Z240" i="1"/>
  <c r="Y241" i="1"/>
  <c r="Z241" i="1"/>
  <c r="Y242" i="1"/>
  <c r="Z242" i="1"/>
  <c r="Y243" i="1"/>
  <c r="Z243" i="1"/>
  <c r="Y244" i="1"/>
  <c r="Z244" i="1"/>
  <c r="Y245" i="1"/>
  <c r="Z245" i="1"/>
  <c r="Y246" i="1"/>
  <c r="Z246" i="1"/>
  <c r="Y247" i="1"/>
  <c r="Z247" i="1"/>
  <c r="Y248" i="1"/>
  <c r="Z248" i="1"/>
  <c r="Y249" i="1"/>
  <c r="Z249" i="1"/>
  <c r="Y250" i="1"/>
  <c r="Z250" i="1"/>
  <c r="Y251" i="1"/>
  <c r="Z251" i="1"/>
  <c r="Y252" i="1"/>
  <c r="Z252" i="1"/>
  <c r="Y253" i="1"/>
  <c r="Z253" i="1"/>
  <c r="Y254" i="1"/>
  <c r="Z254" i="1"/>
  <c r="Y255" i="1"/>
  <c r="Z255" i="1"/>
  <c r="Y256" i="1"/>
  <c r="Z256" i="1"/>
  <c r="Y257" i="1"/>
  <c r="Z257" i="1"/>
  <c r="Y258" i="1"/>
  <c r="Z258" i="1"/>
  <c r="Y259" i="1"/>
  <c r="Z259" i="1"/>
  <c r="Y260" i="1"/>
  <c r="Z260" i="1"/>
  <c r="Y261" i="1"/>
  <c r="Z261" i="1"/>
  <c r="Y262" i="1"/>
  <c r="Z262" i="1"/>
  <c r="Y263" i="1"/>
  <c r="Z263" i="1"/>
  <c r="Y264" i="1"/>
  <c r="Z264" i="1"/>
  <c r="Y265" i="1"/>
  <c r="Z265" i="1"/>
  <c r="Y266" i="1"/>
  <c r="Z266" i="1"/>
  <c r="Y267" i="1"/>
  <c r="Z267" i="1"/>
  <c r="Y268" i="1"/>
  <c r="Z268" i="1"/>
  <c r="Y269" i="1"/>
  <c r="Z269" i="1"/>
  <c r="Y270" i="1"/>
  <c r="Z270" i="1"/>
  <c r="Y271" i="1"/>
  <c r="Z271" i="1"/>
  <c r="Y272" i="1"/>
  <c r="Z272" i="1"/>
  <c r="Y273" i="1"/>
  <c r="Z273" i="1"/>
  <c r="Y274" i="1"/>
  <c r="Z274" i="1"/>
  <c r="Y275" i="1"/>
  <c r="Z275" i="1"/>
  <c r="Y276" i="1"/>
  <c r="Z276" i="1"/>
  <c r="Y277" i="1"/>
  <c r="Z277" i="1"/>
  <c r="Y278" i="1"/>
  <c r="Z278" i="1"/>
  <c r="Y279" i="1"/>
  <c r="Z279" i="1"/>
  <c r="Y280" i="1"/>
  <c r="Z280" i="1"/>
  <c r="Y281" i="1"/>
  <c r="Z281" i="1"/>
  <c r="Y282" i="1"/>
  <c r="Z282" i="1"/>
  <c r="Y283" i="1"/>
  <c r="Z283" i="1"/>
  <c r="Y284" i="1"/>
  <c r="Z284" i="1"/>
  <c r="Y285" i="1"/>
  <c r="Z285" i="1"/>
  <c r="Y286" i="1"/>
  <c r="Z286" i="1"/>
  <c r="Y287" i="1"/>
  <c r="Z287" i="1"/>
  <c r="Y288" i="1"/>
  <c r="Z288" i="1"/>
  <c r="Y289" i="1"/>
  <c r="Z289" i="1"/>
  <c r="Y290" i="1"/>
  <c r="Z290" i="1"/>
  <c r="Y291" i="1"/>
  <c r="Z291" i="1"/>
  <c r="Y292" i="1"/>
  <c r="Z292" i="1"/>
  <c r="Y293" i="1"/>
  <c r="Z293" i="1"/>
  <c r="Y294" i="1"/>
  <c r="Z294" i="1"/>
  <c r="Y295" i="1"/>
  <c r="Z295" i="1"/>
  <c r="Y296" i="1"/>
  <c r="Z296" i="1"/>
  <c r="Y297" i="1"/>
  <c r="Z297" i="1"/>
  <c r="Y298" i="1"/>
  <c r="Z298" i="1"/>
  <c r="Y299" i="1"/>
  <c r="Z299" i="1"/>
  <c r="Y300" i="1"/>
  <c r="Z300" i="1"/>
  <c r="Y301" i="1"/>
  <c r="Z301" i="1"/>
  <c r="Y302" i="1"/>
  <c r="Z302" i="1"/>
  <c r="Y303" i="1"/>
  <c r="Z303" i="1"/>
  <c r="Y304" i="1"/>
  <c r="Z304" i="1"/>
  <c r="T6" i="1"/>
  <c r="U6" i="1"/>
  <c r="V6" i="1"/>
  <c r="Y6" i="1" s="1"/>
  <c r="W6" i="1"/>
  <c r="T7" i="1"/>
  <c r="U7" i="1"/>
  <c r="V7" i="1"/>
  <c r="Y7" i="1" s="1"/>
  <c r="W7" i="1"/>
  <c r="Z7" i="1" s="1"/>
  <c r="T8" i="1"/>
  <c r="U8" i="1"/>
  <c r="V8" i="1"/>
  <c r="W8" i="1"/>
  <c r="T9" i="1"/>
  <c r="U9" i="1"/>
  <c r="V9" i="1"/>
  <c r="W9" i="1"/>
  <c r="T10" i="1"/>
  <c r="U10" i="1"/>
  <c r="V10" i="1"/>
  <c r="W10" i="1"/>
  <c r="T11" i="1"/>
  <c r="U11" i="1"/>
  <c r="V11" i="1"/>
  <c r="W11" i="1"/>
  <c r="Z11" i="1" s="1"/>
  <c r="T12" i="1"/>
  <c r="U12" i="1"/>
  <c r="V12" i="1"/>
  <c r="W12" i="1"/>
  <c r="T13" i="1"/>
  <c r="U13" i="1"/>
  <c r="V13" i="1"/>
  <c r="W13" i="1"/>
  <c r="T14" i="1"/>
  <c r="U14" i="1"/>
  <c r="V14" i="1"/>
  <c r="W14" i="1"/>
  <c r="T15" i="1"/>
  <c r="U15" i="1"/>
  <c r="V15" i="1"/>
  <c r="W15" i="1"/>
  <c r="T16" i="1"/>
  <c r="U16" i="1"/>
  <c r="V16" i="1"/>
  <c r="W16" i="1"/>
  <c r="T17" i="1"/>
  <c r="U17" i="1"/>
  <c r="V17" i="1"/>
  <c r="Y17" i="1" s="1"/>
  <c r="W17" i="1"/>
  <c r="Z17" i="1" s="1"/>
  <c r="T18" i="1"/>
  <c r="U18" i="1"/>
  <c r="V18" i="1"/>
  <c r="W18" i="1"/>
  <c r="T19" i="1"/>
  <c r="U19" i="1"/>
  <c r="V19" i="1"/>
  <c r="W19" i="1"/>
  <c r="T20" i="1"/>
  <c r="U20" i="1"/>
  <c r="V20" i="1"/>
  <c r="Y20" i="1" s="1"/>
  <c r="W20" i="1"/>
  <c r="T21" i="1"/>
  <c r="U21" i="1"/>
  <c r="V21" i="1"/>
  <c r="W21" i="1"/>
  <c r="T22" i="1"/>
  <c r="U22" i="1"/>
  <c r="V22" i="1"/>
  <c r="W22" i="1"/>
  <c r="T23" i="1"/>
  <c r="U23" i="1"/>
  <c r="V23" i="1"/>
  <c r="W23" i="1"/>
  <c r="T24" i="1"/>
  <c r="U24" i="1"/>
  <c r="V24" i="1"/>
  <c r="W24" i="1"/>
  <c r="T25" i="1"/>
  <c r="U25" i="1"/>
  <c r="V25" i="1"/>
  <c r="W25" i="1"/>
  <c r="T26" i="1"/>
  <c r="U26" i="1"/>
  <c r="V26" i="1"/>
  <c r="W26" i="1"/>
  <c r="T27" i="1"/>
  <c r="U27" i="1"/>
  <c r="V27" i="1"/>
  <c r="W27" i="1"/>
  <c r="T28" i="1"/>
  <c r="U28" i="1"/>
  <c r="V28" i="1"/>
  <c r="W28" i="1"/>
  <c r="T29" i="1"/>
  <c r="U29" i="1"/>
  <c r="V29" i="1"/>
  <c r="W29" i="1"/>
  <c r="T30" i="1"/>
  <c r="U30" i="1"/>
  <c r="V30" i="1"/>
  <c r="W30" i="1"/>
  <c r="T31" i="1"/>
  <c r="U31" i="1"/>
  <c r="V31" i="1"/>
  <c r="W31" i="1"/>
  <c r="T32" i="1"/>
  <c r="U32" i="1"/>
  <c r="V32" i="1"/>
  <c r="W32" i="1"/>
  <c r="T33" i="1"/>
  <c r="U33" i="1"/>
  <c r="V33" i="1"/>
  <c r="W33" i="1"/>
  <c r="T34" i="1"/>
  <c r="U34" i="1"/>
  <c r="V34" i="1"/>
  <c r="W34" i="1"/>
  <c r="T35" i="1"/>
  <c r="U35" i="1"/>
  <c r="V35" i="1"/>
  <c r="W35" i="1"/>
  <c r="T36" i="1"/>
  <c r="U36" i="1"/>
  <c r="V36" i="1"/>
  <c r="W36" i="1"/>
  <c r="T37" i="1"/>
  <c r="U37" i="1"/>
  <c r="V37" i="1"/>
  <c r="W37" i="1"/>
  <c r="T38" i="1"/>
  <c r="U38" i="1"/>
  <c r="V38" i="1"/>
  <c r="W38" i="1"/>
  <c r="T39" i="1"/>
  <c r="U39" i="1"/>
  <c r="V39" i="1"/>
  <c r="W39" i="1"/>
  <c r="T40" i="1"/>
  <c r="U40" i="1"/>
  <c r="V40" i="1"/>
  <c r="W40" i="1"/>
  <c r="T41" i="1"/>
  <c r="U41" i="1"/>
  <c r="V41" i="1"/>
  <c r="W41" i="1"/>
  <c r="T42" i="1"/>
  <c r="U42" i="1"/>
  <c r="V42" i="1"/>
  <c r="W42" i="1"/>
  <c r="T43" i="1"/>
  <c r="U43" i="1"/>
  <c r="V43" i="1"/>
  <c r="W43" i="1"/>
  <c r="T44" i="1"/>
  <c r="U44" i="1"/>
  <c r="V44" i="1"/>
  <c r="W44" i="1"/>
  <c r="T45" i="1"/>
  <c r="U45" i="1"/>
  <c r="V45" i="1"/>
  <c r="W45" i="1"/>
  <c r="T46" i="1"/>
  <c r="U46" i="1"/>
  <c r="V46" i="1"/>
  <c r="W46" i="1"/>
  <c r="T47" i="1"/>
  <c r="U47" i="1"/>
  <c r="V47" i="1"/>
  <c r="W47" i="1"/>
  <c r="T48" i="1"/>
  <c r="U48" i="1"/>
  <c r="V48" i="1"/>
  <c r="W48" i="1"/>
  <c r="T49" i="1"/>
  <c r="U49" i="1"/>
  <c r="V49" i="1"/>
  <c r="W49" i="1"/>
  <c r="T50" i="1"/>
  <c r="U50" i="1"/>
  <c r="V50" i="1"/>
  <c r="W50" i="1"/>
  <c r="T51" i="1"/>
  <c r="U51" i="1"/>
  <c r="V51" i="1"/>
  <c r="W51" i="1"/>
  <c r="T52" i="1"/>
  <c r="U52" i="1"/>
  <c r="V52" i="1"/>
  <c r="W52" i="1"/>
  <c r="T53" i="1"/>
  <c r="U53" i="1"/>
  <c r="V53" i="1"/>
  <c r="W53" i="1"/>
  <c r="T54" i="1"/>
  <c r="U54" i="1"/>
  <c r="V54" i="1"/>
  <c r="W54" i="1"/>
  <c r="T55" i="1"/>
  <c r="U55" i="1"/>
  <c r="V55" i="1"/>
  <c r="W55" i="1"/>
  <c r="T56" i="1"/>
  <c r="U56" i="1"/>
  <c r="V56" i="1"/>
  <c r="W56" i="1"/>
  <c r="T57" i="1"/>
  <c r="U57" i="1"/>
  <c r="V57" i="1"/>
  <c r="W57" i="1"/>
  <c r="T58" i="1"/>
  <c r="U58" i="1"/>
  <c r="V58" i="1"/>
  <c r="W58" i="1"/>
  <c r="T59" i="1"/>
  <c r="U59" i="1"/>
  <c r="V59" i="1"/>
  <c r="W59" i="1"/>
  <c r="T60" i="1"/>
  <c r="U60" i="1"/>
  <c r="V60" i="1"/>
  <c r="W60" i="1"/>
  <c r="T61" i="1"/>
  <c r="U61" i="1"/>
  <c r="V61" i="1"/>
  <c r="W61" i="1"/>
  <c r="T62" i="1"/>
  <c r="U62" i="1"/>
  <c r="V62" i="1"/>
  <c r="W62" i="1"/>
  <c r="T63" i="1"/>
  <c r="U63" i="1"/>
  <c r="V63" i="1"/>
  <c r="W63" i="1"/>
  <c r="T64" i="1"/>
  <c r="U64" i="1"/>
  <c r="V64" i="1"/>
  <c r="W64" i="1"/>
  <c r="T65" i="1"/>
  <c r="U65" i="1"/>
  <c r="V65" i="1"/>
  <c r="W65" i="1"/>
  <c r="T66" i="1"/>
  <c r="U66" i="1"/>
  <c r="V66" i="1"/>
  <c r="W66" i="1"/>
  <c r="T67" i="1"/>
  <c r="U67" i="1"/>
  <c r="V67" i="1"/>
  <c r="W67" i="1"/>
  <c r="T68" i="1"/>
  <c r="U68" i="1"/>
  <c r="V68" i="1"/>
  <c r="W68" i="1"/>
  <c r="T69" i="1"/>
  <c r="U69" i="1"/>
  <c r="V69" i="1"/>
  <c r="W69" i="1"/>
  <c r="T70" i="1"/>
  <c r="U70" i="1"/>
  <c r="V70" i="1"/>
  <c r="W70" i="1"/>
  <c r="T71" i="1"/>
  <c r="U71" i="1"/>
  <c r="V71" i="1"/>
  <c r="W71" i="1"/>
  <c r="T72" i="1"/>
  <c r="U72" i="1"/>
  <c r="V72" i="1"/>
  <c r="W72" i="1"/>
  <c r="T73" i="1"/>
  <c r="U73" i="1"/>
  <c r="V73" i="1"/>
  <c r="W73" i="1"/>
  <c r="T74" i="1"/>
  <c r="U74" i="1"/>
  <c r="V74" i="1"/>
  <c r="W74" i="1"/>
  <c r="T75" i="1"/>
  <c r="U75" i="1"/>
  <c r="V75" i="1"/>
  <c r="W75" i="1"/>
  <c r="T76" i="1"/>
  <c r="U76" i="1"/>
  <c r="V76" i="1"/>
  <c r="W76" i="1"/>
  <c r="T77" i="1"/>
  <c r="U77" i="1"/>
  <c r="V77" i="1"/>
  <c r="W77" i="1"/>
  <c r="T78" i="1"/>
  <c r="U78" i="1"/>
  <c r="V78" i="1"/>
  <c r="W78" i="1"/>
  <c r="T79" i="1"/>
  <c r="U79" i="1"/>
  <c r="V79" i="1"/>
  <c r="W79" i="1"/>
  <c r="T80" i="1"/>
  <c r="U80" i="1"/>
  <c r="V80" i="1"/>
  <c r="W80" i="1"/>
  <c r="T81" i="1"/>
  <c r="U81" i="1"/>
  <c r="V81" i="1"/>
  <c r="W81" i="1"/>
  <c r="T82" i="1"/>
  <c r="U82" i="1"/>
  <c r="V82" i="1"/>
  <c r="W82" i="1"/>
  <c r="T83" i="1"/>
  <c r="U83" i="1"/>
  <c r="V83" i="1"/>
  <c r="W83" i="1"/>
  <c r="T84" i="1"/>
  <c r="U84" i="1"/>
  <c r="V84" i="1"/>
  <c r="W84" i="1"/>
  <c r="T85" i="1"/>
  <c r="U85" i="1"/>
  <c r="V85" i="1"/>
  <c r="W85" i="1"/>
  <c r="T86" i="1"/>
  <c r="U86" i="1"/>
  <c r="V86" i="1"/>
  <c r="W86" i="1"/>
  <c r="T87" i="1"/>
  <c r="U87" i="1"/>
  <c r="V87" i="1"/>
  <c r="W87" i="1"/>
  <c r="T88" i="1"/>
  <c r="U88" i="1"/>
  <c r="V88" i="1"/>
  <c r="W88" i="1"/>
  <c r="T89" i="1"/>
  <c r="U89" i="1"/>
  <c r="V89" i="1"/>
  <c r="W89" i="1"/>
  <c r="T90" i="1"/>
  <c r="U90" i="1"/>
  <c r="V90" i="1"/>
  <c r="W90" i="1"/>
  <c r="T91" i="1"/>
  <c r="U91" i="1"/>
  <c r="V91" i="1"/>
  <c r="W91" i="1"/>
  <c r="T92" i="1"/>
  <c r="U92" i="1"/>
  <c r="V92" i="1"/>
  <c r="W92" i="1"/>
  <c r="T93" i="1"/>
  <c r="U93" i="1"/>
  <c r="V93" i="1"/>
  <c r="W93" i="1"/>
  <c r="T94" i="1"/>
  <c r="U94" i="1"/>
  <c r="V94" i="1"/>
  <c r="W94" i="1"/>
  <c r="T95" i="1"/>
  <c r="U95" i="1"/>
  <c r="V95" i="1"/>
  <c r="W95" i="1"/>
  <c r="T96" i="1"/>
  <c r="U96" i="1"/>
  <c r="V96" i="1"/>
  <c r="W96" i="1"/>
  <c r="T97" i="1"/>
  <c r="U97" i="1"/>
  <c r="V97" i="1"/>
  <c r="W97" i="1"/>
  <c r="T98" i="1"/>
  <c r="U98" i="1"/>
  <c r="V98" i="1"/>
  <c r="W98" i="1"/>
  <c r="T99" i="1"/>
  <c r="U99" i="1"/>
  <c r="V99" i="1"/>
  <c r="W99" i="1"/>
  <c r="T100" i="1"/>
  <c r="U100" i="1"/>
  <c r="V100" i="1"/>
  <c r="W100" i="1"/>
  <c r="T101" i="1"/>
  <c r="U101" i="1"/>
  <c r="V101" i="1"/>
  <c r="W101" i="1"/>
  <c r="T102" i="1"/>
  <c r="U102" i="1"/>
  <c r="V102" i="1"/>
  <c r="W102" i="1"/>
  <c r="T103" i="1"/>
  <c r="U103" i="1"/>
  <c r="V103" i="1"/>
  <c r="W103" i="1"/>
  <c r="T104" i="1"/>
  <c r="U104" i="1"/>
  <c r="V104" i="1"/>
  <c r="W104" i="1"/>
  <c r="T105" i="1"/>
  <c r="U105" i="1"/>
  <c r="V105" i="1"/>
  <c r="W105" i="1"/>
  <c r="T106" i="1"/>
  <c r="U106" i="1"/>
  <c r="V106" i="1"/>
  <c r="W106" i="1"/>
  <c r="T107" i="1"/>
  <c r="U107" i="1"/>
  <c r="V107" i="1"/>
  <c r="W107" i="1"/>
  <c r="T108" i="1"/>
  <c r="U108" i="1"/>
  <c r="V108" i="1"/>
  <c r="W108" i="1"/>
  <c r="T109" i="1"/>
  <c r="U109" i="1"/>
  <c r="V109" i="1"/>
  <c r="W109" i="1"/>
  <c r="T110" i="1"/>
  <c r="U110" i="1"/>
  <c r="V110" i="1"/>
  <c r="W110" i="1"/>
  <c r="T111" i="1"/>
  <c r="U111" i="1"/>
  <c r="V111" i="1"/>
  <c r="W111" i="1"/>
  <c r="T112" i="1"/>
  <c r="U112" i="1"/>
  <c r="V112" i="1"/>
  <c r="W112" i="1"/>
  <c r="T113" i="1"/>
  <c r="U113" i="1"/>
  <c r="V113" i="1"/>
  <c r="W113" i="1"/>
  <c r="T114" i="1"/>
  <c r="U114" i="1"/>
  <c r="V114" i="1"/>
  <c r="W114" i="1"/>
  <c r="T115" i="1"/>
  <c r="U115" i="1"/>
  <c r="V115" i="1"/>
  <c r="W115" i="1"/>
  <c r="T116" i="1"/>
  <c r="U116" i="1"/>
  <c r="V116" i="1"/>
  <c r="W116" i="1"/>
  <c r="T117" i="1"/>
  <c r="U117" i="1"/>
  <c r="V117" i="1"/>
  <c r="W117" i="1"/>
  <c r="T118" i="1"/>
  <c r="U118" i="1"/>
  <c r="V118" i="1"/>
  <c r="W118" i="1"/>
  <c r="T119" i="1"/>
  <c r="U119" i="1"/>
  <c r="V119" i="1"/>
  <c r="W119" i="1"/>
  <c r="T120" i="1"/>
  <c r="U120" i="1"/>
  <c r="V120" i="1"/>
  <c r="W120" i="1"/>
  <c r="T121" i="1"/>
  <c r="U121" i="1"/>
  <c r="V121" i="1"/>
  <c r="W121" i="1"/>
  <c r="T122" i="1"/>
  <c r="U122" i="1"/>
  <c r="V122" i="1"/>
  <c r="W122" i="1"/>
  <c r="T123" i="1"/>
  <c r="U123" i="1"/>
  <c r="V123" i="1"/>
  <c r="W123" i="1"/>
  <c r="T124" i="1"/>
  <c r="U124" i="1"/>
  <c r="V124" i="1"/>
  <c r="W124" i="1"/>
  <c r="T125" i="1"/>
  <c r="U125" i="1"/>
  <c r="V125" i="1"/>
  <c r="W125" i="1"/>
  <c r="T126" i="1"/>
  <c r="U126" i="1"/>
  <c r="V126" i="1"/>
  <c r="W126" i="1"/>
  <c r="T127" i="1"/>
  <c r="U127" i="1"/>
  <c r="V127" i="1"/>
  <c r="W127" i="1"/>
  <c r="T128" i="1"/>
  <c r="U128" i="1"/>
  <c r="V128" i="1"/>
  <c r="W128" i="1"/>
  <c r="T129" i="1"/>
  <c r="U129" i="1"/>
  <c r="V129" i="1"/>
  <c r="W129" i="1"/>
  <c r="T130" i="1"/>
  <c r="U130" i="1"/>
  <c r="V130" i="1"/>
  <c r="W130" i="1"/>
  <c r="T131" i="1"/>
  <c r="U131" i="1"/>
  <c r="V131" i="1"/>
  <c r="W131" i="1"/>
  <c r="T132" i="1"/>
  <c r="U132" i="1"/>
  <c r="V132" i="1"/>
  <c r="W132" i="1"/>
  <c r="T133" i="1"/>
  <c r="U133" i="1"/>
  <c r="V133" i="1"/>
  <c r="W133" i="1"/>
  <c r="T134" i="1"/>
  <c r="U134" i="1"/>
  <c r="V134" i="1"/>
  <c r="W134" i="1"/>
  <c r="T135" i="1"/>
  <c r="U135" i="1"/>
  <c r="V135" i="1"/>
  <c r="W135" i="1"/>
  <c r="T136" i="1"/>
  <c r="U136" i="1"/>
  <c r="V136" i="1"/>
  <c r="W136" i="1"/>
  <c r="T137" i="1"/>
  <c r="U137" i="1"/>
  <c r="V137" i="1"/>
  <c r="W137" i="1"/>
  <c r="T138" i="1"/>
  <c r="U138" i="1"/>
  <c r="V138" i="1"/>
  <c r="W138" i="1"/>
  <c r="T139" i="1"/>
  <c r="U139" i="1"/>
  <c r="V139" i="1"/>
  <c r="W139" i="1"/>
  <c r="T140" i="1"/>
  <c r="U140" i="1"/>
  <c r="V140" i="1"/>
  <c r="W140" i="1"/>
  <c r="T141" i="1"/>
  <c r="U141" i="1"/>
  <c r="V141" i="1"/>
  <c r="W141" i="1"/>
  <c r="T142" i="1"/>
  <c r="U142" i="1"/>
  <c r="V142" i="1"/>
  <c r="W142" i="1"/>
  <c r="T143" i="1"/>
  <c r="U143" i="1"/>
  <c r="V143" i="1"/>
  <c r="W143" i="1"/>
  <c r="T144" i="1"/>
  <c r="U144" i="1"/>
  <c r="V144" i="1"/>
  <c r="W144" i="1"/>
  <c r="T145" i="1"/>
  <c r="U145" i="1"/>
  <c r="V145" i="1"/>
  <c r="W145" i="1"/>
  <c r="T146" i="1"/>
  <c r="U146" i="1"/>
  <c r="V146" i="1"/>
  <c r="W146" i="1"/>
  <c r="T147" i="1"/>
  <c r="U147" i="1"/>
  <c r="V147" i="1"/>
  <c r="W147" i="1"/>
  <c r="T148" i="1"/>
  <c r="U148" i="1"/>
  <c r="V148" i="1"/>
  <c r="W148" i="1"/>
  <c r="T149" i="1"/>
  <c r="U149" i="1"/>
  <c r="V149" i="1"/>
  <c r="W149" i="1"/>
  <c r="T150" i="1"/>
  <c r="U150" i="1"/>
  <c r="V150" i="1"/>
  <c r="W150" i="1"/>
  <c r="T151" i="1"/>
  <c r="U151" i="1"/>
  <c r="V151" i="1"/>
  <c r="W151" i="1"/>
  <c r="T152" i="1"/>
  <c r="U152" i="1"/>
  <c r="V152" i="1"/>
  <c r="W152" i="1"/>
  <c r="T153" i="1"/>
  <c r="U153" i="1"/>
  <c r="V153" i="1"/>
  <c r="W153" i="1"/>
  <c r="T154" i="1"/>
  <c r="U154" i="1"/>
  <c r="V154" i="1"/>
  <c r="W154" i="1"/>
  <c r="T155" i="1"/>
  <c r="U155" i="1"/>
  <c r="V155" i="1"/>
  <c r="W155" i="1"/>
  <c r="T156" i="1"/>
  <c r="U156" i="1"/>
  <c r="V156" i="1"/>
  <c r="W156" i="1"/>
  <c r="T157" i="1"/>
  <c r="U157" i="1"/>
  <c r="V157" i="1"/>
  <c r="W157" i="1"/>
  <c r="T158" i="1"/>
  <c r="U158" i="1"/>
  <c r="V158" i="1"/>
  <c r="W158" i="1"/>
  <c r="T159" i="1"/>
  <c r="U159" i="1"/>
  <c r="V159" i="1"/>
  <c r="W159" i="1"/>
  <c r="T160" i="1"/>
  <c r="U160" i="1"/>
  <c r="V160" i="1"/>
  <c r="W160" i="1"/>
  <c r="T161" i="1"/>
  <c r="U161" i="1"/>
  <c r="V161" i="1"/>
  <c r="W161" i="1"/>
  <c r="T162" i="1"/>
  <c r="U162" i="1"/>
  <c r="V162" i="1"/>
  <c r="W162" i="1"/>
  <c r="T163" i="1"/>
  <c r="U163" i="1"/>
  <c r="V163" i="1"/>
  <c r="W163" i="1"/>
  <c r="T164" i="1"/>
  <c r="U164" i="1"/>
  <c r="V164" i="1"/>
  <c r="W164" i="1"/>
  <c r="T165" i="1"/>
  <c r="U165" i="1"/>
  <c r="V165" i="1"/>
  <c r="W165" i="1"/>
  <c r="T166" i="1"/>
  <c r="U166" i="1"/>
  <c r="V166" i="1"/>
  <c r="W166" i="1"/>
  <c r="T167" i="1"/>
  <c r="U167" i="1"/>
  <c r="V167" i="1"/>
  <c r="W167" i="1"/>
  <c r="T168" i="1"/>
  <c r="U168" i="1"/>
  <c r="V168" i="1"/>
  <c r="W168" i="1"/>
  <c r="T169" i="1"/>
  <c r="U169" i="1"/>
  <c r="V169" i="1"/>
  <c r="W169" i="1"/>
  <c r="T170" i="1"/>
  <c r="U170" i="1"/>
  <c r="V170" i="1"/>
  <c r="W170" i="1"/>
  <c r="T171" i="1"/>
  <c r="U171" i="1"/>
  <c r="V171" i="1"/>
  <c r="W171" i="1"/>
  <c r="T172" i="1"/>
  <c r="U172" i="1"/>
  <c r="V172" i="1"/>
  <c r="W172" i="1"/>
  <c r="T173" i="1"/>
  <c r="U173" i="1"/>
  <c r="V173" i="1"/>
  <c r="W173" i="1"/>
  <c r="T174" i="1"/>
  <c r="U174" i="1"/>
  <c r="V174" i="1"/>
  <c r="W174" i="1"/>
  <c r="T175" i="1"/>
  <c r="U175" i="1"/>
  <c r="V175" i="1"/>
  <c r="W175" i="1"/>
  <c r="T176" i="1"/>
  <c r="U176" i="1"/>
  <c r="V176" i="1"/>
  <c r="W176" i="1"/>
  <c r="T177" i="1"/>
  <c r="U177" i="1"/>
  <c r="V177" i="1"/>
  <c r="W177" i="1"/>
  <c r="T178" i="1"/>
  <c r="U178" i="1"/>
  <c r="V178" i="1"/>
  <c r="W178" i="1"/>
  <c r="T179" i="1"/>
  <c r="U179" i="1"/>
  <c r="V179" i="1"/>
  <c r="W179" i="1"/>
  <c r="T180" i="1"/>
  <c r="U180" i="1"/>
  <c r="V180" i="1"/>
  <c r="W180" i="1"/>
  <c r="T181" i="1"/>
  <c r="U181" i="1"/>
  <c r="V181" i="1"/>
  <c r="W181" i="1"/>
  <c r="T182" i="1"/>
  <c r="U182" i="1"/>
  <c r="V182" i="1"/>
  <c r="W182" i="1"/>
  <c r="T183" i="1"/>
  <c r="U183" i="1"/>
  <c r="V183" i="1"/>
  <c r="W183" i="1"/>
  <c r="T184" i="1"/>
  <c r="U184" i="1"/>
  <c r="V184" i="1"/>
  <c r="W184" i="1"/>
  <c r="T185" i="1"/>
  <c r="U185" i="1"/>
  <c r="V185" i="1"/>
  <c r="W185" i="1"/>
  <c r="T186" i="1"/>
  <c r="U186" i="1"/>
  <c r="V186" i="1"/>
  <c r="W186" i="1"/>
  <c r="T187" i="1"/>
  <c r="U187" i="1"/>
  <c r="V187" i="1"/>
  <c r="W187" i="1"/>
  <c r="T188" i="1"/>
  <c r="U188" i="1"/>
  <c r="V188" i="1"/>
  <c r="W188" i="1"/>
  <c r="T189" i="1"/>
  <c r="U189" i="1"/>
  <c r="V189" i="1"/>
  <c r="W189" i="1"/>
  <c r="T190" i="1"/>
  <c r="U190" i="1"/>
  <c r="V190" i="1"/>
  <c r="W190" i="1"/>
  <c r="T191" i="1"/>
  <c r="U191" i="1"/>
  <c r="V191" i="1"/>
  <c r="W191" i="1"/>
  <c r="T192" i="1"/>
  <c r="U192" i="1"/>
  <c r="V192" i="1"/>
  <c r="W192" i="1"/>
  <c r="T193" i="1"/>
  <c r="U193" i="1"/>
  <c r="V193" i="1"/>
  <c r="W193" i="1"/>
  <c r="T194" i="1"/>
  <c r="U194" i="1"/>
  <c r="V194" i="1"/>
  <c r="W194" i="1"/>
  <c r="T195" i="1"/>
  <c r="U195" i="1"/>
  <c r="V195" i="1"/>
  <c r="W195" i="1"/>
  <c r="T196" i="1"/>
  <c r="U196" i="1"/>
  <c r="V196" i="1"/>
  <c r="W196" i="1"/>
  <c r="T197" i="1"/>
  <c r="U197" i="1"/>
  <c r="V197" i="1"/>
  <c r="W197" i="1"/>
  <c r="T198" i="1"/>
  <c r="U198" i="1"/>
  <c r="V198" i="1"/>
  <c r="W198" i="1"/>
  <c r="T199" i="1"/>
  <c r="U199" i="1"/>
  <c r="V199" i="1"/>
  <c r="W199" i="1"/>
  <c r="T200" i="1"/>
  <c r="U200" i="1"/>
  <c r="V200" i="1"/>
  <c r="W200" i="1"/>
  <c r="T201" i="1"/>
  <c r="U201" i="1"/>
  <c r="V201" i="1"/>
  <c r="W201" i="1"/>
  <c r="T202" i="1"/>
  <c r="U202" i="1"/>
  <c r="V202" i="1"/>
  <c r="W202" i="1"/>
  <c r="T203" i="1"/>
  <c r="U203" i="1"/>
  <c r="V203" i="1"/>
  <c r="W203" i="1"/>
  <c r="T204" i="1"/>
  <c r="U204" i="1"/>
  <c r="V204" i="1"/>
  <c r="W204" i="1"/>
  <c r="T205" i="1"/>
  <c r="U205" i="1"/>
  <c r="V205" i="1"/>
  <c r="W205" i="1"/>
  <c r="T206" i="1"/>
  <c r="U206" i="1"/>
  <c r="V206" i="1"/>
  <c r="W206" i="1"/>
  <c r="T207" i="1"/>
  <c r="U207" i="1"/>
  <c r="V207" i="1"/>
  <c r="W207" i="1"/>
  <c r="T208" i="1"/>
  <c r="U208" i="1"/>
  <c r="V208" i="1"/>
  <c r="W208" i="1"/>
  <c r="T209" i="1"/>
  <c r="U209" i="1"/>
  <c r="V209" i="1"/>
  <c r="W209" i="1"/>
  <c r="T210" i="1"/>
  <c r="U210" i="1"/>
  <c r="V210" i="1"/>
  <c r="W210" i="1"/>
  <c r="T211" i="1"/>
  <c r="U211" i="1"/>
  <c r="V211" i="1"/>
  <c r="W211" i="1"/>
  <c r="T212" i="1"/>
  <c r="U212" i="1"/>
  <c r="V212" i="1"/>
  <c r="W212" i="1"/>
  <c r="T213" i="1"/>
  <c r="U213" i="1"/>
  <c r="V213" i="1"/>
  <c r="W213" i="1"/>
  <c r="T214" i="1"/>
  <c r="U214" i="1"/>
  <c r="V214" i="1"/>
  <c r="W214" i="1"/>
  <c r="T215" i="1"/>
  <c r="U215" i="1"/>
  <c r="V215" i="1"/>
  <c r="W215" i="1"/>
  <c r="T216" i="1"/>
  <c r="U216" i="1"/>
  <c r="V216" i="1"/>
  <c r="W216" i="1"/>
  <c r="T217" i="1"/>
  <c r="U217" i="1"/>
  <c r="V217" i="1"/>
  <c r="W217" i="1"/>
  <c r="T218" i="1"/>
  <c r="U218" i="1"/>
  <c r="V218" i="1"/>
  <c r="W218" i="1"/>
  <c r="T219" i="1"/>
  <c r="U219" i="1"/>
  <c r="V219" i="1"/>
  <c r="W219" i="1"/>
  <c r="T220" i="1"/>
  <c r="U220" i="1"/>
  <c r="V220" i="1"/>
  <c r="W220" i="1"/>
  <c r="T221" i="1"/>
  <c r="U221" i="1"/>
  <c r="V221" i="1"/>
  <c r="W221" i="1"/>
  <c r="T222" i="1"/>
  <c r="U222" i="1"/>
  <c r="V222" i="1"/>
  <c r="W222" i="1"/>
  <c r="T223" i="1"/>
  <c r="U223" i="1"/>
  <c r="V223" i="1"/>
  <c r="W223" i="1"/>
  <c r="T224" i="1"/>
  <c r="U224" i="1"/>
  <c r="V224" i="1"/>
  <c r="W224" i="1"/>
  <c r="T225" i="1"/>
  <c r="U225" i="1"/>
  <c r="V225" i="1"/>
  <c r="W225" i="1"/>
  <c r="T226" i="1"/>
  <c r="U226" i="1"/>
  <c r="V226" i="1"/>
  <c r="W226" i="1"/>
  <c r="T227" i="1"/>
  <c r="U227" i="1"/>
  <c r="V227" i="1"/>
  <c r="W227" i="1"/>
  <c r="T228" i="1"/>
  <c r="U228" i="1"/>
  <c r="V228" i="1"/>
  <c r="W228" i="1"/>
  <c r="T229" i="1"/>
  <c r="U229" i="1"/>
  <c r="V229" i="1"/>
  <c r="W229" i="1"/>
  <c r="T230" i="1"/>
  <c r="U230" i="1"/>
  <c r="V230" i="1"/>
  <c r="W230" i="1"/>
  <c r="T231" i="1"/>
  <c r="U231" i="1"/>
  <c r="V231" i="1"/>
  <c r="W231" i="1"/>
  <c r="T232" i="1"/>
  <c r="U232" i="1"/>
  <c r="V232" i="1"/>
  <c r="W232" i="1"/>
  <c r="T233" i="1"/>
  <c r="U233" i="1"/>
  <c r="V233" i="1"/>
  <c r="W233" i="1"/>
  <c r="T234" i="1"/>
  <c r="U234" i="1"/>
  <c r="V234" i="1"/>
  <c r="W234" i="1"/>
  <c r="T235" i="1"/>
  <c r="U235" i="1"/>
  <c r="V235" i="1"/>
  <c r="W235" i="1"/>
  <c r="T236" i="1"/>
  <c r="U236" i="1"/>
  <c r="V236" i="1"/>
  <c r="W236" i="1"/>
  <c r="T237" i="1"/>
  <c r="U237" i="1"/>
  <c r="V237" i="1"/>
  <c r="W237" i="1"/>
  <c r="T238" i="1"/>
  <c r="U238" i="1"/>
  <c r="V238" i="1"/>
  <c r="W238" i="1"/>
  <c r="T239" i="1"/>
  <c r="U239" i="1"/>
  <c r="V239" i="1"/>
  <c r="W239" i="1"/>
  <c r="T240" i="1"/>
  <c r="U240" i="1"/>
  <c r="V240" i="1"/>
  <c r="W240" i="1"/>
  <c r="T241" i="1"/>
  <c r="U241" i="1"/>
  <c r="V241" i="1"/>
  <c r="W241" i="1"/>
  <c r="T242" i="1"/>
  <c r="U242" i="1"/>
  <c r="V242" i="1"/>
  <c r="W242" i="1"/>
  <c r="T243" i="1"/>
  <c r="U243" i="1"/>
  <c r="V243" i="1"/>
  <c r="W243" i="1"/>
  <c r="T244" i="1"/>
  <c r="U244" i="1"/>
  <c r="V244" i="1"/>
  <c r="W244" i="1"/>
  <c r="T245" i="1"/>
  <c r="U245" i="1"/>
  <c r="V245" i="1"/>
  <c r="W245" i="1"/>
  <c r="T246" i="1"/>
  <c r="U246" i="1"/>
  <c r="V246" i="1"/>
  <c r="W246" i="1"/>
  <c r="T247" i="1"/>
  <c r="U247" i="1"/>
  <c r="V247" i="1"/>
  <c r="W247" i="1"/>
  <c r="T248" i="1"/>
  <c r="U248" i="1"/>
  <c r="V248" i="1"/>
  <c r="W248" i="1"/>
  <c r="T249" i="1"/>
  <c r="U249" i="1"/>
  <c r="V249" i="1"/>
  <c r="W249" i="1"/>
  <c r="T250" i="1"/>
  <c r="U250" i="1"/>
  <c r="V250" i="1"/>
  <c r="W250" i="1"/>
  <c r="T251" i="1"/>
  <c r="U251" i="1"/>
  <c r="V251" i="1"/>
  <c r="W251" i="1"/>
  <c r="T252" i="1"/>
  <c r="U252" i="1"/>
  <c r="V252" i="1"/>
  <c r="W252" i="1"/>
  <c r="T253" i="1"/>
  <c r="U253" i="1"/>
  <c r="V253" i="1"/>
  <c r="W253" i="1"/>
  <c r="T254" i="1"/>
  <c r="U254" i="1"/>
  <c r="V254" i="1"/>
  <c r="W254" i="1"/>
  <c r="T255" i="1"/>
  <c r="U255" i="1"/>
  <c r="V255" i="1"/>
  <c r="W255" i="1"/>
  <c r="T256" i="1"/>
  <c r="U256" i="1"/>
  <c r="V256" i="1"/>
  <c r="W256" i="1"/>
  <c r="T257" i="1"/>
  <c r="U257" i="1"/>
  <c r="V257" i="1"/>
  <c r="W257" i="1"/>
  <c r="T258" i="1"/>
  <c r="U258" i="1"/>
  <c r="V258" i="1"/>
  <c r="W258" i="1"/>
  <c r="T259" i="1"/>
  <c r="U259" i="1"/>
  <c r="V259" i="1"/>
  <c r="W259" i="1"/>
  <c r="T260" i="1"/>
  <c r="U260" i="1"/>
  <c r="V260" i="1"/>
  <c r="W260" i="1"/>
  <c r="T261" i="1"/>
  <c r="U261" i="1"/>
  <c r="V261" i="1"/>
  <c r="W261" i="1"/>
  <c r="T262" i="1"/>
  <c r="U262" i="1"/>
  <c r="V262" i="1"/>
  <c r="W262" i="1"/>
  <c r="T263" i="1"/>
  <c r="U263" i="1"/>
  <c r="V263" i="1"/>
  <c r="W263" i="1"/>
  <c r="T264" i="1"/>
  <c r="U264" i="1"/>
  <c r="V264" i="1"/>
  <c r="W264" i="1"/>
  <c r="T265" i="1"/>
  <c r="U265" i="1"/>
  <c r="V265" i="1"/>
  <c r="W265" i="1"/>
  <c r="T266" i="1"/>
  <c r="U266" i="1"/>
  <c r="V266" i="1"/>
  <c r="W266" i="1"/>
  <c r="T267" i="1"/>
  <c r="U267" i="1"/>
  <c r="V267" i="1"/>
  <c r="W267" i="1"/>
  <c r="T268" i="1"/>
  <c r="U268" i="1"/>
  <c r="V268" i="1"/>
  <c r="W268" i="1"/>
  <c r="T269" i="1"/>
  <c r="U269" i="1"/>
  <c r="V269" i="1"/>
  <c r="W269" i="1"/>
  <c r="T270" i="1"/>
  <c r="U270" i="1"/>
  <c r="V270" i="1"/>
  <c r="W270" i="1"/>
  <c r="T271" i="1"/>
  <c r="U271" i="1"/>
  <c r="V271" i="1"/>
  <c r="W271" i="1"/>
  <c r="T272" i="1"/>
  <c r="U272" i="1"/>
  <c r="V272" i="1"/>
  <c r="W272" i="1"/>
  <c r="T273" i="1"/>
  <c r="U273" i="1"/>
  <c r="V273" i="1"/>
  <c r="W273" i="1"/>
  <c r="T274" i="1"/>
  <c r="U274" i="1"/>
  <c r="V274" i="1"/>
  <c r="W274" i="1"/>
  <c r="T275" i="1"/>
  <c r="U275" i="1"/>
  <c r="V275" i="1"/>
  <c r="W275" i="1"/>
  <c r="T276" i="1"/>
  <c r="U276" i="1"/>
  <c r="V276" i="1"/>
  <c r="W276" i="1"/>
  <c r="T277" i="1"/>
  <c r="U277" i="1"/>
  <c r="V277" i="1"/>
  <c r="W277" i="1"/>
  <c r="T278" i="1"/>
  <c r="U278" i="1"/>
  <c r="V278" i="1"/>
  <c r="W278" i="1"/>
  <c r="T279" i="1"/>
  <c r="U279" i="1"/>
  <c r="V279" i="1"/>
  <c r="W279" i="1"/>
  <c r="T280" i="1"/>
  <c r="U280" i="1"/>
  <c r="V280" i="1"/>
  <c r="W280" i="1"/>
  <c r="T281" i="1"/>
  <c r="U281" i="1"/>
  <c r="V281" i="1"/>
  <c r="W281" i="1"/>
  <c r="T282" i="1"/>
  <c r="U282" i="1"/>
  <c r="V282" i="1"/>
  <c r="W282" i="1"/>
  <c r="T283" i="1"/>
  <c r="U283" i="1"/>
  <c r="V283" i="1"/>
  <c r="W283" i="1"/>
  <c r="T284" i="1"/>
  <c r="U284" i="1"/>
  <c r="V284" i="1"/>
  <c r="W284" i="1"/>
  <c r="T285" i="1"/>
  <c r="U285" i="1"/>
  <c r="V285" i="1"/>
  <c r="W285" i="1"/>
  <c r="T286" i="1"/>
  <c r="U286" i="1"/>
  <c r="V286" i="1"/>
  <c r="W286" i="1"/>
  <c r="T287" i="1"/>
  <c r="U287" i="1"/>
  <c r="V287" i="1"/>
  <c r="W287" i="1"/>
  <c r="T288" i="1"/>
  <c r="U288" i="1"/>
  <c r="V288" i="1"/>
  <c r="W288" i="1"/>
  <c r="T289" i="1"/>
  <c r="U289" i="1"/>
  <c r="V289" i="1"/>
  <c r="W289" i="1"/>
  <c r="T290" i="1"/>
  <c r="U290" i="1"/>
  <c r="V290" i="1"/>
  <c r="W290" i="1"/>
  <c r="T291" i="1"/>
  <c r="U291" i="1"/>
  <c r="V291" i="1"/>
  <c r="W291" i="1"/>
  <c r="T292" i="1"/>
  <c r="U292" i="1"/>
  <c r="V292" i="1"/>
  <c r="W292" i="1"/>
  <c r="T293" i="1"/>
  <c r="U293" i="1"/>
  <c r="V293" i="1"/>
  <c r="W293" i="1"/>
  <c r="T294" i="1"/>
  <c r="U294" i="1"/>
  <c r="V294" i="1"/>
  <c r="W294" i="1"/>
  <c r="T295" i="1"/>
  <c r="U295" i="1"/>
  <c r="V295" i="1"/>
  <c r="W295" i="1"/>
  <c r="T296" i="1"/>
  <c r="U296" i="1"/>
  <c r="V296" i="1"/>
  <c r="W296" i="1"/>
  <c r="T297" i="1"/>
  <c r="U297" i="1"/>
  <c r="V297" i="1"/>
  <c r="W297" i="1"/>
  <c r="T298" i="1"/>
  <c r="U298" i="1"/>
  <c r="V298" i="1"/>
  <c r="W298" i="1"/>
  <c r="T299" i="1"/>
  <c r="U299" i="1"/>
  <c r="V299" i="1"/>
  <c r="W299" i="1"/>
  <c r="T300" i="1"/>
  <c r="U300" i="1"/>
  <c r="V300" i="1"/>
  <c r="W300" i="1"/>
  <c r="T301" i="1"/>
  <c r="U301" i="1"/>
  <c r="V301" i="1"/>
  <c r="W301" i="1"/>
  <c r="T302" i="1"/>
  <c r="U302" i="1"/>
  <c r="V302" i="1"/>
  <c r="W302" i="1"/>
  <c r="T303" i="1"/>
  <c r="U303" i="1"/>
  <c r="V303" i="1"/>
  <c r="W303" i="1"/>
  <c r="T304" i="1"/>
  <c r="U304" i="1"/>
  <c r="V304" i="1"/>
  <c r="W304" i="1"/>
  <c r="U5" i="1"/>
  <c r="T5" i="1"/>
  <c r="W5" i="1"/>
  <c r="Z5" i="1" s="1"/>
  <c r="V5" i="1"/>
  <c r="Y5" i="1" s="1"/>
  <c r="R299" i="1"/>
  <c r="Q300" i="1"/>
  <c r="R300" i="1"/>
  <c r="Q301" i="1"/>
  <c r="R301" i="1"/>
  <c r="Q302" i="1"/>
  <c r="R302" i="1"/>
  <c r="Q303" i="1"/>
  <c r="R303" i="1"/>
  <c r="Q304" i="1"/>
  <c r="R304"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6" i="1"/>
  <c r="R7" i="1"/>
  <c r="R8" i="1"/>
  <c r="R9" i="1"/>
  <c r="R10" i="1"/>
  <c r="R11" i="1"/>
  <c r="R12" i="1"/>
  <c r="R13" i="1"/>
  <c r="R14" i="1"/>
  <c r="R15" i="1"/>
  <c r="R16" i="1"/>
  <c r="R5" i="1"/>
  <c r="Q6" i="1"/>
  <c r="Q7" i="1"/>
  <c r="Q8" i="1"/>
  <c r="Q9" i="1"/>
  <c r="Q10" i="1"/>
  <c r="Q12" i="1"/>
  <c r="Q13" i="1"/>
  <c r="Q14" i="1"/>
  <c r="Q15" i="1"/>
  <c r="Q16" i="1"/>
  <c r="Q18" i="1"/>
  <c r="Q19" i="1"/>
  <c r="Q20" i="1"/>
  <c r="Q21" i="1"/>
  <c r="Q22" i="1"/>
  <c r="Q24" i="1"/>
  <c r="Q25" i="1"/>
  <c r="Q26" i="1"/>
  <c r="Q27" i="1"/>
  <c r="Q28" i="1"/>
  <c r="Q30" i="1"/>
  <c r="Q31" i="1"/>
  <c r="Q32" i="1"/>
  <c r="Q33" i="1"/>
  <c r="Q34" i="1"/>
  <c r="Q36" i="1"/>
  <c r="Q37" i="1"/>
  <c r="Q38" i="1"/>
  <c r="Q39" i="1"/>
  <c r="Q40" i="1"/>
  <c r="Q42" i="1"/>
  <c r="Q43" i="1"/>
  <c r="Q44" i="1"/>
  <c r="Q45" i="1"/>
  <c r="Q46" i="1"/>
  <c r="Q48" i="1"/>
  <c r="Q49" i="1"/>
  <c r="Q50" i="1"/>
  <c r="Q51" i="1"/>
  <c r="Q52" i="1"/>
  <c r="Q54" i="1"/>
  <c r="Q55" i="1"/>
  <c r="Q56" i="1"/>
  <c r="Q57" i="1"/>
  <c r="Q58" i="1"/>
  <c r="Q60" i="1"/>
  <c r="Q61" i="1"/>
  <c r="Q62" i="1"/>
  <c r="Q63" i="1"/>
  <c r="Q64" i="1"/>
  <c r="Q66" i="1"/>
  <c r="Q67" i="1"/>
  <c r="Q68" i="1"/>
  <c r="Q69" i="1"/>
  <c r="Q70" i="1"/>
  <c r="Q72" i="1"/>
  <c r="Q73" i="1"/>
  <c r="Q74" i="1"/>
  <c r="Q75" i="1"/>
  <c r="Q76" i="1"/>
  <c r="Q78" i="1"/>
  <c r="Q79" i="1"/>
  <c r="Q80" i="1"/>
  <c r="Q81" i="1"/>
  <c r="Q82" i="1"/>
  <c r="Q84" i="1"/>
  <c r="Q85" i="1"/>
  <c r="Q86" i="1"/>
  <c r="Q87" i="1"/>
  <c r="Q88" i="1"/>
  <c r="Q90" i="1"/>
  <c r="Q91" i="1"/>
  <c r="Q92" i="1"/>
  <c r="Q93" i="1"/>
  <c r="Q94" i="1"/>
  <c r="Q96" i="1"/>
  <c r="Q97" i="1"/>
  <c r="Q98" i="1"/>
  <c r="Q99" i="1"/>
  <c r="Q100" i="1"/>
  <c r="Q102" i="1"/>
  <c r="Q103" i="1"/>
  <c r="Q104" i="1"/>
  <c r="Q105" i="1"/>
  <c r="Q106" i="1"/>
  <c r="Q108" i="1"/>
  <c r="Q109" i="1"/>
  <c r="Q110" i="1"/>
  <c r="Q111" i="1"/>
  <c r="Q112" i="1"/>
  <c r="Q114" i="1"/>
  <c r="Q115" i="1"/>
  <c r="Q116" i="1"/>
  <c r="Q117" i="1"/>
  <c r="Q118" i="1"/>
  <c r="Q120" i="1"/>
  <c r="Q121" i="1"/>
  <c r="Q122" i="1"/>
  <c r="Q123" i="1"/>
  <c r="Q124" i="1"/>
  <c r="Q126" i="1"/>
  <c r="Q127" i="1"/>
  <c r="Q128" i="1"/>
  <c r="Q129" i="1"/>
  <c r="Q130" i="1"/>
  <c r="Q132" i="1"/>
  <c r="Q133" i="1"/>
  <c r="Q134" i="1"/>
  <c r="Q135" i="1"/>
  <c r="Q136" i="1"/>
  <c r="Q138" i="1"/>
  <c r="Q139" i="1"/>
  <c r="Q140" i="1"/>
  <c r="Q141" i="1"/>
  <c r="Q142" i="1"/>
  <c r="Q144" i="1"/>
  <c r="Q145" i="1"/>
  <c r="Q146" i="1"/>
  <c r="Q147" i="1"/>
  <c r="Q148" i="1"/>
  <c r="Q150" i="1"/>
  <c r="Q151" i="1"/>
  <c r="Q152" i="1"/>
  <c r="Q153" i="1"/>
  <c r="Q154" i="1"/>
  <c r="Q156" i="1"/>
  <c r="Q157" i="1"/>
  <c r="Q158" i="1"/>
  <c r="Q159" i="1"/>
  <c r="Q160" i="1"/>
  <c r="Q162" i="1"/>
  <c r="Q163" i="1"/>
  <c r="Q164" i="1"/>
  <c r="Q165" i="1"/>
  <c r="Q166" i="1"/>
  <c r="Q168" i="1"/>
  <c r="Q169" i="1"/>
  <c r="Q170" i="1"/>
  <c r="Q171" i="1"/>
  <c r="Q172" i="1"/>
  <c r="Q174" i="1"/>
  <c r="Q175" i="1"/>
  <c r="Q176" i="1"/>
  <c r="Q177" i="1"/>
  <c r="Q178" i="1"/>
  <c r="Q180" i="1"/>
  <c r="Q181" i="1"/>
  <c r="Q182" i="1"/>
  <c r="Q183" i="1"/>
  <c r="Q184" i="1"/>
  <c r="Q186" i="1"/>
  <c r="Q187" i="1"/>
  <c r="Q188" i="1"/>
  <c r="Q189" i="1"/>
  <c r="Q190" i="1"/>
  <c r="Q192" i="1"/>
  <c r="Q193" i="1"/>
  <c r="Q194" i="1"/>
  <c r="Q195" i="1"/>
  <c r="Q196" i="1"/>
  <c r="Q198" i="1"/>
  <c r="Q199" i="1"/>
  <c r="Q200" i="1"/>
  <c r="Q201" i="1"/>
  <c r="Q202" i="1"/>
  <c r="Q204" i="1"/>
  <c r="Q205" i="1"/>
  <c r="Q206" i="1"/>
  <c r="Q207" i="1"/>
  <c r="Q208" i="1"/>
  <c r="Q210" i="1"/>
  <c r="Q211" i="1"/>
  <c r="Q212" i="1"/>
  <c r="Q213" i="1"/>
  <c r="Q214" i="1"/>
  <c r="Q216" i="1"/>
  <c r="Q217" i="1"/>
  <c r="Q218" i="1"/>
  <c r="Q219" i="1"/>
  <c r="Q220" i="1"/>
  <c r="Q222" i="1"/>
  <c r="Q223" i="1"/>
  <c r="Q224" i="1"/>
  <c r="Q225" i="1"/>
  <c r="Q226" i="1"/>
  <c r="Q228" i="1"/>
  <c r="Q229" i="1"/>
  <c r="Q230" i="1"/>
  <c r="Q231" i="1"/>
  <c r="Q232" i="1"/>
  <c r="Q234" i="1"/>
  <c r="Q235" i="1"/>
  <c r="Q236" i="1"/>
  <c r="Q237" i="1"/>
  <c r="Q238" i="1"/>
  <c r="Q240" i="1"/>
  <c r="Q241" i="1"/>
  <c r="Q242" i="1"/>
  <c r="Q243" i="1"/>
  <c r="Q244" i="1"/>
  <c r="Q246" i="1"/>
  <c r="Q247" i="1"/>
  <c r="Q248" i="1"/>
  <c r="Q249" i="1"/>
  <c r="Q250" i="1"/>
  <c r="Q252" i="1"/>
  <c r="Q253" i="1"/>
  <c r="Q254" i="1"/>
  <c r="Q255" i="1"/>
  <c r="Q256" i="1"/>
  <c r="Q258" i="1"/>
  <c r="Q259" i="1"/>
  <c r="Q260" i="1"/>
  <c r="Q261" i="1"/>
  <c r="Q262" i="1"/>
  <c r="Q264" i="1"/>
  <c r="Q265" i="1"/>
  <c r="Q266" i="1"/>
  <c r="Q267" i="1"/>
  <c r="Q268" i="1"/>
  <c r="Q270" i="1"/>
  <c r="Q271" i="1"/>
  <c r="Q272" i="1"/>
  <c r="Q273" i="1"/>
  <c r="Q274" i="1"/>
  <c r="Q276" i="1"/>
  <c r="Q277" i="1"/>
  <c r="Q278" i="1"/>
  <c r="Q279" i="1"/>
  <c r="Q280" i="1"/>
  <c r="Q282" i="1"/>
  <c r="Q283" i="1"/>
  <c r="Q284" i="1"/>
  <c r="Q285" i="1"/>
  <c r="Q286" i="1"/>
  <c r="Q288" i="1"/>
  <c r="Q289" i="1"/>
  <c r="Q290" i="1"/>
  <c r="Q291" i="1"/>
  <c r="Q292" i="1"/>
  <c r="Q294" i="1"/>
  <c r="Q295" i="1"/>
  <c r="Q296" i="1"/>
  <c r="Q297" i="1"/>
  <c r="Q298" i="1"/>
  <c r="P17" i="1"/>
  <c r="P41" i="1"/>
  <c r="P47" i="1"/>
  <c r="P53" i="1"/>
  <c r="P65" i="1"/>
  <c r="P89" i="1"/>
  <c r="P95" i="1"/>
  <c r="P209" i="1"/>
  <c r="P221" i="1"/>
  <c r="P233" i="1"/>
  <c r="P239" i="1"/>
  <c r="P245" i="1"/>
  <c r="P257" i="1"/>
  <c r="P269" i="1"/>
  <c r="P281" i="1"/>
  <c r="C7" i="2"/>
  <c r="C6" i="2"/>
  <c r="A188" i="2" l="1"/>
  <c r="A176" i="2"/>
  <c r="I176" i="2" s="1"/>
  <c r="P173" i="1"/>
  <c r="P167" i="1"/>
  <c r="P161" i="1"/>
  <c r="P149" i="1"/>
  <c r="AF107" i="1"/>
  <c r="G107" i="3" s="1"/>
  <c r="I107" i="3" s="1"/>
  <c r="AF101" i="1"/>
  <c r="G101" i="3" s="1"/>
  <c r="I101" i="3" s="1"/>
  <c r="AF95" i="1"/>
  <c r="G95" i="3" s="1"/>
  <c r="I95" i="3" s="1"/>
  <c r="AF89" i="1"/>
  <c r="G89" i="3" s="1"/>
  <c r="I89" i="3" s="1"/>
  <c r="A92" i="2"/>
  <c r="B92" i="2" s="1"/>
  <c r="AB281" i="1"/>
  <c r="AB221" i="1"/>
  <c r="AB191" i="1"/>
  <c r="AB161" i="1"/>
  <c r="AB131" i="1"/>
  <c r="C134" i="2" s="1"/>
  <c r="C204" i="1"/>
  <c r="AF203" i="1"/>
  <c r="G203" i="3" s="1"/>
  <c r="I203" i="3" s="1"/>
  <c r="C84" i="1"/>
  <c r="P84" i="1" s="1"/>
  <c r="AF83" i="1"/>
  <c r="G83" i="3" s="1"/>
  <c r="I83" i="3" s="1"/>
  <c r="C198" i="1"/>
  <c r="AF198" i="1" s="1"/>
  <c r="AF197" i="1"/>
  <c r="G197" i="3" s="1"/>
  <c r="I197" i="3" s="1"/>
  <c r="P197" i="1"/>
  <c r="C78" i="1"/>
  <c r="AF78" i="1" s="1"/>
  <c r="AF77" i="1"/>
  <c r="G77" i="3" s="1"/>
  <c r="I77" i="3" s="1"/>
  <c r="C192" i="1"/>
  <c r="P192" i="1" s="1"/>
  <c r="AF191" i="1"/>
  <c r="G191" i="3" s="1"/>
  <c r="I191" i="3" s="1"/>
  <c r="P191" i="1"/>
  <c r="C72" i="1"/>
  <c r="C73" i="1" s="1"/>
  <c r="AF71" i="1"/>
  <c r="G71" i="3" s="1"/>
  <c r="I71" i="3" s="1"/>
  <c r="AF17" i="1"/>
  <c r="G17" i="3" s="1"/>
  <c r="I17" i="3" s="1"/>
  <c r="A200" i="2"/>
  <c r="J200" i="2" s="1"/>
  <c r="AB216" i="1"/>
  <c r="C258" i="1"/>
  <c r="AF257" i="1"/>
  <c r="G257" i="3" s="1"/>
  <c r="I257" i="3" s="1"/>
  <c r="C138" i="1"/>
  <c r="P138" i="1" s="1"/>
  <c r="P137" i="1"/>
  <c r="AF137" i="1"/>
  <c r="G137" i="3" s="1"/>
  <c r="I137" i="3" s="1"/>
  <c r="AB155" i="1"/>
  <c r="AB95" i="1"/>
  <c r="C252" i="1"/>
  <c r="AF251" i="1"/>
  <c r="G251" i="3" s="1"/>
  <c r="I251" i="3" s="1"/>
  <c r="C132" i="1"/>
  <c r="A135" i="2" s="1"/>
  <c r="AF131" i="1"/>
  <c r="G131" i="3" s="1"/>
  <c r="I131" i="3" s="1"/>
  <c r="C12" i="1"/>
  <c r="AF12" i="1" s="1"/>
  <c r="G12" i="3" s="1"/>
  <c r="I12" i="3" s="1"/>
  <c r="AF11" i="1"/>
  <c r="G11" i="3" s="1"/>
  <c r="I11" i="3" s="1"/>
  <c r="A74" i="2"/>
  <c r="K74" i="2" s="1"/>
  <c r="C126" i="1"/>
  <c r="C127" i="1" s="1"/>
  <c r="AF125" i="1"/>
  <c r="G125" i="3" s="1"/>
  <c r="I125" i="3" s="1"/>
  <c r="P125" i="1"/>
  <c r="C120" i="1"/>
  <c r="C121" i="1" s="1"/>
  <c r="P119" i="1"/>
  <c r="AB252" i="1"/>
  <c r="AB227" i="1"/>
  <c r="AB197" i="1"/>
  <c r="AB47" i="1"/>
  <c r="C50" i="2" s="1"/>
  <c r="AB96" i="1"/>
  <c r="C264" i="1"/>
  <c r="A267" i="2" s="1"/>
  <c r="C267" i="2" s="1"/>
  <c r="P263" i="1"/>
  <c r="AF263" i="1"/>
  <c r="G263" i="3" s="1"/>
  <c r="I263" i="3" s="1"/>
  <c r="C144" i="1"/>
  <c r="AF144" i="1" s="1"/>
  <c r="G144" i="3" s="1"/>
  <c r="I144" i="3" s="1"/>
  <c r="AF143" i="1"/>
  <c r="G143" i="3" s="1"/>
  <c r="I143" i="3" s="1"/>
  <c r="P143" i="1"/>
  <c r="C24" i="1"/>
  <c r="A27" i="2" s="1"/>
  <c r="A26" i="2"/>
  <c r="J26" i="2" s="1"/>
  <c r="P23" i="1"/>
  <c r="P71" i="1"/>
  <c r="AB275" i="1"/>
  <c r="AB215" i="1"/>
  <c r="A80" i="2"/>
  <c r="AF119" i="1"/>
  <c r="G119" i="3" s="1"/>
  <c r="I119" i="3" s="1"/>
  <c r="C114" i="1"/>
  <c r="P114" i="1" s="1"/>
  <c r="P113" i="1"/>
  <c r="A116" i="2"/>
  <c r="C116" i="2" s="1"/>
  <c r="AB102" i="1"/>
  <c r="AB287" i="1"/>
  <c r="AB257" i="1"/>
  <c r="AB167" i="1"/>
  <c r="AB77" i="1"/>
  <c r="C246" i="1"/>
  <c r="A249" i="2" s="1"/>
  <c r="AF245" i="1"/>
  <c r="AF113" i="1"/>
  <c r="G113" i="3" s="1"/>
  <c r="I113" i="3" s="1"/>
  <c r="AB144" i="1"/>
  <c r="A104" i="2"/>
  <c r="K104" i="2" s="1"/>
  <c r="P185" i="1"/>
  <c r="F188" i="2" s="1"/>
  <c r="AB293" i="1"/>
  <c r="AB263" i="1"/>
  <c r="AB233" i="1"/>
  <c r="AB173" i="1"/>
  <c r="AB143" i="1"/>
  <c r="C146" i="2" s="1"/>
  <c r="AB113" i="1"/>
  <c r="AB23" i="1"/>
  <c r="A98" i="2"/>
  <c r="E98" i="2" s="1"/>
  <c r="A95" i="3" s="1"/>
  <c r="AF185" i="1"/>
  <c r="G185" i="3" s="1"/>
  <c r="I185" i="3" s="1"/>
  <c r="AF65" i="1"/>
  <c r="G65" i="3" s="1"/>
  <c r="I65" i="3" s="1"/>
  <c r="AB269" i="1"/>
  <c r="AB239" i="1"/>
  <c r="AB209" i="1"/>
  <c r="AB179" i="1"/>
  <c r="AB149" i="1"/>
  <c r="C152" i="2" s="1"/>
  <c r="P287" i="1"/>
  <c r="AB240" i="1"/>
  <c r="AB210" i="1"/>
  <c r="AB90" i="1"/>
  <c r="AB40" i="1"/>
  <c r="P293" i="1"/>
  <c r="AB101" i="1"/>
  <c r="P101" i="1"/>
  <c r="A218" i="2"/>
  <c r="H218" i="2" s="1"/>
  <c r="AB299" i="1"/>
  <c r="P179" i="1"/>
  <c r="P155" i="1"/>
  <c r="P131" i="1"/>
  <c r="F134" i="2" s="1"/>
  <c r="P107" i="1"/>
  <c r="P83" i="1"/>
  <c r="P275" i="1"/>
  <c r="P59" i="1"/>
  <c r="A302" i="2"/>
  <c r="H302" i="2" s="1"/>
  <c r="P251" i="1"/>
  <c r="A62" i="2"/>
  <c r="F62" i="2" s="1"/>
  <c r="AF59" i="1"/>
  <c r="G59" i="3" s="1"/>
  <c r="I59" i="3" s="1"/>
  <c r="AF53" i="1"/>
  <c r="AB53" i="1" s="1"/>
  <c r="AF41" i="1"/>
  <c r="AB41" i="1" s="1"/>
  <c r="AF5" i="1"/>
  <c r="G5" i="3" s="1"/>
  <c r="I5" i="3" s="1"/>
  <c r="H5" i="3" s="1"/>
  <c r="C6" i="1"/>
  <c r="G11" i="1"/>
  <c r="AF29" i="1"/>
  <c r="A38" i="2"/>
  <c r="E38" i="2" s="1"/>
  <c r="A35" i="3" s="1"/>
  <c r="C301" i="1"/>
  <c r="AF300" i="1"/>
  <c r="C277" i="1"/>
  <c r="AF276" i="1"/>
  <c r="G276" i="3" s="1"/>
  <c r="I276" i="3" s="1"/>
  <c r="H276" i="3" s="1"/>
  <c r="K276" i="3" s="1"/>
  <c r="A276" i="4" s="1"/>
  <c r="C253" i="1"/>
  <c r="AF252" i="1"/>
  <c r="G252" i="3" s="1"/>
  <c r="I252" i="3" s="1"/>
  <c r="H252" i="3" s="1"/>
  <c r="K252" i="3" s="1"/>
  <c r="A252" i="4" s="1"/>
  <c r="C229" i="1"/>
  <c r="AF228" i="1"/>
  <c r="G228" i="3" s="1"/>
  <c r="I228" i="3" s="1"/>
  <c r="H228" i="3" s="1"/>
  <c r="K228" i="3" s="1"/>
  <c r="A228" i="4" s="1"/>
  <c r="C205" i="1"/>
  <c r="AF204" i="1"/>
  <c r="G204" i="3" s="1"/>
  <c r="I204" i="3" s="1"/>
  <c r="H204" i="3" s="1"/>
  <c r="K204" i="3" s="1"/>
  <c r="A204" i="4" s="1"/>
  <c r="C181" i="1"/>
  <c r="AF180" i="1"/>
  <c r="G180" i="3" s="1"/>
  <c r="I180" i="3" s="1"/>
  <c r="C157" i="1"/>
  <c r="AF156" i="1"/>
  <c r="G156" i="3" s="1"/>
  <c r="I156" i="3" s="1"/>
  <c r="C133" i="1"/>
  <c r="C109" i="1"/>
  <c r="AF108" i="1"/>
  <c r="G108" i="3" s="1"/>
  <c r="I108" i="3" s="1"/>
  <c r="C61" i="1"/>
  <c r="AF60" i="1"/>
  <c r="G60" i="3" s="1"/>
  <c r="I60" i="3" s="1"/>
  <c r="C283" i="1"/>
  <c r="A286" i="2" s="1"/>
  <c r="C286" i="2" s="1"/>
  <c r="AF282" i="1"/>
  <c r="G282" i="3" s="1"/>
  <c r="I282" i="3" s="1"/>
  <c r="H282" i="3" s="1"/>
  <c r="K282" i="3" s="1"/>
  <c r="A282" i="4" s="1"/>
  <c r="C259" i="1"/>
  <c r="AF258" i="1"/>
  <c r="G258" i="3" s="1"/>
  <c r="I258" i="3" s="1"/>
  <c r="H258" i="3" s="1"/>
  <c r="K258" i="3" s="1"/>
  <c r="A258" i="4" s="1"/>
  <c r="C235" i="1"/>
  <c r="AF234" i="1"/>
  <c r="G234" i="3" s="1"/>
  <c r="I234" i="3" s="1"/>
  <c r="H234" i="3" s="1"/>
  <c r="K234" i="3" s="1"/>
  <c r="A234" i="4" s="1"/>
  <c r="C211" i="1"/>
  <c r="AF210" i="1"/>
  <c r="G210" i="3" s="1"/>
  <c r="I210" i="3" s="1"/>
  <c r="H210" i="3" s="1"/>
  <c r="K210" i="3" s="1"/>
  <c r="A210" i="4" s="1"/>
  <c r="C187" i="1"/>
  <c r="AF186" i="1"/>
  <c r="G186" i="3" s="1"/>
  <c r="I186" i="3" s="1"/>
  <c r="H186" i="3" s="1"/>
  <c r="K186" i="3" s="1"/>
  <c r="A186" i="4" s="1"/>
  <c r="C163" i="1"/>
  <c r="AF162" i="1"/>
  <c r="G162" i="3" s="1"/>
  <c r="I162" i="3" s="1"/>
  <c r="C139" i="1"/>
  <c r="AF138" i="1"/>
  <c r="G138" i="3" s="1"/>
  <c r="I138" i="3" s="1"/>
  <c r="C91" i="1"/>
  <c r="AF90" i="1"/>
  <c r="G90" i="3" s="1"/>
  <c r="I90" i="3" s="1"/>
  <c r="C67" i="1"/>
  <c r="AF66" i="1"/>
  <c r="G66" i="3" s="1"/>
  <c r="I66" i="3" s="1"/>
  <c r="C43" i="1"/>
  <c r="AF42" i="1"/>
  <c r="G42" i="3" s="1"/>
  <c r="I42" i="3" s="1"/>
  <c r="AF18" i="1"/>
  <c r="G18" i="3" s="1"/>
  <c r="I18" i="3" s="1"/>
  <c r="C19" i="1"/>
  <c r="C289" i="1"/>
  <c r="AF288" i="1"/>
  <c r="G288" i="3" s="1"/>
  <c r="I288" i="3" s="1"/>
  <c r="H288" i="3" s="1"/>
  <c r="K288" i="3" s="1"/>
  <c r="A288" i="4" s="1"/>
  <c r="C265" i="1"/>
  <c r="C241" i="1"/>
  <c r="AF240" i="1"/>
  <c r="G240" i="3" s="1"/>
  <c r="I240" i="3" s="1"/>
  <c r="H240" i="3" s="1"/>
  <c r="K240" i="3" s="1"/>
  <c r="A240" i="4" s="1"/>
  <c r="C217" i="1"/>
  <c r="AF216" i="1"/>
  <c r="G216" i="3" s="1"/>
  <c r="I216" i="3" s="1"/>
  <c r="H216" i="3" s="1"/>
  <c r="K216" i="3" s="1"/>
  <c r="A216" i="4" s="1"/>
  <c r="C193" i="1"/>
  <c r="AF192" i="1"/>
  <c r="C169" i="1"/>
  <c r="AF168" i="1"/>
  <c r="C145" i="1"/>
  <c r="AF120" i="1"/>
  <c r="G120" i="3" s="1"/>
  <c r="I120" i="3" s="1"/>
  <c r="C97" i="1"/>
  <c r="AF96" i="1"/>
  <c r="G96" i="3" s="1"/>
  <c r="I96" i="3" s="1"/>
  <c r="C49" i="1"/>
  <c r="AF48" i="1"/>
  <c r="G48" i="3" s="1"/>
  <c r="I48" i="3" s="1"/>
  <c r="C295" i="1"/>
  <c r="AF294" i="1"/>
  <c r="G294" i="3" s="1"/>
  <c r="I294" i="3" s="1"/>
  <c r="H294" i="3" s="1"/>
  <c r="K294" i="3" s="1"/>
  <c r="A294" i="4" s="1"/>
  <c r="C271" i="1"/>
  <c r="AF270" i="1"/>
  <c r="G270" i="3" s="1"/>
  <c r="I270" i="3" s="1"/>
  <c r="H270" i="3" s="1"/>
  <c r="K270" i="3" s="1"/>
  <c r="A270" i="4" s="1"/>
  <c r="C223" i="1"/>
  <c r="AF222" i="1"/>
  <c r="C199" i="1"/>
  <c r="C175" i="1"/>
  <c r="AF174" i="1"/>
  <c r="G174" i="3" s="1"/>
  <c r="I174" i="3" s="1"/>
  <c r="C151" i="1"/>
  <c r="AF150" i="1"/>
  <c r="G150" i="3" s="1"/>
  <c r="I150" i="3" s="1"/>
  <c r="AF126" i="1"/>
  <c r="G126" i="3" s="1"/>
  <c r="I126" i="3" s="1"/>
  <c r="C103" i="1"/>
  <c r="AF102" i="1"/>
  <c r="G102" i="3" s="1"/>
  <c r="I102" i="3" s="1"/>
  <c r="C55" i="1"/>
  <c r="AF54" i="1"/>
  <c r="G54" i="3" s="1"/>
  <c r="I54" i="3" s="1"/>
  <c r="AF30" i="1"/>
  <c r="G30" i="3" s="1"/>
  <c r="I30" i="3" s="1"/>
  <c r="C31" i="1"/>
  <c r="P35" i="1"/>
  <c r="AF36" i="1"/>
  <c r="AF39" i="1"/>
  <c r="AF35" i="1"/>
  <c r="AF37" i="1"/>
  <c r="AF38" i="1"/>
  <c r="G38" i="3" s="1"/>
  <c r="I38" i="3" s="1"/>
  <c r="G5" i="1"/>
  <c r="G29" i="1"/>
  <c r="C218" i="2"/>
  <c r="A14" i="2"/>
  <c r="J14" i="2" s="1"/>
  <c r="A243" i="2"/>
  <c r="H243" i="2" s="1"/>
  <c r="A195" i="2"/>
  <c r="A171" i="2"/>
  <c r="A297" i="2"/>
  <c r="C297" i="2" s="1"/>
  <c r="A273" i="2"/>
  <c r="A231" i="2"/>
  <c r="C231" i="2" s="1"/>
  <c r="A159" i="2"/>
  <c r="J159" i="2" s="1"/>
  <c r="A111" i="2"/>
  <c r="I111" i="2" s="1"/>
  <c r="A285" i="2"/>
  <c r="A261" i="2"/>
  <c r="E261" i="2" s="1"/>
  <c r="A258" i="3" s="1"/>
  <c r="A213" i="2"/>
  <c r="E213" i="2" s="1"/>
  <c r="A210" i="3" s="1"/>
  <c r="P210" i="1"/>
  <c r="P162" i="1"/>
  <c r="A165" i="2"/>
  <c r="E165" i="2" s="1"/>
  <c r="A162" i="3" s="1"/>
  <c r="A69" i="2"/>
  <c r="P66" i="1"/>
  <c r="A21" i="2"/>
  <c r="E21" i="2" s="1"/>
  <c r="A18" i="3" s="1"/>
  <c r="A224" i="2"/>
  <c r="P203" i="1"/>
  <c r="A182" i="2"/>
  <c r="B182" i="2" s="1"/>
  <c r="A164" i="2"/>
  <c r="F164" i="2" s="1"/>
  <c r="A140" i="2"/>
  <c r="A45" i="2"/>
  <c r="B45" i="2" s="1"/>
  <c r="A189" i="2"/>
  <c r="E189" i="2" s="1"/>
  <c r="A186" i="3" s="1"/>
  <c r="A93" i="2"/>
  <c r="B11" i="1"/>
  <c r="B17" i="1" s="1"/>
  <c r="B23" i="1" s="1"/>
  <c r="H23" i="3" s="1"/>
  <c r="K23" i="3" s="1"/>
  <c r="A23" i="4" s="1"/>
  <c r="F146" i="2"/>
  <c r="F50" i="2"/>
  <c r="P77" i="1"/>
  <c r="P29" i="1"/>
  <c r="P186" i="1"/>
  <c r="P90" i="1"/>
  <c r="P42" i="1"/>
  <c r="F122" i="2"/>
  <c r="A296" i="2"/>
  <c r="A284" i="2"/>
  <c r="C284" i="2" s="1"/>
  <c r="A272" i="2"/>
  <c r="K272" i="2" s="1"/>
  <c r="A260" i="2"/>
  <c r="C260" i="2" s="1"/>
  <c r="A248" i="2"/>
  <c r="H248" i="2" s="1"/>
  <c r="A20" i="2"/>
  <c r="A290" i="2"/>
  <c r="J290" i="2" s="1"/>
  <c r="A278" i="2"/>
  <c r="A266" i="2"/>
  <c r="J266" i="2" s="1"/>
  <c r="A254" i="2"/>
  <c r="A242" i="2"/>
  <c r="A230" i="2"/>
  <c r="I230" i="2" s="1"/>
  <c r="A206" i="2"/>
  <c r="A194" i="2"/>
  <c r="E194" i="2" s="1"/>
  <c r="A191" i="3" s="1"/>
  <c r="A170" i="2"/>
  <c r="K170" i="2" s="1"/>
  <c r="A158" i="2"/>
  <c r="H158" i="2" s="1"/>
  <c r="A110" i="2"/>
  <c r="I110" i="2" s="1"/>
  <c r="A86" i="2"/>
  <c r="I86" i="2" s="1"/>
  <c r="E218" i="2"/>
  <c r="A215" i="3" s="1"/>
  <c r="E146" i="2"/>
  <c r="A143" i="3" s="1"/>
  <c r="E134" i="2"/>
  <c r="A131" i="3" s="1"/>
  <c r="E122" i="2"/>
  <c r="A119" i="3" s="1"/>
  <c r="E50" i="2"/>
  <c r="A47" i="3" s="1"/>
  <c r="K236" i="2"/>
  <c r="J236" i="2"/>
  <c r="I236" i="2"/>
  <c r="K212" i="2"/>
  <c r="J212" i="2"/>
  <c r="I212" i="2"/>
  <c r="I200" i="2"/>
  <c r="K188" i="2"/>
  <c r="J188" i="2"/>
  <c r="I188" i="2"/>
  <c r="K176" i="2"/>
  <c r="H176" i="2"/>
  <c r="K152" i="2"/>
  <c r="J152" i="2"/>
  <c r="I152" i="2"/>
  <c r="H152" i="2"/>
  <c r="K128" i="2"/>
  <c r="J128" i="2"/>
  <c r="I128" i="2"/>
  <c r="H128" i="2"/>
  <c r="K68" i="2"/>
  <c r="J68" i="2"/>
  <c r="I68" i="2"/>
  <c r="H68" i="2"/>
  <c r="K56" i="2"/>
  <c r="J56" i="2"/>
  <c r="I56" i="2"/>
  <c r="H56" i="2"/>
  <c r="K44" i="2"/>
  <c r="J44" i="2"/>
  <c r="I44" i="2"/>
  <c r="H44" i="2"/>
  <c r="K32" i="2"/>
  <c r="J32" i="2"/>
  <c r="I32" i="2"/>
  <c r="H32" i="2"/>
  <c r="B236" i="2"/>
  <c r="B212" i="2"/>
  <c r="B188" i="2"/>
  <c r="B176" i="2"/>
  <c r="B164" i="2"/>
  <c r="B152" i="2"/>
  <c r="B128" i="2"/>
  <c r="B68" i="2"/>
  <c r="B56" i="2"/>
  <c r="B44" i="2"/>
  <c r="B32" i="2"/>
  <c r="J297" i="2"/>
  <c r="E236" i="2"/>
  <c r="A233" i="3" s="1"/>
  <c r="E212" i="2"/>
  <c r="A209" i="3" s="1"/>
  <c r="E188" i="2"/>
  <c r="A185" i="3" s="1"/>
  <c r="E176" i="2"/>
  <c r="A173" i="3" s="1"/>
  <c r="E152" i="2"/>
  <c r="A149" i="3" s="1"/>
  <c r="E128" i="2"/>
  <c r="A125" i="3" s="1"/>
  <c r="E80" i="2"/>
  <c r="A77" i="3" s="1"/>
  <c r="E68" i="2"/>
  <c r="A65" i="3" s="1"/>
  <c r="E56" i="2"/>
  <c r="A53" i="3" s="1"/>
  <c r="E44" i="2"/>
  <c r="A41" i="3" s="1"/>
  <c r="E32" i="2"/>
  <c r="A29" i="3" s="1"/>
  <c r="F236" i="2"/>
  <c r="F212" i="2"/>
  <c r="F176" i="2"/>
  <c r="F152" i="2"/>
  <c r="F128" i="2"/>
  <c r="F68" i="2"/>
  <c r="F56" i="2"/>
  <c r="F44" i="2"/>
  <c r="F32" i="2"/>
  <c r="H236" i="2"/>
  <c r="H212" i="2"/>
  <c r="H188" i="2"/>
  <c r="J302" i="2"/>
  <c r="J242" i="2"/>
  <c r="I218" i="2"/>
  <c r="J206" i="2"/>
  <c r="K146" i="2"/>
  <c r="J146" i="2"/>
  <c r="I146" i="2"/>
  <c r="H146" i="2"/>
  <c r="K134" i="2"/>
  <c r="J134" i="2"/>
  <c r="I134" i="2"/>
  <c r="H134" i="2"/>
  <c r="K122" i="2"/>
  <c r="J122" i="2"/>
  <c r="I122" i="2"/>
  <c r="H122" i="2"/>
  <c r="K50" i="2"/>
  <c r="J50" i="2"/>
  <c r="I50" i="2"/>
  <c r="H50" i="2"/>
  <c r="B146" i="2"/>
  <c r="B134" i="2"/>
  <c r="B122" i="2"/>
  <c r="B50" i="2"/>
  <c r="E297" i="2"/>
  <c r="A294" i="3" s="1"/>
  <c r="E273" i="2"/>
  <c r="A270" i="3" s="1"/>
  <c r="H297" i="2"/>
  <c r="H8" i="2"/>
  <c r="P18" i="1"/>
  <c r="A244" i="2"/>
  <c r="P240" i="1"/>
  <c r="P228" i="1"/>
  <c r="A232" i="2"/>
  <c r="C232" i="2" s="1"/>
  <c r="A196" i="2"/>
  <c r="P168" i="1"/>
  <c r="P156" i="1"/>
  <c r="P108" i="1"/>
  <c r="P294" i="1"/>
  <c r="F297" i="2" s="1"/>
  <c r="A298" i="2"/>
  <c r="P270" i="1"/>
  <c r="A274" i="2"/>
  <c r="C274" i="2" s="1"/>
  <c r="P282" i="1"/>
  <c r="P258" i="1"/>
  <c r="F261" i="2" s="1"/>
  <c r="A262" i="2"/>
  <c r="P227" i="1"/>
  <c r="P215" i="1"/>
  <c r="P11" i="1"/>
  <c r="P299" i="1"/>
  <c r="F302" i="2" s="1"/>
  <c r="A303" i="2"/>
  <c r="A291" i="2"/>
  <c r="C291" i="2" s="1"/>
  <c r="A279" i="2"/>
  <c r="C279" i="2" s="1"/>
  <c r="A255" i="2"/>
  <c r="C255" i="2" s="1"/>
  <c r="A219" i="2"/>
  <c r="C219" i="2" s="1"/>
  <c r="A207" i="2"/>
  <c r="C207" i="2" s="1"/>
  <c r="A183" i="2"/>
  <c r="A123" i="2"/>
  <c r="A99" i="2"/>
  <c r="A63" i="2"/>
  <c r="A51" i="2"/>
  <c r="A39" i="2"/>
  <c r="P235" i="1"/>
  <c r="P5" i="1"/>
  <c r="F8" i="2" s="1"/>
  <c r="G8" i="2"/>
  <c r="K8" i="2"/>
  <c r="J8" i="2"/>
  <c r="B8" i="2"/>
  <c r="E8" i="2"/>
  <c r="A5" i="3" s="1"/>
  <c r="I8" i="2"/>
  <c r="AB174" i="1" l="1"/>
  <c r="AB186" i="1"/>
  <c r="AB119" i="1"/>
  <c r="C122" i="2" s="1"/>
  <c r="AB89" i="1"/>
  <c r="C93" i="2"/>
  <c r="C80" i="2"/>
  <c r="C26" i="2"/>
  <c r="H62" i="2"/>
  <c r="B159" i="2"/>
  <c r="I62" i="2"/>
  <c r="B231" i="2"/>
  <c r="H86" i="2"/>
  <c r="J164" i="2"/>
  <c r="F285" i="2"/>
  <c r="K297" i="2"/>
  <c r="H231" i="2"/>
  <c r="B104" i="2"/>
  <c r="B26" i="2"/>
  <c r="I182" i="2"/>
  <c r="I98" i="2"/>
  <c r="J98" i="2"/>
  <c r="K98" i="2"/>
  <c r="E92" i="2"/>
  <c r="A89" i="3" s="1"/>
  <c r="AB60" i="1"/>
  <c r="C63" i="2" s="1"/>
  <c r="B98" i="2"/>
  <c r="H272" i="2"/>
  <c r="E62" i="2"/>
  <c r="A59" i="3" s="1"/>
  <c r="E74" i="2"/>
  <c r="A71" i="3" s="1"/>
  <c r="F272" i="2"/>
  <c r="E14" i="2"/>
  <c r="A11" i="3" s="1"/>
  <c r="H14" i="2"/>
  <c r="J218" i="2"/>
  <c r="AB38" i="1"/>
  <c r="K14" i="2"/>
  <c r="H98" i="2"/>
  <c r="K218" i="2"/>
  <c r="F80" i="2"/>
  <c r="H92" i="2"/>
  <c r="I92" i="2"/>
  <c r="F98" i="2"/>
  <c r="J92" i="2"/>
  <c r="F159" i="2"/>
  <c r="B170" i="2"/>
  <c r="K21" i="2"/>
  <c r="I261" i="2"/>
  <c r="B218" i="2"/>
  <c r="I297" i="2"/>
  <c r="B165" i="2"/>
  <c r="H162" i="3"/>
  <c r="K162" i="3" s="1"/>
  <c r="A162" i="4" s="1"/>
  <c r="I170" i="2"/>
  <c r="F182" i="2"/>
  <c r="AB185" i="1"/>
  <c r="C188" i="2" s="1"/>
  <c r="C176" i="2"/>
  <c r="J176" i="2"/>
  <c r="E182" i="2"/>
  <c r="A179" i="3" s="1"/>
  <c r="C99" i="2"/>
  <c r="AB83" i="1"/>
  <c r="C86" i="2" s="1"/>
  <c r="E104" i="2"/>
  <c r="A101" i="3" s="1"/>
  <c r="K92" i="2"/>
  <c r="B62" i="2"/>
  <c r="J62" i="2"/>
  <c r="E116" i="2"/>
  <c r="A113" i="3" s="1"/>
  <c r="H104" i="2"/>
  <c r="B74" i="2"/>
  <c r="K62" i="2"/>
  <c r="F92" i="2"/>
  <c r="I104" i="2"/>
  <c r="AB42" i="1"/>
  <c r="C45" i="2" s="1"/>
  <c r="B86" i="2"/>
  <c r="H74" i="2"/>
  <c r="F104" i="2"/>
  <c r="E140" i="2"/>
  <c r="A137" i="3" s="1"/>
  <c r="J104" i="2"/>
  <c r="I74" i="2"/>
  <c r="F116" i="2"/>
  <c r="J74" i="2"/>
  <c r="B80" i="2"/>
  <c r="H116" i="2"/>
  <c r="H18" i="3"/>
  <c r="K18" i="3" s="1"/>
  <c r="A18" i="4" s="1"/>
  <c r="AB107" i="1"/>
  <c r="C110" i="2" s="1"/>
  <c r="F140" i="2"/>
  <c r="I116" i="2"/>
  <c r="F26" i="2"/>
  <c r="AB59" i="1"/>
  <c r="C62" i="2" s="1"/>
  <c r="F74" i="2"/>
  <c r="C104" i="2"/>
  <c r="B116" i="2"/>
  <c r="B140" i="2"/>
  <c r="I45" i="2"/>
  <c r="H140" i="2"/>
  <c r="K26" i="2"/>
  <c r="J45" i="2"/>
  <c r="I80" i="2"/>
  <c r="E45" i="2"/>
  <c r="A42" i="3" s="1"/>
  <c r="H42" i="3" s="1"/>
  <c r="K42" i="3" s="1"/>
  <c r="A42" i="4" s="1"/>
  <c r="K45" i="2"/>
  <c r="J80" i="2"/>
  <c r="E26" i="2"/>
  <c r="A23" i="3" s="1"/>
  <c r="AF114" i="1"/>
  <c r="AB114" i="1" s="1"/>
  <c r="J116" i="2"/>
  <c r="C92" i="2"/>
  <c r="K116" i="2"/>
  <c r="B93" i="2"/>
  <c r="H26" i="2"/>
  <c r="B14" i="2"/>
  <c r="I26" i="2"/>
  <c r="H45" i="2"/>
  <c r="H80" i="2"/>
  <c r="C85" i="1"/>
  <c r="P85" i="1" s="1"/>
  <c r="AB48" i="1"/>
  <c r="C51" i="2" s="1"/>
  <c r="J140" i="2"/>
  <c r="AB138" i="1"/>
  <c r="K80" i="2"/>
  <c r="C115" i="1"/>
  <c r="C116" i="1" s="1"/>
  <c r="AF132" i="1"/>
  <c r="G132" i="3" s="1"/>
  <c r="I132" i="3" s="1"/>
  <c r="AB30" i="1"/>
  <c r="C98" i="2"/>
  <c r="AB66" i="1"/>
  <c r="C69" i="2" s="1"/>
  <c r="AB65" i="1"/>
  <c r="C68" i="2" s="1"/>
  <c r="AB150" i="1"/>
  <c r="A75" i="2"/>
  <c r="E75" i="2" s="1"/>
  <c r="A72" i="3" s="1"/>
  <c r="F165" i="2"/>
  <c r="J165" i="2"/>
  <c r="AB120" i="1"/>
  <c r="C123" i="2" s="1"/>
  <c r="C25" i="1"/>
  <c r="P25" i="1" s="1"/>
  <c r="A87" i="2"/>
  <c r="B87" i="2" s="1"/>
  <c r="AF72" i="1"/>
  <c r="G72" i="3" s="1"/>
  <c r="I72" i="3" s="1"/>
  <c r="C79" i="1"/>
  <c r="A82" i="2" s="1"/>
  <c r="E159" i="2"/>
  <c r="A156" i="3" s="1"/>
  <c r="H156" i="3" s="1"/>
  <c r="K156" i="3" s="1"/>
  <c r="A156" i="4" s="1"/>
  <c r="K171" i="2"/>
  <c r="K69" i="2"/>
  <c r="H165" i="2"/>
  <c r="I165" i="2"/>
  <c r="K165" i="2"/>
  <c r="AB180" i="1"/>
  <c r="C183" i="2" s="1"/>
  <c r="AB12" i="1"/>
  <c r="E171" i="2"/>
  <c r="A168" i="3" s="1"/>
  <c r="AF84" i="1"/>
  <c r="G84" i="3" s="1"/>
  <c r="I84" i="3" s="1"/>
  <c r="AB54" i="1"/>
  <c r="I38" i="2"/>
  <c r="G114" i="3"/>
  <c r="I114" i="3" s="1"/>
  <c r="C224" i="2"/>
  <c r="H224" i="2"/>
  <c r="F224" i="2"/>
  <c r="K224" i="2"/>
  <c r="I224" i="2"/>
  <c r="B224" i="2"/>
  <c r="E224" i="2"/>
  <c r="A221" i="3" s="1"/>
  <c r="G168" i="3"/>
  <c r="I168" i="3" s="1"/>
  <c r="AB168" i="1"/>
  <c r="C171" i="2" s="1"/>
  <c r="J254" i="2"/>
  <c r="I254" i="2"/>
  <c r="G78" i="3"/>
  <c r="I78" i="3" s="1"/>
  <c r="AB78" i="1"/>
  <c r="P246" i="1"/>
  <c r="F249" i="2" s="1"/>
  <c r="K110" i="2"/>
  <c r="G198" i="3"/>
  <c r="I198" i="3" s="1"/>
  <c r="H198" i="3" s="1"/>
  <c r="K198" i="3" s="1"/>
  <c r="A198" i="4" s="1"/>
  <c r="AB198" i="1"/>
  <c r="G29" i="3"/>
  <c r="I29" i="3" s="1"/>
  <c r="AB29" i="1"/>
  <c r="C32" i="2" s="1"/>
  <c r="G222" i="3"/>
  <c r="I222" i="3" s="1"/>
  <c r="H222" i="3" s="1"/>
  <c r="K222" i="3" s="1"/>
  <c r="A222" i="4" s="1"/>
  <c r="AB222" i="1"/>
  <c r="C200" i="2"/>
  <c r="H200" i="2"/>
  <c r="F200" i="2"/>
  <c r="B200" i="2"/>
  <c r="E200" i="2"/>
  <c r="A197" i="3" s="1"/>
  <c r="K200" i="2"/>
  <c r="C249" i="2"/>
  <c r="B249" i="2"/>
  <c r="B278" i="2"/>
  <c r="I278" i="2"/>
  <c r="J20" i="2"/>
  <c r="I20" i="2"/>
  <c r="C195" i="2"/>
  <c r="E195" i="2"/>
  <c r="A192" i="3" s="1"/>
  <c r="G195" i="2"/>
  <c r="I195" i="2"/>
  <c r="H195" i="2"/>
  <c r="B195" i="2"/>
  <c r="G192" i="3"/>
  <c r="I192" i="3" s="1"/>
  <c r="H192" i="3" s="1"/>
  <c r="K192" i="3" s="1"/>
  <c r="A192" i="4" s="1"/>
  <c r="AB192" i="1"/>
  <c r="G37" i="3"/>
  <c r="I37" i="3" s="1"/>
  <c r="AB37" i="1"/>
  <c r="AB108" i="1"/>
  <c r="G35" i="3"/>
  <c r="I35" i="3" s="1"/>
  <c r="AB35" i="1"/>
  <c r="C38" i="2" s="1"/>
  <c r="AF246" i="1"/>
  <c r="H17" i="3"/>
  <c r="K17" i="3" s="1"/>
  <c r="A17" i="4" s="1"/>
  <c r="G39" i="3"/>
  <c r="I39" i="3" s="1"/>
  <c r="AB39" i="1"/>
  <c r="C247" i="1"/>
  <c r="A250" i="2" s="1"/>
  <c r="I250" i="2" s="1"/>
  <c r="J249" i="2"/>
  <c r="G213" i="2"/>
  <c r="I213" i="2"/>
  <c r="F213" i="2"/>
  <c r="G36" i="3"/>
  <c r="I36" i="3" s="1"/>
  <c r="AB36" i="1"/>
  <c r="C39" i="2" s="1"/>
  <c r="K261" i="2"/>
  <c r="H261" i="2"/>
  <c r="J261" i="2"/>
  <c r="C285" i="2"/>
  <c r="B285" i="2"/>
  <c r="H285" i="2"/>
  <c r="AB17" i="1"/>
  <c r="C20" i="2" s="1"/>
  <c r="G245" i="3"/>
  <c r="I245" i="3" s="1"/>
  <c r="AB245" i="1"/>
  <c r="F195" i="2"/>
  <c r="H93" i="2"/>
  <c r="C44" i="2"/>
  <c r="G41" i="3"/>
  <c r="I41" i="3" s="1"/>
  <c r="AB126" i="1"/>
  <c r="A147" i="2"/>
  <c r="C147" i="2" s="1"/>
  <c r="I93" i="2"/>
  <c r="C56" i="2"/>
  <c r="G53" i="3"/>
  <c r="I53" i="3" s="1"/>
  <c r="AB156" i="1"/>
  <c r="C159" i="2" s="1"/>
  <c r="F45" i="2"/>
  <c r="J93" i="2"/>
  <c r="K159" i="2"/>
  <c r="A141" i="2"/>
  <c r="B141" i="2" s="1"/>
  <c r="AB204" i="1"/>
  <c r="F93" i="2"/>
  <c r="K93" i="2"/>
  <c r="AF24" i="1"/>
  <c r="AF264" i="1"/>
  <c r="AB18" i="1"/>
  <c r="C21" i="2" s="1"/>
  <c r="AB270" i="1"/>
  <c r="AB5" i="1"/>
  <c r="C8" i="2" s="1"/>
  <c r="K5" i="3" s="1"/>
  <c r="A5" i="4" s="1"/>
  <c r="E272" i="2"/>
  <c r="A269" i="3" s="1"/>
  <c r="B272" i="2"/>
  <c r="AB234" i="1"/>
  <c r="AB162" i="1"/>
  <c r="C165" i="2" s="1"/>
  <c r="AB228" i="1"/>
  <c r="AB276" i="1"/>
  <c r="AB251" i="1"/>
  <c r="AB137" i="1"/>
  <c r="C140" i="2" s="1"/>
  <c r="E93" i="2"/>
  <c r="A90" i="3" s="1"/>
  <c r="H90" i="3" s="1"/>
  <c r="K90" i="3" s="1"/>
  <c r="A90" i="4" s="1"/>
  <c r="AB258" i="1"/>
  <c r="AB282" i="1"/>
  <c r="F14" i="2"/>
  <c r="J182" i="2"/>
  <c r="A117" i="2"/>
  <c r="G117" i="2" s="1"/>
  <c r="AB294" i="1"/>
  <c r="P12" i="1"/>
  <c r="F218" i="2"/>
  <c r="K182" i="2"/>
  <c r="B297" i="2"/>
  <c r="C13" i="1"/>
  <c r="C14" i="1" s="1"/>
  <c r="AB288" i="1"/>
  <c r="AB203" i="1"/>
  <c r="H11" i="3"/>
  <c r="K11" i="3" s="1"/>
  <c r="A11" i="4" s="1"/>
  <c r="AB71" i="1"/>
  <c r="C74" i="2" s="1"/>
  <c r="AB11" i="1"/>
  <c r="C14" i="2" s="1"/>
  <c r="F243" i="2"/>
  <c r="AB125" i="1"/>
  <c r="C128" i="2" s="1"/>
  <c r="I194" i="2"/>
  <c r="AB300" i="1"/>
  <c r="G300" i="3"/>
  <c r="I300" i="3" s="1"/>
  <c r="H300" i="3" s="1"/>
  <c r="B194" i="2"/>
  <c r="K86" i="2"/>
  <c r="K285" i="2"/>
  <c r="B20" i="2"/>
  <c r="H20" i="2"/>
  <c r="H171" i="2"/>
  <c r="J86" i="2"/>
  <c r="K194" i="2"/>
  <c r="K254" i="2"/>
  <c r="F20" i="2"/>
  <c r="E20" i="2"/>
  <c r="A17" i="3" s="1"/>
  <c r="J285" i="2"/>
  <c r="E231" i="2"/>
  <c r="A228" i="3" s="1"/>
  <c r="B171" i="2"/>
  <c r="J231" i="2"/>
  <c r="E285" i="2"/>
  <c r="A282" i="3" s="1"/>
  <c r="F171" i="2"/>
  <c r="F231" i="2"/>
  <c r="B254" i="2"/>
  <c r="J194" i="2"/>
  <c r="H284" i="2"/>
  <c r="F284" i="2"/>
  <c r="E284" i="2"/>
  <c r="A281" i="3" s="1"/>
  <c r="I285" i="2"/>
  <c r="K20" i="2"/>
  <c r="B302" i="2"/>
  <c r="I302" i="2"/>
  <c r="K302" i="2"/>
  <c r="E302" i="2"/>
  <c r="A299" i="3" s="1"/>
  <c r="K140" i="2"/>
  <c r="J224" i="2"/>
  <c r="K195" i="2"/>
  <c r="G249" i="2"/>
  <c r="K284" i="2"/>
  <c r="C302" i="2"/>
  <c r="B260" i="2"/>
  <c r="J171" i="2"/>
  <c r="I231" i="2"/>
  <c r="G93" i="2"/>
  <c r="I140" i="2"/>
  <c r="J195" i="2"/>
  <c r="H249" i="2"/>
  <c r="K249" i="2"/>
  <c r="E249" i="2"/>
  <c r="A246" i="3" s="1"/>
  <c r="I249" i="2"/>
  <c r="B261" i="2"/>
  <c r="K260" i="2"/>
  <c r="B284" i="2"/>
  <c r="G297" i="2"/>
  <c r="J69" i="2"/>
  <c r="F69" i="2"/>
  <c r="E69" i="2"/>
  <c r="A66" i="3" s="1"/>
  <c r="H66" i="3" s="1"/>
  <c r="K66" i="3" s="1"/>
  <c r="A66" i="4" s="1"/>
  <c r="B69" i="2"/>
  <c r="I69" i="2"/>
  <c r="H69" i="2"/>
  <c r="AF6" i="1"/>
  <c r="C7" i="1"/>
  <c r="C8" i="1" s="1"/>
  <c r="C9" i="1" s="1"/>
  <c r="C10" i="1" s="1"/>
  <c r="I260" i="2"/>
  <c r="G159" i="2"/>
  <c r="J284" i="2"/>
  <c r="B38" i="2"/>
  <c r="H38" i="2"/>
  <c r="K38" i="2"/>
  <c r="J38" i="2"/>
  <c r="F38" i="2"/>
  <c r="C56" i="1"/>
  <c r="AF55" i="1"/>
  <c r="C104" i="1"/>
  <c r="AF103" i="1"/>
  <c r="C152" i="1"/>
  <c r="AF151" i="1"/>
  <c r="C200" i="1"/>
  <c r="P200" i="1" s="1"/>
  <c r="AF199" i="1"/>
  <c r="C296" i="1"/>
  <c r="A299" i="2" s="1"/>
  <c r="C299" i="2" s="1"/>
  <c r="AF295" i="1"/>
  <c r="C50" i="1"/>
  <c r="AF49" i="1"/>
  <c r="C98" i="1"/>
  <c r="AF97" i="1"/>
  <c r="C146" i="1"/>
  <c r="AF145" i="1"/>
  <c r="C194" i="1"/>
  <c r="A197" i="2" s="1"/>
  <c r="C197" i="2" s="1"/>
  <c r="AF193" i="1"/>
  <c r="C242" i="1"/>
  <c r="AF241" i="1"/>
  <c r="C290" i="1"/>
  <c r="AF289" i="1"/>
  <c r="C44" i="1"/>
  <c r="AF43" i="1"/>
  <c r="C92" i="1"/>
  <c r="AF91" i="1"/>
  <c r="C140" i="1"/>
  <c r="AF139" i="1"/>
  <c r="C188" i="1"/>
  <c r="P188" i="1" s="1"/>
  <c r="AF187" i="1"/>
  <c r="C236" i="1"/>
  <c r="P236" i="1" s="1"/>
  <c r="AF235" i="1"/>
  <c r="C284" i="1"/>
  <c r="A287" i="2" s="1"/>
  <c r="C287" i="2" s="1"/>
  <c r="AF283" i="1"/>
  <c r="C62" i="1"/>
  <c r="AF61" i="1"/>
  <c r="C110" i="1"/>
  <c r="AF109" i="1"/>
  <c r="C158" i="1"/>
  <c r="AF157" i="1"/>
  <c r="C206" i="1"/>
  <c r="AF205" i="1"/>
  <c r="C254" i="1"/>
  <c r="AF253" i="1"/>
  <c r="C302" i="1"/>
  <c r="AF301" i="1"/>
  <c r="I284" i="2"/>
  <c r="I159" i="2"/>
  <c r="I171" i="2"/>
  <c r="K231" i="2"/>
  <c r="G165" i="2"/>
  <c r="H159" i="2"/>
  <c r="C128" i="1"/>
  <c r="AF127" i="1"/>
  <c r="C176" i="1"/>
  <c r="AF175" i="1"/>
  <c r="C224" i="1"/>
  <c r="AF223" i="1"/>
  <c r="C272" i="1"/>
  <c r="A275" i="2" s="1"/>
  <c r="C275" i="2" s="1"/>
  <c r="AF271" i="1"/>
  <c r="C74" i="1"/>
  <c r="AF73" i="1"/>
  <c r="C122" i="1"/>
  <c r="AF121" i="1"/>
  <c r="C170" i="1"/>
  <c r="AF169" i="1"/>
  <c r="C218" i="1"/>
  <c r="AF217" i="1"/>
  <c r="C266" i="1"/>
  <c r="AF265" i="1"/>
  <c r="C68" i="1"/>
  <c r="AF67" i="1"/>
  <c r="AF115" i="1"/>
  <c r="C164" i="1"/>
  <c r="AF163" i="1"/>
  <c r="C212" i="1"/>
  <c r="AF211" i="1"/>
  <c r="C260" i="1"/>
  <c r="AF259" i="1"/>
  <c r="C134" i="1"/>
  <c r="AF133" i="1"/>
  <c r="C182" i="1"/>
  <c r="AF181" i="1"/>
  <c r="C230" i="1"/>
  <c r="P230" i="1" s="1"/>
  <c r="AF229" i="1"/>
  <c r="C278" i="1"/>
  <c r="AF277" i="1"/>
  <c r="AF31" i="1"/>
  <c r="C32" i="1"/>
  <c r="AF19" i="1"/>
  <c r="C20" i="1"/>
  <c r="G285" i="2"/>
  <c r="G171" i="2"/>
  <c r="G69" i="2"/>
  <c r="G231" i="2"/>
  <c r="F110" i="2"/>
  <c r="H206" i="2"/>
  <c r="C206" i="2"/>
  <c r="H266" i="2"/>
  <c r="C266" i="2"/>
  <c r="I272" i="2"/>
  <c r="C272" i="2"/>
  <c r="I189" i="2"/>
  <c r="C189" i="2"/>
  <c r="K164" i="2"/>
  <c r="C164" i="2"/>
  <c r="H21" i="2"/>
  <c r="J213" i="2"/>
  <c r="C213" i="2"/>
  <c r="J111" i="2"/>
  <c r="C111" i="2"/>
  <c r="I273" i="2"/>
  <c r="C273" i="2"/>
  <c r="I243" i="2"/>
  <c r="C243" i="2"/>
  <c r="I262" i="2"/>
  <c r="C262" i="2"/>
  <c r="I298" i="2"/>
  <c r="C298" i="2"/>
  <c r="F86" i="2"/>
  <c r="H194" i="2"/>
  <c r="C194" i="2"/>
  <c r="H254" i="2"/>
  <c r="C254" i="2"/>
  <c r="H303" i="2"/>
  <c r="C303" i="2"/>
  <c r="E196" i="2"/>
  <c r="A193" i="3" s="1"/>
  <c r="C196" i="2"/>
  <c r="E244" i="2"/>
  <c r="A241" i="3" s="1"/>
  <c r="C244" i="2"/>
  <c r="F170" i="2"/>
  <c r="C170" i="2"/>
  <c r="H242" i="2"/>
  <c r="C242" i="2"/>
  <c r="H290" i="2"/>
  <c r="C290" i="2"/>
  <c r="K248" i="2"/>
  <c r="C248" i="2"/>
  <c r="I296" i="2"/>
  <c r="C296" i="2"/>
  <c r="F158" i="2"/>
  <c r="C158" i="2"/>
  <c r="H230" i="2"/>
  <c r="C230" i="2"/>
  <c r="H278" i="2"/>
  <c r="C278" i="2"/>
  <c r="G45" i="2"/>
  <c r="H182" i="2"/>
  <c r="C182" i="2"/>
  <c r="G261" i="2"/>
  <c r="C261" i="2"/>
  <c r="I14" i="2"/>
  <c r="F21" i="2"/>
  <c r="H213" i="2"/>
  <c r="F189" i="2"/>
  <c r="K158" i="2"/>
  <c r="H296" i="2"/>
  <c r="F248" i="2"/>
  <c r="E164" i="2"/>
  <c r="A161" i="3" s="1"/>
  <c r="J21" i="2"/>
  <c r="K189" i="2"/>
  <c r="K273" i="2"/>
  <c r="E243" i="2"/>
  <c r="A240" i="3" s="1"/>
  <c r="I164" i="2"/>
  <c r="H111" i="2"/>
  <c r="K243" i="2"/>
  <c r="G189" i="2"/>
  <c r="G243" i="2"/>
  <c r="F230" i="2"/>
  <c r="F273" i="2"/>
  <c r="F111" i="2"/>
  <c r="H189" i="2"/>
  <c r="H273" i="2"/>
  <c r="B230" i="2"/>
  <c r="J158" i="2"/>
  <c r="K230" i="2"/>
  <c r="K278" i="2"/>
  <c r="F296" i="2"/>
  <c r="E248" i="2"/>
  <c r="A245" i="3" s="1"/>
  <c r="B21" i="2"/>
  <c r="B213" i="2"/>
  <c r="I21" i="2"/>
  <c r="J189" i="2"/>
  <c r="K213" i="2"/>
  <c r="J273" i="2"/>
  <c r="E111" i="2"/>
  <c r="A108" i="3" s="1"/>
  <c r="H108" i="3" s="1"/>
  <c r="K108" i="3" s="1"/>
  <c r="A108" i="4" s="1"/>
  <c r="H164" i="2"/>
  <c r="E158" i="2"/>
  <c r="A155" i="3" s="1"/>
  <c r="E230" i="2"/>
  <c r="A227" i="3" s="1"/>
  <c r="B243" i="2"/>
  <c r="K111" i="2"/>
  <c r="J243" i="2"/>
  <c r="G21" i="2"/>
  <c r="G273" i="2"/>
  <c r="G111" i="2"/>
  <c r="B158" i="2"/>
  <c r="I158" i="2"/>
  <c r="J230" i="2"/>
  <c r="J278" i="2"/>
  <c r="E296" i="2"/>
  <c r="A293" i="3" s="1"/>
  <c r="B189" i="2"/>
  <c r="B273" i="2"/>
  <c r="B111" i="2"/>
  <c r="F278" i="2"/>
  <c r="A238" i="2"/>
  <c r="C238" i="2" s="1"/>
  <c r="E278" i="2"/>
  <c r="A275" i="3" s="1"/>
  <c r="J272" i="2"/>
  <c r="E254" i="2"/>
  <c r="A251" i="3" s="1"/>
  <c r="F254" i="2"/>
  <c r="F194" i="2"/>
  <c r="E86" i="2"/>
  <c r="A83" i="3" s="1"/>
  <c r="A237" i="2"/>
  <c r="C237" i="2" s="1"/>
  <c r="P234" i="1"/>
  <c r="Q23" i="1"/>
  <c r="G26" i="2" s="1"/>
  <c r="B29" i="1"/>
  <c r="J248" i="2"/>
  <c r="K296" i="2"/>
  <c r="E170" i="2"/>
  <c r="A167" i="3" s="1"/>
  <c r="B248" i="2"/>
  <c r="B296" i="2"/>
  <c r="I248" i="2"/>
  <c r="J296" i="2"/>
  <c r="Q17" i="1"/>
  <c r="G20" i="2" s="1"/>
  <c r="Q11" i="1"/>
  <c r="G14" i="2" s="1"/>
  <c r="A105" i="2"/>
  <c r="C105" i="2" s="1"/>
  <c r="P102" i="1"/>
  <c r="A81" i="2"/>
  <c r="P78" i="1"/>
  <c r="A177" i="2"/>
  <c r="C177" i="2" s="1"/>
  <c r="P174" i="1"/>
  <c r="A201" i="2"/>
  <c r="C201" i="2" s="1"/>
  <c r="P198" i="1"/>
  <c r="A57" i="2"/>
  <c r="P54" i="1"/>
  <c r="A153" i="2"/>
  <c r="P150" i="1"/>
  <c r="A33" i="2"/>
  <c r="P30" i="1"/>
  <c r="A129" i="2"/>
  <c r="P126" i="1"/>
  <c r="A225" i="2"/>
  <c r="C225" i="2" s="1"/>
  <c r="P222" i="1"/>
  <c r="B266" i="2"/>
  <c r="H110" i="2"/>
  <c r="H170" i="2"/>
  <c r="K206" i="2"/>
  <c r="K242" i="2"/>
  <c r="I266" i="2"/>
  <c r="K290" i="2"/>
  <c r="F242" i="2"/>
  <c r="F290" i="2"/>
  <c r="E110" i="2"/>
  <c r="A107" i="3" s="1"/>
  <c r="E206" i="2"/>
  <c r="A203" i="3" s="1"/>
  <c r="E242" i="2"/>
  <c r="A239" i="3" s="1"/>
  <c r="E290" i="2"/>
  <c r="A287" i="3" s="1"/>
  <c r="F206" i="2"/>
  <c r="B110" i="2"/>
  <c r="B206" i="2"/>
  <c r="B242" i="2"/>
  <c r="B290" i="2"/>
  <c r="J110" i="2"/>
  <c r="J170" i="2"/>
  <c r="I206" i="2"/>
  <c r="I242" i="2"/>
  <c r="K266" i="2"/>
  <c r="I290" i="2"/>
  <c r="H260" i="2"/>
  <c r="F260" i="2"/>
  <c r="E260" i="2"/>
  <c r="A257" i="3" s="1"/>
  <c r="J260" i="2"/>
  <c r="F266" i="2"/>
  <c r="E266" i="2"/>
  <c r="A263" i="3" s="1"/>
  <c r="H51" i="2"/>
  <c r="I51" i="2"/>
  <c r="J51" i="2"/>
  <c r="G51" i="2"/>
  <c r="K51" i="2"/>
  <c r="B51" i="2"/>
  <c r="E51" i="2"/>
  <c r="A48" i="3" s="1"/>
  <c r="H48" i="3" s="1"/>
  <c r="K48" i="3" s="1"/>
  <c r="A48" i="4" s="1"/>
  <c r="H123" i="2"/>
  <c r="G123" i="2"/>
  <c r="I123" i="2"/>
  <c r="B123" i="2"/>
  <c r="E123" i="2"/>
  <c r="A120" i="3" s="1"/>
  <c r="H120" i="3" s="1"/>
  <c r="K120" i="3" s="1"/>
  <c r="A120" i="4" s="1"/>
  <c r="J123" i="2"/>
  <c r="K123" i="2"/>
  <c r="I291" i="2"/>
  <c r="J291" i="2"/>
  <c r="K291" i="2"/>
  <c r="G291" i="2"/>
  <c r="B291" i="2"/>
  <c r="E291" i="2"/>
  <c r="A288" i="3" s="1"/>
  <c r="H286" i="2"/>
  <c r="G286" i="2"/>
  <c r="E286" i="2"/>
  <c r="A283" i="3" s="1"/>
  <c r="H274" i="2"/>
  <c r="G274" i="2"/>
  <c r="E274" i="2"/>
  <c r="A271" i="3" s="1"/>
  <c r="B262" i="2"/>
  <c r="K286" i="2"/>
  <c r="J298" i="2"/>
  <c r="H196" i="2"/>
  <c r="H244" i="2"/>
  <c r="G39" i="2"/>
  <c r="H39" i="2"/>
  <c r="B39" i="2"/>
  <c r="E39" i="2"/>
  <c r="A36" i="3" s="1"/>
  <c r="I39" i="2"/>
  <c r="J39" i="2"/>
  <c r="K39" i="2"/>
  <c r="H99" i="2"/>
  <c r="I99" i="2"/>
  <c r="J99" i="2"/>
  <c r="G99" i="2"/>
  <c r="K99" i="2"/>
  <c r="B99" i="2"/>
  <c r="E99" i="2"/>
  <c r="A96" i="3" s="1"/>
  <c r="H96" i="3" s="1"/>
  <c r="K96" i="3" s="1"/>
  <c r="A96" i="4" s="1"/>
  <c r="G183" i="2"/>
  <c r="J183" i="2"/>
  <c r="B183" i="2"/>
  <c r="E183" i="2"/>
  <c r="A180" i="3" s="1"/>
  <c r="H180" i="3" s="1"/>
  <c r="K180" i="3" s="1"/>
  <c r="A180" i="4" s="1"/>
  <c r="H183" i="2"/>
  <c r="K183" i="2"/>
  <c r="I183" i="2"/>
  <c r="K219" i="2"/>
  <c r="G219" i="2"/>
  <c r="B219" i="2"/>
  <c r="E219" i="2"/>
  <c r="A216" i="3" s="1"/>
  <c r="H219" i="2"/>
  <c r="I219" i="2"/>
  <c r="J219" i="2"/>
  <c r="G279" i="2"/>
  <c r="J279" i="2"/>
  <c r="B279" i="2"/>
  <c r="E279" i="2"/>
  <c r="A276" i="3" s="1"/>
  <c r="H279" i="2"/>
  <c r="K279" i="2"/>
  <c r="I279" i="2"/>
  <c r="H250" i="2"/>
  <c r="E250" i="2"/>
  <c r="A247" i="3" s="1"/>
  <c r="G250" i="2"/>
  <c r="A112" i="2"/>
  <c r="A172" i="2"/>
  <c r="A22" i="2"/>
  <c r="B274" i="2"/>
  <c r="K274" i="2"/>
  <c r="J286" i="2"/>
  <c r="H27" i="2"/>
  <c r="G27" i="2"/>
  <c r="I27" i="2"/>
  <c r="B27" i="2"/>
  <c r="E27" i="2"/>
  <c r="A24" i="3" s="1"/>
  <c r="J27" i="2"/>
  <c r="K27" i="2"/>
  <c r="B75" i="2"/>
  <c r="I207" i="2"/>
  <c r="G207" i="2"/>
  <c r="J207" i="2"/>
  <c r="B207" i="2"/>
  <c r="E207" i="2"/>
  <c r="A204" i="3" s="1"/>
  <c r="K207" i="2"/>
  <c r="K267" i="2"/>
  <c r="G267" i="2"/>
  <c r="B267" i="2"/>
  <c r="E267" i="2"/>
  <c r="A264" i="3" s="1"/>
  <c r="H267" i="2"/>
  <c r="I267" i="2"/>
  <c r="J267" i="2"/>
  <c r="H262" i="2"/>
  <c r="E262" i="2"/>
  <c r="A259" i="3" s="1"/>
  <c r="G262" i="2"/>
  <c r="H298" i="2"/>
  <c r="E298" i="2"/>
  <c r="A295" i="3" s="1"/>
  <c r="G298" i="2"/>
  <c r="J232" i="2"/>
  <c r="K232" i="2"/>
  <c r="B232" i="2"/>
  <c r="G232" i="2"/>
  <c r="I232" i="2"/>
  <c r="B286" i="2"/>
  <c r="K262" i="2"/>
  <c r="J274" i="2"/>
  <c r="I286" i="2"/>
  <c r="H207" i="2"/>
  <c r="H291" i="2"/>
  <c r="H63" i="2"/>
  <c r="I63" i="2"/>
  <c r="G63" i="2"/>
  <c r="J63" i="2"/>
  <c r="B63" i="2"/>
  <c r="E63" i="2"/>
  <c r="A60" i="3" s="1"/>
  <c r="H60" i="3" s="1"/>
  <c r="K60" i="3" s="1"/>
  <c r="A60" i="4" s="1"/>
  <c r="K63" i="2"/>
  <c r="G135" i="2"/>
  <c r="H135" i="2"/>
  <c r="B135" i="2"/>
  <c r="E135" i="2"/>
  <c r="A132" i="3" s="1"/>
  <c r="I135" i="2"/>
  <c r="J135" i="2"/>
  <c r="K135" i="2"/>
  <c r="A203" i="2"/>
  <c r="C203" i="2" s="1"/>
  <c r="I255" i="2"/>
  <c r="G255" i="2"/>
  <c r="J255" i="2"/>
  <c r="B255" i="2"/>
  <c r="E255" i="2"/>
  <c r="A252" i="3" s="1"/>
  <c r="K255" i="2"/>
  <c r="G303" i="2"/>
  <c r="I303" i="2"/>
  <c r="J303" i="2"/>
  <c r="B303" i="2"/>
  <c r="E303" i="2"/>
  <c r="A300" i="3" s="1"/>
  <c r="K303" i="2"/>
  <c r="A160" i="2"/>
  <c r="I196" i="2"/>
  <c r="B196" i="2"/>
  <c r="G196" i="2"/>
  <c r="J196" i="2"/>
  <c r="K196" i="2"/>
  <c r="I244" i="2"/>
  <c r="B244" i="2"/>
  <c r="G244" i="2"/>
  <c r="J244" i="2"/>
  <c r="K244" i="2"/>
  <c r="B250" i="2"/>
  <c r="B298" i="2"/>
  <c r="K250" i="2"/>
  <c r="J262" i="2"/>
  <c r="I274" i="2"/>
  <c r="K298" i="2"/>
  <c r="H232" i="2"/>
  <c r="E232" i="2"/>
  <c r="A229" i="3" s="1"/>
  <c r="H255" i="2"/>
  <c r="A58" i="2"/>
  <c r="A106" i="2"/>
  <c r="A154" i="2"/>
  <c r="P199" i="1"/>
  <c r="A202" i="2"/>
  <c r="C202" i="2" s="1"/>
  <c r="A46" i="2"/>
  <c r="A94" i="2"/>
  <c r="A142" i="2"/>
  <c r="A190" i="2"/>
  <c r="C190" i="2" s="1"/>
  <c r="P187" i="1"/>
  <c r="A34" i="2"/>
  <c r="A130" i="2"/>
  <c r="A178" i="2"/>
  <c r="A226" i="2"/>
  <c r="C226" i="2" s="1"/>
  <c r="A70" i="2"/>
  <c r="A118" i="2"/>
  <c r="A166" i="2"/>
  <c r="A214" i="2"/>
  <c r="C214" i="2" s="1"/>
  <c r="P6" i="1"/>
  <c r="A9" i="2"/>
  <c r="P13" i="1"/>
  <c r="A15" i="2"/>
  <c r="P60" i="1"/>
  <c r="F63" i="2" s="1"/>
  <c r="P132" i="1"/>
  <c r="F135" i="2" s="1"/>
  <c r="A256" i="2"/>
  <c r="C256" i="2" s="1"/>
  <c r="P252" i="1"/>
  <c r="F255" i="2" s="1"/>
  <c r="A304" i="2"/>
  <c r="P300" i="1"/>
  <c r="F303" i="2" s="1"/>
  <c r="P271" i="1"/>
  <c r="F274" i="2" s="1"/>
  <c r="P229" i="1"/>
  <c r="F232" i="2" s="1"/>
  <c r="A245" i="2"/>
  <c r="C245" i="2" s="1"/>
  <c r="P241" i="1"/>
  <c r="F244" i="2" s="1"/>
  <c r="P48" i="1"/>
  <c r="F51" i="2" s="1"/>
  <c r="P120" i="1"/>
  <c r="F123" i="2" s="1"/>
  <c r="A292" i="2"/>
  <c r="C292" i="2" s="1"/>
  <c r="P288" i="1"/>
  <c r="F291" i="2" s="1"/>
  <c r="P193" i="1"/>
  <c r="F196" i="2" s="1"/>
  <c r="P36" i="1"/>
  <c r="F39" i="2" s="1"/>
  <c r="P96" i="1"/>
  <c r="F99" i="2" s="1"/>
  <c r="P180" i="1"/>
  <c r="F183" i="2" s="1"/>
  <c r="P216" i="1"/>
  <c r="F219" i="2" s="1"/>
  <c r="P217" i="1"/>
  <c r="A280" i="2"/>
  <c r="C280" i="2" s="1"/>
  <c r="P276" i="1"/>
  <c r="F279" i="2" s="1"/>
  <c r="P259" i="1"/>
  <c r="F262" i="2" s="1"/>
  <c r="A263" i="2"/>
  <c r="C263" i="2" s="1"/>
  <c r="P295" i="1"/>
  <c r="F298" i="2" s="1"/>
  <c r="P24" i="1"/>
  <c r="F27" i="2" s="1"/>
  <c r="P72" i="1"/>
  <c r="P144" i="1"/>
  <c r="A208" i="2"/>
  <c r="C208" i="2" s="1"/>
  <c r="P204" i="1"/>
  <c r="F207" i="2" s="1"/>
  <c r="A268" i="2"/>
  <c r="C268" i="2" s="1"/>
  <c r="P264" i="1"/>
  <c r="F267" i="2" s="1"/>
  <c r="P283" i="1"/>
  <c r="F286" i="2" s="1"/>
  <c r="P31" i="1"/>
  <c r="P121" i="1"/>
  <c r="P91" i="1"/>
  <c r="P139" i="1"/>
  <c r="P211" i="1"/>
  <c r="P133" i="1"/>
  <c r="P79" i="1"/>
  <c r="P127" i="1"/>
  <c r="P175" i="1"/>
  <c r="P223" i="1"/>
  <c r="P49" i="1"/>
  <c r="P97" i="1"/>
  <c r="P145" i="1"/>
  <c r="P37" i="1"/>
  <c r="P181" i="1"/>
  <c r="P151" i="1"/>
  <c r="P19" i="1"/>
  <c r="P67" i="1"/>
  <c r="P115" i="1"/>
  <c r="P163" i="1"/>
  <c r="P61" i="1"/>
  <c r="P109" i="1"/>
  <c r="P157" i="1"/>
  <c r="P55" i="1"/>
  <c r="P103" i="1"/>
  <c r="P73" i="1"/>
  <c r="P169" i="1"/>
  <c r="P43" i="1"/>
  <c r="C153" i="2" l="1"/>
  <c r="AB132" i="1"/>
  <c r="C135" i="2" s="1"/>
  <c r="H132" i="3"/>
  <c r="K132" i="3" s="1"/>
  <c r="A132" i="4" s="1"/>
  <c r="C129" i="2"/>
  <c r="C33" i="2"/>
  <c r="I75" i="2"/>
  <c r="G75" i="2"/>
  <c r="H75" i="2"/>
  <c r="J141" i="2"/>
  <c r="H72" i="3"/>
  <c r="K72" i="3" s="1"/>
  <c r="A72" i="4" s="1"/>
  <c r="C15" i="2"/>
  <c r="J75" i="2"/>
  <c r="K75" i="2"/>
  <c r="I87" i="2"/>
  <c r="AB72" i="1"/>
  <c r="C75" i="2" s="1"/>
  <c r="A88" i="2"/>
  <c r="AF85" i="1"/>
  <c r="AB85" i="1" s="1"/>
  <c r="C70" i="2"/>
  <c r="C86" i="1"/>
  <c r="C57" i="2"/>
  <c r="K87" i="2"/>
  <c r="C130" i="2"/>
  <c r="J87" i="2"/>
  <c r="C81" i="2"/>
  <c r="AF79" i="1"/>
  <c r="H168" i="3"/>
  <c r="K168" i="3" s="1"/>
  <c r="A168" i="4" s="1"/>
  <c r="F87" i="2"/>
  <c r="AF13" i="1"/>
  <c r="G13" i="3" s="1"/>
  <c r="I13" i="3" s="1"/>
  <c r="AF25" i="1"/>
  <c r="G25" i="3" s="1"/>
  <c r="I25" i="3" s="1"/>
  <c r="AB84" i="1"/>
  <c r="C87" i="2" s="1"/>
  <c r="AF7" i="1"/>
  <c r="G7" i="3" s="1"/>
  <c r="I7" i="3" s="1"/>
  <c r="C80" i="1"/>
  <c r="A83" i="2" s="1"/>
  <c r="G87" i="2"/>
  <c r="E87" i="2"/>
  <c r="A84" i="3" s="1"/>
  <c r="H84" i="3" s="1"/>
  <c r="K84" i="3" s="1"/>
  <c r="A84" i="4" s="1"/>
  <c r="F147" i="2"/>
  <c r="F75" i="2"/>
  <c r="C26" i="1"/>
  <c r="AF26" i="1" s="1"/>
  <c r="H87" i="2"/>
  <c r="H36" i="3"/>
  <c r="K36" i="3" s="1"/>
  <c r="A36" i="4" s="1"/>
  <c r="G163" i="3"/>
  <c r="I163" i="3" s="1"/>
  <c r="AB163" i="1"/>
  <c r="C166" i="2" s="1"/>
  <c r="G157" i="3"/>
  <c r="I157" i="3" s="1"/>
  <c r="AB157" i="1"/>
  <c r="C160" i="2" s="1"/>
  <c r="G55" i="3"/>
  <c r="I55" i="3" s="1"/>
  <c r="AB55" i="1"/>
  <c r="C58" i="2" s="1"/>
  <c r="F141" i="2"/>
  <c r="G175" i="3"/>
  <c r="I175" i="3" s="1"/>
  <c r="AB175" i="1"/>
  <c r="C178" i="2" s="1"/>
  <c r="G265" i="3"/>
  <c r="I265" i="3" s="1"/>
  <c r="H265" i="3" s="1"/>
  <c r="K265" i="3" s="1"/>
  <c r="A265" i="4" s="1"/>
  <c r="AB265" i="1"/>
  <c r="G283" i="3"/>
  <c r="I283" i="3" s="1"/>
  <c r="H283" i="3" s="1"/>
  <c r="K283" i="3" s="1"/>
  <c r="A283" i="4" s="1"/>
  <c r="AB283" i="1"/>
  <c r="G295" i="3"/>
  <c r="I295" i="3" s="1"/>
  <c r="H295" i="3" s="1"/>
  <c r="K295" i="3" s="1"/>
  <c r="A295" i="4" s="1"/>
  <c r="AB295" i="1"/>
  <c r="E147" i="2"/>
  <c r="A144" i="3" s="1"/>
  <c r="H144" i="3" s="1"/>
  <c r="K144" i="3" s="1"/>
  <c r="A144" i="4" s="1"/>
  <c r="B147" i="2"/>
  <c r="C250" i="2"/>
  <c r="G121" i="3"/>
  <c r="I121" i="3" s="1"/>
  <c r="AB121" i="1"/>
  <c r="G6" i="3"/>
  <c r="I6" i="3" s="1"/>
  <c r="AB6" i="1"/>
  <c r="C9" i="2" s="1"/>
  <c r="K147" i="2"/>
  <c r="C248" i="1"/>
  <c r="P248" i="1" s="1"/>
  <c r="G73" i="3"/>
  <c r="I73" i="3" s="1"/>
  <c r="AB73" i="1"/>
  <c r="AB301" i="1"/>
  <c r="G301" i="3"/>
  <c r="I301" i="3" s="1"/>
  <c r="H301" i="3" s="1"/>
  <c r="G91" i="3"/>
  <c r="I91" i="3" s="1"/>
  <c r="AB91" i="1"/>
  <c r="C94" i="2" s="1"/>
  <c r="G199" i="3"/>
  <c r="I199" i="3" s="1"/>
  <c r="H199" i="3" s="1"/>
  <c r="K199" i="3" s="1"/>
  <c r="A199" i="4" s="1"/>
  <c r="AB199" i="1"/>
  <c r="G246" i="3"/>
  <c r="I246" i="3" s="1"/>
  <c r="H246" i="3" s="1"/>
  <c r="K246" i="3" s="1"/>
  <c r="A246" i="4" s="1"/>
  <c r="AB246" i="1"/>
  <c r="J147" i="2"/>
  <c r="H141" i="2"/>
  <c r="K141" i="2"/>
  <c r="E141" i="2"/>
  <c r="A138" i="3" s="1"/>
  <c r="H138" i="3" s="1"/>
  <c r="K138" i="3" s="1"/>
  <c r="A138" i="4" s="1"/>
  <c r="G241" i="3"/>
  <c r="I241" i="3" s="1"/>
  <c r="H241" i="3" s="1"/>
  <c r="K241" i="3" s="1"/>
  <c r="A241" i="4" s="1"/>
  <c r="AB241" i="1"/>
  <c r="G19" i="3"/>
  <c r="I19" i="3" s="1"/>
  <c r="AB19" i="1"/>
  <c r="C22" i="2" s="1"/>
  <c r="C141" i="2"/>
  <c r="G115" i="3"/>
  <c r="I115" i="3" s="1"/>
  <c r="AB115" i="1"/>
  <c r="C118" i="2" s="1"/>
  <c r="G109" i="3"/>
  <c r="I109" i="3" s="1"/>
  <c r="AB109" i="1"/>
  <c r="C112" i="2" s="1"/>
  <c r="G79" i="3"/>
  <c r="I79" i="3" s="1"/>
  <c r="AB79" i="1"/>
  <c r="C82" i="2" s="1"/>
  <c r="G181" i="3"/>
  <c r="I181" i="3" s="1"/>
  <c r="AB181" i="1"/>
  <c r="G235" i="3"/>
  <c r="I235" i="3" s="1"/>
  <c r="H235" i="3" s="1"/>
  <c r="K235" i="3" s="1"/>
  <c r="A235" i="4" s="1"/>
  <c r="AB235" i="1"/>
  <c r="G133" i="3"/>
  <c r="I133" i="3" s="1"/>
  <c r="AB133" i="1"/>
  <c r="G187" i="3"/>
  <c r="I187" i="3" s="1"/>
  <c r="H187" i="3" s="1"/>
  <c r="K187" i="3" s="1"/>
  <c r="A187" i="4" s="1"/>
  <c r="AB187" i="1"/>
  <c r="G139" i="3"/>
  <c r="I139" i="3" s="1"/>
  <c r="AB139" i="1"/>
  <c r="C142" i="2" s="1"/>
  <c r="P247" i="1"/>
  <c r="F250" i="2" s="1"/>
  <c r="J250" i="2"/>
  <c r="G24" i="3"/>
  <c r="I24" i="3" s="1"/>
  <c r="H24" i="3" s="1"/>
  <c r="K24" i="3" s="1"/>
  <c r="A24" i="4" s="1"/>
  <c r="AB24" i="1"/>
  <c r="C27" i="2" s="1"/>
  <c r="G147" i="2"/>
  <c r="G43" i="3"/>
  <c r="I43" i="3" s="1"/>
  <c r="AB43" i="1"/>
  <c r="C46" i="2" s="1"/>
  <c r="H147" i="2"/>
  <c r="AB7" i="1"/>
  <c r="G223" i="3"/>
  <c r="I223" i="3" s="1"/>
  <c r="H223" i="3" s="1"/>
  <c r="K223" i="3" s="1"/>
  <c r="A223" i="4" s="1"/>
  <c r="AB223" i="1"/>
  <c r="G193" i="3"/>
  <c r="I193" i="3" s="1"/>
  <c r="H193" i="3" s="1"/>
  <c r="K193" i="3" s="1"/>
  <c r="A193" i="4" s="1"/>
  <c r="AB193" i="1"/>
  <c r="G229" i="3"/>
  <c r="I229" i="3" s="1"/>
  <c r="H229" i="3" s="1"/>
  <c r="K229" i="3" s="1"/>
  <c r="A229" i="4" s="1"/>
  <c r="AB229" i="1"/>
  <c r="G97" i="3"/>
  <c r="I97" i="3" s="1"/>
  <c r="AB97" i="1"/>
  <c r="G217" i="3"/>
  <c r="I217" i="3" s="1"/>
  <c r="H217" i="3" s="1"/>
  <c r="K217" i="3" s="1"/>
  <c r="A217" i="4" s="1"/>
  <c r="AB217" i="1"/>
  <c r="G49" i="3"/>
  <c r="I49" i="3" s="1"/>
  <c r="AB49" i="1"/>
  <c r="I141" i="2"/>
  <c r="G169" i="3"/>
  <c r="I169" i="3" s="1"/>
  <c r="H169" i="3" s="1"/>
  <c r="K169" i="3" s="1"/>
  <c r="A169" i="4" s="1"/>
  <c r="AB169" i="1"/>
  <c r="C172" i="2" s="1"/>
  <c r="AF247" i="1"/>
  <c r="G264" i="3"/>
  <c r="I264" i="3" s="1"/>
  <c r="H264" i="3" s="1"/>
  <c r="K264" i="3" s="1"/>
  <c r="A264" i="4" s="1"/>
  <c r="AB264" i="1"/>
  <c r="I147" i="2"/>
  <c r="G259" i="3"/>
  <c r="I259" i="3" s="1"/>
  <c r="H259" i="3" s="1"/>
  <c r="K259" i="3" s="1"/>
  <c r="A259" i="4" s="1"/>
  <c r="AB259" i="1"/>
  <c r="G253" i="3"/>
  <c r="I253" i="3" s="1"/>
  <c r="H253" i="3" s="1"/>
  <c r="K253" i="3" s="1"/>
  <c r="A253" i="4" s="1"/>
  <c r="AB253" i="1"/>
  <c r="G151" i="3"/>
  <c r="I151" i="3" s="1"/>
  <c r="AB151" i="1"/>
  <c r="C154" i="2" s="1"/>
  <c r="K300" i="3"/>
  <c r="A300" i="4" s="1"/>
  <c r="G211" i="3"/>
  <c r="I211" i="3" s="1"/>
  <c r="H211" i="3" s="1"/>
  <c r="K211" i="3" s="1"/>
  <c r="A211" i="4" s="1"/>
  <c r="AB211" i="1"/>
  <c r="G271" i="3"/>
  <c r="I271" i="3" s="1"/>
  <c r="H271" i="3" s="1"/>
  <c r="K271" i="3" s="1"/>
  <c r="A271" i="4" s="1"/>
  <c r="AB271" i="1"/>
  <c r="G205" i="3"/>
  <c r="I205" i="3" s="1"/>
  <c r="H205" i="3" s="1"/>
  <c r="K205" i="3" s="1"/>
  <c r="A205" i="4" s="1"/>
  <c r="AB205" i="1"/>
  <c r="G289" i="3"/>
  <c r="I289" i="3" s="1"/>
  <c r="H289" i="3" s="1"/>
  <c r="K289" i="3" s="1"/>
  <c r="A289" i="4" s="1"/>
  <c r="AB289" i="1"/>
  <c r="G103" i="3"/>
  <c r="I103" i="3" s="1"/>
  <c r="AB103" i="1"/>
  <c r="C106" i="2" s="1"/>
  <c r="G141" i="2"/>
  <c r="G31" i="3"/>
  <c r="I31" i="3" s="1"/>
  <c r="AB31" i="1"/>
  <c r="C34" i="2" s="1"/>
  <c r="G277" i="3"/>
  <c r="I277" i="3" s="1"/>
  <c r="H277" i="3" s="1"/>
  <c r="K277" i="3" s="1"/>
  <c r="A277" i="4" s="1"/>
  <c r="AB277" i="1"/>
  <c r="G67" i="3"/>
  <c r="I67" i="3" s="1"/>
  <c r="AB67" i="1"/>
  <c r="G127" i="3"/>
  <c r="I127" i="3" s="1"/>
  <c r="AB127" i="1"/>
  <c r="G61" i="3"/>
  <c r="I61" i="3" s="1"/>
  <c r="AB61" i="1"/>
  <c r="G145" i="3"/>
  <c r="I145" i="3" s="1"/>
  <c r="AB145" i="1"/>
  <c r="C117" i="2"/>
  <c r="E117" i="2"/>
  <c r="A114" i="3" s="1"/>
  <c r="H114" i="3" s="1"/>
  <c r="K114" i="3" s="1"/>
  <c r="A114" i="4" s="1"/>
  <c r="B117" i="2"/>
  <c r="J117" i="2"/>
  <c r="I117" i="2"/>
  <c r="H117" i="2"/>
  <c r="F117" i="2"/>
  <c r="K117" i="2"/>
  <c r="H29" i="3"/>
  <c r="K29" i="3" s="1"/>
  <c r="A29" i="4" s="1"/>
  <c r="C304" i="2"/>
  <c r="G238" i="2"/>
  <c r="E238" i="2"/>
  <c r="A235" i="3" s="1"/>
  <c r="F238" i="2"/>
  <c r="J238" i="2"/>
  <c r="C279" i="1"/>
  <c r="AF278" i="1"/>
  <c r="C183" i="1"/>
  <c r="AF182" i="1"/>
  <c r="C87" i="1"/>
  <c r="AF86" i="1"/>
  <c r="C261" i="1"/>
  <c r="AF260" i="1"/>
  <c r="C165" i="1"/>
  <c r="AF164" i="1"/>
  <c r="C69" i="1"/>
  <c r="AF68" i="1"/>
  <c r="C219" i="1"/>
  <c r="AF218" i="1"/>
  <c r="C123" i="1"/>
  <c r="AF122" i="1"/>
  <c r="C225" i="1"/>
  <c r="AF224" i="1"/>
  <c r="C129" i="1"/>
  <c r="AF128" i="1"/>
  <c r="C255" i="1"/>
  <c r="AF254" i="1"/>
  <c r="C159" i="1"/>
  <c r="AF158" i="1"/>
  <c r="C63" i="1"/>
  <c r="AF62" i="1"/>
  <c r="C237" i="1"/>
  <c r="A240" i="2" s="1"/>
  <c r="C240" i="2" s="1"/>
  <c r="AF236" i="1"/>
  <c r="A239" i="2"/>
  <c r="F239" i="2" s="1"/>
  <c r="C141" i="1"/>
  <c r="AF140" i="1"/>
  <c r="C45" i="1"/>
  <c r="AF44" i="1"/>
  <c r="C243" i="1"/>
  <c r="AF242" i="1"/>
  <c r="C147" i="1"/>
  <c r="AF146" i="1"/>
  <c r="C51" i="1"/>
  <c r="AF50" i="1"/>
  <c r="C249" i="1"/>
  <c r="AF248" i="1"/>
  <c r="C153" i="1"/>
  <c r="AF152" i="1"/>
  <c r="C57" i="1"/>
  <c r="AF56" i="1"/>
  <c r="C21" i="1"/>
  <c r="AF20" i="1"/>
  <c r="C231" i="1"/>
  <c r="P231" i="1" s="1"/>
  <c r="AF230" i="1"/>
  <c r="C135" i="1"/>
  <c r="AF134" i="1"/>
  <c r="AF14" i="1"/>
  <c r="C15" i="1"/>
  <c r="C213" i="1"/>
  <c r="AF212" i="1"/>
  <c r="C117" i="1"/>
  <c r="AF116" i="1"/>
  <c r="C267" i="1"/>
  <c r="AF266" i="1"/>
  <c r="C171" i="1"/>
  <c r="AF170" i="1"/>
  <c r="C75" i="1"/>
  <c r="AF74" i="1"/>
  <c r="C273" i="1"/>
  <c r="A276" i="2" s="1"/>
  <c r="C276" i="2" s="1"/>
  <c r="AF272" i="1"/>
  <c r="C177" i="1"/>
  <c r="AF176" i="1"/>
  <c r="C303" i="1"/>
  <c r="AF302" i="1"/>
  <c r="C207" i="1"/>
  <c r="AF206" i="1"/>
  <c r="C111" i="1"/>
  <c r="AF110" i="1"/>
  <c r="C285" i="1"/>
  <c r="A288" i="2" s="1"/>
  <c r="C288" i="2" s="1"/>
  <c r="AF284" i="1"/>
  <c r="C189" i="1"/>
  <c r="P189" i="1" s="1"/>
  <c r="AF188" i="1"/>
  <c r="A191" i="2"/>
  <c r="C93" i="1"/>
  <c r="AF92" i="1"/>
  <c r="C291" i="1"/>
  <c r="AF290" i="1"/>
  <c r="C195" i="1"/>
  <c r="A198" i="2" s="1"/>
  <c r="C198" i="2" s="1"/>
  <c r="AF194" i="1"/>
  <c r="C99" i="1"/>
  <c r="AF98" i="1"/>
  <c r="C297" i="1"/>
  <c r="A300" i="2" s="1"/>
  <c r="C300" i="2" s="1"/>
  <c r="AF296" i="1"/>
  <c r="C201" i="1"/>
  <c r="A204" i="2" s="1"/>
  <c r="C204" i="2" s="1"/>
  <c r="AF200" i="1"/>
  <c r="C105" i="1"/>
  <c r="AF104" i="1"/>
  <c r="C33" i="1"/>
  <c r="AF32" i="1"/>
  <c r="AF8" i="1"/>
  <c r="H238" i="2"/>
  <c r="K238" i="2"/>
  <c r="B238" i="2"/>
  <c r="I238" i="2"/>
  <c r="I237" i="2"/>
  <c r="F237" i="2"/>
  <c r="J237" i="2"/>
  <c r="K237" i="2"/>
  <c r="E237" i="2"/>
  <c r="A234" i="3" s="1"/>
  <c r="H237" i="2"/>
  <c r="G237" i="2"/>
  <c r="B237" i="2"/>
  <c r="Q29" i="1"/>
  <c r="G32" i="2" s="1"/>
  <c r="B35" i="1"/>
  <c r="H35" i="3" s="1"/>
  <c r="K35" i="3" s="1"/>
  <c r="A35" i="4" s="1"/>
  <c r="B225" i="2"/>
  <c r="I225" i="2"/>
  <c r="J225" i="2"/>
  <c r="E225" i="2"/>
  <c r="A222" i="3" s="1"/>
  <c r="F225" i="2"/>
  <c r="G225" i="2"/>
  <c r="K225" i="2"/>
  <c r="H225" i="2"/>
  <c r="H33" i="2"/>
  <c r="B33" i="2"/>
  <c r="I33" i="2"/>
  <c r="J33" i="2"/>
  <c r="E33" i="2"/>
  <c r="A30" i="3" s="1"/>
  <c r="H30" i="3" s="1"/>
  <c r="K30" i="3" s="1"/>
  <c r="A30" i="4" s="1"/>
  <c r="F33" i="2"/>
  <c r="G33" i="2"/>
  <c r="K33" i="2"/>
  <c r="H57" i="2"/>
  <c r="E57" i="2"/>
  <c r="A54" i="3" s="1"/>
  <c r="H54" i="3" s="1"/>
  <c r="K54" i="3" s="1"/>
  <c r="A54" i="4" s="1"/>
  <c r="F57" i="2"/>
  <c r="G57" i="2"/>
  <c r="I57" i="2"/>
  <c r="J57" i="2"/>
  <c r="B57" i="2"/>
  <c r="K57" i="2"/>
  <c r="H177" i="2"/>
  <c r="B177" i="2"/>
  <c r="I177" i="2"/>
  <c r="J177" i="2"/>
  <c r="E177" i="2"/>
  <c r="A174" i="3" s="1"/>
  <c r="H174" i="3" s="1"/>
  <c r="K174" i="3" s="1"/>
  <c r="A174" i="4" s="1"/>
  <c r="F177" i="2"/>
  <c r="G177" i="2"/>
  <c r="K177" i="2"/>
  <c r="H105" i="2"/>
  <c r="E105" i="2"/>
  <c r="A102" i="3" s="1"/>
  <c r="H102" i="3" s="1"/>
  <c r="K102" i="3" s="1"/>
  <c r="A102" i="4" s="1"/>
  <c r="F105" i="2"/>
  <c r="G105" i="2"/>
  <c r="I105" i="2"/>
  <c r="J105" i="2"/>
  <c r="B105" i="2"/>
  <c r="K105" i="2"/>
  <c r="H129" i="2"/>
  <c r="B129" i="2"/>
  <c r="I129" i="2"/>
  <c r="J129" i="2"/>
  <c r="E129" i="2"/>
  <c r="A126" i="3" s="1"/>
  <c r="H126" i="3" s="1"/>
  <c r="K126" i="3" s="1"/>
  <c r="A126" i="4" s="1"/>
  <c r="F129" i="2"/>
  <c r="G129" i="2"/>
  <c r="K129" i="2"/>
  <c r="H153" i="2"/>
  <c r="E153" i="2"/>
  <c r="A150" i="3" s="1"/>
  <c r="H150" i="3" s="1"/>
  <c r="K150" i="3" s="1"/>
  <c r="A150" i="4" s="1"/>
  <c r="F153" i="2"/>
  <c r="G153" i="2"/>
  <c r="I153" i="2"/>
  <c r="J153" i="2"/>
  <c r="B153" i="2"/>
  <c r="K153" i="2"/>
  <c r="J201" i="2"/>
  <c r="E201" i="2"/>
  <c r="A198" i="3" s="1"/>
  <c r="F201" i="2"/>
  <c r="G201" i="2"/>
  <c r="K201" i="2"/>
  <c r="H201" i="2"/>
  <c r="B201" i="2"/>
  <c r="I201" i="2"/>
  <c r="H81" i="2"/>
  <c r="B81" i="2"/>
  <c r="I81" i="2"/>
  <c r="J81" i="2"/>
  <c r="E81" i="2"/>
  <c r="A78" i="3" s="1"/>
  <c r="H78" i="3" s="1"/>
  <c r="K78" i="3" s="1"/>
  <c r="A78" i="4" s="1"/>
  <c r="F81" i="2"/>
  <c r="G81" i="2"/>
  <c r="K81" i="2"/>
  <c r="G208" i="2"/>
  <c r="I208" i="2"/>
  <c r="J208" i="2"/>
  <c r="K208" i="2"/>
  <c r="B208" i="2"/>
  <c r="E208" i="2"/>
  <c r="A205" i="3" s="1"/>
  <c r="H208" i="2"/>
  <c r="A76" i="2"/>
  <c r="C76" i="2" s="1"/>
  <c r="J280" i="2"/>
  <c r="K280" i="2"/>
  <c r="B280" i="2"/>
  <c r="G280" i="2"/>
  <c r="I280" i="2"/>
  <c r="E280" i="2"/>
  <c r="A277" i="3" s="1"/>
  <c r="H280" i="2"/>
  <c r="A184" i="2"/>
  <c r="A40" i="2"/>
  <c r="C40" i="2" s="1"/>
  <c r="I292" i="2"/>
  <c r="B292" i="2"/>
  <c r="G292" i="2"/>
  <c r="J292" i="2"/>
  <c r="K292" i="2"/>
  <c r="E292" i="2"/>
  <c r="A289" i="3" s="1"/>
  <c r="H292" i="2"/>
  <c r="A52" i="2"/>
  <c r="A233" i="2"/>
  <c r="C233" i="2" s="1"/>
  <c r="G304" i="2"/>
  <c r="I304" i="2"/>
  <c r="J304" i="2"/>
  <c r="K304" i="2"/>
  <c r="B304" i="2"/>
  <c r="E304" i="2"/>
  <c r="A301" i="3" s="1"/>
  <c r="H304" i="2"/>
  <c r="A136" i="2"/>
  <c r="A167" i="2"/>
  <c r="A71" i="2"/>
  <c r="H226" i="2"/>
  <c r="G226" i="2"/>
  <c r="E226" i="2"/>
  <c r="A223" i="3" s="1"/>
  <c r="F226" i="2"/>
  <c r="I226" i="2"/>
  <c r="J226" i="2"/>
  <c r="K226" i="2"/>
  <c r="B226" i="2"/>
  <c r="F130" i="2"/>
  <c r="G130" i="2"/>
  <c r="E130" i="2"/>
  <c r="A127" i="3" s="1"/>
  <c r="I130" i="2"/>
  <c r="J130" i="2"/>
  <c r="K130" i="2"/>
  <c r="B130" i="2"/>
  <c r="H130" i="2"/>
  <c r="F34" i="2"/>
  <c r="G34" i="2"/>
  <c r="E34" i="2"/>
  <c r="A31" i="3" s="1"/>
  <c r="I34" i="2"/>
  <c r="J34" i="2"/>
  <c r="K34" i="2"/>
  <c r="B34" i="2"/>
  <c r="H34" i="2"/>
  <c r="A143" i="2"/>
  <c r="A47" i="2"/>
  <c r="A107" i="2"/>
  <c r="G160" i="2"/>
  <c r="H160" i="2"/>
  <c r="I160" i="2"/>
  <c r="J160" i="2"/>
  <c r="K160" i="2"/>
  <c r="B160" i="2"/>
  <c r="E160" i="2"/>
  <c r="A157" i="3" s="1"/>
  <c r="F160" i="2"/>
  <c r="A23" i="2"/>
  <c r="A113" i="2"/>
  <c r="I287" i="2"/>
  <c r="G287" i="2"/>
  <c r="J287" i="2"/>
  <c r="B287" i="2"/>
  <c r="E287" i="2"/>
  <c r="A284" i="3" s="1"/>
  <c r="K287" i="2"/>
  <c r="H287" i="2"/>
  <c r="K299" i="2"/>
  <c r="G299" i="2"/>
  <c r="B299" i="2"/>
  <c r="E299" i="2"/>
  <c r="A296" i="3" s="1"/>
  <c r="H299" i="2"/>
  <c r="I299" i="2"/>
  <c r="J299" i="2"/>
  <c r="F166" i="2"/>
  <c r="E166" i="2"/>
  <c r="A163" i="3" s="1"/>
  <c r="G166" i="2"/>
  <c r="I166" i="2"/>
  <c r="J166" i="2"/>
  <c r="K166" i="2"/>
  <c r="H166" i="2"/>
  <c r="B166" i="2"/>
  <c r="F70" i="2"/>
  <c r="E70" i="2"/>
  <c r="A67" i="3" s="1"/>
  <c r="G70" i="2"/>
  <c r="I70" i="2"/>
  <c r="J70" i="2"/>
  <c r="K70" i="2"/>
  <c r="H70" i="2"/>
  <c r="B70" i="2"/>
  <c r="A179" i="2"/>
  <c r="F142" i="2"/>
  <c r="G142" i="2"/>
  <c r="E142" i="2"/>
  <c r="A139" i="3" s="1"/>
  <c r="I142" i="2"/>
  <c r="J142" i="2"/>
  <c r="B142" i="2"/>
  <c r="K142" i="2"/>
  <c r="H142" i="2"/>
  <c r="F46" i="2"/>
  <c r="G46" i="2"/>
  <c r="E46" i="2"/>
  <c r="A43" i="3" s="1"/>
  <c r="I46" i="2"/>
  <c r="J46" i="2"/>
  <c r="B46" i="2"/>
  <c r="K46" i="2"/>
  <c r="H46" i="2"/>
  <c r="H202" i="2"/>
  <c r="E202" i="2"/>
  <c r="A199" i="3" s="1"/>
  <c r="F202" i="2"/>
  <c r="G202" i="2"/>
  <c r="K202" i="2"/>
  <c r="B202" i="2"/>
  <c r="I202" i="2"/>
  <c r="J202" i="2"/>
  <c r="F106" i="2"/>
  <c r="E106" i="2"/>
  <c r="A103" i="3" s="1"/>
  <c r="G106" i="2"/>
  <c r="I106" i="2"/>
  <c r="B106" i="2"/>
  <c r="J106" i="2"/>
  <c r="K106" i="2"/>
  <c r="H106" i="2"/>
  <c r="A89" i="2"/>
  <c r="F22" i="2"/>
  <c r="E22" i="2"/>
  <c r="A19" i="3" s="1"/>
  <c r="G22" i="2"/>
  <c r="I22" i="2"/>
  <c r="J22" i="2"/>
  <c r="K22" i="2"/>
  <c r="H22" i="2"/>
  <c r="B22" i="2"/>
  <c r="G112" i="2"/>
  <c r="H112" i="2"/>
  <c r="I112" i="2"/>
  <c r="J112" i="2"/>
  <c r="K112" i="2"/>
  <c r="B112" i="2"/>
  <c r="E112" i="2"/>
  <c r="A109" i="3" s="1"/>
  <c r="F112" i="2"/>
  <c r="K268" i="2"/>
  <c r="I268" i="2"/>
  <c r="B268" i="2"/>
  <c r="G268" i="2"/>
  <c r="J268" i="2"/>
  <c r="E268" i="2"/>
  <c r="A265" i="3" s="1"/>
  <c r="H268" i="2"/>
  <c r="A148" i="2"/>
  <c r="A28" i="2"/>
  <c r="A100" i="2"/>
  <c r="G197" i="2"/>
  <c r="I197" i="2"/>
  <c r="J197" i="2"/>
  <c r="K197" i="2"/>
  <c r="B197" i="2"/>
  <c r="E197" i="2"/>
  <c r="A194" i="3" s="1"/>
  <c r="H197" i="2"/>
  <c r="A124" i="2"/>
  <c r="G245" i="2"/>
  <c r="I245" i="2"/>
  <c r="J245" i="2"/>
  <c r="K245" i="2"/>
  <c r="B245" i="2"/>
  <c r="E245" i="2"/>
  <c r="A242" i="3" s="1"/>
  <c r="H245" i="2"/>
  <c r="G256" i="2"/>
  <c r="I256" i="2"/>
  <c r="J256" i="2"/>
  <c r="K256" i="2"/>
  <c r="B256" i="2"/>
  <c r="E256" i="2"/>
  <c r="A253" i="3" s="1"/>
  <c r="H256" i="2"/>
  <c r="A64" i="2"/>
  <c r="C64" i="2" s="1"/>
  <c r="A215" i="2"/>
  <c r="C215" i="2" s="1"/>
  <c r="A119" i="2"/>
  <c r="F178" i="2"/>
  <c r="G178" i="2"/>
  <c r="E178" i="2"/>
  <c r="A175" i="3" s="1"/>
  <c r="I178" i="2"/>
  <c r="J178" i="2"/>
  <c r="K178" i="2"/>
  <c r="B178" i="2"/>
  <c r="H178" i="2"/>
  <c r="F82" i="2"/>
  <c r="G82" i="2"/>
  <c r="E82" i="2"/>
  <c r="A79" i="3" s="1"/>
  <c r="I82" i="2"/>
  <c r="J82" i="2"/>
  <c r="K82" i="2"/>
  <c r="B82" i="2"/>
  <c r="H82" i="2"/>
  <c r="H190" i="2"/>
  <c r="G190" i="2"/>
  <c r="E190" i="2"/>
  <c r="A187" i="3" s="1"/>
  <c r="F190" i="2"/>
  <c r="I190" i="2"/>
  <c r="B190" i="2"/>
  <c r="J190" i="2"/>
  <c r="K190" i="2"/>
  <c r="A95" i="2"/>
  <c r="A155" i="2"/>
  <c r="A59" i="2"/>
  <c r="K88" i="2"/>
  <c r="K203" i="2"/>
  <c r="G203" i="2"/>
  <c r="B203" i="2"/>
  <c r="E203" i="2"/>
  <c r="A200" i="3" s="1"/>
  <c r="F203" i="2"/>
  <c r="H203" i="2"/>
  <c r="I203" i="2"/>
  <c r="J203" i="2"/>
  <c r="A173" i="2"/>
  <c r="A251" i="2"/>
  <c r="C251" i="2" s="1"/>
  <c r="G263" i="2"/>
  <c r="J263" i="2"/>
  <c r="B263" i="2"/>
  <c r="E263" i="2"/>
  <c r="A260" i="3" s="1"/>
  <c r="H263" i="2"/>
  <c r="K263" i="2"/>
  <c r="I263" i="2"/>
  <c r="A220" i="2"/>
  <c r="C220" i="2" s="1"/>
  <c r="I275" i="2"/>
  <c r="J275" i="2"/>
  <c r="K275" i="2"/>
  <c r="G275" i="2"/>
  <c r="B275" i="2"/>
  <c r="E275" i="2"/>
  <c r="A272" i="3" s="1"/>
  <c r="H275" i="2"/>
  <c r="H214" i="2"/>
  <c r="E214" i="2"/>
  <c r="A211" i="3" s="1"/>
  <c r="F214" i="2"/>
  <c r="G214" i="2"/>
  <c r="J214" i="2"/>
  <c r="K214" i="2"/>
  <c r="I214" i="2"/>
  <c r="B214" i="2"/>
  <c r="F118" i="2"/>
  <c r="E118" i="2"/>
  <c r="A115" i="3" s="1"/>
  <c r="G118" i="2"/>
  <c r="I118" i="2"/>
  <c r="J118" i="2"/>
  <c r="K118" i="2"/>
  <c r="H118" i="2"/>
  <c r="B118" i="2"/>
  <c r="A227" i="2"/>
  <c r="C227" i="2" s="1"/>
  <c r="A131" i="2"/>
  <c r="A35" i="2"/>
  <c r="F94" i="2"/>
  <c r="G94" i="2"/>
  <c r="E94" i="2"/>
  <c r="A91" i="3" s="1"/>
  <c r="I94" i="2"/>
  <c r="J94" i="2"/>
  <c r="B94" i="2"/>
  <c r="K94" i="2"/>
  <c r="H94" i="2"/>
  <c r="F154" i="2"/>
  <c r="E154" i="2"/>
  <c r="A151" i="3" s="1"/>
  <c r="G154" i="2"/>
  <c r="I154" i="2"/>
  <c r="B154" i="2"/>
  <c r="J154" i="2"/>
  <c r="K154" i="2"/>
  <c r="H154" i="2"/>
  <c r="F58" i="2"/>
  <c r="E58" i="2"/>
  <c r="A55" i="3" s="1"/>
  <c r="G58" i="2"/>
  <c r="I58" i="2"/>
  <c r="B58" i="2"/>
  <c r="J58" i="2"/>
  <c r="K58" i="2"/>
  <c r="H58" i="2"/>
  <c r="A161" i="2"/>
  <c r="H172" i="2"/>
  <c r="I172" i="2"/>
  <c r="J172" i="2"/>
  <c r="B172" i="2"/>
  <c r="G172" i="2"/>
  <c r="K172" i="2"/>
  <c r="E172" i="2"/>
  <c r="A169" i="3" s="1"/>
  <c r="F172" i="2"/>
  <c r="H9" i="2"/>
  <c r="I9" i="2"/>
  <c r="E9" i="2"/>
  <c r="A6" i="3" s="1"/>
  <c r="H6" i="3" s="1"/>
  <c r="K6" i="3" s="1"/>
  <c r="A6" i="4" s="1"/>
  <c r="B9" i="2"/>
  <c r="J9" i="2"/>
  <c r="F9" i="2"/>
  <c r="K9" i="2"/>
  <c r="G9" i="2"/>
  <c r="P7" i="1"/>
  <c r="A10" i="2"/>
  <c r="P14" i="1"/>
  <c r="A16" i="2"/>
  <c r="H15" i="2"/>
  <c r="K15" i="2"/>
  <c r="G15" i="2"/>
  <c r="B15" i="2"/>
  <c r="J15" i="2"/>
  <c r="F15" i="2"/>
  <c r="I15" i="2"/>
  <c r="E15" i="2"/>
  <c r="A12" i="3" s="1"/>
  <c r="H12" i="3" s="1"/>
  <c r="K12" i="3" s="1"/>
  <c r="A12" i="4" s="1"/>
  <c r="A269" i="2"/>
  <c r="C269" i="2" s="1"/>
  <c r="P265" i="1"/>
  <c r="F268" i="2" s="1"/>
  <c r="A293" i="2"/>
  <c r="C293" i="2" s="1"/>
  <c r="P289" i="1"/>
  <c r="F292" i="2" s="1"/>
  <c r="A257" i="2"/>
  <c r="C257" i="2" s="1"/>
  <c r="P253" i="1"/>
  <c r="F256" i="2" s="1"/>
  <c r="A209" i="2"/>
  <c r="C209" i="2" s="1"/>
  <c r="P205" i="1"/>
  <c r="F208" i="2" s="1"/>
  <c r="P296" i="1"/>
  <c r="F299" i="2" s="1"/>
  <c r="A281" i="2"/>
  <c r="C281" i="2" s="1"/>
  <c r="P277" i="1"/>
  <c r="F280" i="2" s="1"/>
  <c r="P242" i="1"/>
  <c r="F245" i="2" s="1"/>
  <c r="A246" i="2"/>
  <c r="C246" i="2" s="1"/>
  <c r="P272" i="1"/>
  <c r="F275" i="2" s="1"/>
  <c r="P284" i="1"/>
  <c r="F287" i="2" s="1"/>
  <c r="A264" i="2"/>
  <c r="C264" i="2" s="1"/>
  <c r="P260" i="1"/>
  <c r="F263" i="2" s="1"/>
  <c r="P194" i="1"/>
  <c r="F197" i="2" s="1"/>
  <c r="A305" i="2"/>
  <c r="P301" i="1"/>
  <c r="F304" i="2" s="1"/>
  <c r="P44" i="1"/>
  <c r="P74" i="1"/>
  <c r="P68" i="1"/>
  <c r="P20" i="1"/>
  <c r="P38" i="1"/>
  <c r="P50" i="1"/>
  <c r="P128" i="1"/>
  <c r="P134" i="1"/>
  <c r="P140" i="1"/>
  <c r="P158" i="1"/>
  <c r="P152" i="1"/>
  <c r="P224" i="1"/>
  <c r="P80" i="1"/>
  <c r="P86" i="1"/>
  <c r="P92" i="1"/>
  <c r="P218" i="1"/>
  <c r="P32" i="1"/>
  <c r="P170" i="1"/>
  <c r="P104" i="1"/>
  <c r="P164" i="1"/>
  <c r="P116" i="1"/>
  <c r="P56" i="1"/>
  <c r="P110" i="1"/>
  <c r="P249" i="1"/>
  <c r="P146" i="1"/>
  <c r="P176" i="1"/>
  <c r="P212" i="1"/>
  <c r="P62" i="1"/>
  <c r="P182" i="1"/>
  <c r="P98" i="1"/>
  <c r="P122" i="1"/>
  <c r="C184" i="2" l="1"/>
  <c r="C124" i="2"/>
  <c r="H79" i="3"/>
  <c r="K79" i="3" s="1"/>
  <c r="A79" i="4" s="1"/>
  <c r="C52" i="2"/>
  <c r="H43" i="3"/>
  <c r="K43" i="3" s="1"/>
  <c r="A43" i="4" s="1"/>
  <c r="C148" i="2"/>
  <c r="C155" i="2"/>
  <c r="G85" i="3"/>
  <c r="I85" i="3" s="1"/>
  <c r="C88" i="2"/>
  <c r="H115" i="3"/>
  <c r="K115" i="3" s="1"/>
  <c r="A115" i="4" s="1"/>
  <c r="F88" i="2"/>
  <c r="C100" i="2"/>
  <c r="E88" i="2"/>
  <c r="A85" i="3" s="1"/>
  <c r="J88" i="2"/>
  <c r="G88" i="2"/>
  <c r="B88" i="2"/>
  <c r="I88" i="2"/>
  <c r="C89" i="2"/>
  <c r="H67" i="3"/>
  <c r="K67" i="3" s="1"/>
  <c r="A67" i="4" s="1"/>
  <c r="H88" i="2"/>
  <c r="C27" i="1"/>
  <c r="P27" i="1" s="1"/>
  <c r="C136" i="2"/>
  <c r="AB25" i="1"/>
  <c r="C28" i="2" s="1"/>
  <c r="H103" i="3"/>
  <c r="K103" i="3" s="1"/>
  <c r="A103" i="4" s="1"/>
  <c r="P26" i="1"/>
  <c r="C81" i="1"/>
  <c r="C82" i="1" s="1"/>
  <c r="AF82" i="1" s="1"/>
  <c r="H109" i="3"/>
  <c r="K109" i="3" s="1"/>
  <c r="A109" i="4" s="1"/>
  <c r="H175" i="3"/>
  <c r="K175" i="3" s="1"/>
  <c r="A175" i="4" s="1"/>
  <c r="AB13" i="1"/>
  <c r="C16" i="2" s="1"/>
  <c r="H55" i="3"/>
  <c r="K55" i="3" s="1"/>
  <c r="A55" i="4" s="1"/>
  <c r="AF80" i="1"/>
  <c r="G80" i="3" s="1"/>
  <c r="I80" i="3" s="1"/>
  <c r="H91" i="3"/>
  <c r="K91" i="3" s="1"/>
  <c r="A91" i="4" s="1"/>
  <c r="H157" i="3"/>
  <c r="K157" i="3" s="1"/>
  <c r="A157" i="4" s="1"/>
  <c r="H127" i="3"/>
  <c r="K127" i="3" s="1"/>
  <c r="A127" i="4" s="1"/>
  <c r="H151" i="3"/>
  <c r="K151" i="3" s="1"/>
  <c r="A151" i="4" s="1"/>
  <c r="H139" i="3"/>
  <c r="K139" i="3" s="1"/>
  <c r="A139" i="4" s="1"/>
  <c r="H163" i="3"/>
  <c r="K163" i="3" s="1"/>
  <c r="A163" i="4" s="1"/>
  <c r="AB302" i="1"/>
  <c r="G302" i="3"/>
  <c r="I302" i="3" s="1"/>
  <c r="H302" i="3" s="1"/>
  <c r="G296" i="3"/>
  <c r="I296" i="3" s="1"/>
  <c r="H296" i="3" s="1"/>
  <c r="K296" i="3" s="1"/>
  <c r="A296" i="4" s="1"/>
  <c r="AB296" i="1"/>
  <c r="G68" i="3"/>
  <c r="I68" i="3" s="1"/>
  <c r="AB68" i="1"/>
  <c r="C71" i="2" s="1"/>
  <c r="G247" i="3"/>
  <c r="I247" i="3" s="1"/>
  <c r="H247" i="3" s="1"/>
  <c r="K247" i="3" s="1"/>
  <c r="A247" i="4" s="1"/>
  <c r="AB247" i="1"/>
  <c r="G230" i="3"/>
  <c r="I230" i="3" s="1"/>
  <c r="H230" i="3" s="1"/>
  <c r="K230" i="3" s="1"/>
  <c r="A230" i="4" s="1"/>
  <c r="AB230" i="1"/>
  <c r="G98" i="3"/>
  <c r="I98" i="3" s="1"/>
  <c r="AB98" i="1"/>
  <c r="G236" i="3"/>
  <c r="I236" i="3" s="1"/>
  <c r="H236" i="3" s="1"/>
  <c r="K236" i="3" s="1"/>
  <c r="A236" i="4" s="1"/>
  <c r="AB236" i="1"/>
  <c r="G164" i="3"/>
  <c r="I164" i="3" s="1"/>
  <c r="AB164" i="1"/>
  <c r="C167" i="2" s="1"/>
  <c r="G176" i="3"/>
  <c r="I176" i="3" s="1"/>
  <c r="AB176" i="1"/>
  <c r="C179" i="2" s="1"/>
  <c r="G20" i="3"/>
  <c r="I20" i="3" s="1"/>
  <c r="AB20" i="1"/>
  <c r="C23" i="2" s="1"/>
  <c r="G194" i="3"/>
  <c r="I194" i="3" s="1"/>
  <c r="H194" i="3" s="1"/>
  <c r="K194" i="3" s="1"/>
  <c r="A194" i="4" s="1"/>
  <c r="AB194" i="1"/>
  <c r="G62" i="3"/>
  <c r="I62" i="3" s="1"/>
  <c r="AB62" i="1"/>
  <c r="G260" i="3"/>
  <c r="I260" i="3" s="1"/>
  <c r="H260" i="3" s="1"/>
  <c r="K260" i="3" s="1"/>
  <c r="A260" i="4" s="1"/>
  <c r="AB260" i="1"/>
  <c r="G272" i="3"/>
  <c r="I272" i="3" s="1"/>
  <c r="H272" i="3" s="1"/>
  <c r="K272" i="3" s="1"/>
  <c r="A272" i="4" s="1"/>
  <c r="AB272" i="1"/>
  <c r="G56" i="3"/>
  <c r="I56" i="3" s="1"/>
  <c r="AB56" i="1"/>
  <c r="C59" i="2" s="1"/>
  <c r="G290" i="3"/>
  <c r="I290" i="3" s="1"/>
  <c r="H290" i="3" s="1"/>
  <c r="K290" i="3" s="1"/>
  <c r="A290" i="4" s="1"/>
  <c r="AB290" i="1"/>
  <c r="G158" i="3"/>
  <c r="I158" i="3" s="1"/>
  <c r="H158" i="3" s="1"/>
  <c r="K158" i="3" s="1"/>
  <c r="A158" i="4" s="1"/>
  <c r="AB158" i="1"/>
  <c r="C161" i="2" s="1"/>
  <c r="G86" i="3"/>
  <c r="I86" i="3" s="1"/>
  <c r="AB86" i="1"/>
  <c r="H19" i="3"/>
  <c r="K19" i="3" s="1"/>
  <c r="A19" i="4" s="1"/>
  <c r="G74" i="3"/>
  <c r="I74" i="3" s="1"/>
  <c r="AB74" i="1"/>
  <c r="G152" i="3"/>
  <c r="I152" i="3" s="1"/>
  <c r="AB152" i="1"/>
  <c r="G14" i="3"/>
  <c r="I14" i="3" s="1"/>
  <c r="AB14" i="1"/>
  <c r="G134" i="3"/>
  <c r="I134" i="3" s="1"/>
  <c r="AB134" i="1"/>
  <c r="G140" i="3"/>
  <c r="I140" i="3" s="1"/>
  <c r="AB140" i="1"/>
  <c r="C143" i="2" s="1"/>
  <c r="G170" i="3"/>
  <c r="I170" i="3" s="1"/>
  <c r="AB170" i="1"/>
  <c r="C173" i="2" s="1"/>
  <c r="G266" i="3"/>
  <c r="I266" i="3" s="1"/>
  <c r="H266" i="3" s="1"/>
  <c r="K266" i="3" s="1"/>
  <c r="A266" i="4" s="1"/>
  <c r="AB266" i="1"/>
  <c r="H31" i="3"/>
  <c r="K31" i="3" s="1"/>
  <c r="A31" i="4" s="1"/>
  <c r="G224" i="3"/>
  <c r="I224" i="3" s="1"/>
  <c r="H224" i="3" s="1"/>
  <c r="K224" i="3" s="1"/>
  <c r="A224" i="4" s="1"/>
  <c r="AB224" i="1"/>
  <c r="G8" i="3"/>
  <c r="I8" i="3" s="1"/>
  <c r="AB8" i="1"/>
  <c r="G116" i="3"/>
  <c r="I116" i="3" s="1"/>
  <c r="AB116" i="1"/>
  <c r="C119" i="2" s="1"/>
  <c r="G146" i="3"/>
  <c r="I146" i="3" s="1"/>
  <c r="AB146" i="1"/>
  <c r="G200" i="3"/>
  <c r="I200" i="3" s="1"/>
  <c r="H200" i="3" s="1"/>
  <c r="K200" i="3" s="1"/>
  <c r="A200" i="4" s="1"/>
  <c r="AB200" i="1"/>
  <c r="G218" i="3"/>
  <c r="I218" i="3" s="1"/>
  <c r="H218" i="3" s="1"/>
  <c r="K218" i="3" s="1"/>
  <c r="A218" i="4" s="1"/>
  <c r="AB218" i="1"/>
  <c r="G92" i="3"/>
  <c r="I92" i="3" s="1"/>
  <c r="AB92" i="1"/>
  <c r="C95" i="2" s="1"/>
  <c r="G254" i="3"/>
  <c r="I254" i="3" s="1"/>
  <c r="H254" i="3" s="1"/>
  <c r="K254" i="3" s="1"/>
  <c r="A254" i="4" s="1"/>
  <c r="AB254" i="1"/>
  <c r="G182" i="3"/>
  <c r="I182" i="3" s="1"/>
  <c r="AB182" i="1"/>
  <c r="G248" i="3"/>
  <c r="I248" i="3" s="1"/>
  <c r="H248" i="3" s="1"/>
  <c r="K248" i="3" s="1"/>
  <c r="A248" i="4" s="1"/>
  <c r="AB248" i="1"/>
  <c r="G128" i="3"/>
  <c r="I128" i="3" s="1"/>
  <c r="AB128" i="1"/>
  <c r="C131" i="2" s="1"/>
  <c r="G278" i="3"/>
  <c r="I278" i="3" s="1"/>
  <c r="H278" i="3" s="1"/>
  <c r="K278" i="3" s="1"/>
  <c r="A278" i="4" s="1"/>
  <c r="AB278" i="1"/>
  <c r="G188" i="3"/>
  <c r="I188" i="3" s="1"/>
  <c r="H188" i="3" s="1"/>
  <c r="K188" i="3" s="1"/>
  <c r="A188" i="4" s="1"/>
  <c r="AB188" i="1"/>
  <c r="G50" i="3"/>
  <c r="I50" i="3" s="1"/>
  <c r="AB50" i="1"/>
  <c r="G284" i="3"/>
  <c r="I284" i="3" s="1"/>
  <c r="H284" i="3" s="1"/>
  <c r="K284" i="3" s="1"/>
  <c r="A284" i="4" s="1"/>
  <c r="AB284" i="1"/>
  <c r="G32" i="3"/>
  <c r="I32" i="3" s="1"/>
  <c r="AB32" i="1"/>
  <c r="C35" i="2" s="1"/>
  <c r="G110" i="3"/>
  <c r="I110" i="3" s="1"/>
  <c r="AB110" i="1"/>
  <c r="C113" i="2" s="1"/>
  <c r="G212" i="3"/>
  <c r="I212" i="3" s="1"/>
  <c r="H212" i="3" s="1"/>
  <c r="K212" i="3" s="1"/>
  <c r="A212" i="4" s="1"/>
  <c r="AB212" i="1"/>
  <c r="G242" i="3"/>
  <c r="I242" i="3" s="1"/>
  <c r="H242" i="3" s="1"/>
  <c r="K242" i="3" s="1"/>
  <c r="A242" i="4" s="1"/>
  <c r="AB242" i="1"/>
  <c r="G26" i="3"/>
  <c r="I26" i="3" s="1"/>
  <c r="AB26" i="1"/>
  <c r="C10" i="2"/>
  <c r="G104" i="3"/>
  <c r="I104" i="3" s="1"/>
  <c r="AB104" i="1"/>
  <c r="C107" i="2" s="1"/>
  <c r="G122" i="3"/>
  <c r="I122" i="3" s="1"/>
  <c r="AB122" i="1"/>
  <c r="K301" i="3"/>
  <c r="A301" i="4" s="1"/>
  <c r="G206" i="3"/>
  <c r="I206" i="3" s="1"/>
  <c r="H206" i="3" s="1"/>
  <c r="K206" i="3" s="1"/>
  <c r="A206" i="4" s="1"/>
  <c r="AB206" i="1"/>
  <c r="G44" i="3"/>
  <c r="I44" i="3" s="1"/>
  <c r="AB44" i="1"/>
  <c r="C47" i="2" s="1"/>
  <c r="C305" i="2"/>
  <c r="P201" i="1"/>
  <c r="C106" i="1"/>
  <c r="AF106" i="1" s="1"/>
  <c r="AF105" i="1"/>
  <c r="C298" i="1"/>
  <c r="AF298" i="1" s="1"/>
  <c r="AF297" i="1"/>
  <c r="C196" i="1"/>
  <c r="AF196" i="1" s="1"/>
  <c r="AF195" i="1"/>
  <c r="C94" i="1"/>
  <c r="AF94" i="1" s="1"/>
  <c r="AF93" i="1"/>
  <c r="AF15" i="1"/>
  <c r="C16" i="1"/>
  <c r="AF16" i="1" s="1"/>
  <c r="C22" i="1"/>
  <c r="AF22" i="1" s="1"/>
  <c r="AF21" i="1"/>
  <c r="C238" i="1"/>
  <c r="AF237" i="1"/>
  <c r="P237" i="1"/>
  <c r="C160" i="1"/>
  <c r="AF160" i="1" s="1"/>
  <c r="AF159" i="1"/>
  <c r="C130" i="1"/>
  <c r="AF130" i="1" s="1"/>
  <c r="AF129" i="1"/>
  <c r="C220" i="1"/>
  <c r="AF220" i="1" s="1"/>
  <c r="AF219" i="1"/>
  <c r="C166" i="1"/>
  <c r="AF166" i="1" s="1"/>
  <c r="AF165" i="1"/>
  <c r="C88" i="1"/>
  <c r="AF88" i="1" s="1"/>
  <c r="AF87" i="1"/>
  <c r="C280" i="1"/>
  <c r="AF280" i="1" s="1"/>
  <c r="AF279" i="1"/>
  <c r="C190" i="1"/>
  <c r="P190" i="1" s="1"/>
  <c r="AF189" i="1"/>
  <c r="A192" i="2"/>
  <c r="F192" i="2" s="1"/>
  <c r="C112" i="1"/>
  <c r="AF112" i="1" s="1"/>
  <c r="AF111" i="1"/>
  <c r="C304" i="1"/>
  <c r="AF304" i="1" s="1"/>
  <c r="AF303" i="1"/>
  <c r="C178" i="1"/>
  <c r="AF178" i="1" s="1"/>
  <c r="AF177" i="1"/>
  <c r="C76" i="1"/>
  <c r="AF76" i="1" s="1"/>
  <c r="AF75" i="1"/>
  <c r="C268" i="1"/>
  <c r="AF268" i="1" s="1"/>
  <c r="AF267" i="1"/>
  <c r="C214" i="1"/>
  <c r="AF214" i="1" s="1"/>
  <c r="AF213" i="1"/>
  <c r="C136" i="1"/>
  <c r="AF136" i="1" s="1"/>
  <c r="AF135" i="1"/>
  <c r="C58" i="1"/>
  <c r="AF58" i="1" s="1"/>
  <c r="AF57" i="1"/>
  <c r="C250" i="1"/>
  <c r="AF250" i="1" s="1"/>
  <c r="AF249" i="1"/>
  <c r="C148" i="1"/>
  <c r="AF148" i="1" s="1"/>
  <c r="AF147" i="1"/>
  <c r="C46" i="1"/>
  <c r="AF46" i="1" s="1"/>
  <c r="AF45" i="1"/>
  <c r="AF27" i="1"/>
  <c r="C28" i="1"/>
  <c r="AF28" i="1" s="1"/>
  <c r="C34" i="1"/>
  <c r="AF34" i="1" s="1"/>
  <c r="AF33" i="1"/>
  <c r="C202" i="1"/>
  <c r="P202" i="1" s="1"/>
  <c r="AF201" i="1"/>
  <c r="C100" i="1"/>
  <c r="AF100" i="1" s="1"/>
  <c r="AF99" i="1"/>
  <c r="C292" i="1"/>
  <c r="AF292" i="1" s="1"/>
  <c r="AF291" i="1"/>
  <c r="C239" i="2"/>
  <c r="J239" i="2"/>
  <c r="G239" i="2"/>
  <c r="K239" i="2"/>
  <c r="H239" i="2"/>
  <c r="I239" i="2"/>
  <c r="E239" i="2"/>
  <c r="A236" i="3" s="1"/>
  <c r="B239" i="2"/>
  <c r="C64" i="1"/>
  <c r="AF64" i="1" s="1"/>
  <c r="AF63" i="1"/>
  <c r="C256" i="1"/>
  <c r="AF256" i="1" s="1"/>
  <c r="AF255" i="1"/>
  <c r="C226" i="1"/>
  <c r="AF226" i="1" s="1"/>
  <c r="AF225" i="1"/>
  <c r="C124" i="1"/>
  <c r="AF124" i="1" s="1"/>
  <c r="AF123" i="1"/>
  <c r="C70" i="1"/>
  <c r="AF70" i="1" s="1"/>
  <c r="AF69" i="1"/>
  <c r="C262" i="1"/>
  <c r="AF262" i="1" s="1"/>
  <c r="AF261" i="1"/>
  <c r="C184" i="1"/>
  <c r="AF184" i="1" s="1"/>
  <c r="AF183" i="1"/>
  <c r="C191" i="2"/>
  <c r="I191" i="2"/>
  <c r="E191" i="2"/>
  <c r="A188" i="3" s="1"/>
  <c r="B191" i="2"/>
  <c r="J191" i="2"/>
  <c r="G191" i="2"/>
  <c r="K191" i="2"/>
  <c r="H191" i="2"/>
  <c r="C286" i="1"/>
  <c r="AF286" i="1" s="1"/>
  <c r="AF285" i="1"/>
  <c r="C208" i="1"/>
  <c r="AF208" i="1" s="1"/>
  <c r="AF207" i="1"/>
  <c r="C274" i="1"/>
  <c r="AF274" i="1" s="1"/>
  <c r="AF273" i="1"/>
  <c r="C172" i="1"/>
  <c r="AF172" i="1" s="1"/>
  <c r="AF171" i="1"/>
  <c r="C118" i="1"/>
  <c r="AF118" i="1" s="1"/>
  <c r="AF117" i="1"/>
  <c r="C232" i="1"/>
  <c r="AF232" i="1" s="1"/>
  <c r="AF231" i="1"/>
  <c r="C154" i="1"/>
  <c r="AF154" i="1" s="1"/>
  <c r="AF153" i="1"/>
  <c r="C52" i="1"/>
  <c r="AF52" i="1" s="1"/>
  <c r="AF51" i="1"/>
  <c r="C244" i="1"/>
  <c r="AF244" i="1" s="1"/>
  <c r="AF243" i="1"/>
  <c r="C142" i="1"/>
  <c r="AF142" i="1" s="1"/>
  <c r="AF141" i="1"/>
  <c r="F191" i="2"/>
  <c r="AF10" i="1"/>
  <c r="AF9" i="1"/>
  <c r="B41" i="1"/>
  <c r="H41" i="3" s="1"/>
  <c r="K41" i="3" s="1"/>
  <c r="A41" i="4" s="1"/>
  <c r="Q35" i="1"/>
  <c r="G38" i="2" s="1"/>
  <c r="H198" i="2"/>
  <c r="E198" i="2"/>
  <c r="A195" i="3" s="1"/>
  <c r="G198" i="2"/>
  <c r="J198" i="2"/>
  <c r="K198" i="2"/>
  <c r="I198" i="2"/>
  <c r="B198" i="2"/>
  <c r="H246" i="2"/>
  <c r="E246" i="2"/>
  <c r="A243" i="3" s="1"/>
  <c r="G246" i="2"/>
  <c r="J246" i="2"/>
  <c r="K246" i="2"/>
  <c r="I246" i="2"/>
  <c r="B246" i="2"/>
  <c r="A162" i="2"/>
  <c r="A132" i="2"/>
  <c r="A221" i="2"/>
  <c r="C221" i="2" s="1"/>
  <c r="A174" i="2"/>
  <c r="A156" i="2"/>
  <c r="A120" i="2"/>
  <c r="A65" i="2"/>
  <c r="A29" i="2"/>
  <c r="A114" i="2"/>
  <c r="A108" i="2"/>
  <c r="A144" i="2"/>
  <c r="A168" i="2"/>
  <c r="A234" i="2"/>
  <c r="C234" i="2" s="1"/>
  <c r="A41" i="2"/>
  <c r="C41" i="2" s="1"/>
  <c r="A77" i="2"/>
  <c r="J264" i="2"/>
  <c r="K264" i="2"/>
  <c r="B264" i="2"/>
  <c r="G264" i="2"/>
  <c r="I264" i="2"/>
  <c r="E264" i="2"/>
  <c r="A261" i="3" s="1"/>
  <c r="H264" i="2"/>
  <c r="I276" i="2"/>
  <c r="B276" i="2"/>
  <c r="G276" i="2"/>
  <c r="J276" i="2"/>
  <c r="K276" i="2"/>
  <c r="E276" i="2"/>
  <c r="A273" i="3" s="1"/>
  <c r="H276" i="2"/>
  <c r="K281" i="2"/>
  <c r="G281" i="2"/>
  <c r="B281" i="2"/>
  <c r="E281" i="2"/>
  <c r="A278" i="3" s="1"/>
  <c r="H281" i="2"/>
  <c r="I281" i="2"/>
  <c r="J281" i="2"/>
  <c r="G209" i="2"/>
  <c r="I209" i="2"/>
  <c r="J209" i="2"/>
  <c r="B209" i="2"/>
  <c r="E209" i="2"/>
  <c r="A206" i="3" s="1"/>
  <c r="H209" i="2"/>
  <c r="K209" i="2"/>
  <c r="J293" i="2"/>
  <c r="K293" i="2"/>
  <c r="G293" i="2"/>
  <c r="I293" i="2"/>
  <c r="B293" i="2"/>
  <c r="E293" i="2"/>
  <c r="A290" i="3" s="1"/>
  <c r="H293" i="2"/>
  <c r="G161" i="2"/>
  <c r="H161" i="2"/>
  <c r="I161" i="2"/>
  <c r="J161" i="2"/>
  <c r="B161" i="2"/>
  <c r="E161" i="2"/>
  <c r="A158" i="3" s="1"/>
  <c r="F161" i="2"/>
  <c r="K161" i="2"/>
  <c r="H131" i="2"/>
  <c r="I131" i="2"/>
  <c r="J131" i="2"/>
  <c r="G131" i="2"/>
  <c r="K131" i="2"/>
  <c r="B131" i="2"/>
  <c r="E131" i="2"/>
  <c r="A128" i="3" s="1"/>
  <c r="F131" i="2"/>
  <c r="K220" i="2"/>
  <c r="I220" i="2"/>
  <c r="B220" i="2"/>
  <c r="G220" i="2"/>
  <c r="J220" i="2"/>
  <c r="E220" i="2"/>
  <c r="A217" i="3" s="1"/>
  <c r="F220" i="2"/>
  <c r="H220" i="2"/>
  <c r="G173" i="2"/>
  <c r="H173" i="2"/>
  <c r="I173" i="2"/>
  <c r="B173" i="2"/>
  <c r="E173" i="2"/>
  <c r="A170" i="3" s="1"/>
  <c r="F173" i="2"/>
  <c r="J173" i="2"/>
  <c r="K173" i="2"/>
  <c r="H155" i="2"/>
  <c r="G155" i="2"/>
  <c r="I155" i="2"/>
  <c r="B155" i="2"/>
  <c r="E155" i="2"/>
  <c r="A152" i="3" s="1"/>
  <c r="F155" i="2"/>
  <c r="J155" i="2"/>
  <c r="K155" i="2"/>
  <c r="G119" i="2"/>
  <c r="H119" i="2"/>
  <c r="B119" i="2"/>
  <c r="E119" i="2"/>
  <c r="A116" i="3" s="1"/>
  <c r="F119" i="2"/>
  <c r="I119" i="2"/>
  <c r="J119" i="2"/>
  <c r="K119" i="2"/>
  <c r="G64" i="2"/>
  <c r="H64" i="2"/>
  <c r="I64" i="2"/>
  <c r="J64" i="2"/>
  <c r="K64" i="2"/>
  <c r="B64" i="2"/>
  <c r="E64" i="2"/>
  <c r="A61" i="3" s="1"/>
  <c r="H61" i="3" s="1"/>
  <c r="K61" i="3" s="1"/>
  <c r="A61" i="4" s="1"/>
  <c r="F64" i="2"/>
  <c r="G240" i="2"/>
  <c r="I240" i="2"/>
  <c r="J240" i="2"/>
  <c r="K240" i="2"/>
  <c r="B240" i="2"/>
  <c r="E240" i="2"/>
  <c r="A237" i="3" s="1"/>
  <c r="F240" i="2"/>
  <c r="H240" i="2"/>
  <c r="H28" i="2"/>
  <c r="I28" i="2"/>
  <c r="J28" i="2"/>
  <c r="B28" i="2"/>
  <c r="G28" i="2"/>
  <c r="K28" i="2"/>
  <c r="E28" i="2"/>
  <c r="A25" i="3" s="1"/>
  <c r="H25" i="3" s="1"/>
  <c r="K25" i="3" s="1"/>
  <c r="A25" i="4" s="1"/>
  <c r="F28" i="2"/>
  <c r="K204" i="2"/>
  <c r="I204" i="2"/>
  <c r="B204" i="2"/>
  <c r="G204" i="2"/>
  <c r="J204" i="2"/>
  <c r="E204" i="2"/>
  <c r="A201" i="3" s="1"/>
  <c r="F204" i="2"/>
  <c r="H204" i="2"/>
  <c r="H83" i="2"/>
  <c r="I83" i="2"/>
  <c r="J83" i="2"/>
  <c r="G83" i="2"/>
  <c r="K83" i="2"/>
  <c r="B83" i="2"/>
  <c r="E83" i="2"/>
  <c r="A80" i="3" s="1"/>
  <c r="F83" i="2"/>
  <c r="G113" i="2"/>
  <c r="H113" i="2"/>
  <c r="I113" i="2"/>
  <c r="J113" i="2"/>
  <c r="B113" i="2"/>
  <c r="E113" i="2"/>
  <c r="A110" i="3" s="1"/>
  <c r="F113" i="2"/>
  <c r="K113" i="2"/>
  <c r="H107" i="2"/>
  <c r="G107" i="2"/>
  <c r="I107" i="2"/>
  <c r="B107" i="2"/>
  <c r="E107" i="2"/>
  <c r="A104" i="3" s="1"/>
  <c r="F107" i="2"/>
  <c r="J107" i="2"/>
  <c r="K107" i="2"/>
  <c r="H143" i="2"/>
  <c r="I143" i="2"/>
  <c r="G143" i="2"/>
  <c r="J143" i="2"/>
  <c r="B143" i="2"/>
  <c r="E143" i="2"/>
  <c r="A140" i="3" s="1"/>
  <c r="F143" i="2"/>
  <c r="K143" i="2"/>
  <c r="G167" i="2"/>
  <c r="H167" i="2"/>
  <c r="B167" i="2"/>
  <c r="E167" i="2"/>
  <c r="A164" i="3" s="1"/>
  <c r="F167" i="2"/>
  <c r="I167" i="2"/>
  <c r="J167" i="2"/>
  <c r="K167" i="2"/>
  <c r="G233" i="2"/>
  <c r="J233" i="2"/>
  <c r="B233" i="2"/>
  <c r="E233" i="2"/>
  <c r="A230" i="3" s="1"/>
  <c r="F233" i="2"/>
  <c r="H233" i="2"/>
  <c r="K233" i="2"/>
  <c r="I233" i="2"/>
  <c r="H40" i="2"/>
  <c r="I40" i="2"/>
  <c r="B40" i="2"/>
  <c r="G40" i="2"/>
  <c r="J40" i="2"/>
  <c r="K40" i="2"/>
  <c r="E40" i="2"/>
  <c r="A37" i="3" s="1"/>
  <c r="H37" i="3" s="1"/>
  <c r="K37" i="3" s="1"/>
  <c r="A37" i="4" s="1"/>
  <c r="F40" i="2"/>
  <c r="H76" i="2"/>
  <c r="I76" i="2"/>
  <c r="J76" i="2"/>
  <c r="B76" i="2"/>
  <c r="G76" i="2"/>
  <c r="K76" i="2"/>
  <c r="E76" i="2"/>
  <c r="A73" i="3" s="1"/>
  <c r="H73" i="3" s="1"/>
  <c r="K73" i="3" s="1"/>
  <c r="A73" i="4" s="1"/>
  <c r="F76" i="2"/>
  <c r="A36" i="2"/>
  <c r="A229" i="2"/>
  <c r="C229" i="2" s="1"/>
  <c r="A228" i="2"/>
  <c r="C228" i="2" s="1"/>
  <c r="A252" i="2"/>
  <c r="C252" i="2" s="1"/>
  <c r="A60" i="2"/>
  <c r="A96" i="2"/>
  <c r="A216" i="2"/>
  <c r="C216" i="2" s="1"/>
  <c r="A125" i="2"/>
  <c r="C125" i="2" s="1"/>
  <c r="A101" i="2"/>
  <c r="A149" i="2"/>
  <c r="A90" i="2"/>
  <c r="A180" i="2"/>
  <c r="A24" i="2"/>
  <c r="A48" i="2"/>
  <c r="A72" i="2"/>
  <c r="A137" i="2"/>
  <c r="C137" i="2" s="1"/>
  <c r="A53" i="2"/>
  <c r="A185" i="2"/>
  <c r="I305" i="2"/>
  <c r="G305" i="2"/>
  <c r="J305" i="2"/>
  <c r="K305" i="2"/>
  <c r="B305" i="2"/>
  <c r="E305" i="2"/>
  <c r="A302" i="3" s="1"/>
  <c r="H305" i="2"/>
  <c r="G288" i="2"/>
  <c r="I288" i="2"/>
  <c r="J288" i="2"/>
  <c r="K288" i="2"/>
  <c r="B288" i="2"/>
  <c r="E288" i="2"/>
  <c r="A285" i="3" s="1"/>
  <c r="H288" i="2"/>
  <c r="K300" i="2"/>
  <c r="I300" i="2"/>
  <c r="B300" i="2"/>
  <c r="G300" i="2"/>
  <c r="J300" i="2"/>
  <c r="E300" i="2"/>
  <c r="A297" i="3" s="1"/>
  <c r="H300" i="2"/>
  <c r="I257" i="2"/>
  <c r="G257" i="2"/>
  <c r="J257" i="2"/>
  <c r="K257" i="2"/>
  <c r="B257" i="2"/>
  <c r="E257" i="2"/>
  <c r="A254" i="3" s="1"/>
  <c r="H257" i="2"/>
  <c r="G269" i="2"/>
  <c r="I269" i="2"/>
  <c r="K269" i="2"/>
  <c r="B269" i="2"/>
  <c r="E269" i="2"/>
  <c r="A266" i="3" s="1"/>
  <c r="H269" i="2"/>
  <c r="J269" i="2"/>
  <c r="H35" i="2"/>
  <c r="I35" i="2"/>
  <c r="J35" i="2"/>
  <c r="G35" i="2"/>
  <c r="K35" i="2"/>
  <c r="B35" i="2"/>
  <c r="E35" i="2"/>
  <c r="A32" i="3" s="1"/>
  <c r="F35" i="2"/>
  <c r="I227" i="2"/>
  <c r="J227" i="2"/>
  <c r="K227" i="2"/>
  <c r="G227" i="2"/>
  <c r="B227" i="2"/>
  <c r="E227" i="2"/>
  <c r="A224" i="3" s="1"/>
  <c r="F227" i="2"/>
  <c r="H227" i="2"/>
  <c r="K251" i="2"/>
  <c r="G251" i="2"/>
  <c r="B251" i="2"/>
  <c r="E251" i="2"/>
  <c r="A248" i="3" s="1"/>
  <c r="F251" i="2"/>
  <c r="H251" i="2"/>
  <c r="I251" i="2"/>
  <c r="J251" i="2"/>
  <c r="H59" i="2"/>
  <c r="G59" i="2"/>
  <c r="I59" i="2"/>
  <c r="B59" i="2"/>
  <c r="E59" i="2"/>
  <c r="A56" i="3" s="1"/>
  <c r="F59" i="2"/>
  <c r="J59" i="2"/>
  <c r="K59" i="2"/>
  <c r="H95" i="2"/>
  <c r="I95" i="2"/>
  <c r="G95" i="2"/>
  <c r="J95" i="2"/>
  <c r="B95" i="2"/>
  <c r="E95" i="2"/>
  <c r="A92" i="3" s="1"/>
  <c r="K95" i="2"/>
  <c r="F95" i="2"/>
  <c r="G215" i="2"/>
  <c r="J215" i="2"/>
  <c r="B215" i="2"/>
  <c r="E215" i="2"/>
  <c r="A212" i="3" s="1"/>
  <c r="F215" i="2"/>
  <c r="H215" i="2"/>
  <c r="K215" i="2"/>
  <c r="I215" i="2"/>
  <c r="H124" i="2"/>
  <c r="I124" i="2"/>
  <c r="J124" i="2"/>
  <c r="B124" i="2"/>
  <c r="G124" i="2"/>
  <c r="K124" i="2"/>
  <c r="E124" i="2"/>
  <c r="A121" i="3" s="1"/>
  <c r="H121" i="3" s="1"/>
  <c r="K121" i="3" s="1"/>
  <c r="A121" i="4" s="1"/>
  <c r="F124" i="2"/>
  <c r="H100" i="2"/>
  <c r="B100" i="2"/>
  <c r="G100" i="2"/>
  <c r="I100" i="2"/>
  <c r="J100" i="2"/>
  <c r="K100" i="2"/>
  <c r="E100" i="2"/>
  <c r="A97" i="3" s="1"/>
  <c r="H97" i="3" s="1"/>
  <c r="K97" i="3" s="1"/>
  <c r="A97" i="4" s="1"/>
  <c r="F100" i="2"/>
  <c r="H148" i="2"/>
  <c r="B148" i="2"/>
  <c r="G148" i="2"/>
  <c r="I148" i="2"/>
  <c r="J148" i="2"/>
  <c r="K148" i="2"/>
  <c r="E148" i="2"/>
  <c r="A145" i="3" s="1"/>
  <c r="H145" i="3" s="1"/>
  <c r="K145" i="3" s="1"/>
  <c r="A145" i="4" s="1"/>
  <c r="F148" i="2"/>
  <c r="G89" i="2"/>
  <c r="H89" i="2"/>
  <c r="B89" i="2"/>
  <c r="E89" i="2"/>
  <c r="A86" i="3" s="1"/>
  <c r="F89" i="2"/>
  <c r="I89" i="2"/>
  <c r="J89" i="2"/>
  <c r="K89" i="2"/>
  <c r="I179" i="2"/>
  <c r="J179" i="2"/>
  <c r="K179" i="2"/>
  <c r="G179" i="2"/>
  <c r="B179" i="2"/>
  <c r="E179" i="2"/>
  <c r="A176" i="3" s="1"/>
  <c r="F179" i="2"/>
  <c r="H179" i="2"/>
  <c r="G23" i="2"/>
  <c r="H23" i="2"/>
  <c r="B23" i="2"/>
  <c r="E23" i="2"/>
  <c r="A20" i="3" s="1"/>
  <c r="F23" i="2"/>
  <c r="I23" i="2"/>
  <c r="J23" i="2"/>
  <c r="K23" i="2"/>
  <c r="H47" i="2"/>
  <c r="I47" i="2"/>
  <c r="G47" i="2"/>
  <c r="J47" i="2"/>
  <c r="B47" i="2"/>
  <c r="E47" i="2"/>
  <c r="A44" i="3" s="1"/>
  <c r="K47" i="2"/>
  <c r="F47" i="2"/>
  <c r="G71" i="2"/>
  <c r="H71" i="2"/>
  <c r="B71" i="2"/>
  <c r="E71" i="2"/>
  <c r="A68" i="3" s="1"/>
  <c r="F71" i="2"/>
  <c r="I71" i="2"/>
  <c r="J71" i="2"/>
  <c r="K71" i="2"/>
  <c r="H136" i="2"/>
  <c r="I136" i="2"/>
  <c r="B136" i="2"/>
  <c r="G136" i="2"/>
  <c r="J136" i="2"/>
  <c r="K136" i="2"/>
  <c r="E136" i="2"/>
  <c r="A133" i="3" s="1"/>
  <c r="H133" i="3" s="1"/>
  <c r="K133" i="3" s="1"/>
  <c r="A133" i="4" s="1"/>
  <c r="F136" i="2"/>
  <c r="H52" i="2"/>
  <c r="B52" i="2"/>
  <c r="G52" i="2"/>
  <c r="I52" i="2"/>
  <c r="J52" i="2"/>
  <c r="K52" i="2"/>
  <c r="E52" i="2"/>
  <c r="A49" i="3" s="1"/>
  <c r="H49" i="3" s="1"/>
  <c r="K49" i="3" s="1"/>
  <c r="A49" i="4" s="1"/>
  <c r="F52" i="2"/>
  <c r="J184" i="2"/>
  <c r="K184" i="2"/>
  <c r="B184" i="2"/>
  <c r="G184" i="2"/>
  <c r="I184" i="2"/>
  <c r="E184" i="2"/>
  <c r="A181" i="3" s="1"/>
  <c r="H181" i="3" s="1"/>
  <c r="K181" i="3" s="1"/>
  <c r="A181" i="4" s="1"/>
  <c r="F184" i="2"/>
  <c r="H184" i="2"/>
  <c r="A11" i="2"/>
  <c r="P8" i="1"/>
  <c r="I10" i="2"/>
  <c r="E10" i="2"/>
  <c r="A7" i="3" s="1"/>
  <c r="H7" i="3" s="1"/>
  <c r="K7" i="3" s="1"/>
  <c r="A7" i="4" s="1"/>
  <c r="B10" i="2"/>
  <c r="J10" i="2"/>
  <c r="F10" i="2"/>
  <c r="K10" i="2"/>
  <c r="G10" i="2"/>
  <c r="H10" i="2"/>
  <c r="P15" i="1"/>
  <c r="A17" i="2"/>
  <c r="K16" i="2"/>
  <c r="G16" i="2"/>
  <c r="B16" i="2"/>
  <c r="J16" i="2"/>
  <c r="F16" i="2"/>
  <c r="I16" i="2"/>
  <c r="E16" i="2"/>
  <c r="A13" i="3" s="1"/>
  <c r="H13" i="3" s="1"/>
  <c r="K13" i="3" s="1"/>
  <c r="A13" i="4" s="1"/>
  <c r="H16" i="2"/>
  <c r="P273" i="1"/>
  <c r="F276" i="2" s="1"/>
  <c r="A301" i="2"/>
  <c r="C301" i="2" s="1"/>
  <c r="P297" i="1"/>
  <c r="F300" i="2" s="1"/>
  <c r="P206" i="1"/>
  <c r="F209" i="2" s="1"/>
  <c r="A210" i="2"/>
  <c r="C210" i="2" s="1"/>
  <c r="P266" i="1"/>
  <c r="F269" i="2" s="1"/>
  <c r="A270" i="2"/>
  <c r="C270" i="2" s="1"/>
  <c r="P254" i="1"/>
  <c r="F257" i="2" s="1"/>
  <c r="A258" i="2"/>
  <c r="C258" i="2" s="1"/>
  <c r="P302" i="1"/>
  <c r="F305" i="2" s="1"/>
  <c r="A306" i="2"/>
  <c r="C306" i="2" s="1"/>
  <c r="A199" i="2"/>
  <c r="C199" i="2" s="1"/>
  <c r="P195" i="1"/>
  <c r="F198" i="2" s="1"/>
  <c r="P243" i="1"/>
  <c r="F246" i="2" s="1"/>
  <c r="P278" i="1"/>
  <c r="F281" i="2" s="1"/>
  <c r="A282" i="2"/>
  <c r="C282" i="2" s="1"/>
  <c r="P290" i="1"/>
  <c r="F293" i="2" s="1"/>
  <c r="A294" i="2"/>
  <c r="C294" i="2" s="1"/>
  <c r="P261" i="1"/>
  <c r="F264" i="2" s="1"/>
  <c r="A289" i="2"/>
  <c r="C289" i="2" s="1"/>
  <c r="P285" i="1"/>
  <c r="F288" i="2" s="1"/>
  <c r="P123" i="1"/>
  <c r="P213" i="1"/>
  <c r="P111" i="1"/>
  <c r="P57" i="1"/>
  <c r="P117" i="1"/>
  <c r="P165" i="1"/>
  <c r="P219" i="1"/>
  <c r="P81" i="1"/>
  <c r="P225" i="1"/>
  <c r="P141" i="1"/>
  <c r="P51" i="1"/>
  <c r="P75" i="1"/>
  <c r="P45" i="1"/>
  <c r="P99" i="1"/>
  <c r="P105" i="1"/>
  <c r="P93" i="1"/>
  <c r="P153" i="1"/>
  <c r="P232" i="1"/>
  <c r="P177" i="1"/>
  <c r="P183" i="1"/>
  <c r="P63" i="1"/>
  <c r="P87" i="1"/>
  <c r="P159" i="1"/>
  <c r="P135" i="1"/>
  <c r="P129" i="1"/>
  <c r="P39" i="1"/>
  <c r="P147" i="1"/>
  <c r="P171" i="1"/>
  <c r="P33" i="1"/>
  <c r="P21" i="1"/>
  <c r="P69" i="1"/>
  <c r="C149" i="2" l="1"/>
  <c r="C77" i="2"/>
  <c r="H80" i="3"/>
  <c r="K80" i="3" s="1"/>
  <c r="A80" i="4" s="1"/>
  <c r="H176" i="3"/>
  <c r="K176" i="3" s="1"/>
  <c r="A176" i="4" s="1"/>
  <c r="H128" i="3"/>
  <c r="K128" i="3" s="1"/>
  <c r="A128" i="4" s="1"/>
  <c r="H68" i="3"/>
  <c r="K68" i="3" s="1"/>
  <c r="A68" i="4" s="1"/>
  <c r="H56" i="3"/>
  <c r="K56" i="3" s="1"/>
  <c r="A56" i="4" s="1"/>
  <c r="K302" i="3"/>
  <c r="A302" i="4" s="1"/>
  <c r="C185" i="2"/>
  <c r="A181" i="2"/>
  <c r="H170" i="3"/>
  <c r="K170" i="3" s="1"/>
  <c r="A170" i="4" s="1"/>
  <c r="C53" i="2"/>
  <c r="AB80" i="1"/>
  <c r="C83" i="2" s="1"/>
  <c r="A84" i="2"/>
  <c r="E84" i="2" s="1"/>
  <c r="A81" i="3" s="1"/>
  <c r="C29" i="2"/>
  <c r="H110" i="3"/>
  <c r="K110" i="3" s="1"/>
  <c r="A110" i="4" s="1"/>
  <c r="H140" i="3"/>
  <c r="K140" i="3" s="1"/>
  <c r="A140" i="4" s="1"/>
  <c r="C65" i="2"/>
  <c r="AF81" i="1"/>
  <c r="G81" i="3" s="1"/>
  <c r="I81" i="3" s="1"/>
  <c r="C101" i="2"/>
  <c r="H85" i="3"/>
  <c r="K85" i="3" s="1"/>
  <c r="A85" i="4" s="1"/>
  <c r="A91" i="2"/>
  <c r="H91" i="2" s="1"/>
  <c r="H92" i="3"/>
  <c r="K92" i="3" s="1"/>
  <c r="A92" i="4" s="1"/>
  <c r="H44" i="3"/>
  <c r="K44" i="3" s="1"/>
  <c r="A44" i="4" s="1"/>
  <c r="H152" i="3"/>
  <c r="K152" i="3" s="1"/>
  <c r="A152" i="4" s="1"/>
  <c r="H50" i="3"/>
  <c r="K50" i="3" s="1"/>
  <c r="A50" i="4" s="1"/>
  <c r="H20" i="3"/>
  <c r="K20" i="3" s="1"/>
  <c r="A20" i="4" s="1"/>
  <c r="H116" i="3"/>
  <c r="K116" i="3" s="1"/>
  <c r="A116" i="4" s="1"/>
  <c r="A97" i="2"/>
  <c r="H104" i="3"/>
  <c r="K104" i="3" s="1"/>
  <c r="A104" i="4" s="1"/>
  <c r="H86" i="3"/>
  <c r="K86" i="3" s="1"/>
  <c r="A86" i="4" s="1"/>
  <c r="H164" i="3"/>
  <c r="K164" i="3" s="1"/>
  <c r="A164" i="4" s="1"/>
  <c r="G261" i="3"/>
  <c r="I261" i="3" s="1"/>
  <c r="H261" i="3" s="1"/>
  <c r="K261" i="3" s="1"/>
  <c r="A261" i="4" s="1"/>
  <c r="AB261" i="1"/>
  <c r="G292" i="3"/>
  <c r="I292" i="3" s="1"/>
  <c r="H292" i="3" s="1"/>
  <c r="K292" i="3" s="1"/>
  <c r="A292" i="4" s="1"/>
  <c r="AB292" i="1"/>
  <c r="G220" i="3"/>
  <c r="I220" i="3" s="1"/>
  <c r="H220" i="3" s="1"/>
  <c r="K220" i="3" s="1"/>
  <c r="A220" i="4" s="1"/>
  <c r="AB220" i="1"/>
  <c r="G70" i="3"/>
  <c r="I70" i="3" s="1"/>
  <c r="AB70" i="1"/>
  <c r="G123" i="3"/>
  <c r="I123" i="3" s="1"/>
  <c r="AB123" i="1"/>
  <c r="G75" i="3"/>
  <c r="I75" i="3" s="1"/>
  <c r="AB75" i="1"/>
  <c r="G130" i="3"/>
  <c r="I130" i="3" s="1"/>
  <c r="AB130" i="1"/>
  <c r="G82" i="3"/>
  <c r="I82" i="3" s="1"/>
  <c r="AB82" i="1"/>
  <c r="A133" i="2"/>
  <c r="G207" i="3"/>
  <c r="I207" i="3" s="1"/>
  <c r="H207" i="3" s="1"/>
  <c r="K207" i="3" s="1"/>
  <c r="A207" i="4" s="1"/>
  <c r="AB207" i="1"/>
  <c r="G225" i="3"/>
  <c r="I225" i="3" s="1"/>
  <c r="H225" i="3" s="1"/>
  <c r="K225" i="3" s="1"/>
  <c r="A225" i="4" s="1"/>
  <c r="AB225" i="1"/>
  <c r="G33" i="3"/>
  <c r="I33" i="3" s="1"/>
  <c r="AB33" i="1"/>
  <c r="C36" i="2" s="1"/>
  <c r="G177" i="3"/>
  <c r="I177" i="3" s="1"/>
  <c r="AB177" i="1"/>
  <c r="C180" i="2" s="1"/>
  <c r="A49" i="2"/>
  <c r="G49" i="2" s="1"/>
  <c r="G226" i="3"/>
  <c r="I226" i="3" s="1"/>
  <c r="H226" i="3" s="1"/>
  <c r="K226" i="3" s="1"/>
  <c r="A226" i="4" s="1"/>
  <c r="AB226" i="1"/>
  <c r="A265" i="2"/>
  <c r="C265" i="2" s="1"/>
  <c r="A235" i="2"/>
  <c r="C235" i="2" s="1"/>
  <c r="A163" i="2"/>
  <c r="J163" i="2" s="1"/>
  <c r="G141" i="3"/>
  <c r="I141" i="3" s="1"/>
  <c r="AB141" i="1"/>
  <c r="C144" i="2" s="1"/>
  <c r="G285" i="3"/>
  <c r="I285" i="3" s="1"/>
  <c r="H285" i="3" s="1"/>
  <c r="K285" i="3" s="1"/>
  <c r="A285" i="4" s="1"/>
  <c r="AB285" i="1"/>
  <c r="G255" i="3"/>
  <c r="I255" i="3" s="1"/>
  <c r="H255" i="3" s="1"/>
  <c r="K255" i="3" s="1"/>
  <c r="A255" i="4" s="1"/>
  <c r="AB255" i="1"/>
  <c r="AB303" i="1"/>
  <c r="G303" i="3"/>
  <c r="I303" i="3" s="1"/>
  <c r="H303" i="3" s="1"/>
  <c r="K303" i="3" s="1"/>
  <c r="A303" i="4" s="1"/>
  <c r="G237" i="3"/>
  <c r="I237" i="3" s="1"/>
  <c r="H237" i="3" s="1"/>
  <c r="K237" i="3" s="1"/>
  <c r="A237" i="4" s="1"/>
  <c r="AB237" i="1"/>
  <c r="C11" i="2"/>
  <c r="A25" i="2"/>
  <c r="G142" i="3"/>
  <c r="I142" i="3" s="1"/>
  <c r="AB142" i="1"/>
  <c r="G286" i="3"/>
  <c r="I286" i="3" s="1"/>
  <c r="H286" i="3" s="1"/>
  <c r="K286" i="3" s="1"/>
  <c r="A286" i="4" s="1"/>
  <c r="AB286" i="1"/>
  <c r="G256" i="3"/>
  <c r="I256" i="3" s="1"/>
  <c r="H256" i="3" s="1"/>
  <c r="K256" i="3" s="1"/>
  <c r="A256" i="4" s="1"/>
  <c r="AB256" i="1"/>
  <c r="G27" i="3"/>
  <c r="I27" i="3" s="1"/>
  <c r="AB27" i="1"/>
  <c r="AB304" i="1"/>
  <c r="G304" i="3"/>
  <c r="I304" i="3" s="1"/>
  <c r="H304" i="3" s="1"/>
  <c r="A169" i="2"/>
  <c r="G243" i="3"/>
  <c r="I243" i="3" s="1"/>
  <c r="H243" i="3" s="1"/>
  <c r="K243" i="3" s="1"/>
  <c r="A243" i="4" s="1"/>
  <c r="AB243" i="1"/>
  <c r="G63" i="3"/>
  <c r="I63" i="3" s="1"/>
  <c r="AB63" i="1"/>
  <c r="G45" i="3"/>
  <c r="I45" i="3" s="1"/>
  <c r="AB45" i="1"/>
  <c r="C48" i="2" s="1"/>
  <c r="G111" i="3"/>
  <c r="I111" i="3" s="1"/>
  <c r="AB111" i="1"/>
  <c r="C114" i="2" s="1"/>
  <c r="G21" i="3"/>
  <c r="I21" i="3" s="1"/>
  <c r="AB21" i="1"/>
  <c r="C24" i="2" s="1"/>
  <c r="G244" i="3"/>
  <c r="I244" i="3" s="1"/>
  <c r="H244" i="3" s="1"/>
  <c r="K244" i="3" s="1"/>
  <c r="A244" i="4" s="1"/>
  <c r="AB244" i="1"/>
  <c r="G64" i="3"/>
  <c r="I64" i="3" s="1"/>
  <c r="AB64" i="1"/>
  <c r="G46" i="3"/>
  <c r="I46" i="3" s="1"/>
  <c r="AB46" i="1"/>
  <c r="G112" i="3"/>
  <c r="I112" i="3" s="1"/>
  <c r="AB112" i="1"/>
  <c r="G22" i="3"/>
  <c r="I22" i="3" s="1"/>
  <c r="AB22" i="1"/>
  <c r="G51" i="3"/>
  <c r="I51" i="3" s="1"/>
  <c r="AB51" i="1"/>
  <c r="G147" i="3"/>
  <c r="I147" i="3" s="1"/>
  <c r="AB147" i="1"/>
  <c r="G16" i="3"/>
  <c r="I16" i="3" s="1"/>
  <c r="AB16" i="1"/>
  <c r="A109" i="2"/>
  <c r="G52" i="3"/>
  <c r="I52" i="3" s="1"/>
  <c r="AB52" i="1"/>
  <c r="G148" i="3"/>
  <c r="I148" i="3" s="1"/>
  <c r="AB148" i="1"/>
  <c r="G189" i="3"/>
  <c r="I189" i="3" s="1"/>
  <c r="H189" i="3" s="1"/>
  <c r="K189" i="3" s="1"/>
  <c r="A189" i="4" s="1"/>
  <c r="AB189" i="1"/>
  <c r="G15" i="3"/>
  <c r="I15" i="3" s="1"/>
  <c r="AB15" i="1"/>
  <c r="A247" i="2"/>
  <c r="C247" i="2" s="1"/>
  <c r="G153" i="3"/>
  <c r="I153" i="3" s="1"/>
  <c r="AB153" i="1"/>
  <c r="C156" i="2" s="1"/>
  <c r="G249" i="3"/>
  <c r="I249" i="3" s="1"/>
  <c r="H249" i="3" s="1"/>
  <c r="K249" i="3" s="1"/>
  <c r="A249" i="4" s="1"/>
  <c r="AB249" i="1"/>
  <c r="G93" i="3"/>
  <c r="I93" i="3" s="1"/>
  <c r="AB93" i="1"/>
  <c r="C96" i="2" s="1"/>
  <c r="A115" i="2"/>
  <c r="G154" i="3"/>
  <c r="I154" i="3" s="1"/>
  <c r="AB154" i="1"/>
  <c r="G250" i="3"/>
  <c r="I250" i="3" s="1"/>
  <c r="H250" i="3" s="1"/>
  <c r="K250" i="3" s="1"/>
  <c r="A250" i="4" s="1"/>
  <c r="AB250" i="1"/>
  <c r="G279" i="3"/>
  <c r="I279" i="3" s="1"/>
  <c r="H279" i="3" s="1"/>
  <c r="K279" i="3" s="1"/>
  <c r="A279" i="4" s="1"/>
  <c r="AB279" i="1"/>
  <c r="G94" i="3"/>
  <c r="I94" i="3" s="1"/>
  <c r="AB94" i="1"/>
  <c r="P250" i="1"/>
  <c r="G231" i="3"/>
  <c r="I231" i="3" s="1"/>
  <c r="H231" i="3" s="1"/>
  <c r="K231" i="3" s="1"/>
  <c r="A231" i="4" s="1"/>
  <c r="AB231" i="1"/>
  <c r="G57" i="3"/>
  <c r="I57" i="3" s="1"/>
  <c r="AB57" i="1"/>
  <c r="C60" i="2" s="1"/>
  <c r="G280" i="3"/>
  <c r="I280" i="3" s="1"/>
  <c r="H280" i="3" s="1"/>
  <c r="K280" i="3" s="1"/>
  <c r="A280" i="4" s="1"/>
  <c r="AB280" i="1"/>
  <c r="G195" i="3"/>
  <c r="I195" i="3" s="1"/>
  <c r="H195" i="3" s="1"/>
  <c r="K195" i="3" s="1"/>
  <c r="A195" i="4" s="1"/>
  <c r="AB195" i="1"/>
  <c r="A85" i="2"/>
  <c r="G232" i="3"/>
  <c r="I232" i="3" s="1"/>
  <c r="H232" i="3" s="1"/>
  <c r="K232" i="3" s="1"/>
  <c r="A232" i="4" s="1"/>
  <c r="AB232" i="1"/>
  <c r="G58" i="3"/>
  <c r="I58" i="3" s="1"/>
  <c r="AB58" i="1"/>
  <c r="G87" i="3"/>
  <c r="I87" i="3" s="1"/>
  <c r="AB87" i="1"/>
  <c r="C90" i="2" s="1"/>
  <c r="G196" i="3"/>
  <c r="I196" i="3" s="1"/>
  <c r="H196" i="3" s="1"/>
  <c r="K196" i="3" s="1"/>
  <c r="A196" i="4" s="1"/>
  <c r="AB196" i="1"/>
  <c r="C17" i="2"/>
  <c r="A217" i="2"/>
  <c r="C217" i="2" s="1"/>
  <c r="G117" i="3"/>
  <c r="I117" i="3" s="1"/>
  <c r="AB117" i="1"/>
  <c r="C120" i="2" s="1"/>
  <c r="G183" i="3"/>
  <c r="I183" i="3" s="1"/>
  <c r="AB183" i="1"/>
  <c r="G135" i="3"/>
  <c r="I135" i="3" s="1"/>
  <c r="AB135" i="1"/>
  <c r="G88" i="3"/>
  <c r="I88" i="3" s="1"/>
  <c r="AB88" i="1"/>
  <c r="G297" i="3"/>
  <c r="I297" i="3" s="1"/>
  <c r="H297" i="3" s="1"/>
  <c r="K297" i="3" s="1"/>
  <c r="A297" i="4" s="1"/>
  <c r="AB297" i="1"/>
  <c r="H32" i="3"/>
  <c r="K32" i="3" s="1"/>
  <c r="A32" i="4" s="1"/>
  <c r="G118" i="3"/>
  <c r="I118" i="3" s="1"/>
  <c r="AB118" i="1"/>
  <c r="G184" i="3"/>
  <c r="I184" i="3" s="1"/>
  <c r="AB184" i="1"/>
  <c r="G136" i="3"/>
  <c r="I136" i="3" s="1"/>
  <c r="AB136" i="1"/>
  <c r="G165" i="3"/>
  <c r="I165" i="3" s="1"/>
  <c r="AB165" i="1"/>
  <c r="C168" i="2" s="1"/>
  <c r="G298" i="3"/>
  <c r="I298" i="3" s="1"/>
  <c r="H298" i="3" s="1"/>
  <c r="K298" i="3" s="1"/>
  <c r="A298" i="4" s="1"/>
  <c r="AB298" i="1"/>
  <c r="G171" i="3"/>
  <c r="I171" i="3" s="1"/>
  <c r="AB171" i="1"/>
  <c r="C174" i="2" s="1"/>
  <c r="G291" i="3"/>
  <c r="I291" i="3" s="1"/>
  <c r="H291" i="3" s="1"/>
  <c r="K291" i="3" s="1"/>
  <c r="A291" i="4" s="1"/>
  <c r="AB291" i="1"/>
  <c r="G213" i="3"/>
  <c r="I213" i="3" s="1"/>
  <c r="H213" i="3" s="1"/>
  <c r="K213" i="3" s="1"/>
  <c r="A213" i="4" s="1"/>
  <c r="AB213" i="1"/>
  <c r="G166" i="3"/>
  <c r="I166" i="3" s="1"/>
  <c r="AB166" i="1"/>
  <c r="G105" i="3"/>
  <c r="I105" i="3" s="1"/>
  <c r="AB105" i="1"/>
  <c r="C108" i="2" s="1"/>
  <c r="G172" i="3"/>
  <c r="I172" i="3" s="1"/>
  <c r="AB172" i="1"/>
  <c r="G262" i="3"/>
  <c r="I262" i="3" s="1"/>
  <c r="H262" i="3" s="1"/>
  <c r="K262" i="3" s="1"/>
  <c r="A262" i="4" s="1"/>
  <c r="AB262" i="1"/>
  <c r="G214" i="3"/>
  <c r="I214" i="3" s="1"/>
  <c r="H214" i="3" s="1"/>
  <c r="K214" i="3" s="1"/>
  <c r="A214" i="4" s="1"/>
  <c r="AB214" i="1"/>
  <c r="G219" i="3"/>
  <c r="I219" i="3" s="1"/>
  <c r="H219" i="3" s="1"/>
  <c r="K219" i="3" s="1"/>
  <c r="A219" i="4" s="1"/>
  <c r="AB219" i="1"/>
  <c r="G106" i="3"/>
  <c r="I106" i="3" s="1"/>
  <c r="AB106" i="1"/>
  <c r="G273" i="3"/>
  <c r="I273" i="3" s="1"/>
  <c r="H273" i="3" s="1"/>
  <c r="K273" i="3" s="1"/>
  <c r="A273" i="4" s="1"/>
  <c r="AB273" i="1"/>
  <c r="G69" i="3"/>
  <c r="I69" i="3" s="1"/>
  <c r="AB69" i="1"/>
  <c r="C72" i="2" s="1"/>
  <c r="G99" i="3"/>
  <c r="I99" i="3" s="1"/>
  <c r="AB99" i="1"/>
  <c r="G267" i="3"/>
  <c r="I267" i="3" s="1"/>
  <c r="H267" i="3" s="1"/>
  <c r="K267" i="3" s="1"/>
  <c r="A267" i="4" s="1"/>
  <c r="AB267" i="1"/>
  <c r="A175" i="2"/>
  <c r="G274" i="3"/>
  <c r="I274" i="3" s="1"/>
  <c r="H274" i="3" s="1"/>
  <c r="K274" i="3" s="1"/>
  <c r="A274" i="4" s="1"/>
  <c r="AB274" i="1"/>
  <c r="G100" i="3"/>
  <c r="I100" i="3" s="1"/>
  <c r="AB100" i="1"/>
  <c r="G268" i="3"/>
  <c r="I268" i="3" s="1"/>
  <c r="H268" i="3" s="1"/>
  <c r="K268" i="3" s="1"/>
  <c r="A268" i="4" s="1"/>
  <c r="AB268" i="1"/>
  <c r="G129" i="3"/>
  <c r="I129" i="3" s="1"/>
  <c r="AB129" i="1"/>
  <c r="C132" i="2" s="1"/>
  <c r="G201" i="3"/>
  <c r="I201" i="3" s="1"/>
  <c r="H201" i="3" s="1"/>
  <c r="K201" i="3" s="1"/>
  <c r="A201" i="4" s="1"/>
  <c r="AB201" i="1"/>
  <c r="A73" i="2"/>
  <c r="C73" i="2" s="1"/>
  <c r="G9" i="3"/>
  <c r="I9" i="3" s="1"/>
  <c r="AB9" i="1"/>
  <c r="G124" i="3"/>
  <c r="I124" i="3" s="1"/>
  <c r="AB124" i="1"/>
  <c r="G76" i="3"/>
  <c r="I76" i="3" s="1"/>
  <c r="AB76" i="1"/>
  <c r="G159" i="3"/>
  <c r="I159" i="3" s="1"/>
  <c r="AB159" i="1"/>
  <c r="C162" i="2" s="1"/>
  <c r="G10" i="3"/>
  <c r="I10" i="3" s="1"/>
  <c r="AB10" i="1"/>
  <c r="G160" i="3"/>
  <c r="I160" i="3" s="1"/>
  <c r="AB160" i="1"/>
  <c r="G208" i="3"/>
  <c r="I208" i="3" s="1"/>
  <c r="H208" i="3" s="1"/>
  <c r="K208" i="3" s="1"/>
  <c r="A208" i="4" s="1"/>
  <c r="AB208" i="1"/>
  <c r="G34" i="3"/>
  <c r="I34" i="3" s="1"/>
  <c r="AB34" i="1"/>
  <c r="G178" i="3"/>
  <c r="I178" i="3" s="1"/>
  <c r="AB178" i="1"/>
  <c r="A277" i="2"/>
  <c r="C277" i="2" s="1"/>
  <c r="G28" i="3"/>
  <c r="I28" i="3" s="1"/>
  <c r="AB28" i="1"/>
  <c r="A145" i="2"/>
  <c r="A253" i="2"/>
  <c r="C253" i="2" s="1"/>
  <c r="A61" i="2"/>
  <c r="A157" i="2"/>
  <c r="A121" i="2"/>
  <c r="A37" i="2"/>
  <c r="J37" i="2" s="1"/>
  <c r="AF202" i="1"/>
  <c r="A205" i="2"/>
  <c r="F205" i="2" s="1"/>
  <c r="AF238" i="1"/>
  <c r="A241" i="2"/>
  <c r="P238" i="1"/>
  <c r="C192" i="2"/>
  <c r="G192" i="2"/>
  <c r="B192" i="2"/>
  <c r="K192" i="2"/>
  <c r="J192" i="2"/>
  <c r="H192" i="2"/>
  <c r="I192" i="2"/>
  <c r="E192" i="2"/>
  <c r="A189" i="3" s="1"/>
  <c r="AF190" i="1"/>
  <c r="A193" i="2"/>
  <c r="F193" i="2" s="1"/>
  <c r="B47" i="1"/>
  <c r="H47" i="3" s="1"/>
  <c r="K47" i="3" s="1"/>
  <c r="A47" i="4" s="1"/>
  <c r="Q41" i="1"/>
  <c r="G44" i="2" s="1"/>
  <c r="K265" i="2"/>
  <c r="G199" i="2"/>
  <c r="J199" i="2"/>
  <c r="B199" i="2"/>
  <c r="E199" i="2"/>
  <c r="A196" i="3" s="1"/>
  <c r="H199" i="2"/>
  <c r="K199" i="2"/>
  <c r="I199" i="2"/>
  <c r="K277" i="2"/>
  <c r="B277" i="2"/>
  <c r="E277" i="2"/>
  <c r="A274" i="3" s="1"/>
  <c r="H277" i="2"/>
  <c r="A187" i="2"/>
  <c r="A186" i="2"/>
  <c r="A139" i="2"/>
  <c r="A138" i="2"/>
  <c r="C138" i="2" s="1"/>
  <c r="E49" i="2"/>
  <c r="A46" i="3" s="1"/>
  <c r="J181" i="2"/>
  <c r="K181" i="2"/>
  <c r="B181" i="2"/>
  <c r="A151" i="2"/>
  <c r="A150" i="2"/>
  <c r="A127" i="2"/>
  <c r="A126" i="2"/>
  <c r="I97" i="2"/>
  <c r="J97" i="2"/>
  <c r="B97" i="2"/>
  <c r="E97" i="2"/>
  <c r="A94" i="3" s="1"/>
  <c r="K97" i="2"/>
  <c r="G253" i="2"/>
  <c r="A43" i="2"/>
  <c r="C43" i="2" s="1"/>
  <c r="A42" i="2"/>
  <c r="C42" i="2" s="1"/>
  <c r="A67" i="2"/>
  <c r="A66" i="2"/>
  <c r="A223" i="2"/>
  <c r="C223" i="2" s="1"/>
  <c r="A222" i="2"/>
  <c r="C222" i="2" s="1"/>
  <c r="H282" i="2"/>
  <c r="E282" i="2"/>
  <c r="A279" i="3" s="1"/>
  <c r="G282" i="2"/>
  <c r="K282" i="2"/>
  <c r="B282" i="2"/>
  <c r="I282" i="2"/>
  <c r="J282" i="2"/>
  <c r="H258" i="2"/>
  <c r="G258" i="2"/>
  <c r="E258" i="2"/>
  <c r="A255" i="3" s="1"/>
  <c r="I258" i="2"/>
  <c r="J258" i="2"/>
  <c r="K258" i="2"/>
  <c r="B258" i="2"/>
  <c r="H210" i="2"/>
  <c r="G210" i="2"/>
  <c r="E210" i="2"/>
  <c r="A207" i="3" s="1"/>
  <c r="I210" i="2"/>
  <c r="J210" i="2"/>
  <c r="K210" i="2"/>
  <c r="B210" i="2"/>
  <c r="G185" i="2"/>
  <c r="J185" i="2"/>
  <c r="B185" i="2"/>
  <c r="E185" i="2"/>
  <c r="A182" i="3" s="1"/>
  <c r="H182" i="3" s="1"/>
  <c r="K182" i="3" s="1"/>
  <c r="A182" i="4" s="1"/>
  <c r="F185" i="2"/>
  <c r="H185" i="2"/>
  <c r="K185" i="2"/>
  <c r="I185" i="2"/>
  <c r="G137" i="2"/>
  <c r="H137" i="2"/>
  <c r="B137" i="2"/>
  <c r="E137" i="2"/>
  <c r="A134" i="3" s="1"/>
  <c r="H134" i="3" s="1"/>
  <c r="K134" i="3" s="1"/>
  <c r="A134" i="4" s="1"/>
  <c r="F137" i="2"/>
  <c r="I137" i="2"/>
  <c r="J137" i="2"/>
  <c r="K137" i="2"/>
  <c r="G48" i="2"/>
  <c r="H48" i="2"/>
  <c r="I48" i="2"/>
  <c r="J48" i="2"/>
  <c r="K48" i="2"/>
  <c r="B48" i="2"/>
  <c r="E48" i="2"/>
  <c r="A45" i="3" s="1"/>
  <c r="F48" i="2"/>
  <c r="I180" i="2"/>
  <c r="B180" i="2"/>
  <c r="G180" i="2"/>
  <c r="J180" i="2"/>
  <c r="K180" i="2"/>
  <c r="E180" i="2"/>
  <c r="A177" i="3" s="1"/>
  <c r="F180" i="2"/>
  <c r="H180" i="2"/>
  <c r="G149" i="2"/>
  <c r="H149" i="2"/>
  <c r="I149" i="2"/>
  <c r="J149" i="2"/>
  <c r="K149" i="2"/>
  <c r="B149" i="2"/>
  <c r="E149" i="2"/>
  <c r="A146" i="3" s="1"/>
  <c r="H146" i="3" s="1"/>
  <c r="K146" i="3" s="1"/>
  <c r="A146" i="4" s="1"/>
  <c r="F149" i="2"/>
  <c r="G125" i="2"/>
  <c r="H125" i="2"/>
  <c r="I125" i="2"/>
  <c r="B125" i="2"/>
  <c r="E125" i="2"/>
  <c r="A122" i="3" s="1"/>
  <c r="H122" i="3" s="1"/>
  <c r="K122" i="3" s="1"/>
  <c r="A122" i="4" s="1"/>
  <c r="F125" i="2"/>
  <c r="J125" i="2"/>
  <c r="K125" i="2"/>
  <c r="G96" i="2"/>
  <c r="H96" i="2"/>
  <c r="I96" i="2"/>
  <c r="J96" i="2"/>
  <c r="K96" i="2"/>
  <c r="B96" i="2"/>
  <c r="E96" i="2"/>
  <c r="A93" i="3" s="1"/>
  <c r="F96" i="2"/>
  <c r="K252" i="2"/>
  <c r="I252" i="2"/>
  <c r="B252" i="2"/>
  <c r="G252" i="2"/>
  <c r="J252" i="2"/>
  <c r="E252" i="2"/>
  <c r="A249" i="3" s="1"/>
  <c r="F252" i="2"/>
  <c r="H252" i="2"/>
  <c r="H36" i="2"/>
  <c r="B36" i="2"/>
  <c r="G36" i="2"/>
  <c r="I36" i="2"/>
  <c r="J36" i="2"/>
  <c r="K36" i="2"/>
  <c r="E36" i="2"/>
  <c r="A33" i="3" s="1"/>
  <c r="F36" i="2"/>
  <c r="G41" i="2"/>
  <c r="H41" i="2"/>
  <c r="B41" i="2"/>
  <c r="E41" i="2"/>
  <c r="A38" i="3" s="1"/>
  <c r="H38" i="3" s="1"/>
  <c r="K38" i="3" s="1"/>
  <c r="A38" i="4" s="1"/>
  <c r="F41" i="2"/>
  <c r="I41" i="2"/>
  <c r="J41" i="2"/>
  <c r="K41" i="2"/>
  <c r="H168" i="2"/>
  <c r="I168" i="2"/>
  <c r="B168" i="2"/>
  <c r="G168" i="2"/>
  <c r="J168" i="2"/>
  <c r="K168" i="2"/>
  <c r="E168" i="2"/>
  <c r="A165" i="3" s="1"/>
  <c r="F168" i="2"/>
  <c r="H108" i="2"/>
  <c r="I108" i="2"/>
  <c r="J108" i="2"/>
  <c r="B108" i="2"/>
  <c r="G108" i="2"/>
  <c r="K108" i="2"/>
  <c r="E108" i="2"/>
  <c r="A105" i="3" s="1"/>
  <c r="F108" i="2"/>
  <c r="K84" i="2"/>
  <c r="F84" i="2"/>
  <c r="G65" i="2"/>
  <c r="H65" i="2"/>
  <c r="I65" i="2"/>
  <c r="J65" i="2"/>
  <c r="B65" i="2"/>
  <c r="E65" i="2"/>
  <c r="A62" i="3" s="1"/>
  <c r="H62" i="3" s="1"/>
  <c r="K62" i="3" s="1"/>
  <c r="A62" i="4" s="1"/>
  <c r="F65" i="2"/>
  <c r="K65" i="2"/>
  <c r="H156" i="2"/>
  <c r="I156" i="2"/>
  <c r="J156" i="2"/>
  <c r="B156" i="2"/>
  <c r="G156" i="2"/>
  <c r="K156" i="2"/>
  <c r="E156" i="2"/>
  <c r="A153" i="3" s="1"/>
  <c r="F156" i="2"/>
  <c r="G221" i="2"/>
  <c r="K221" i="2"/>
  <c r="B221" i="2"/>
  <c r="E221" i="2"/>
  <c r="A218" i="3" s="1"/>
  <c r="F221" i="2"/>
  <c r="H221" i="2"/>
  <c r="I221" i="2"/>
  <c r="J221" i="2"/>
  <c r="F162" i="2"/>
  <c r="G162" i="2"/>
  <c r="E162" i="2"/>
  <c r="A159" i="3" s="1"/>
  <c r="I162" i="2"/>
  <c r="J162" i="2"/>
  <c r="K162" i="2"/>
  <c r="B162" i="2"/>
  <c r="H162" i="2"/>
  <c r="I289" i="2"/>
  <c r="G289" i="2"/>
  <c r="J289" i="2"/>
  <c r="K289" i="2"/>
  <c r="B289" i="2"/>
  <c r="E289" i="2"/>
  <c r="A286" i="3" s="1"/>
  <c r="H289" i="2"/>
  <c r="G301" i="2"/>
  <c r="I301" i="2"/>
  <c r="K301" i="2"/>
  <c r="B301" i="2"/>
  <c r="E301" i="2"/>
  <c r="A298" i="3" s="1"/>
  <c r="H301" i="2"/>
  <c r="J301" i="2"/>
  <c r="A55" i="2"/>
  <c r="A54" i="2"/>
  <c r="I73" i="2"/>
  <c r="E91" i="2"/>
  <c r="A88" i="3" s="1"/>
  <c r="J91" i="2"/>
  <c r="K91" i="2"/>
  <c r="A103" i="2"/>
  <c r="A102" i="2"/>
  <c r="J217" i="2"/>
  <c r="E217" i="2"/>
  <c r="A214" i="3" s="1"/>
  <c r="H217" i="2"/>
  <c r="I217" i="2"/>
  <c r="G229" i="2"/>
  <c r="I229" i="2"/>
  <c r="J229" i="2"/>
  <c r="K229" i="2"/>
  <c r="B229" i="2"/>
  <c r="E229" i="2"/>
  <c r="A226" i="3" s="1"/>
  <c r="H229" i="2"/>
  <c r="A79" i="2"/>
  <c r="A78" i="2"/>
  <c r="A31" i="2"/>
  <c r="A30" i="2"/>
  <c r="H294" i="2"/>
  <c r="E294" i="2"/>
  <c r="A291" i="3" s="1"/>
  <c r="G294" i="2"/>
  <c r="J294" i="2"/>
  <c r="K294" i="2"/>
  <c r="I294" i="2"/>
  <c r="B294" i="2"/>
  <c r="H306" i="2"/>
  <c r="G306" i="2"/>
  <c r="E306" i="2"/>
  <c r="A303" i="3" s="1"/>
  <c r="I306" i="2"/>
  <c r="J306" i="2"/>
  <c r="K306" i="2"/>
  <c r="B306" i="2"/>
  <c r="H270" i="2"/>
  <c r="G270" i="2"/>
  <c r="E270" i="2"/>
  <c r="A267" i="3" s="1"/>
  <c r="I270" i="2"/>
  <c r="B270" i="2"/>
  <c r="J270" i="2"/>
  <c r="K270" i="2"/>
  <c r="G53" i="2"/>
  <c r="H53" i="2"/>
  <c r="I53" i="2"/>
  <c r="J53" i="2"/>
  <c r="K53" i="2"/>
  <c r="B53" i="2"/>
  <c r="E53" i="2"/>
  <c r="A50" i="3" s="1"/>
  <c r="F53" i="2"/>
  <c r="H72" i="2"/>
  <c r="I72" i="2"/>
  <c r="B72" i="2"/>
  <c r="G72" i="2"/>
  <c r="J72" i="2"/>
  <c r="K72" i="2"/>
  <c r="E72" i="2"/>
  <c r="A69" i="3" s="1"/>
  <c r="F72" i="2"/>
  <c r="H24" i="2"/>
  <c r="I24" i="2"/>
  <c r="B24" i="2"/>
  <c r="G24" i="2"/>
  <c r="J24" i="2"/>
  <c r="K24" i="2"/>
  <c r="E24" i="2"/>
  <c r="A21" i="3" s="1"/>
  <c r="F24" i="2"/>
  <c r="F90" i="2"/>
  <c r="E90" i="2"/>
  <c r="A87" i="3" s="1"/>
  <c r="G90" i="2"/>
  <c r="I90" i="2"/>
  <c r="B90" i="2"/>
  <c r="J90" i="2"/>
  <c r="K90" i="2"/>
  <c r="H90" i="2"/>
  <c r="G101" i="2"/>
  <c r="H101" i="2"/>
  <c r="I101" i="2"/>
  <c r="J101" i="2"/>
  <c r="K101" i="2"/>
  <c r="B101" i="2"/>
  <c r="E101" i="2"/>
  <c r="A98" i="3" s="1"/>
  <c r="H98" i="3" s="1"/>
  <c r="K98" i="3" s="1"/>
  <c r="A98" i="4" s="1"/>
  <c r="F101" i="2"/>
  <c r="J216" i="2"/>
  <c r="K216" i="2"/>
  <c r="B216" i="2"/>
  <c r="G216" i="2"/>
  <c r="I216" i="2"/>
  <c r="E216" i="2"/>
  <c r="A213" i="3" s="1"/>
  <c r="F216" i="2"/>
  <c r="H216" i="2"/>
  <c r="H60" i="2"/>
  <c r="I60" i="2"/>
  <c r="J60" i="2"/>
  <c r="B60" i="2"/>
  <c r="G60" i="2"/>
  <c r="K60" i="2"/>
  <c r="E60" i="2"/>
  <c r="A57" i="3" s="1"/>
  <c r="F60" i="2"/>
  <c r="I228" i="2"/>
  <c r="B228" i="2"/>
  <c r="G228" i="2"/>
  <c r="J228" i="2"/>
  <c r="K228" i="2"/>
  <c r="E228" i="2"/>
  <c r="A225" i="3" s="1"/>
  <c r="F228" i="2"/>
  <c r="H228" i="2"/>
  <c r="G77" i="2"/>
  <c r="H77" i="2"/>
  <c r="I77" i="2"/>
  <c r="B77" i="2"/>
  <c r="E77" i="2"/>
  <c r="A74" i="3" s="1"/>
  <c r="H74" i="3" s="1"/>
  <c r="K74" i="3" s="1"/>
  <c r="A74" i="4" s="1"/>
  <c r="F77" i="2"/>
  <c r="J77" i="2"/>
  <c r="K77" i="2"/>
  <c r="H234" i="2"/>
  <c r="E234" i="2"/>
  <c r="A231" i="3" s="1"/>
  <c r="F234" i="2"/>
  <c r="G234" i="2"/>
  <c r="K234" i="2"/>
  <c r="B234" i="2"/>
  <c r="I234" i="2"/>
  <c r="J234" i="2"/>
  <c r="G144" i="2"/>
  <c r="H144" i="2"/>
  <c r="I144" i="2"/>
  <c r="J144" i="2"/>
  <c r="K144" i="2"/>
  <c r="B144" i="2"/>
  <c r="E144" i="2"/>
  <c r="A141" i="3" s="1"/>
  <c r="F144" i="2"/>
  <c r="F114" i="2"/>
  <c r="G114" i="2"/>
  <c r="E114" i="2"/>
  <c r="A111" i="3" s="1"/>
  <c r="I114" i="2"/>
  <c r="J114" i="2"/>
  <c r="K114" i="2"/>
  <c r="B114" i="2"/>
  <c r="H114" i="2"/>
  <c r="G29" i="2"/>
  <c r="H29" i="2"/>
  <c r="I29" i="2"/>
  <c r="B29" i="2"/>
  <c r="E29" i="2"/>
  <c r="A26" i="3" s="1"/>
  <c r="H26" i="3" s="1"/>
  <c r="K26" i="3" s="1"/>
  <c r="A26" i="4" s="1"/>
  <c r="F29" i="2"/>
  <c r="J29" i="2"/>
  <c r="K29" i="2"/>
  <c r="H120" i="2"/>
  <c r="I120" i="2"/>
  <c r="B120" i="2"/>
  <c r="G120" i="2"/>
  <c r="J120" i="2"/>
  <c r="K120" i="2"/>
  <c r="E120" i="2"/>
  <c r="A117" i="3" s="1"/>
  <c r="F120" i="2"/>
  <c r="F174" i="2"/>
  <c r="G174" i="2"/>
  <c r="E174" i="2"/>
  <c r="A171" i="3" s="1"/>
  <c r="I174" i="2"/>
  <c r="J174" i="2"/>
  <c r="B174" i="2"/>
  <c r="K174" i="2"/>
  <c r="H174" i="2"/>
  <c r="H132" i="2"/>
  <c r="B132" i="2"/>
  <c r="G132" i="2"/>
  <c r="I132" i="2"/>
  <c r="J132" i="2"/>
  <c r="K132" i="2"/>
  <c r="E132" i="2"/>
  <c r="A129" i="3" s="1"/>
  <c r="F132" i="2"/>
  <c r="J11" i="2"/>
  <c r="F11" i="2"/>
  <c r="K11" i="2"/>
  <c r="G11" i="2"/>
  <c r="H11" i="2"/>
  <c r="I11" i="2"/>
  <c r="E11" i="2"/>
  <c r="A8" i="3" s="1"/>
  <c r="H8" i="3" s="1"/>
  <c r="K8" i="3" s="1"/>
  <c r="A8" i="4" s="1"/>
  <c r="B11" i="2"/>
  <c r="A12" i="2"/>
  <c r="P9" i="1"/>
  <c r="A19" i="2"/>
  <c r="A18" i="2"/>
  <c r="J17" i="2"/>
  <c r="F17" i="2"/>
  <c r="I17" i="2"/>
  <c r="E17" i="2"/>
  <c r="A14" i="3" s="1"/>
  <c r="H14" i="3" s="1"/>
  <c r="K14" i="3" s="1"/>
  <c r="A14" i="4" s="1"/>
  <c r="H17" i="2"/>
  <c r="K17" i="2"/>
  <c r="G17" i="2"/>
  <c r="B17" i="2"/>
  <c r="P262" i="1"/>
  <c r="P196" i="1"/>
  <c r="F199" i="2" s="1"/>
  <c r="P255" i="1"/>
  <c r="F258" i="2" s="1"/>
  <c r="A259" i="2"/>
  <c r="C259" i="2" s="1"/>
  <c r="P267" i="1"/>
  <c r="F270" i="2" s="1"/>
  <c r="A271" i="2"/>
  <c r="C271" i="2" s="1"/>
  <c r="A211" i="2"/>
  <c r="C211" i="2" s="1"/>
  <c r="P207" i="1"/>
  <c r="F210" i="2" s="1"/>
  <c r="P298" i="1"/>
  <c r="F301" i="2" s="1"/>
  <c r="P274" i="1"/>
  <c r="P286" i="1"/>
  <c r="F289" i="2" s="1"/>
  <c r="P291" i="1"/>
  <c r="F294" i="2" s="1"/>
  <c r="A295" i="2"/>
  <c r="C295" i="2" s="1"/>
  <c r="P279" i="1"/>
  <c r="F282" i="2" s="1"/>
  <c r="A283" i="2"/>
  <c r="C283" i="2" s="1"/>
  <c r="P244" i="1"/>
  <c r="A307" i="2"/>
  <c r="C307" i="2" s="1"/>
  <c r="P303" i="1"/>
  <c r="F306" i="2" s="1"/>
  <c r="P172" i="1"/>
  <c r="P88" i="1"/>
  <c r="P70" i="1"/>
  <c r="P64" i="1"/>
  <c r="P106" i="1"/>
  <c r="P46" i="1"/>
  <c r="P52" i="1"/>
  <c r="P142" i="1"/>
  <c r="P220" i="1"/>
  <c r="P112" i="1"/>
  <c r="P124" i="1"/>
  <c r="P34" i="1"/>
  <c r="P148" i="1"/>
  <c r="P40" i="1"/>
  <c r="P160" i="1"/>
  <c r="P184" i="1"/>
  <c r="P178" i="1"/>
  <c r="F181" i="2" s="1"/>
  <c r="P166" i="1"/>
  <c r="P22" i="1"/>
  <c r="P130" i="1"/>
  <c r="P154" i="1"/>
  <c r="P100" i="1"/>
  <c r="P76" i="1"/>
  <c r="P226" i="1"/>
  <c r="F229" i="2" s="1"/>
  <c r="P118" i="1"/>
  <c r="P214" i="1"/>
  <c r="F217" i="2" s="1"/>
  <c r="P136" i="1"/>
  <c r="P94" i="1"/>
  <c r="P82" i="1"/>
  <c r="P58" i="1"/>
  <c r="C109" i="2" l="1"/>
  <c r="C133" i="2"/>
  <c r="C181" i="2"/>
  <c r="C186" i="2"/>
  <c r="C151" i="2"/>
  <c r="C145" i="2"/>
  <c r="C121" i="2"/>
  <c r="C85" i="2"/>
  <c r="B235" i="2"/>
  <c r="G91" i="2"/>
  <c r="E235" i="2"/>
  <c r="A232" i="3" s="1"/>
  <c r="G235" i="2"/>
  <c r="K235" i="2"/>
  <c r="E181" i="2"/>
  <c r="A178" i="3" s="1"/>
  <c r="H178" i="3" s="1"/>
  <c r="K178" i="3" s="1"/>
  <c r="A178" i="4" s="1"/>
  <c r="G265" i="2"/>
  <c r="H88" i="3"/>
  <c r="K88" i="3" s="1"/>
  <c r="A88" i="4" s="1"/>
  <c r="H141" i="3"/>
  <c r="K141" i="3" s="1"/>
  <c r="A141" i="4" s="1"/>
  <c r="I163" i="2"/>
  <c r="F247" i="2"/>
  <c r="H163" i="2"/>
  <c r="C66" i="2"/>
  <c r="K304" i="3"/>
  <c r="A304" i="4" s="1"/>
  <c r="C18" i="2"/>
  <c r="I247" i="2"/>
  <c r="F277" i="2"/>
  <c r="G217" i="2"/>
  <c r="E247" i="2"/>
  <c r="A244" i="3" s="1"/>
  <c r="J277" i="2"/>
  <c r="J235" i="2"/>
  <c r="G247" i="2"/>
  <c r="G163" i="2"/>
  <c r="H165" i="3"/>
  <c r="K165" i="3" s="1"/>
  <c r="A165" i="4" s="1"/>
  <c r="F235" i="2"/>
  <c r="H181" i="2"/>
  <c r="H129" i="3"/>
  <c r="K129" i="3" s="1"/>
  <c r="A129" i="4" s="1"/>
  <c r="H87" i="3"/>
  <c r="K87" i="3" s="1"/>
  <c r="A87" i="4" s="1"/>
  <c r="H81" i="3"/>
  <c r="K81" i="3" s="1"/>
  <c r="A81" i="4" s="1"/>
  <c r="I181" i="2"/>
  <c r="C67" i="2"/>
  <c r="G181" i="2"/>
  <c r="I265" i="2"/>
  <c r="F265" i="2"/>
  <c r="E73" i="2"/>
  <c r="A70" i="3" s="1"/>
  <c r="H70" i="3" s="1"/>
  <c r="K70" i="3" s="1"/>
  <c r="A70" i="4" s="1"/>
  <c r="H265" i="2"/>
  <c r="F91" i="2"/>
  <c r="C54" i="2"/>
  <c r="B49" i="2"/>
  <c r="E265" i="2"/>
  <c r="A262" i="3" s="1"/>
  <c r="H253" i="2"/>
  <c r="J49" i="2"/>
  <c r="B265" i="2"/>
  <c r="H159" i="3"/>
  <c r="K159" i="3" s="1"/>
  <c r="A159" i="4" s="1"/>
  <c r="C157" i="2"/>
  <c r="C175" i="2"/>
  <c r="C169" i="2"/>
  <c r="F169" i="2"/>
  <c r="C163" i="2"/>
  <c r="C187" i="2"/>
  <c r="F163" i="2"/>
  <c r="K163" i="2"/>
  <c r="C150" i="2"/>
  <c r="C55" i="2"/>
  <c r="C19" i="2"/>
  <c r="C30" i="2"/>
  <c r="C115" i="2"/>
  <c r="C31" i="2"/>
  <c r="H105" i="3"/>
  <c r="K105" i="3" s="1"/>
  <c r="A105" i="4" s="1"/>
  <c r="C102" i="2"/>
  <c r="I49" i="2"/>
  <c r="H93" i="3"/>
  <c r="K93" i="3" s="1"/>
  <c r="A93" i="4" s="1"/>
  <c r="C103" i="2"/>
  <c r="C97" i="2"/>
  <c r="C139" i="2"/>
  <c r="C78" i="2"/>
  <c r="C126" i="2"/>
  <c r="C127" i="2"/>
  <c r="AB81" i="1"/>
  <c r="C84" i="2" s="1"/>
  <c r="B73" i="2"/>
  <c r="H73" i="2"/>
  <c r="H84" i="2"/>
  <c r="C61" i="2"/>
  <c r="H69" i="3"/>
  <c r="K69" i="3" s="1"/>
  <c r="A69" i="4" s="1"/>
  <c r="F109" i="2"/>
  <c r="J84" i="2"/>
  <c r="H57" i="3"/>
  <c r="K57" i="3" s="1"/>
  <c r="A57" i="4" s="1"/>
  <c r="C79" i="2"/>
  <c r="I84" i="2"/>
  <c r="G84" i="2"/>
  <c r="H117" i="3"/>
  <c r="K117" i="3" s="1"/>
  <c r="A117" i="4" s="1"/>
  <c r="B84" i="2"/>
  <c r="C49" i="2"/>
  <c r="G73" i="2"/>
  <c r="C91" i="2"/>
  <c r="G133" i="2"/>
  <c r="K175" i="2"/>
  <c r="E175" i="2"/>
  <c r="A172" i="3" s="1"/>
  <c r="H172" i="3" s="1"/>
  <c r="K172" i="3" s="1"/>
  <c r="A172" i="4" s="1"/>
  <c r="H46" i="3"/>
  <c r="K46" i="3" s="1"/>
  <c r="A46" i="4" s="1"/>
  <c r="H175" i="2"/>
  <c r="F97" i="2"/>
  <c r="J85" i="2"/>
  <c r="H85" i="2"/>
  <c r="H94" i="3"/>
  <c r="K94" i="3" s="1"/>
  <c r="A94" i="4" s="1"/>
  <c r="G85" i="2"/>
  <c r="C25" i="2"/>
  <c r="F73" i="2"/>
  <c r="H111" i="3"/>
  <c r="K111" i="3" s="1"/>
  <c r="A111" i="4" s="1"/>
  <c r="B91" i="2"/>
  <c r="H97" i="2"/>
  <c r="G97" i="2"/>
  <c r="H153" i="3"/>
  <c r="K153" i="3" s="1"/>
  <c r="A153" i="4" s="1"/>
  <c r="B175" i="2"/>
  <c r="H171" i="3"/>
  <c r="K171" i="3" s="1"/>
  <c r="A171" i="4" s="1"/>
  <c r="F49" i="2"/>
  <c r="I85" i="2"/>
  <c r="H177" i="3"/>
  <c r="K177" i="3" s="1"/>
  <c r="A177" i="4" s="1"/>
  <c r="H21" i="3"/>
  <c r="K21" i="3" s="1"/>
  <c r="A21" i="4" s="1"/>
  <c r="F133" i="2"/>
  <c r="I91" i="2"/>
  <c r="K49" i="2"/>
  <c r="H45" i="3"/>
  <c r="K45" i="3" s="1"/>
  <c r="A45" i="4" s="1"/>
  <c r="I109" i="2"/>
  <c r="E115" i="2"/>
  <c r="A112" i="3" s="1"/>
  <c r="H112" i="3" s="1"/>
  <c r="K112" i="3" s="1"/>
  <c r="A112" i="4" s="1"/>
  <c r="C37" i="2"/>
  <c r="B115" i="2"/>
  <c r="K169" i="2"/>
  <c r="K115" i="2"/>
  <c r="J25" i="2"/>
  <c r="G115" i="2"/>
  <c r="I25" i="2"/>
  <c r="H33" i="3"/>
  <c r="K33" i="3" s="1"/>
  <c r="A33" i="4" s="1"/>
  <c r="I169" i="2"/>
  <c r="E133" i="2"/>
  <c r="A130" i="3" s="1"/>
  <c r="H130" i="3" s="1"/>
  <c r="K130" i="3" s="1"/>
  <c r="A130" i="4" s="1"/>
  <c r="J115" i="2"/>
  <c r="B61" i="2"/>
  <c r="E25" i="2"/>
  <c r="A22" i="3" s="1"/>
  <c r="H22" i="3" s="1"/>
  <c r="K22" i="3" s="1"/>
  <c r="A22" i="4" s="1"/>
  <c r="B157" i="2"/>
  <c r="E169" i="2"/>
  <c r="A166" i="3" s="1"/>
  <c r="H166" i="3" s="1"/>
  <c r="K166" i="3" s="1"/>
  <c r="A166" i="4" s="1"/>
  <c r="B133" i="2"/>
  <c r="I115" i="2"/>
  <c r="B25" i="2"/>
  <c r="K247" i="2"/>
  <c r="B169" i="2"/>
  <c r="I277" i="2"/>
  <c r="C12" i="2"/>
  <c r="K133" i="2"/>
  <c r="H115" i="2"/>
  <c r="K217" i="2"/>
  <c r="H25" i="2"/>
  <c r="H247" i="2"/>
  <c r="H169" i="2"/>
  <c r="G277" i="2"/>
  <c r="G190" i="3"/>
  <c r="I190" i="3" s="1"/>
  <c r="H190" i="3" s="1"/>
  <c r="K190" i="3" s="1"/>
  <c r="A190" i="4" s="1"/>
  <c r="AB190" i="1"/>
  <c r="B109" i="2"/>
  <c r="G238" i="3"/>
  <c r="I238" i="3" s="1"/>
  <c r="H238" i="3" s="1"/>
  <c r="K238" i="3" s="1"/>
  <c r="A238" i="4" s="1"/>
  <c r="AB238" i="1"/>
  <c r="F25" i="2"/>
  <c r="H109" i="2"/>
  <c r="G202" i="3"/>
  <c r="I202" i="3" s="1"/>
  <c r="H202" i="3" s="1"/>
  <c r="K202" i="3" s="1"/>
  <c r="A202" i="4" s="1"/>
  <c r="AB202" i="1"/>
  <c r="G109" i="2"/>
  <c r="K25" i="2"/>
  <c r="J169" i="2"/>
  <c r="F115" i="2"/>
  <c r="J133" i="2"/>
  <c r="G25" i="2"/>
  <c r="E85" i="2"/>
  <c r="A82" i="3" s="1"/>
  <c r="H82" i="3" s="1"/>
  <c r="K82" i="3" s="1"/>
  <c r="A82" i="4" s="1"/>
  <c r="G169" i="2"/>
  <c r="F85" i="2"/>
  <c r="I133" i="2"/>
  <c r="I235" i="2"/>
  <c r="K73" i="2"/>
  <c r="B247" i="2"/>
  <c r="B85" i="2"/>
  <c r="H133" i="2"/>
  <c r="H235" i="2"/>
  <c r="B217" i="2"/>
  <c r="J73" i="2"/>
  <c r="J247" i="2"/>
  <c r="K85" i="2"/>
  <c r="J175" i="2"/>
  <c r="K109" i="2"/>
  <c r="G175" i="2"/>
  <c r="E163" i="2"/>
  <c r="A160" i="3" s="1"/>
  <c r="H160" i="3" s="1"/>
  <c r="K160" i="3" s="1"/>
  <c r="A160" i="4" s="1"/>
  <c r="J109" i="2"/>
  <c r="F175" i="2"/>
  <c r="I175" i="2"/>
  <c r="B163" i="2"/>
  <c r="E109" i="2"/>
  <c r="A106" i="3" s="1"/>
  <c r="H106" i="3" s="1"/>
  <c r="K106" i="3" s="1"/>
  <c r="A106" i="4" s="1"/>
  <c r="H49" i="2"/>
  <c r="J265" i="2"/>
  <c r="I121" i="2"/>
  <c r="J145" i="2"/>
  <c r="E145" i="2"/>
  <c r="A142" i="3" s="1"/>
  <c r="H142" i="3" s="1"/>
  <c r="K142" i="3" s="1"/>
  <c r="A142" i="4" s="1"/>
  <c r="K121" i="2"/>
  <c r="F121" i="2"/>
  <c r="H121" i="2"/>
  <c r="H145" i="2"/>
  <c r="F145" i="2"/>
  <c r="B121" i="2"/>
  <c r="K145" i="2"/>
  <c r="I145" i="2"/>
  <c r="J121" i="2"/>
  <c r="G121" i="2"/>
  <c r="B145" i="2"/>
  <c r="G145" i="2"/>
  <c r="E253" i="2"/>
  <c r="A250" i="3" s="1"/>
  <c r="F253" i="2"/>
  <c r="J253" i="2"/>
  <c r="K253" i="2"/>
  <c r="I253" i="2"/>
  <c r="B253" i="2"/>
  <c r="F61" i="2"/>
  <c r="E61" i="2"/>
  <c r="A58" i="3" s="1"/>
  <c r="H58" i="3" s="1"/>
  <c r="K58" i="3" s="1"/>
  <c r="A58" i="4" s="1"/>
  <c r="G61" i="2"/>
  <c r="J61" i="2"/>
  <c r="H61" i="2"/>
  <c r="K61" i="2"/>
  <c r="I61" i="2"/>
  <c r="E157" i="2"/>
  <c r="A154" i="3" s="1"/>
  <c r="H154" i="3" s="1"/>
  <c r="K154" i="3" s="1"/>
  <c r="A154" i="4" s="1"/>
  <c r="G157" i="2"/>
  <c r="E121" i="2"/>
  <c r="A118" i="3" s="1"/>
  <c r="H118" i="3" s="1"/>
  <c r="K118" i="3" s="1"/>
  <c r="A118" i="4" s="1"/>
  <c r="J157" i="2"/>
  <c r="H157" i="2"/>
  <c r="F157" i="2"/>
  <c r="K157" i="2"/>
  <c r="I157" i="2"/>
  <c r="K37" i="2"/>
  <c r="G37" i="2"/>
  <c r="F37" i="2"/>
  <c r="B37" i="2"/>
  <c r="H37" i="2"/>
  <c r="E37" i="2"/>
  <c r="A34" i="3" s="1"/>
  <c r="H34" i="3" s="1"/>
  <c r="K34" i="3" s="1"/>
  <c r="A34" i="4" s="1"/>
  <c r="I37" i="2"/>
  <c r="C205" i="2"/>
  <c r="G205" i="2"/>
  <c r="H205" i="2"/>
  <c r="E205" i="2"/>
  <c r="A202" i="3" s="1"/>
  <c r="B205" i="2"/>
  <c r="J205" i="2"/>
  <c r="K205" i="2"/>
  <c r="I205" i="2"/>
  <c r="C193" i="2"/>
  <c r="B193" i="2"/>
  <c r="J193" i="2"/>
  <c r="K193" i="2"/>
  <c r="I193" i="2"/>
  <c r="H193" i="2"/>
  <c r="G193" i="2"/>
  <c r="E193" i="2"/>
  <c r="A190" i="3" s="1"/>
  <c r="C241" i="2"/>
  <c r="I241" i="2"/>
  <c r="F241" i="2"/>
  <c r="G241" i="2"/>
  <c r="E241" i="2"/>
  <c r="A238" i="3" s="1"/>
  <c r="B241" i="2"/>
  <c r="K241" i="2"/>
  <c r="J241" i="2"/>
  <c r="H241" i="2"/>
  <c r="Q47" i="1"/>
  <c r="G50" i="2" s="1"/>
  <c r="B53" i="1"/>
  <c r="H53" i="3" s="1"/>
  <c r="K53" i="3" s="1"/>
  <c r="A53" i="4" s="1"/>
  <c r="P28" i="1"/>
  <c r="F31" i="2" s="1"/>
  <c r="I307" i="2"/>
  <c r="G307" i="2"/>
  <c r="J307" i="2"/>
  <c r="K307" i="2"/>
  <c r="B307" i="2"/>
  <c r="E307" i="2"/>
  <c r="A304" i="3" s="1"/>
  <c r="H307" i="2"/>
  <c r="I271" i="2"/>
  <c r="G271" i="2"/>
  <c r="J271" i="2"/>
  <c r="B271" i="2"/>
  <c r="E271" i="2"/>
  <c r="A268" i="3" s="1"/>
  <c r="K271" i="2"/>
  <c r="H271" i="2"/>
  <c r="H31" i="2"/>
  <c r="I31" i="2"/>
  <c r="G31" i="2"/>
  <c r="J31" i="2"/>
  <c r="B31" i="2"/>
  <c r="E31" i="2"/>
  <c r="A28" i="3" s="1"/>
  <c r="H28" i="3" s="1"/>
  <c r="K28" i="3" s="1"/>
  <c r="A28" i="4" s="1"/>
  <c r="K31" i="2"/>
  <c r="G103" i="2"/>
  <c r="H103" i="2"/>
  <c r="B103" i="2"/>
  <c r="E103" i="2"/>
  <c r="A100" i="3" s="1"/>
  <c r="H100" i="3" s="1"/>
  <c r="K100" i="3" s="1"/>
  <c r="A100" i="4" s="1"/>
  <c r="F103" i="2"/>
  <c r="I103" i="2"/>
  <c r="J103" i="2"/>
  <c r="K103" i="2"/>
  <c r="I223" i="2"/>
  <c r="G223" i="2"/>
  <c r="J223" i="2"/>
  <c r="B223" i="2"/>
  <c r="E223" i="2"/>
  <c r="A220" i="3" s="1"/>
  <c r="F223" i="2"/>
  <c r="K223" i="2"/>
  <c r="H223" i="2"/>
  <c r="H43" i="2"/>
  <c r="G43" i="2"/>
  <c r="I43" i="2"/>
  <c r="B43" i="2"/>
  <c r="E43" i="2"/>
  <c r="A40" i="3" s="1"/>
  <c r="H40" i="3" s="1"/>
  <c r="K40" i="3" s="1"/>
  <c r="A40" i="4" s="1"/>
  <c r="F43" i="2"/>
  <c r="J43" i="2"/>
  <c r="K43" i="2"/>
  <c r="G151" i="2"/>
  <c r="H151" i="2"/>
  <c r="B151" i="2"/>
  <c r="E151" i="2"/>
  <c r="A148" i="3" s="1"/>
  <c r="H148" i="3" s="1"/>
  <c r="K148" i="3" s="1"/>
  <c r="A148" i="4" s="1"/>
  <c r="F151" i="2"/>
  <c r="I151" i="2"/>
  <c r="J151" i="2"/>
  <c r="K151" i="2"/>
  <c r="K187" i="2"/>
  <c r="G187" i="2"/>
  <c r="B187" i="2"/>
  <c r="E187" i="2"/>
  <c r="A184" i="3" s="1"/>
  <c r="H184" i="3" s="1"/>
  <c r="K184" i="3" s="1"/>
  <c r="A184" i="4" s="1"/>
  <c r="F187" i="2"/>
  <c r="H187" i="2"/>
  <c r="I187" i="2"/>
  <c r="J187" i="2"/>
  <c r="K283" i="2"/>
  <c r="G283" i="2"/>
  <c r="B283" i="2"/>
  <c r="E283" i="2"/>
  <c r="A280" i="3" s="1"/>
  <c r="H283" i="2"/>
  <c r="I283" i="2"/>
  <c r="J283" i="2"/>
  <c r="I211" i="2"/>
  <c r="J211" i="2"/>
  <c r="K211" i="2"/>
  <c r="G211" i="2"/>
  <c r="B211" i="2"/>
  <c r="E211" i="2"/>
  <c r="A208" i="3" s="1"/>
  <c r="H211" i="2"/>
  <c r="F30" i="2"/>
  <c r="G30" i="2"/>
  <c r="E30" i="2"/>
  <c r="A27" i="3" s="1"/>
  <c r="H27" i="3" s="1"/>
  <c r="K27" i="3" s="1"/>
  <c r="A27" i="4" s="1"/>
  <c r="I30" i="2"/>
  <c r="J30" i="2"/>
  <c r="B30" i="2"/>
  <c r="K30" i="2"/>
  <c r="H30" i="2"/>
  <c r="F102" i="2"/>
  <c r="E102" i="2"/>
  <c r="A99" i="3" s="1"/>
  <c r="H99" i="3" s="1"/>
  <c r="K99" i="3" s="1"/>
  <c r="A99" i="4" s="1"/>
  <c r="G102" i="2"/>
  <c r="I102" i="2"/>
  <c r="J102" i="2"/>
  <c r="K102" i="2"/>
  <c r="H102" i="2"/>
  <c r="B102" i="2"/>
  <c r="H222" i="2"/>
  <c r="G222" i="2"/>
  <c r="E222" i="2"/>
  <c r="A219" i="3" s="1"/>
  <c r="F222" i="2"/>
  <c r="I222" i="2"/>
  <c r="B222" i="2"/>
  <c r="J222" i="2"/>
  <c r="K222" i="2"/>
  <c r="F42" i="2"/>
  <c r="E42" i="2"/>
  <c r="A39" i="3" s="1"/>
  <c r="H39" i="3" s="1"/>
  <c r="K39" i="3" s="1"/>
  <c r="A39" i="4" s="1"/>
  <c r="G42" i="2"/>
  <c r="I42" i="2"/>
  <c r="B42" i="2"/>
  <c r="J42" i="2"/>
  <c r="K42" i="2"/>
  <c r="H42" i="2"/>
  <c r="F150" i="2"/>
  <c r="E150" i="2"/>
  <c r="A147" i="3" s="1"/>
  <c r="H147" i="3" s="1"/>
  <c r="K147" i="3" s="1"/>
  <c r="A147" i="4" s="1"/>
  <c r="G150" i="2"/>
  <c r="I150" i="2"/>
  <c r="J150" i="2"/>
  <c r="K150" i="2"/>
  <c r="H150" i="2"/>
  <c r="B150" i="2"/>
  <c r="H186" i="2"/>
  <c r="E186" i="2"/>
  <c r="A183" i="3" s="1"/>
  <c r="H183" i="3" s="1"/>
  <c r="K183" i="3" s="1"/>
  <c r="A183" i="4" s="1"/>
  <c r="F186" i="2"/>
  <c r="G186" i="2"/>
  <c r="K186" i="2"/>
  <c r="B186" i="2"/>
  <c r="I186" i="2"/>
  <c r="J186" i="2"/>
  <c r="I259" i="2"/>
  <c r="J259" i="2"/>
  <c r="K259" i="2"/>
  <c r="G259" i="2"/>
  <c r="B259" i="2"/>
  <c r="E259" i="2"/>
  <c r="A256" i="3" s="1"/>
  <c r="H259" i="2"/>
  <c r="H79" i="2"/>
  <c r="I79" i="2"/>
  <c r="G79" i="2"/>
  <c r="J79" i="2"/>
  <c r="B79" i="2"/>
  <c r="E79" i="2"/>
  <c r="A76" i="3" s="1"/>
  <c r="H76" i="3" s="1"/>
  <c r="K76" i="3" s="1"/>
  <c r="A76" i="4" s="1"/>
  <c r="K79" i="2"/>
  <c r="F79" i="2"/>
  <c r="G55" i="2"/>
  <c r="H55" i="2"/>
  <c r="B55" i="2"/>
  <c r="E55" i="2"/>
  <c r="A52" i="3" s="1"/>
  <c r="H52" i="3" s="1"/>
  <c r="K52" i="3" s="1"/>
  <c r="A52" i="4" s="1"/>
  <c r="F55" i="2"/>
  <c r="I55" i="2"/>
  <c r="J55" i="2"/>
  <c r="K55" i="2"/>
  <c r="H67" i="2"/>
  <c r="I67" i="2"/>
  <c r="J67" i="2"/>
  <c r="G67" i="2"/>
  <c r="K67" i="2"/>
  <c r="B67" i="2"/>
  <c r="E67" i="2"/>
  <c r="A64" i="3" s="1"/>
  <c r="H64" i="3" s="1"/>
  <c r="K64" i="3" s="1"/>
  <c r="A64" i="4" s="1"/>
  <c r="F67" i="2"/>
  <c r="H127" i="2"/>
  <c r="I127" i="2"/>
  <c r="G127" i="2"/>
  <c r="J127" i="2"/>
  <c r="B127" i="2"/>
  <c r="E127" i="2"/>
  <c r="A124" i="3" s="1"/>
  <c r="H124" i="3" s="1"/>
  <c r="K124" i="3" s="1"/>
  <c r="A124" i="4" s="1"/>
  <c r="F127" i="2"/>
  <c r="K127" i="2"/>
  <c r="H139" i="2"/>
  <c r="G139" i="2"/>
  <c r="I139" i="2"/>
  <c r="B139" i="2"/>
  <c r="E139" i="2"/>
  <c r="A136" i="3" s="1"/>
  <c r="H136" i="3" s="1"/>
  <c r="K136" i="3" s="1"/>
  <c r="A136" i="4" s="1"/>
  <c r="F139" i="2"/>
  <c r="J139" i="2"/>
  <c r="K139" i="2"/>
  <c r="G295" i="2"/>
  <c r="J295" i="2"/>
  <c r="B295" i="2"/>
  <c r="E295" i="2"/>
  <c r="A292" i="3" s="1"/>
  <c r="H295" i="2"/>
  <c r="K295" i="2"/>
  <c r="I295" i="2"/>
  <c r="F78" i="2"/>
  <c r="G78" i="2"/>
  <c r="E78" i="2"/>
  <c r="A75" i="3" s="1"/>
  <c r="H75" i="3" s="1"/>
  <c r="K75" i="3" s="1"/>
  <c r="A75" i="4" s="1"/>
  <c r="I78" i="2"/>
  <c r="J78" i="2"/>
  <c r="B78" i="2"/>
  <c r="K78" i="2"/>
  <c r="H78" i="2"/>
  <c r="F54" i="2"/>
  <c r="E54" i="2"/>
  <c r="A51" i="3" s="1"/>
  <c r="H51" i="3" s="1"/>
  <c r="K51" i="3" s="1"/>
  <c r="A51" i="4" s="1"/>
  <c r="G54" i="2"/>
  <c r="I54" i="2"/>
  <c r="J54" i="2"/>
  <c r="K54" i="2"/>
  <c r="H54" i="2"/>
  <c r="B54" i="2"/>
  <c r="F66" i="2"/>
  <c r="G66" i="2"/>
  <c r="E66" i="2"/>
  <c r="A63" i="3" s="1"/>
  <c r="H63" i="3" s="1"/>
  <c r="K63" i="3" s="1"/>
  <c r="A63" i="4" s="1"/>
  <c r="I66" i="2"/>
  <c r="J66" i="2"/>
  <c r="K66" i="2"/>
  <c r="B66" i="2"/>
  <c r="H66" i="2"/>
  <c r="F126" i="2"/>
  <c r="G126" i="2"/>
  <c r="E126" i="2"/>
  <c r="A123" i="3" s="1"/>
  <c r="H123" i="3" s="1"/>
  <c r="K123" i="3" s="1"/>
  <c r="A123" i="4" s="1"/>
  <c r="I126" i="2"/>
  <c r="J126" i="2"/>
  <c r="B126" i="2"/>
  <c r="K126" i="2"/>
  <c r="H126" i="2"/>
  <c r="F138" i="2"/>
  <c r="E138" i="2"/>
  <c r="A135" i="3" s="1"/>
  <c r="H135" i="3" s="1"/>
  <c r="K135" i="3" s="1"/>
  <c r="A135" i="4" s="1"/>
  <c r="G138" i="2"/>
  <c r="I138" i="2"/>
  <c r="B138" i="2"/>
  <c r="J138" i="2"/>
  <c r="K138" i="2"/>
  <c r="H138" i="2"/>
  <c r="A13" i="2"/>
  <c r="C13" i="2" s="1"/>
  <c r="P10" i="1"/>
  <c r="K12" i="2"/>
  <c r="G12" i="2"/>
  <c r="H12" i="2"/>
  <c r="I12" i="2"/>
  <c r="E12" i="2"/>
  <c r="A9" i="3" s="1"/>
  <c r="H9" i="3" s="1"/>
  <c r="K9" i="3" s="1"/>
  <c r="A9" i="4" s="1"/>
  <c r="B12" i="2"/>
  <c r="J12" i="2"/>
  <c r="F12" i="2"/>
  <c r="H19" i="2"/>
  <c r="K19" i="2"/>
  <c r="G19" i="2"/>
  <c r="B19" i="2"/>
  <c r="J19" i="2"/>
  <c r="I19" i="2"/>
  <c r="E19" i="2"/>
  <c r="A16" i="3" s="1"/>
  <c r="H16" i="3" s="1"/>
  <c r="K16" i="3" s="1"/>
  <c r="A16" i="4" s="1"/>
  <c r="I18" i="2"/>
  <c r="E18" i="2"/>
  <c r="A15" i="3" s="1"/>
  <c r="H15" i="3" s="1"/>
  <c r="K15" i="3" s="1"/>
  <c r="A15" i="4" s="1"/>
  <c r="H18" i="2"/>
  <c r="K18" i="2"/>
  <c r="G18" i="2"/>
  <c r="B18" i="2"/>
  <c r="J18" i="2"/>
  <c r="F18" i="2"/>
  <c r="P16" i="1"/>
  <c r="F19" i="2" s="1"/>
  <c r="P268" i="1"/>
  <c r="F271" i="2" s="1"/>
  <c r="P280" i="1"/>
  <c r="F283" i="2" s="1"/>
  <c r="P208" i="1"/>
  <c r="F211" i="2" s="1"/>
  <c r="P256" i="1"/>
  <c r="F259" i="2" s="1"/>
  <c r="P304" i="1"/>
  <c r="F307" i="2" s="1"/>
  <c r="P292" i="1"/>
  <c r="F295" i="2" s="1"/>
  <c r="Q53" i="1" l="1"/>
  <c r="G56" i="2" s="1"/>
  <c r="B59" i="1"/>
  <c r="H59" i="3" s="1"/>
  <c r="K59" i="3" s="1"/>
  <c r="A59" i="4" s="1"/>
  <c r="H13" i="2"/>
  <c r="I13" i="2"/>
  <c r="E13" i="2"/>
  <c r="A10" i="3" s="1"/>
  <c r="H10" i="3" s="1"/>
  <c r="K10" i="3" s="1"/>
  <c r="A10" i="4" s="1"/>
  <c r="B13" i="2"/>
  <c r="J13" i="2"/>
  <c r="F13" i="2"/>
  <c r="K13" i="2"/>
  <c r="G13" i="2"/>
  <c r="B65" i="1" l="1"/>
  <c r="H65" i="3" s="1"/>
  <c r="K65" i="3" s="1"/>
  <c r="A65" i="4" s="1"/>
  <c r="Q59" i="1"/>
  <c r="G62" i="2" s="1"/>
  <c r="Q65" i="1" l="1"/>
  <c r="G68" i="2" s="1"/>
  <c r="B71" i="1"/>
  <c r="H71" i="3" s="1"/>
  <c r="K71" i="3" s="1"/>
  <c r="A71" i="4" s="1"/>
  <c r="Q71" i="1" l="1"/>
  <c r="G74" i="2" s="1"/>
  <c r="B77" i="1"/>
  <c r="H77" i="3" s="1"/>
  <c r="K77" i="3" s="1"/>
  <c r="A77" i="4" s="1"/>
  <c r="Q77" i="1" l="1"/>
  <c r="G80" i="2" s="1"/>
  <c r="B83" i="1"/>
  <c r="H83" i="3" s="1"/>
  <c r="K83" i="3" s="1"/>
  <c r="A83" i="4" s="1"/>
  <c r="B89" i="1" l="1"/>
  <c r="H89" i="3" s="1"/>
  <c r="K89" i="3" s="1"/>
  <c r="A89" i="4" s="1"/>
  <c r="Q83" i="1"/>
  <c r="G86" i="2" s="1"/>
  <c r="B95" i="1" l="1"/>
  <c r="H95" i="3" s="1"/>
  <c r="K95" i="3" s="1"/>
  <c r="A95" i="4" s="1"/>
  <c r="Q89" i="1"/>
  <c r="G92" i="2" s="1"/>
  <c r="Q95" i="1" l="1"/>
  <c r="G98" i="2" s="1"/>
  <c r="B101" i="1"/>
  <c r="H101" i="3" s="1"/>
  <c r="K101" i="3" s="1"/>
  <c r="A101" i="4" s="1"/>
  <c r="Q101" i="1" l="1"/>
  <c r="G104" i="2" s="1"/>
  <c r="B107" i="1"/>
  <c r="H107" i="3" s="1"/>
  <c r="K107" i="3" s="1"/>
  <c r="A107" i="4" s="1"/>
  <c r="B113" i="1" l="1"/>
  <c r="H113" i="3" s="1"/>
  <c r="K113" i="3" s="1"/>
  <c r="A113" i="4" s="1"/>
  <c r="Q107" i="1"/>
  <c r="G110" i="2" s="1"/>
  <c r="B119" i="1" l="1"/>
  <c r="H119" i="3" s="1"/>
  <c r="K119" i="3" s="1"/>
  <c r="A119" i="4" s="1"/>
  <c r="Q113" i="1"/>
  <c r="G116" i="2" s="1"/>
  <c r="Q119" i="1" l="1"/>
  <c r="G122" i="2" s="1"/>
  <c r="B125" i="1"/>
  <c r="H125" i="3" s="1"/>
  <c r="K125" i="3" s="1"/>
  <c r="A125" i="4" s="1"/>
  <c r="Q125" i="1" l="1"/>
  <c r="G128" i="2" s="1"/>
  <c r="B131" i="1"/>
  <c r="H131" i="3" s="1"/>
  <c r="K131" i="3" s="1"/>
  <c r="A131" i="4" s="1"/>
  <c r="B137" i="1" l="1"/>
  <c r="H137" i="3" s="1"/>
  <c r="K137" i="3" s="1"/>
  <c r="A137" i="4" s="1"/>
  <c r="Q131" i="1"/>
  <c r="G134" i="2" s="1"/>
  <c r="B143" i="1" l="1"/>
  <c r="H143" i="3" s="1"/>
  <c r="K143" i="3" s="1"/>
  <c r="A143" i="4" s="1"/>
  <c r="Q137" i="1"/>
  <c r="G140" i="2" s="1"/>
  <c r="Q143" i="1" l="1"/>
  <c r="G146" i="2" s="1"/>
  <c r="B149" i="1"/>
  <c r="H149" i="3" s="1"/>
  <c r="K149" i="3" s="1"/>
  <c r="A149" i="4" s="1"/>
  <c r="Q149" i="1" l="1"/>
  <c r="G152" i="2" s="1"/>
  <c r="B155" i="1"/>
  <c r="H155" i="3" s="1"/>
  <c r="K155" i="3" s="1"/>
  <c r="A155" i="4" s="1"/>
  <c r="B161" i="1" l="1"/>
  <c r="H161" i="3" s="1"/>
  <c r="K161" i="3" s="1"/>
  <c r="A161" i="4" s="1"/>
  <c r="Q155" i="1"/>
  <c r="G158" i="2" s="1"/>
  <c r="B167" i="1" l="1"/>
  <c r="H167" i="3" s="1"/>
  <c r="K167" i="3" s="1"/>
  <c r="A167" i="4" s="1"/>
  <c r="Q161" i="1"/>
  <c r="G164" i="2" s="1"/>
  <c r="Q167" i="1" l="1"/>
  <c r="G170" i="2" s="1"/>
  <c r="B173" i="1"/>
  <c r="H173" i="3" s="1"/>
  <c r="K173" i="3" s="1"/>
  <c r="A173" i="4" s="1"/>
  <c r="Q173" i="1" l="1"/>
  <c r="G176" i="2" s="1"/>
  <c r="B179" i="1"/>
  <c r="H179" i="3" s="1"/>
  <c r="K179" i="3" s="1"/>
  <c r="A179" i="4" s="1"/>
  <c r="B185" i="1" l="1"/>
  <c r="H185" i="3" s="1"/>
  <c r="K185" i="3" s="1"/>
  <c r="A185" i="4" s="1"/>
  <c r="Q179" i="1"/>
  <c r="G182" i="2" s="1"/>
  <c r="B191" i="1" l="1"/>
  <c r="H191" i="3" s="1"/>
  <c r="K191" i="3" s="1"/>
  <c r="A191" i="4" s="1"/>
  <c r="Q185" i="1"/>
  <c r="G188" i="2" s="1"/>
  <c r="Q191" i="1" l="1"/>
  <c r="G194" i="2" s="1"/>
  <c r="B197" i="1"/>
  <c r="H197" i="3" s="1"/>
  <c r="K197" i="3" s="1"/>
  <c r="A197" i="4" s="1"/>
  <c r="Q197" i="1" l="1"/>
  <c r="G200" i="2" s="1"/>
  <c r="B203" i="1"/>
  <c r="H203" i="3" s="1"/>
  <c r="K203" i="3" s="1"/>
  <c r="A203" i="4" s="1"/>
  <c r="B209" i="1" l="1"/>
  <c r="H209" i="3" s="1"/>
  <c r="K209" i="3" s="1"/>
  <c r="A209" i="4" s="1"/>
  <c r="Q203" i="1"/>
  <c r="G206" i="2" s="1"/>
  <c r="B215" i="1" l="1"/>
  <c r="H215" i="3" s="1"/>
  <c r="K215" i="3" s="1"/>
  <c r="A215" i="4" s="1"/>
  <c r="Q209" i="1"/>
  <c r="G212" i="2" s="1"/>
  <c r="Q215" i="1" l="1"/>
  <c r="G218" i="2" s="1"/>
  <c r="B221" i="1"/>
  <c r="H221" i="3" s="1"/>
  <c r="K221" i="3" s="1"/>
  <c r="A221" i="4" s="1"/>
  <c r="Q221" i="1" l="1"/>
  <c r="G224" i="2" s="1"/>
  <c r="B227" i="1"/>
  <c r="H227" i="3" s="1"/>
  <c r="K227" i="3" s="1"/>
  <c r="A227" i="4" s="1"/>
  <c r="B233" i="1" l="1"/>
  <c r="H233" i="3" s="1"/>
  <c r="K233" i="3" s="1"/>
  <c r="A233" i="4" s="1"/>
  <c r="Q227" i="1"/>
  <c r="G230" i="2" s="1"/>
  <c r="B239" i="1" l="1"/>
  <c r="H239" i="3" s="1"/>
  <c r="K239" i="3" s="1"/>
  <c r="A239" i="4" s="1"/>
  <c r="Q233" i="1"/>
  <c r="G236" i="2" s="1"/>
  <c r="Q239" i="1" l="1"/>
  <c r="G242" i="2" s="1"/>
  <c r="B245" i="1"/>
  <c r="H245" i="3" s="1"/>
  <c r="K245" i="3" s="1"/>
  <c r="A245" i="4" s="1"/>
  <c r="Q245" i="1" l="1"/>
  <c r="G248" i="2" s="1"/>
  <c r="B251" i="1"/>
  <c r="H251" i="3" s="1"/>
  <c r="K251" i="3" s="1"/>
  <c r="A251" i="4" s="1"/>
  <c r="B257" i="1" l="1"/>
  <c r="H257" i="3" s="1"/>
  <c r="K257" i="3" s="1"/>
  <c r="A257" i="4" s="1"/>
  <c r="Q251" i="1"/>
  <c r="G254" i="2" s="1"/>
  <c r="B263" i="1" l="1"/>
  <c r="H263" i="3" s="1"/>
  <c r="K263" i="3" s="1"/>
  <c r="A263" i="4" s="1"/>
  <c r="Q257" i="1"/>
  <c r="G260" i="2" s="1"/>
  <c r="Q263" i="1" l="1"/>
  <c r="G266" i="2" s="1"/>
  <c r="B269" i="1"/>
  <c r="H269" i="3" s="1"/>
  <c r="K269" i="3" s="1"/>
  <c r="A269" i="4" s="1"/>
  <c r="Q269" i="1" l="1"/>
  <c r="G272" i="2" s="1"/>
  <c r="B275" i="1"/>
  <c r="H275" i="3" s="1"/>
  <c r="K275" i="3" s="1"/>
  <c r="A275" i="4" s="1"/>
  <c r="B281" i="1" l="1"/>
  <c r="H281" i="3" s="1"/>
  <c r="K281" i="3" s="1"/>
  <c r="A281" i="4" s="1"/>
  <c r="Q275" i="1"/>
  <c r="G278" i="2" s="1"/>
  <c r="B287" i="1" l="1"/>
  <c r="H287" i="3" s="1"/>
  <c r="K287" i="3" s="1"/>
  <c r="A287" i="4" s="1"/>
  <c r="Q281" i="1"/>
  <c r="G284" i="2" s="1"/>
  <c r="Q287" i="1" l="1"/>
  <c r="G290" i="2" s="1"/>
  <c r="B293" i="1"/>
  <c r="H293" i="3" s="1"/>
  <c r="K293" i="3" s="1"/>
  <c r="A293" i="4" s="1"/>
  <c r="Q293" i="1" l="1"/>
  <c r="G296" i="2" s="1"/>
  <c r="B299" i="1"/>
  <c r="Q299" i="1" l="1"/>
  <c r="G302" i="2" s="1"/>
  <c r="H299" i="3"/>
  <c r="K299" i="3" s="1"/>
  <c r="A299" i="4" s="1"/>
</calcChain>
</file>

<file path=xl/sharedStrings.xml><?xml version="1.0" encoding="utf-8"?>
<sst xmlns="http://schemas.openxmlformats.org/spreadsheetml/2006/main" count="911" uniqueCount="229">
  <si>
    <t>No</t>
  </si>
  <si>
    <t>Pilihan Ganda</t>
  </si>
  <si>
    <t>Jawaban Jamak</t>
  </si>
  <si>
    <t>Esai Koreksi Otomatis</t>
  </si>
  <si>
    <t>Menjodohkan</t>
  </si>
  <si>
    <t>Uraian Panjang</t>
  </si>
  <si>
    <t>KUNCI</t>
  </si>
  <si>
    <t>M=MODULE</t>
  </si>
  <si>
    <t>module_enabled</t>
  </si>
  <si>
    <t>module_name</t>
  </si>
  <si>
    <t>S=SUBJECT</t>
  </si>
  <si>
    <t>subject_enabled</t>
  </si>
  <si>
    <t>subject_name</t>
  </si>
  <si>
    <t>subject_description</t>
  </si>
  <si>
    <t>Q=QUESTION</t>
  </si>
  <si>
    <t>question_enabled</t>
  </si>
  <si>
    <t>question_description</t>
  </si>
  <si>
    <t>question_explanation</t>
  </si>
  <si>
    <t>question_type</t>
  </si>
  <si>
    <t>question_difficulty</t>
  </si>
  <si>
    <t>question_position</t>
  </si>
  <si>
    <t>question_timer</t>
  </si>
  <si>
    <t>question_fullscreen</t>
  </si>
  <si>
    <t>question_inline_answers</t>
  </si>
  <si>
    <t>question_auto_next</t>
  </si>
  <si>
    <t>A=ANSWER</t>
  </si>
  <si>
    <t>answer_enabled</t>
  </si>
  <si>
    <t>answer_description</t>
  </si>
  <si>
    <t>answer_explanation</t>
  </si>
  <si>
    <t>answer_isright</t>
  </si>
  <si>
    <t>answer_position</t>
  </si>
  <si>
    <t>answer_keyboard_key</t>
  </si>
  <si>
    <t>M</t>
  </si>
  <si>
    <t>1</t>
  </si>
  <si>
    <t>S</t>
  </si>
  <si>
    <t>Nama Mapel</t>
  </si>
  <si>
    <t>Nama Topik</t>
  </si>
  <si>
    <t>Tipe Soal</t>
  </si>
  <si>
    <t>Pertanyaan / Opsi</t>
  </si>
  <si>
    <t xml:space="preserve">Kunci </t>
  </si>
  <si>
    <t>Ans Pos</t>
  </si>
  <si>
    <t>v</t>
  </si>
  <si>
    <t>KETERANGAN</t>
  </si>
  <si>
    <t>Qpos</t>
  </si>
  <si>
    <t>ENABLED?</t>
  </si>
  <si>
    <t>../../cache/upload/</t>
  </si>
  <si>
    <t>PATH</t>
  </si>
  <si>
    <t>MODUL</t>
  </si>
  <si>
    <t>TOPIK</t>
  </si>
  <si>
    <t>GBR ATAS</t>
  </si>
  <si>
    <t>GBR BAWAH</t>
  </si>
  <si>
    <t>TAG GBR ATAS</t>
  </si>
  <si>
    <t>TAG GBR BAWAH</t>
  </si>
  <si>
    <t>PERT / OPSI NEW</t>
  </si>
  <si>
    <t>PERINGATAN</t>
  </si>
  <si>
    <t>Type Soal</t>
  </si>
  <si>
    <t>Jml Kunci</t>
  </si>
  <si>
    <t>PEMETAAN JODOH</t>
  </si>
  <si>
    <t>AUDIO</t>
  </si>
  <si>
    <t>VIDEO</t>
  </si>
  <si>
    <t>GAMBAR ATAS (nama file gambar, kosongkan bisa tidak diperlukan), contoh: pemandangan.jpg
Klik 2x cell di bawah untuk menyisipkan gambar</t>
  </si>
  <si>
    <t>GAMBAR BAWAH (nama file gambar, kosongkan bisa tidak diperlukan), contoh: pemandangan.jpg
Klik 2x cell di bawah untuk menyisipkan gambar</t>
  </si>
  <si>
    <t>GAMBAR DARI CLIPBOARD (Posisi di bawah teks). Setelah melakukan screenshot, klik 2x cell di bawah utk menyisipkan gambar</t>
  </si>
  <si>
    <t>GBR Clipboard</t>
  </si>
  <si>
    <t>TAG GBR CLIPBOARD</t>
  </si>
  <si>
    <t>&lt;/li&gt;</t>
  </si>
  <si>
    <t>&lt;/div&gt;</t>
  </si>
  <si>
    <t>&lt;/li&gt;&lt;/ol&gt;&lt;/li&gt;</t>
  </si>
  <si>
    <t>&lt;/ol&gt;</t>
  </si>
  <si>
    <t>&lt;/body&gt;&lt;/html&gt;</t>
  </si>
  <si>
    <t>FILE AUDIO (Posisi di bawah teks). klik 2x cell di bawah utk menyisipkan audio</t>
  </si>
  <si>
    <t>FILE VIDEO (Posisi di bawah teks). klik 2x cell di bawah utk menyisipkan video</t>
  </si>
  <si>
    <t>&lt;ol style='padding:1em'&gt;</t>
  </si>
  <si>
    <t>&lt;style&gt;*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t>
  </si>
  <si>
    <t>Pemrograman Web dan Perangkat Bergerak XI</t>
  </si>
  <si>
    <t>Ujian Akhir Semester</t>
  </si>
  <si>
    <t>Dalam pemrograman web, kita mengenal istilah Client-side dan Server-side Scripting. Apakah yang dimaksud Server-side Scripting tersebut...</t>
  </si>
  <si>
    <t>bahasa pemrograman web yang pengolahan datanya dilakukan oleh komputer server</t>
  </si>
  <si>
    <t>bahasa pemrograman web yang pengolahan datanya dilakukan oleh komputer pengguna / pengunjung</t>
  </si>
  <si>
    <t>bahasa pemrograman yang bisa dimodifikasi oleh pengguna</t>
  </si>
  <si>
    <t>bahasa pemrograman tingkat rendah yang digunakan untuk mesin</t>
  </si>
  <si>
    <t>bahasa pemrograman yang hanya bisa dilihat oleh client</t>
  </si>
  <si>
    <t>Untuk membuat komentar di PHP menggunakan tanda ...</t>
  </si>
  <si>
    <t>//</t>
  </si>
  <si>
    <t>#</t>
  </si>
  <si>
    <t>%..%</t>
  </si>
  <si>
    <t>$</t>
  </si>
  <si>
    <t>&amp;</t>
  </si>
  <si>
    <t>Apa fungsi dari $_POST ...</t>
  </si>
  <si>
    <t>Untuk mengumpulkan data formulir dan tidak terlihat oleh orang lain</t>
  </si>
  <si>
    <t>Untuk mengumpulkan data formulir yang dapat terlihat oleh orang lain</t>
  </si>
  <si>
    <t>Untuk mengumpulkan data dari database</t>
  </si>
  <si>
    <t>Untuk mengisi data pada formulir</t>
  </si>
  <si>
    <t>Semua salah</t>
  </si>
  <si>
    <t>Bagian yang tidak akan dieksekusi oleh computer dan biasanya digunakan untuk keterangan,penjelasan, dan dokumentasi kode program...</t>
  </si>
  <si>
    <t>Variabel</t>
  </si>
  <si>
    <t>Komentar</t>
  </si>
  <si>
    <t>Statement</t>
  </si>
  <si>
    <t>Konstanta</t>
  </si>
  <si>
    <t>Kondisi</t>
  </si>
  <si>
    <t>Berikut merupakan bahasa pemrograman yang termasuk Client Side Scripting, kecuali...</t>
  </si>
  <si>
    <t>HTML</t>
  </si>
  <si>
    <t>JAVA SCRIPT</t>
  </si>
  <si>
    <t>CSS</t>
  </si>
  <si>
    <t>PHP</t>
  </si>
  <si>
    <t>Perhatikan potongan kode tersebut. Fungsi dari atribut required=”required” yaitu..</t>
  </si>
  <si>
    <t>Kolom isian hanya dapat diisi angka</t>
  </si>
  <si>
    <t>Kolom isian hanya dapat diisi huruf</t>
  </si>
  <si>
    <t>Kolom isian berupa file</t>
  </si>
  <si>
    <t>Kolom isian harus diisi dan tidak boleh kosong</t>
  </si>
  <si>
    <t>Kolom isian tidak harus diisi dan boleh kosong</t>
  </si>
  <si>
    <t>Saat client melakukan request ke pada server, namun data yang diminta tidak ditemukan, error yang muncul yaitu...</t>
  </si>
  <si>
    <t>404 Page Not Found</t>
  </si>
  <si>
    <t>Page can’t be reached</t>
  </si>
  <si>
    <t>Error 400: Bad Request</t>
  </si>
  <si>
    <t>Error 402: Payment Required Error</t>
  </si>
  <si>
    <t>Error 408: Request Timeout</t>
  </si>
  <si>
    <t>Untuk menerima data/informasi yang dikirim dari form menggunakan metode GET adalah…</t>
  </si>
  <si>
    <t>$_GET</t>
  </si>
  <si>
    <t>$_POST</t>
  </si>
  <si>
    <t>_GET</t>
  </si>
  <si>
    <t>_POST</t>
  </si>
  <si>
    <t>_VAR</t>
  </si>
  <si>
    <t>Apabila kita menyimpan file project di folder C://xampp/htdocs/project_saya/latihan.php, maka URL yang tepat untuk memanggil file latihan.php tersebut di Google Chrome adalah...</t>
  </si>
  <si>
    <t>localhost/htdocs/project_saya</t>
  </si>
  <si>
    <t>localhost/htdocs/project_saya/latihan.php</t>
  </si>
  <si>
    <t>localhost/project_saya/</t>
  </si>
  <si>
    <t>localhost/project_saya/latihan.php</t>
  </si>
  <si>
    <t>localhost/project_saya/latihan</t>
  </si>
  <si>
    <t>Perhatikan kodingan berikut. Fungsi dari potongan program diatas adalah…</t>
  </si>
  <si>
    <t>Untuk mengkoneksikan program ke database</t>
  </si>
  <si>
    <t>Untuk input data ke database</t>
  </si>
  <si>
    <t>Untuk mengolah data di database</t>
  </si>
  <si>
    <t>Untuk menampilkan data dari database</t>
  </si>
  <si>
    <t>Kode berikut merupakan query untuk…</t>
  </si>
  <si>
    <t>Menampilkan data table produk yang memiliki id_produk = $id</t>
  </si>
  <si>
    <t>Menghapus data pada table produk yang memiliki id_produk = $id</t>
  </si>
  <si>
    <t>Menghapus data pada database produk yang memiliki id_produk=$id</t>
  </si>
  <si>
    <t>Mengedit data pada table produk yang memiliki id_produk=$id</t>
  </si>
  <si>
    <t>Mengedit data pada database produk yang memiliki id_produk=$id</t>
  </si>
  <si>
    <t>Output dari potongan kode berikut adalah…*</t>
  </si>
  <si>
    <t>1 2 3 4 5 6 7 8 9 10</t>
  </si>
  <si>
    <t>1 2 3 4 5 6 7 8 9</t>
  </si>
  <si>
    <t>0 1 2 3 4 5 6 7 8 9 10</t>
  </si>
  <si>
    <t>0 1 2 3 4 5 6 7 8 9</t>
  </si>
  <si>
    <t>Tidak tampil apa-apa</t>
  </si>
  <si>
    <t>Yang termasuk dalam web server adalah</t>
  </si>
  <si>
    <t>Apache</t>
  </si>
  <si>
    <t>Mysql</t>
  </si>
  <si>
    <t>Filezilla</t>
  </si>
  <si>
    <t>Mercury</t>
  </si>
  <si>
    <t>Tomcat</t>
  </si>
  <si>
    <t>Berapakah output dari variabel $hasil tersebut?</t>
  </si>
  <si>
    <t>Dari potongan kode berikut kita dapat mengetahui bahwa mobil yang akan dibeli adalah mobil dengan merk?</t>
  </si>
  <si>
    <t>BMW</t>
  </si>
  <si>
    <t>Suzuki</t>
  </si>
  <si>
    <t>Toyota</t>
  </si>
  <si>
    <t>Mercedes</t>
  </si>
  <si>
    <t>Error</t>
  </si>
  <si>
    <t>Jika terdapat link seperti ini http://localhost/aboba/formEdit.php?id=2 cara tepat untuk mengambil nilai ide yang dikirimkan adalah...</t>
  </si>
  <si>
    <t>$_GET=id</t>
  </si>
  <si>
    <t>$_GET['id']</t>
  </si>
  <si>
    <t>$_GET[1]</t>
  </si>
  <si>
    <t>$_POST=id</t>
  </si>
  <si>
    <t>$_POST_GET</t>
  </si>
  <si>
    <t>Dibawah ini merupakan struktur perulangan di php, kecuali ...</t>
  </si>
  <si>
    <t>foreach</t>
  </si>
  <si>
    <t>while</t>
  </si>
  <si>
    <t>switch</t>
  </si>
  <si>
    <t>do... while</t>
  </si>
  <si>
    <t>for</t>
  </si>
  <si>
    <t>method yang isi form terlihat pada alamat link merupakan jenis method....</t>
  </si>
  <si>
    <t>form</t>
  </si>
  <si>
    <t>post</t>
  </si>
  <si>
    <t>get</t>
  </si>
  <si>
    <t>pose</t>
  </si>
  <si>
    <t>guest</t>
  </si>
  <si>
    <t>Untuk membuat layout berikut dengan grid cols tailwind maka class nya</t>
  </si>
  <si>
    <t>grid grid-cols-5</t>
  </si>
  <si>
    <t>grid grid-cols-6</t>
  </si>
  <si>
    <t>grid grid-cols-7</t>
  </si>
  <si>
    <t>grid grid-cols-8</t>
  </si>
  <si>
    <t>grid grid-cols-9</t>
  </si>
  <si>
    <t>Untuk menyimpan data user ketika login dalam web php (status login), maka kita harus menggunakan...</t>
  </si>
  <si>
    <t>session</t>
  </si>
  <si>
    <t>query</t>
  </si>
  <si>
    <t>hyperlink</t>
  </si>
  <si>
    <t>semua jawaban salah</t>
  </si>
  <si>
    <t>Dalam tabel admin, bagian password menjadi kombinasi karakter (acak) yang sebenarnya artinya itu 'admin' dengan begitu orang yang berhasil mendapatkan datanya akan kesulitan untuk mengartikannya, konsep itu dinamakan dengan ...</t>
  </si>
  <si>
    <t>insert</t>
  </si>
  <si>
    <t>read</t>
  </si>
  <si>
    <t>update</t>
  </si>
  <si>
    <t>delete</t>
  </si>
  <si>
    <t>enkripsi</t>
  </si>
  <si>
    <t>cara membuat koneksi dalam php, kita membutuhkan, kecuali...</t>
  </si>
  <si>
    <t>host</t>
  </si>
  <si>
    <t>username</t>
  </si>
  <si>
    <t>password</t>
  </si>
  <si>
    <t>nama database</t>
  </si>
  <si>
    <t>nama tabel/entitas</t>
  </si>
  <si>
    <t>Create dalam crud berarti melakukan query</t>
  </si>
  <si>
    <t>select</t>
  </si>
  <si>
    <t>view</t>
  </si>
  <si>
    <t>dalam proses logout di php, maka kita harus ...</t>
  </si>
  <si>
    <t>menambahkan session</t>
  </si>
  <si>
    <t>menghancurkan/menghapus session</t>
  </si>
  <si>
    <t>membuat tombol logout</t>
  </si>
  <si>
    <t>membuat tombol login</t>
  </si>
  <si>
    <t>semua pernyataan tidak tepat</t>
  </si>
  <si>
    <t>Setiap variabel di PHP diawali dengan simbol…</t>
  </si>
  <si>
    <t>*</t>
  </si>
  <si>
    <t>%</t>
  </si>
  <si>
    <t>@</t>
  </si>
  <si>
    <t>Dibawah ini merupakan jenis program yang dibutuhkan saat akan menjalankan kode PHP,kecuali…</t>
  </si>
  <si>
    <t>Web Server</t>
  </si>
  <si>
    <t>Photo Viewer</t>
  </si>
  <si>
    <t>Web Browser</t>
  </si>
  <si>
    <t>Text Editor</t>
  </si>
  <si>
    <t>Method form yang cocok digunakan untuk form login adalah method...</t>
  </si>
  <si>
    <t>put</t>
  </si>
  <si>
    <t>path</t>
  </si>
  <si>
    <t>Dalam pemrograman web, kita mengenal istilah Client-side dan Server-side Scripting. Apakah yang dimaksud Server side Scripting tersebut...</t>
  </si>
  <si>
    <t>Output dari potongan kode berikut adalah…</t>
  </si>
  <si>
    <t>A</t>
  </si>
  <si>
    <t>B</t>
  </si>
  <si>
    <t>C</t>
  </si>
  <si>
    <t>D</t>
  </si>
  <si>
    <t>-</t>
  </si>
  <si>
    <t>(Bonus) Apa saja yang kamu pelajari selama semester ini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</si>
</sst>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22"/>
      <color theme="1"/>
      <name val="Calibri"/>
      <family val="2"/>
      <scheme val="minor"/>
    </font>
    <font>
      <sz val="20"/>
      <color theme="1"/>
      <name val="Calibri"/>
      <family val="2"/>
      <scheme val="minor"/>
    </font>
    <font>
      <sz val="11"/>
      <name val="Calibri"/>
      <family val="2"/>
      <scheme val="minor"/>
    </font>
    <font>
      <b/>
      <sz val="11"/>
      <name val="Calibri"/>
      <family val="2"/>
      <scheme val="minor"/>
    </font>
    <font>
      <b/>
      <sz val="14"/>
      <color rgb="FF000000"/>
      <name val="Calibri"/>
      <family val="2"/>
    </font>
    <font>
      <b/>
      <sz val="18"/>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64">
    <xf numFmtId="0" fontId="0" fillId="0" borderId="0" xfId="0"/>
    <xf numFmtId="49" fontId="0" fillId="0" borderId="0" xfId="0" applyNumberFormat="1"/>
    <xf numFmtId="0" fontId="0" fillId="0" borderId="0" xfId="0" applyAlignment="1">
      <alignment horizontal="center" vertical="center"/>
    </xf>
    <xf numFmtId="0" fontId="4" fillId="0" borderId="18" xfId="0" applyFont="1" applyBorder="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wrapText="1"/>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6"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xf>
    <xf numFmtId="0" fontId="6" fillId="4" borderId="0" xfId="0" applyFont="1" applyFill="1" applyAlignment="1">
      <alignment horizontal="center" vertical="center" wrapText="1"/>
    </xf>
    <xf numFmtId="0" fontId="2" fillId="4" borderId="27"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0" fillId="0" borderId="8" xfId="0" applyBorder="1"/>
    <xf numFmtId="0" fontId="0" fillId="0" borderId="9" xfId="0" applyBorder="1"/>
    <xf numFmtId="0" fontId="5" fillId="0" borderId="0" xfId="0" applyFont="1"/>
    <xf numFmtId="0" fontId="0" fillId="0" borderId="10" xfId="0" applyBorder="1"/>
    <xf numFmtId="0" fontId="0" fillId="0" borderId="11" xfId="0" applyBorder="1"/>
    <xf numFmtId="0" fontId="6" fillId="0" borderId="0" xfId="0" applyFont="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2" fillId="0" borderId="0" xfId="0" applyFont="1" applyAlignment="1">
      <alignment horizontal="center" vertical="center"/>
    </xf>
    <xf numFmtId="0" fontId="2" fillId="4" borderId="21" xfId="0" applyFont="1" applyFill="1" applyBorder="1" applyAlignment="1">
      <alignment horizontal="center" vertical="center" wrapText="1"/>
    </xf>
    <xf numFmtId="0" fontId="1" fillId="3" borderId="1" xfId="0" applyFont="1" applyFill="1" applyBorder="1" applyAlignment="1">
      <alignment horizontal="center" vertical="top"/>
    </xf>
    <xf numFmtId="0" fontId="0" fillId="0" borderId="0" xfId="0" applyAlignment="1">
      <alignment horizontal="center" vertical="top"/>
    </xf>
    <xf numFmtId="0" fontId="0" fillId="2" borderId="15" xfId="0" applyFill="1" applyBorder="1" applyAlignment="1">
      <alignment horizontal="center" vertical="top"/>
    </xf>
    <xf numFmtId="0" fontId="1" fillId="3" borderId="6" xfId="0" applyFont="1" applyFill="1" applyBorder="1" applyAlignment="1">
      <alignment horizontal="center" vertical="top"/>
    </xf>
    <xf numFmtId="0" fontId="0" fillId="0" borderId="0" xfId="0" applyAlignment="1">
      <alignment wrapText="1"/>
    </xf>
    <xf numFmtId="0" fontId="0" fillId="0" borderId="15" xfId="0" applyBorder="1" applyAlignment="1" applyProtection="1">
      <alignment wrapText="1"/>
      <protection locked="0"/>
    </xf>
    <xf numFmtId="0" fontId="0" fillId="0" borderId="1" xfId="0" applyBorder="1" applyAlignment="1" applyProtection="1">
      <alignment wrapText="1"/>
      <protection locked="0"/>
    </xf>
    <xf numFmtId="0" fontId="0" fillId="0" borderId="6" xfId="0" applyBorder="1" applyAlignment="1" applyProtection="1">
      <alignment wrapText="1"/>
      <protection locked="0"/>
    </xf>
    <xf numFmtId="0" fontId="0" fillId="0" borderId="3" xfId="0" applyBorder="1" applyAlignment="1" applyProtection="1">
      <alignment wrapText="1"/>
      <protection locked="0"/>
    </xf>
    <xf numFmtId="0" fontId="0" fillId="0" borderId="13"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4" fillId="2" borderId="16" xfId="0" applyFont="1" applyFill="1" applyBorder="1" applyAlignment="1">
      <alignment horizontal="center" vertical="center" wrapText="1"/>
    </xf>
    <xf numFmtId="0" fontId="0" fillId="0" borderId="32" xfId="0" applyBorder="1" applyAlignment="1" applyProtection="1">
      <alignment wrapText="1"/>
      <protection locked="0"/>
    </xf>
    <xf numFmtId="0" fontId="0" fillId="0" borderId="16" xfId="0" applyBorder="1" applyAlignment="1" applyProtection="1">
      <alignment wrapText="1"/>
      <protection locked="0"/>
    </xf>
    <xf numFmtId="0" fontId="0" fillId="0" borderId="31" xfId="0" applyBorder="1" applyAlignment="1" applyProtection="1">
      <alignment wrapText="1"/>
      <protection locked="0"/>
    </xf>
    <xf numFmtId="0" fontId="0" fillId="0" borderId="13" xfId="0" applyBorder="1" applyAlignment="1" applyProtection="1">
      <alignment wrapText="1"/>
      <protection locked="0"/>
    </xf>
    <xf numFmtId="0" fontId="0" fillId="0" borderId="7" xfId="0" applyBorder="1" applyAlignment="1" applyProtection="1">
      <alignment wrapText="1"/>
      <protection locked="0"/>
    </xf>
    <xf numFmtId="0" fontId="0" fillId="0" borderId="17" xfId="0" applyBorder="1" applyAlignment="1" applyProtection="1">
      <alignment wrapText="1"/>
      <protection locked="0"/>
    </xf>
    <xf numFmtId="0" fontId="0" fillId="0" borderId="0" xfId="0" applyAlignment="1" applyProtection="1">
      <alignment vertical="top"/>
      <protection locked="0"/>
    </xf>
    <xf numFmtId="0" fontId="0" fillId="0" borderId="0" xfId="0" applyProtection="1">
      <protection locked="0"/>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19" xfId="0" applyBorder="1" applyAlignment="1" applyProtection="1">
      <alignment horizontal="center" vertical="top"/>
      <protection locked="0"/>
    </xf>
    <xf numFmtId="0" fontId="0" fillId="0" borderId="20" xfId="0" applyBorder="1" applyAlignment="1" applyProtection="1">
      <alignment horizontal="center" vertical="top"/>
      <protection locked="0"/>
    </xf>
    <xf numFmtId="0" fontId="0" fillId="2" borderId="28" xfId="0" applyFill="1" applyBorder="1" applyAlignment="1">
      <alignment horizontal="left" vertical="top" wrapText="1" indent="1"/>
    </xf>
    <xf numFmtId="0" fontId="0" fillId="2" borderId="29" xfId="0" applyFill="1" applyBorder="1" applyAlignment="1">
      <alignment horizontal="left" vertical="top" wrapText="1" indent="1"/>
    </xf>
    <xf numFmtId="0" fontId="0" fillId="2" borderId="30" xfId="0" applyFill="1" applyBorder="1" applyAlignment="1">
      <alignment horizontal="left" vertical="top" wrapText="1" indent="1"/>
    </xf>
    <xf numFmtId="0" fontId="3" fillId="2" borderId="14" xfId="0" applyFont="1" applyFill="1" applyBorder="1" applyAlignment="1">
      <alignment horizontal="center" vertical="top"/>
    </xf>
    <xf numFmtId="0" fontId="3" fillId="2" borderId="12" xfId="0" applyFont="1" applyFill="1" applyBorder="1" applyAlignment="1">
      <alignment horizontal="center" vertical="top"/>
    </xf>
    <xf numFmtId="0" fontId="3" fillId="2" borderId="5" xfId="0" applyFont="1" applyFill="1" applyBorder="1" applyAlignment="1">
      <alignment horizontal="center" vertical="top"/>
    </xf>
    <xf numFmtId="0" fontId="0" fillId="2" borderId="2" xfId="0" applyFill="1" applyBorder="1" applyAlignment="1">
      <alignment horizontal="center"/>
    </xf>
    <xf numFmtId="0" fontId="0" fillId="2" borderId="33" xfId="0" applyFill="1" applyBorder="1" applyAlignment="1">
      <alignment horizontal="center"/>
    </xf>
    <xf numFmtId="0" fontId="0" fillId="2" borderId="5" xfId="0" applyFill="1" applyBorder="1" applyAlignment="1">
      <alignment horizontal="center"/>
    </xf>
    <xf numFmtId="0" fontId="0" fillId="2" borderId="34" xfId="0" applyFill="1" applyBorder="1" applyAlignment="1">
      <alignment horizontal="center"/>
    </xf>
    <xf numFmtId="0" fontId="2" fillId="4" borderId="26" xfId="0" applyFont="1" applyFill="1" applyBorder="1" applyAlignment="1">
      <alignment horizontal="center" vertical="center"/>
    </xf>
    <xf numFmtId="0" fontId="0" fillId="0" borderId="3"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6" xfId="0" applyBorder="1" applyAlignment="1" applyProtection="1">
      <alignment horizontal="left"/>
      <protection locked="0"/>
    </xf>
    <xf numFmtId="0" fontId="0" fillId="0" borderId="7" xfId="0" applyBorder="1" applyAlignment="1" applyProtection="1">
      <alignment horizontal="left"/>
      <protection locked="0"/>
    </xf>
  </cellXfs>
  <cellStyles count="1">
    <cellStyle name="Normal" xfId="0" builtinId="0"/>
  </cellStyles>
  <dxfs count="4">
    <dxf>
      <fill>
        <patternFill>
          <bgColor theme="9" tint="0.59996337778862885"/>
        </patternFill>
      </fill>
    </dxf>
    <dxf>
      <font>
        <condense val="0"/>
        <extend val="0"/>
        <color rgb="FF006100"/>
      </font>
      <fill>
        <patternFill>
          <bgColor rgb="FFC6EFCE"/>
        </patternFill>
      </fill>
    </dxf>
    <dxf>
      <fill>
        <patternFill>
          <bgColor theme="8" tint="0.79998168889431442"/>
        </patternFill>
      </fill>
    </dxf>
    <dxf>
      <font>
        <b/>
        <i val="0"/>
      </font>
      <fill>
        <patternFill>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06/relationships/vbaProject" Target="vbaProject.bin"/></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1752600</xdr:colOff>
          <xdr:row>0</xdr:row>
          <xdr:rowOff>28575</xdr:rowOff>
        </xdr:from>
        <xdr:to>
          <xdr:col>8</xdr:col>
          <xdr:colOff>2171700</xdr:colOff>
          <xdr:row>2</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D" sz="1400" b="1" i="0" u="none" strike="noStrike" baseline="0">
                  <a:solidFill>
                    <a:srgbClr val="000000"/>
                  </a:solidFill>
                  <a:latin typeface="Calibri"/>
                  <a:ea typeface="Calibri"/>
                  <a:cs typeface="Calibri"/>
                </a:rPr>
                <a:t>Ciptakan Salinan Import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95250</xdr:colOff>
          <xdr:row>0</xdr:row>
          <xdr:rowOff>47625</xdr:rowOff>
        </xdr:from>
        <xdr:to>
          <xdr:col>7</xdr:col>
          <xdr:colOff>1666875</xdr:colOff>
          <xdr:row>2</xdr:row>
          <xdr:rowOff>9525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ID" sz="1800" b="1" i="0" u="none" strike="noStrike" baseline="0">
                  <a:solidFill>
                    <a:srgbClr val="000000"/>
                  </a:solidFill>
                  <a:latin typeface="Calibri"/>
                  <a:ea typeface="Calibri"/>
                  <a:cs typeface="Calibri"/>
                </a:rPr>
                <a:t>PREVIEW</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EW430"/>
  <sheetViews>
    <sheetView tabSelected="1" zoomScale="80" zoomScaleNormal="80" workbookViewId="0">
      <selection activeCell="C4" sqref="C4:D4"/>
    </sheetView>
  </sheetViews>
  <sheetFormatPr defaultRowHeight="26.25" x14ac:dyDescent="0.25"/>
  <cols>
    <col min="1" max="1" width="21.7109375" customWidth="1"/>
    <col min="2" max="2" width="6.7109375" customWidth="1"/>
    <col min="3" max="3" width="14.42578125" style="26" customWidth="1"/>
    <col min="4" max="4" width="48.7109375" customWidth="1"/>
    <col min="5" max="5" width="10" style="3" customWidth="1"/>
    <col min="6" max="6" width="16.5703125" customWidth="1"/>
    <col min="7" max="7" width="20.140625" customWidth="1"/>
    <col min="8" max="8" width="32.5703125" bestFit="1" customWidth="1"/>
    <col min="9" max="9" width="33" bestFit="1" customWidth="1"/>
    <col min="10" max="10" width="33" customWidth="1"/>
    <col min="11" max="11" width="20.85546875" customWidth="1"/>
    <col min="12" max="12" width="21" customWidth="1"/>
    <col min="13" max="13" width="10.28515625" customWidth="1"/>
    <col min="14" max="14" width="9.5703125" customWidth="1"/>
    <col min="15" max="16" width="11" style="2" hidden="1" customWidth="1"/>
    <col min="17" max="18" width="11" hidden="1" customWidth="1"/>
    <col min="19" max="19" width="18.5703125" style="16" hidden="1" customWidth="1"/>
    <col min="20" max="24" width="11" style="16" hidden="1" customWidth="1"/>
    <col min="25" max="25" width="41.5703125" style="16" hidden="1" customWidth="1"/>
    <col min="26" max="27" width="36.85546875" style="16" hidden="1" customWidth="1"/>
    <col min="28" max="28" width="75" style="16" hidden="1" customWidth="1"/>
    <col min="29" max="29" width="8.7109375" hidden="1" customWidth="1"/>
    <col min="30" max="30" width="12.140625" hidden="1" customWidth="1"/>
    <col min="31" max="31" width="15.140625" hidden="1" customWidth="1"/>
    <col min="32" max="32" width="25.28515625" hidden="1" customWidth="1"/>
    <col min="33" max="33" width="33.85546875" hidden="1" customWidth="1"/>
    <col min="34" max="34" width="34.5703125" hidden="1" customWidth="1"/>
    <col min="42" max="42" width="20.28515625" bestFit="1" customWidth="1"/>
  </cols>
  <sheetData>
    <row r="1" spans="1:36 16373:16377" ht="15" x14ac:dyDescent="0.25">
      <c r="A1" s="55" t="s">
        <v>35</v>
      </c>
      <c r="B1" s="56"/>
      <c r="C1" s="60" t="s">
        <v>74</v>
      </c>
      <c r="D1" s="60"/>
      <c r="E1" s="60"/>
      <c r="F1" s="60"/>
      <c r="G1" s="61"/>
      <c r="H1" s="43"/>
      <c r="I1" s="43"/>
      <c r="J1" s="22"/>
      <c r="K1" s="22"/>
      <c r="L1" s="22"/>
      <c r="M1" s="22"/>
      <c r="O1" s="14"/>
      <c r="P1" s="15"/>
      <c r="AE1" s="10"/>
      <c r="XES1" t="s">
        <v>1</v>
      </c>
      <c r="XET1" t="s">
        <v>2</v>
      </c>
      <c r="XEU1" t="s">
        <v>5</v>
      </c>
      <c r="XEV1" t="s">
        <v>3</v>
      </c>
      <c r="XEW1" t="s">
        <v>4</v>
      </c>
    </row>
    <row r="2" spans="1:36 16373:16377" ht="15.75" thickBot="1" x14ac:dyDescent="0.3">
      <c r="A2" s="57" t="s">
        <v>36</v>
      </c>
      <c r="B2" s="58"/>
      <c r="C2" s="62" t="s">
        <v>75</v>
      </c>
      <c r="D2" s="62"/>
      <c r="E2" s="62"/>
      <c r="F2" s="62"/>
      <c r="G2" s="63"/>
      <c r="H2" s="44"/>
      <c r="I2" s="44"/>
      <c r="J2" s="10"/>
      <c r="K2" s="10"/>
      <c r="L2" s="10"/>
      <c r="M2" s="10"/>
      <c r="O2" s="17"/>
      <c r="P2" s="18"/>
      <c r="AE2" s="10"/>
      <c r="AH2" s="1"/>
      <c r="AI2" s="1"/>
      <c r="AJ2" s="1"/>
    </row>
    <row r="3" spans="1:36 16373:16377" ht="15.75" thickBot="1" x14ac:dyDescent="0.3">
      <c r="E3" s="2"/>
    </row>
    <row r="4" spans="1:36 16373:16377" ht="99.75" customHeight="1" thickBot="1" x14ac:dyDescent="0.3">
      <c r="A4" s="7" t="s">
        <v>37</v>
      </c>
      <c r="B4" s="6" t="s">
        <v>0</v>
      </c>
      <c r="C4" s="59" t="s">
        <v>38</v>
      </c>
      <c r="D4" s="59"/>
      <c r="E4" s="7" t="s">
        <v>6</v>
      </c>
      <c r="F4" s="8" t="s">
        <v>42</v>
      </c>
      <c r="G4" s="13" t="s">
        <v>54</v>
      </c>
      <c r="H4" s="12" t="s">
        <v>60</v>
      </c>
      <c r="I4" s="8" t="s">
        <v>61</v>
      </c>
      <c r="J4" s="8" t="s">
        <v>62</v>
      </c>
      <c r="K4" s="8" t="s">
        <v>70</v>
      </c>
      <c r="L4" s="24" t="s">
        <v>71</v>
      </c>
      <c r="M4" s="9"/>
      <c r="O4" s="9" t="s">
        <v>39</v>
      </c>
      <c r="P4" s="9" t="s">
        <v>40</v>
      </c>
      <c r="Q4" s="9" t="s">
        <v>43</v>
      </c>
      <c r="R4" s="9" t="s">
        <v>44</v>
      </c>
      <c r="S4" s="19" t="s">
        <v>46</v>
      </c>
      <c r="T4" s="19" t="s">
        <v>47</v>
      </c>
      <c r="U4" s="19" t="s">
        <v>48</v>
      </c>
      <c r="V4" s="19" t="s">
        <v>49</v>
      </c>
      <c r="W4" s="19" t="s">
        <v>50</v>
      </c>
      <c r="X4" s="19" t="s">
        <v>63</v>
      </c>
      <c r="Y4" s="19" t="s">
        <v>51</v>
      </c>
      <c r="Z4" s="19" t="s">
        <v>52</v>
      </c>
      <c r="AA4" s="19" t="s">
        <v>64</v>
      </c>
      <c r="AB4" s="19" t="s">
        <v>53</v>
      </c>
      <c r="AC4" s="11" t="s">
        <v>56</v>
      </c>
      <c r="AD4" s="11" t="s">
        <v>55</v>
      </c>
      <c r="AE4" s="4" t="s">
        <v>54</v>
      </c>
      <c r="AF4" s="9" t="s">
        <v>57</v>
      </c>
      <c r="AG4" s="23" t="s">
        <v>58</v>
      </c>
      <c r="AH4" s="23" t="s">
        <v>59</v>
      </c>
    </row>
    <row r="5" spans="1:36 16373:16377" ht="15.75" customHeight="1" x14ac:dyDescent="0.25">
      <c r="A5" s="47" t="s">
        <v>1</v>
      </c>
      <c r="B5" s="52">
        <f>IF(LEN(A5)&lt;1,"",1)</f>
        <v>1</v>
      </c>
      <c r="C5" s="27" t="str">
        <f>IF(ISBLANK(A5),"",IF(A5="Uraian Panjang","Teks Uraian","Teks Soal"))</f>
        <v>Teks Soal</v>
      </c>
      <c r="D5" s="30" t="s">
        <v>76</v>
      </c>
      <c r="E5" s="36"/>
      <c r="F5" s="45" t="str">
        <f>IF(ISBLANK(A5),"",IF(A5="Pilihan Ganda","Centang salah satu jawaban disamping pada kolom KUNCI",IF(A5="Jawaban Jamak","Centang beberapa jawaban disamping pada kolom KUNCI",IF(A5="Uraian Panjang","Pastikan tidak ada jawaban yang tercentang pada kolom KUNCI",IF(A5="Esai Koreksi Otomatis","Kunci jawaban adalah teks opsi dan centang opsi tersebut pada kolom KUNCI","ISIKAN JODOHNYA PADA KOLOM KUNCI")))))</f>
        <v>Centang salah satu jawaban disamping pada kolom KUNCI</v>
      </c>
      <c r="G5" s="49" t="str">
        <f>IF(LEN(A5)&lt;1,"",IF(AE5=FALSE,"Ada kesalahan, mohon perhatikan kolom KETERANGAN",""))</f>
        <v/>
      </c>
      <c r="H5" s="30"/>
      <c r="I5" s="30"/>
      <c r="J5" s="37"/>
      <c r="K5" s="37"/>
      <c r="L5" s="38"/>
      <c r="M5" s="29"/>
      <c r="O5" s="2" t="str">
        <f>IF(AND(ISBLANK(A5),ISBLANK(E5)),0,IF(ISBLANK(E5),IF(A5="Pilihan Ganda","S",IF(A5="Jawaban Jamak","M",IF(A5="Uraian Panjang","T",IF(A5="Esai Koreksi Otomatis","T","O")))),IF(E5="v",1,0)))</f>
        <v>S</v>
      </c>
      <c r="P5" s="2">
        <f t="shared" ref="P5:P11" si="0">IF(LEN(C5)&gt;1,1,IF(C5="A",1,IF(C5="B",2,IF(C5="C",3,IF(C5="D",4,IF(C5="E",5,""))))))</f>
        <v>1</v>
      </c>
      <c r="Q5">
        <f>IF(ISBLANK(B5),"",B5)</f>
        <v>1</v>
      </c>
      <c r="R5">
        <f>IF(ISBLANK(D5),0,1)</f>
        <v>1</v>
      </c>
      <c r="S5" s="16" t="s">
        <v>45</v>
      </c>
      <c r="T5" s="16" t="str">
        <f t="shared" ref="T5:T68" si="1">C$1</f>
        <v>Pemrograman Web dan Perangkat Bergerak XI</v>
      </c>
      <c r="U5" s="16" t="str">
        <f t="shared" ref="U5:U68" si="2">C$2</f>
        <v>Ujian Akhir Semester</v>
      </c>
      <c r="V5" s="16">
        <f>H5</f>
        <v>0</v>
      </c>
      <c r="W5" s="16">
        <f>I5</f>
        <v>0</v>
      </c>
      <c r="X5" s="16">
        <f>J5</f>
        <v>0</v>
      </c>
      <c r="Y5" s="16" t="str">
        <f>IF(ISBLANK(H5),"",CONCATENATE("&lt;img src='",S5,T5,"/",U5,"/",V5,"'&gt;&lt;br/&gt;"))</f>
        <v/>
      </c>
      <c r="Z5" s="16" t="str">
        <f>IF(ISBLANK(I5),"",CONCATENATE("&lt;br/&gt;&lt;img src='",S5,T5,"/",U5,"/",W5,"'&gt;"))</f>
        <v/>
      </c>
      <c r="AA5" s="16" t="str">
        <f>IF(ISBLANK(J5),"",CONCATENATE("&lt;br/&gt;&lt;img src='",S5,T5,"/",U5,"/",X5,"'&gt;"))</f>
        <v/>
      </c>
      <c r="AB5" s="16" t="str">
        <f>CONCATENATE(Y5,SUBSTITUTE(D5,CHAR(34),"&amp;quot;"),AF5,Z5,AA5,AG5,AH5)</f>
        <v>Dalam pemrograman web, kita mengenal istilah Client-side dan Server-side Scripting. Apakah yang dimaksud Server-side Scripting tersebut...&amp;nbsp;</v>
      </c>
      <c r="AC5">
        <f>COUNTIF(E5:E10,"v")</f>
        <v>1</v>
      </c>
      <c r="AD5" t="str">
        <f>O5</f>
        <v>S</v>
      </c>
      <c r="AE5" t="b">
        <f t="shared" ref="AE5:AE68" si="3">IF(A5="Pilihan Ganda",
 AND(A5="Pilihan Ganda",AC5=1),
 IF(A5="Jawaban Jamak",
  AND(A5="Jawaban Jamak",AC5&gt;1),
  IF(A5="Menjodohkan",
   AND(A5="Menjodohkan",AC5=0),
   IF(A5="Uraian Panjang",
    AND(A5="Uraian Panjang",AC5=0),
    IF(A5="Esai Koreksi Otomatis",
     AND(A5="Esai Koreksi Otomatis",AC5&gt;0)
    )
   )
  )
 )
)</f>
        <v>1</v>
      </c>
      <c r="AF5" s="20" t="str">
        <f>IF(LEN(C5)&gt;1,IF(A5="Menjodohkan",CONCATENATE("&lt;div id='tmfmatchsub' style='background:#bbdefb; border:1px solid #2196f3; padding:5px 10px'&gt;
&lt;ol&gt;","&lt;li&gt;",#REF!,"&lt;/li&gt;","&lt;li&gt;",E6,"&lt;/li&gt;","&lt;li&gt;",E8,"&lt;/li&gt;","&lt;li&gt;",E9,"&lt;/li&gt;","&lt;li&gt;",E10,"&lt;/li&gt;&lt;/ol&gt;&lt;/div&gt;"),"&amp;nbsp;"),"")</f>
        <v>&amp;nbsp;</v>
      </c>
      <c r="AG5" s="16" t="str">
        <f t="shared" ref="AG5" si="4">IF(ISBLANK(K5),"",CONCATENATE("&lt;br/&gt;&lt;audio controls&gt;&lt;source src='",S5,T5,"/",U5,"/",K5,"'&gt;Your browser does not support the audio element.&lt;/audio&gt;"))</f>
        <v/>
      </c>
      <c r="AH5" s="16" t="str">
        <f t="shared" ref="AH5" si="5">IF(ISBLANK(L5),"",CONCATENATE("&lt;br/&gt;&lt;video controls&gt;&lt;source src='",S5,T5,"/",U5,"/",L5,"'&gt;Your browser does not support the video element.&lt;/video&gt;"))</f>
        <v/>
      </c>
    </row>
    <row r="6" spans="1:36 16373:16377" ht="15" customHeight="1" x14ac:dyDescent="0.25">
      <c r="A6" s="47"/>
      <c r="B6" s="53"/>
      <c r="C6" s="25" t="str">
        <f>IF(C5="Teks Uraian","",IF(OR(LEN(C5)&lt;1,LEN(D6)&lt;1),"","A"))</f>
        <v>A</v>
      </c>
      <c r="D6" s="31" t="s">
        <v>77</v>
      </c>
      <c r="E6" s="34" t="s">
        <v>41</v>
      </c>
      <c r="F6" s="45"/>
      <c r="G6" s="50"/>
      <c r="H6" s="31"/>
      <c r="I6" s="31"/>
      <c r="J6" s="39"/>
      <c r="K6" s="39"/>
      <c r="L6" s="40"/>
      <c r="M6" s="29"/>
      <c r="O6" s="2" t="e">
        <f>IF(AND(ISBLANK(A6),ISBLANK(#REF!)),0,IF(ISBLANK(#REF!),IF(A6="Pilihan Ganda","S",IF(A6="Jawaban Jamak","M",IF(A6="Uraian Panjang","T",IF(A6="Esai Koreksi Otomatis","T","O")))),IF(#REF!="v",1,0)))</f>
        <v>#REF!</v>
      </c>
      <c r="P6" s="2">
        <f t="shared" si="0"/>
        <v>1</v>
      </c>
      <c r="Q6" t="str">
        <f t="shared" ref="Q6:Q69" si="6">IF(ISBLANK(B6),"",B6)</f>
        <v/>
      </c>
      <c r="R6">
        <f t="shared" ref="R6:R69" si="7">IF(ISBLANK(D6),0,1)</f>
        <v>1</v>
      </c>
      <c r="S6" s="16" t="s">
        <v>45</v>
      </c>
      <c r="T6" s="16" t="str">
        <f t="shared" si="1"/>
        <v>Pemrograman Web dan Perangkat Bergerak XI</v>
      </c>
      <c r="U6" s="16" t="str">
        <f t="shared" si="2"/>
        <v>Ujian Akhir Semester</v>
      </c>
      <c r="V6" s="16">
        <f t="shared" ref="V6:V69" si="8">H6</f>
        <v>0</v>
      </c>
      <c r="W6" s="16">
        <f t="shared" ref="W6:W69" si="9">I6</f>
        <v>0</v>
      </c>
      <c r="X6" s="16">
        <f t="shared" ref="X6:X69" si="10">J6</f>
        <v>0</v>
      </c>
      <c r="Y6" s="16" t="str">
        <f t="shared" ref="Y6:Y68" si="11">IF(ISBLANK(H6),"",CONCATENATE("&lt;img src='",S6,T6,"/",U6,"/",V6,"'&gt;&lt;br/&gt;"))</f>
        <v/>
      </c>
      <c r="Z6" s="16" t="str">
        <f t="shared" ref="Z6:Z68" si="12">IF(ISBLANK(I6),"",CONCATENATE("&lt;br/&gt;&lt;img src='",S6,T6,"/",U6,"/",W6,"'&gt;"))</f>
        <v/>
      </c>
      <c r="AA6" s="16" t="str">
        <f t="shared" ref="AA6:AA69" si="13">IF(ISBLANK(J6),"",CONCATENATE("&lt;br/&gt;&lt;img src='",S6,T6,"/",U6,"/",X6,"'&gt;"))</f>
        <v/>
      </c>
      <c r="AB6" s="16" t="str">
        <f t="shared" ref="AB6:AB69" si="14">CONCATENATE(Y6,SUBSTITUTE(D6,CHAR(34),"&amp;quot;"),AF6,Z6,AA6,AG6,AH6)</f>
        <v>bahasa pemrograman web yang pengolahan datanya dilakukan oleh komputer server</v>
      </c>
      <c r="AC6">
        <f>COUNTIF(E6:E11,"v")</f>
        <v>1</v>
      </c>
      <c r="AD6" t="e">
        <f t="shared" ref="AD6:AD69" si="15">O6</f>
        <v>#REF!</v>
      </c>
      <c r="AE6" t="b">
        <f t="shared" si="3"/>
        <v>0</v>
      </c>
      <c r="AF6" s="20" t="str">
        <f>IF(LEN(C6)&gt;1,IF(A6="Menjodohkan",CONCATENATE("&lt;div id='tmfmatchsub' style='background:#bbdefb; border:1px solid #2196f3; padding:5px 10px'&gt;
&lt;ol&gt;","&lt;li&gt;",E6,"&lt;/li&gt;","&lt;li&gt;",E8,"&lt;/li&gt;","&lt;li&gt;",E9,"&lt;/li&gt;","&lt;li&gt;",E10,"&lt;/li&gt;","&lt;li&gt;",E11,"&lt;/li&gt;&lt;/ol&gt;&lt;/div&gt;"),"&amp;nbsp;"),"")</f>
        <v/>
      </c>
      <c r="AG6" s="16" t="str">
        <f t="shared" ref="AG6:AG69" si="16">IF(ISBLANK(K6),"",CONCATENATE("&lt;br/&gt;&lt;audio controls&gt;&lt;source src='",S6,T6,"/",U6,"/",K6,"'&gt;Your browser does not support the audio element.&lt;/audio&gt;"))</f>
        <v/>
      </c>
      <c r="AH6" s="16" t="str">
        <f t="shared" ref="AH6:AH69" si="17">IF(ISBLANK(L6),"",CONCATENATE("&lt;br/&gt;&lt;video controls&gt;&lt;source src='",S6,T6,"/",U6,"/",L6,"'&gt;Your browser does not support the video element.&lt;/video&gt;"))</f>
        <v/>
      </c>
    </row>
    <row r="7" spans="1:36 16373:16377" ht="15" customHeight="1" x14ac:dyDescent="0.25">
      <c r="A7" s="47"/>
      <c r="B7" s="53"/>
      <c r="C7" s="25" t="str">
        <f>IF(OR(LEN(C6)&lt;1,LEN(D6)&lt;1),"","B")</f>
        <v>B</v>
      </c>
      <c r="D7" s="31" t="s">
        <v>78</v>
      </c>
      <c r="F7" s="45"/>
      <c r="G7" s="50"/>
      <c r="H7" s="31"/>
      <c r="I7" s="31"/>
      <c r="J7" s="39"/>
      <c r="K7" s="39"/>
      <c r="L7" s="40"/>
      <c r="M7" s="29"/>
      <c r="O7" s="2">
        <f>IF(AND(ISBLANK(A7),ISBLANK(E6)),0,IF(ISBLANK(E6),IF(A7="Pilihan Ganda","S",IF(A7="Jawaban Jamak","M",IF(A7="Uraian Panjang","T",IF(A7="Esai Koreksi Otomatis","T","O")))),IF(E6="v",1,0)))</f>
        <v>1</v>
      </c>
      <c r="P7" s="2">
        <f t="shared" si="0"/>
        <v>2</v>
      </c>
      <c r="Q7" t="str">
        <f t="shared" si="6"/>
        <v/>
      </c>
      <c r="R7">
        <f t="shared" si="7"/>
        <v>1</v>
      </c>
      <c r="S7" s="16" t="s">
        <v>45</v>
      </c>
      <c r="T7" s="16" t="str">
        <f t="shared" si="1"/>
        <v>Pemrograman Web dan Perangkat Bergerak XI</v>
      </c>
      <c r="U7" s="16" t="str">
        <f t="shared" si="2"/>
        <v>Ujian Akhir Semester</v>
      </c>
      <c r="V7" s="16">
        <f t="shared" si="8"/>
        <v>0</v>
      </c>
      <c r="W7" s="16">
        <f t="shared" si="9"/>
        <v>0</v>
      </c>
      <c r="X7" s="16">
        <f t="shared" si="10"/>
        <v>0</v>
      </c>
      <c r="Y7" s="16" t="str">
        <f t="shared" si="11"/>
        <v/>
      </c>
      <c r="Z7" s="16" t="str">
        <f t="shared" si="12"/>
        <v/>
      </c>
      <c r="AA7" s="16" t="str">
        <f t="shared" si="13"/>
        <v/>
      </c>
      <c r="AB7" s="16" t="str">
        <f t="shared" si="14"/>
        <v>bahasa pemrograman web yang pengolahan datanya dilakukan oleh komputer pengguna / pengunjung</v>
      </c>
      <c r="AC7">
        <f>COUNTIF(E6:E12,"v")</f>
        <v>2</v>
      </c>
      <c r="AD7">
        <f t="shared" si="15"/>
        <v>1</v>
      </c>
      <c r="AE7" t="b">
        <f t="shared" si="3"/>
        <v>0</v>
      </c>
      <c r="AF7" s="20" t="str">
        <f>IF(LEN(C7)&gt;1,IF(A7="Menjodohkan",CONCATENATE("&lt;div id='tmfmatchsub' style='background:#bbdefb; border:1px solid #2196f3; padding:5px 10px'&gt;
&lt;ol&gt;","&lt;li&gt;",E8,"&lt;/li&gt;","&lt;li&gt;",E9,"&lt;/li&gt;","&lt;li&gt;",E10,"&lt;/li&gt;","&lt;li&gt;",E11,"&lt;/li&gt;","&lt;li&gt;",#REF!,"&lt;/li&gt;&lt;/ol&gt;&lt;/div&gt;"),"&amp;nbsp;"),"")</f>
        <v/>
      </c>
      <c r="AG7" s="16" t="str">
        <f t="shared" si="16"/>
        <v/>
      </c>
      <c r="AH7" s="16" t="str">
        <f t="shared" si="17"/>
        <v/>
      </c>
    </row>
    <row r="8" spans="1:36 16373:16377" ht="15" customHeight="1" x14ac:dyDescent="0.25">
      <c r="A8" s="47"/>
      <c r="B8" s="53"/>
      <c r="C8" s="25" t="str">
        <f>IF(OR(LEN(C7)&lt;1,LEN(D8)&lt;1),"","C")</f>
        <v>C</v>
      </c>
      <c r="D8" s="31" t="s">
        <v>79</v>
      </c>
      <c r="E8" s="34"/>
      <c r="F8" s="45"/>
      <c r="G8" s="50"/>
      <c r="H8" s="31"/>
      <c r="I8" s="31"/>
      <c r="J8" s="39"/>
      <c r="K8" s="39"/>
      <c r="L8" s="40"/>
      <c r="M8" s="29"/>
      <c r="O8" s="2">
        <f t="shared" ref="O8:O69" si="18">IF(AND(ISBLANK(A8),ISBLANK(E8)),0,IF(ISBLANK(E8),IF(A8="Pilihan Ganda","S",IF(A8="Jawaban Jamak","M",IF(A8="Uraian Panjang","T",IF(A8="Esai Koreksi Otomatis","T","O")))),IF(E8="v",1,0)))</f>
        <v>0</v>
      </c>
      <c r="P8" s="2">
        <f t="shared" si="0"/>
        <v>3</v>
      </c>
      <c r="Q8" t="str">
        <f t="shared" si="6"/>
        <v/>
      </c>
      <c r="R8">
        <f t="shared" si="7"/>
        <v>1</v>
      </c>
      <c r="S8" s="16" t="s">
        <v>45</v>
      </c>
      <c r="T8" s="16" t="str">
        <f t="shared" si="1"/>
        <v>Pemrograman Web dan Perangkat Bergerak XI</v>
      </c>
      <c r="U8" s="16" t="str">
        <f t="shared" si="2"/>
        <v>Ujian Akhir Semester</v>
      </c>
      <c r="V8" s="16">
        <f t="shared" si="8"/>
        <v>0</v>
      </c>
      <c r="W8" s="16">
        <f t="shared" si="9"/>
        <v>0</v>
      </c>
      <c r="X8" s="16">
        <f t="shared" si="10"/>
        <v>0</v>
      </c>
      <c r="Y8" s="16" t="str">
        <f t="shared" si="11"/>
        <v/>
      </c>
      <c r="Z8" s="16" t="str">
        <f t="shared" si="12"/>
        <v/>
      </c>
      <c r="AA8" s="16" t="str">
        <f t="shared" si="13"/>
        <v/>
      </c>
      <c r="AB8" s="16" t="str">
        <f t="shared" si="14"/>
        <v>bahasa pemrograman yang bisa dimodifikasi oleh pengguna</v>
      </c>
      <c r="AC8">
        <f>COUNTIF(E8:E12,"v")</f>
        <v>1</v>
      </c>
      <c r="AD8">
        <f t="shared" si="15"/>
        <v>0</v>
      </c>
      <c r="AE8" t="b">
        <f t="shared" si="3"/>
        <v>0</v>
      </c>
      <c r="AF8" s="20" t="str">
        <f>IF(LEN(C8)&gt;1,IF(A8="Menjodohkan",CONCATENATE("&lt;div id='tmfmatchsub' style='background:#bbdefb; border:1px solid #2196f3; padding:5px 10px'&gt;
&lt;ol&gt;","&lt;li&gt;",E9,"&lt;/li&gt;","&lt;li&gt;",E10,"&lt;/li&gt;","&lt;li&gt;",E11,"&lt;/li&gt;","&lt;li&gt;",#REF!,"&lt;/li&gt;","&lt;li&gt;",E12,"&lt;/li&gt;&lt;/ol&gt;&lt;/div&gt;"),"&amp;nbsp;"),"")</f>
        <v/>
      </c>
      <c r="AG8" s="16" t="str">
        <f t="shared" si="16"/>
        <v/>
      </c>
      <c r="AH8" s="16" t="str">
        <f t="shared" si="17"/>
        <v/>
      </c>
    </row>
    <row r="9" spans="1:36 16373:16377" ht="15" customHeight="1" x14ac:dyDescent="0.25">
      <c r="A9" s="47"/>
      <c r="B9" s="53"/>
      <c r="C9" s="25" t="str">
        <f>IF(OR(LEN(C8)&lt;1,LEN(D9)&lt;1),"","D")</f>
        <v>D</v>
      </c>
      <c r="D9" s="31" t="s">
        <v>80</v>
      </c>
      <c r="E9" s="34"/>
      <c r="F9" s="45"/>
      <c r="G9" s="50"/>
      <c r="H9" s="31"/>
      <c r="I9" s="31"/>
      <c r="J9" s="39"/>
      <c r="K9" s="39"/>
      <c r="L9" s="40"/>
      <c r="M9" s="29"/>
      <c r="O9" s="2">
        <f t="shared" si="18"/>
        <v>0</v>
      </c>
      <c r="P9" s="2">
        <f t="shared" si="0"/>
        <v>4</v>
      </c>
      <c r="Q9" t="str">
        <f t="shared" si="6"/>
        <v/>
      </c>
      <c r="R9">
        <f t="shared" si="7"/>
        <v>1</v>
      </c>
      <c r="S9" s="16" t="s">
        <v>45</v>
      </c>
      <c r="T9" s="16" t="str">
        <f t="shared" si="1"/>
        <v>Pemrograman Web dan Perangkat Bergerak XI</v>
      </c>
      <c r="U9" s="16" t="str">
        <f t="shared" si="2"/>
        <v>Ujian Akhir Semester</v>
      </c>
      <c r="V9" s="16">
        <f t="shared" si="8"/>
        <v>0</v>
      </c>
      <c r="W9" s="16">
        <f t="shared" si="9"/>
        <v>0</v>
      </c>
      <c r="X9" s="16">
        <f t="shared" si="10"/>
        <v>0</v>
      </c>
      <c r="Y9" s="16" t="str">
        <f t="shared" si="11"/>
        <v/>
      </c>
      <c r="Z9" s="16" t="str">
        <f t="shared" si="12"/>
        <v/>
      </c>
      <c r="AA9" s="16" t="str">
        <f t="shared" si="13"/>
        <v/>
      </c>
      <c r="AB9" s="16" t="str">
        <f t="shared" si="14"/>
        <v>bahasa pemrograman tingkat rendah yang digunakan untuk mesin</v>
      </c>
      <c r="AC9">
        <f t="shared" ref="AC9:AC69" si="19">COUNTIF(E9:E14,"v")</f>
        <v>1</v>
      </c>
      <c r="AD9">
        <f t="shared" si="15"/>
        <v>0</v>
      </c>
      <c r="AE9" t="b">
        <f t="shared" si="3"/>
        <v>0</v>
      </c>
      <c r="AF9" s="20" t="str">
        <f>IF(LEN(C9)&gt;1,IF(A9="Menjodohkan",CONCATENATE("&lt;div id='tmfmatchsub' style='background:#bbdefb; border:1px solid #2196f3; padding:5px 10px'&gt;
&lt;ol&gt;","&lt;li&gt;",E10,"&lt;/li&gt;","&lt;li&gt;",E11,"&lt;/li&gt;","&lt;li&gt;",#REF!,"&lt;/li&gt;","&lt;li&gt;",E12,"&lt;/li&gt;","&lt;li&gt;",E14,"&lt;/li&gt;&lt;/ol&gt;&lt;/div&gt;"),"&amp;nbsp;"),"")</f>
        <v/>
      </c>
      <c r="AG9" s="16" t="str">
        <f t="shared" si="16"/>
        <v/>
      </c>
      <c r="AH9" s="16" t="str">
        <f t="shared" si="17"/>
        <v/>
      </c>
    </row>
    <row r="10" spans="1:36 16373:16377" ht="15.75" customHeight="1" thickBot="1" x14ac:dyDescent="0.3">
      <c r="A10" s="48"/>
      <c r="B10" s="54"/>
      <c r="C10" s="28" t="str">
        <f>IF(OR(LEN(C9)&lt;1,LEN(D10)&lt;1),"","E")</f>
        <v>E</v>
      </c>
      <c r="D10" s="32" t="s">
        <v>81</v>
      </c>
      <c r="E10" s="35"/>
      <c r="F10" s="46"/>
      <c r="G10" s="51"/>
      <c r="H10" s="32"/>
      <c r="I10" s="32"/>
      <c r="J10" s="32"/>
      <c r="K10" s="32"/>
      <c r="L10" s="41"/>
      <c r="M10" s="29"/>
      <c r="O10" s="2">
        <f t="shared" si="18"/>
        <v>0</v>
      </c>
      <c r="P10" s="2">
        <f t="shared" si="0"/>
        <v>5</v>
      </c>
      <c r="Q10" t="str">
        <f t="shared" si="6"/>
        <v/>
      </c>
      <c r="R10">
        <f t="shared" si="7"/>
        <v>1</v>
      </c>
      <c r="S10" s="16" t="s">
        <v>45</v>
      </c>
      <c r="T10" s="16" t="str">
        <f t="shared" si="1"/>
        <v>Pemrograman Web dan Perangkat Bergerak XI</v>
      </c>
      <c r="U10" s="16" t="str">
        <f t="shared" si="2"/>
        <v>Ujian Akhir Semester</v>
      </c>
      <c r="V10" s="16">
        <f t="shared" si="8"/>
        <v>0</v>
      </c>
      <c r="W10" s="16">
        <f t="shared" si="9"/>
        <v>0</v>
      </c>
      <c r="X10" s="16">
        <f t="shared" si="10"/>
        <v>0</v>
      </c>
      <c r="Y10" s="16" t="str">
        <f t="shared" si="11"/>
        <v/>
      </c>
      <c r="Z10" s="16" t="str">
        <f t="shared" si="12"/>
        <v/>
      </c>
      <c r="AA10" s="16" t="str">
        <f t="shared" si="13"/>
        <v/>
      </c>
      <c r="AB10" s="16" t="str">
        <f t="shared" si="14"/>
        <v>bahasa pemrograman yang hanya bisa dilihat oleh client</v>
      </c>
      <c r="AC10">
        <f t="shared" si="19"/>
        <v>1</v>
      </c>
      <c r="AD10">
        <f t="shared" si="15"/>
        <v>0</v>
      </c>
      <c r="AE10" t="b">
        <f t="shared" si="3"/>
        <v>0</v>
      </c>
      <c r="AF10" s="20" t="str">
        <f>IF(LEN(C10)&gt;1,IF(A10="Menjodohkan",CONCATENATE("&lt;div id='tmfmatchsub' style='background:#bbdefb; border:1px solid #2196f3; padding:5px 10px'&gt;
&lt;ol&gt;","&lt;li&gt;",E11,"&lt;/li&gt;","&lt;li&gt;",#REF!,"&lt;/li&gt;","&lt;li&gt;",E12,"&lt;/li&gt;","&lt;li&gt;",E14,"&lt;/li&gt;","&lt;li&gt;",E15,"&lt;/li&gt;&lt;/ol&gt;&lt;/div&gt;"),"&amp;nbsp;"),"")</f>
        <v/>
      </c>
      <c r="AG10" s="16" t="str">
        <f t="shared" si="16"/>
        <v/>
      </c>
      <c r="AH10" s="16" t="str">
        <f t="shared" si="17"/>
        <v/>
      </c>
    </row>
    <row r="11" spans="1:36 16373:16377" ht="15" customHeight="1" x14ac:dyDescent="0.25">
      <c r="A11" s="47" t="s">
        <v>1</v>
      </c>
      <c r="B11" s="52">
        <f>IF(LEN(A11)&lt;1,"",IF(ISBLANK(B5),"",B5+1))</f>
        <v>2</v>
      </c>
      <c r="C11" s="27" t="str">
        <f t="shared" ref="C11" si="20">IF(ISBLANK(A11),"",IF(A11="Uraian Panjang","Teks Uraian","Teks Soal"))</f>
        <v>Teks Soal</v>
      </c>
      <c r="D11" s="30" t="s">
        <v>82</v>
      </c>
      <c r="E11" s="36"/>
      <c r="F11" s="45" t="str">
        <f t="shared" ref="F11" si="21">IF(ISBLANK(A11),"",IF(A11="Pilihan Ganda","Centang salah satu jawaban disamping pada kolom KUNCI",IF(A11="Jawaban Jamak","Centang beberapa jawaban disamping pada kolom KUNCI",IF(A11="Uraian Panjang","Pastikan tidak ada jawaban yang tercentang pada kolom KUNCI",IF(A11="Esai Koreksi Otomatis","Kunci jawaban adalah teks opsi dan centang opsi tersebut pada kolom KUNCI","ISIKAN JODOHNYA PADA KOLOM KUNCI")))))</f>
        <v>Centang salah satu jawaban disamping pada kolom KUNCI</v>
      </c>
      <c r="G11" s="49" t="str">
        <f>IF(LEN(A11)&lt;1,"",IF(AE11=FALSE,"Ada kesalahan, mohon perhatikan kolom KETERANGAN",""))</f>
        <v/>
      </c>
      <c r="H11" s="30"/>
      <c r="I11" s="30"/>
      <c r="J11" s="37"/>
      <c r="K11" s="37"/>
      <c r="L11" s="38"/>
      <c r="M11" s="29"/>
      <c r="O11" s="2" t="str">
        <f t="shared" si="18"/>
        <v>S</v>
      </c>
      <c r="P11" s="2">
        <f t="shared" si="0"/>
        <v>1</v>
      </c>
      <c r="Q11">
        <f t="shared" si="6"/>
        <v>2</v>
      </c>
      <c r="R11">
        <f t="shared" si="7"/>
        <v>1</v>
      </c>
      <c r="S11" s="16" t="s">
        <v>45</v>
      </c>
      <c r="T11" s="16" t="str">
        <f t="shared" si="1"/>
        <v>Pemrograman Web dan Perangkat Bergerak XI</v>
      </c>
      <c r="U11" s="16" t="str">
        <f t="shared" si="2"/>
        <v>Ujian Akhir Semester</v>
      </c>
      <c r="V11" s="16">
        <f t="shared" si="8"/>
        <v>0</v>
      </c>
      <c r="W11" s="16">
        <f t="shared" si="9"/>
        <v>0</v>
      </c>
      <c r="X11" s="16">
        <f t="shared" si="10"/>
        <v>0</v>
      </c>
      <c r="Y11" s="16" t="str">
        <f t="shared" si="11"/>
        <v/>
      </c>
      <c r="Z11" s="16" t="str">
        <f t="shared" si="12"/>
        <v/>
      </c>
      <c r="AA11" s="16" t="str">
        <f t="shared" si="13"/>
        <v/>
      </c>
      <c r="AB11" s="16" t="str">
        <f t="shared" si="14"/>
        <v>Untuk membuat komentar di PHP menggunakan tanda ...&amp;nbsp;</v>
      </c>
      <c r="AC11">
        <f t="shared" si="19"/>
        <v>1</v>
      </c>
      <c r="AD11" t="str">
        <f t="shared" si="15"/>
        <v>S</v>
      </c>
      <c r="AE11" t="b">
        <f t="shared" si="3"/>
        <v>1</v>
      </c>
      <c r="AF11" s="20" t="str">
        <f>IF(LEN(C11)&gt;1,IF(A11="Menjodohkan",CONCATENATE("&lt;div id='tmfmatchsub' style='background:#bbdefb; border:1px solid #2196f3; padding:5px 10px'&gt;
&lt;ol&gt;","&lt;li&gt;",#REF!,"&lt;/li&gt;","&lt;li&gt;",E12,"&lt;/li&gt;","&lt;li&gt;",E14,"&lt;/li&gt;","&lt;li&gt;",E15,"&lt;/li&gt;","&lt;li&gt;",E16,"&lt;/li&gt;&lt;/ol&gt;&lt;/div&gt;"),"&amp;nbsp;"),"")</f>
        <v>&amp;nbsp;</v>
      </c>
      <c r="AG11" s="16" t="str">
        <f t="shared" si="16"/>
        <v/>
      </c>
      <c r="AH11" s="16" t="str">
        <f t="shared" si="17"/>
        <v/>
      </c>
    </row>
    <row r="12" spans="1:36 16373:16377" ht="15" customHeight="1" x14ac:dyDescent="0.25">
      <c r="A12" s="47"/>
      <c r="B12" s="53"/>
      <c r="C12" s="25" t="str">
        <f t="shared" ref="C12" si="22">IF(C11="Teks Uraian","",IF(OR(LEN(C11)&lt;1,LEN(D12)&lt;1),"","A"))</f>
        <v>A</v>
      </c>
      <c r="D12" s="31" t="s">
        <v>83</v>
      </c>
      <c r="E12" s="34" t="s">
        <v>41</v>
      </c>
      <c r="F12" s="45"/>
      <c r="G12" s="50"/>
      <c r="H12" s="31"/>
      <c r="I12" s="31"/>
      <c r="J12" s="39"/>
      <c r="K12" s="39"/>
      <c r="L12" s="40"/>
      <c r="M12" s="29"/>
      <c r="O12" s="2" t="e">
        <f>IF(AND(ISBLANK(A12),ISBLANK(#REF!)),0,IF(ISBLANK(#REF!),IF(A12="Pilihan Ganda","S",IF(A12="Jawaban Jamak","M",IF(A12="Uraian Panjang","T",IF(A12="Esai Koreksi Otomatis","T","O")))),IF(#REF!="v",1,0)))</f>
        <v>#REF!</v>
      </c>
      <c r="P12" s="2">
        <f t="shared" ref="P12:P75" si="23">IF(LEN(C12)&gt;1,1,IF(C12="A",1,IF(C12="B",2,IF(C12="C",3,IF(C12="D",4,IF(C12="E",5,""))))))</f>
        <v>1</v>
      </c>
      <c r="Q12" t="str">
        <f t="shared" si="6"/>
        <v/>
      </c>
      <c r="R12">
        <f t="shared" si="7"/>
        <v>1</v>
      </c>
      <c r="S12" s="16" t="s">
        <v>45</v>
      </c>
      <c r="T12" s="16" t="str">
        <f t="shared" si="1"/>
        <v>Pemrograman Web dan Perangkat Bergerak XI</v>
      </c>
      <c r="U12" s="16" t="str">
        <f t="shared" si="2"/>
        <v>Ujian Akhir Semester</v>
      </c>
      <c r="V12" s="16">
        <f t="shared" si="8"/>
        <v>0</v>
      </c>
      <c r="W12" s="16">
        <f t="shared" si="9"/>
        <v>0</v>
      </c>
      <c r="X12" s="16">
        <f t="shared" si="10"/>
        <v>0</v>
      </c>
      <c r="Y12" s="16" t="str">
        <f t="shared" si="11"/>
        <v/>
      </c>
      <c r="Z12" s="16" t="str">
        <f t="shared" si="12"/>
        <v/>
      </c>
      <c r="AA12" s="16" t="str">
        <f t="shared" si="13"/>
        <v/>
      </c>
      <c r="AB12" s="16" t="str">
        <f t="shared" si="14"/>
        <v>//</v>
      </c>
      <c r="AC12">
        <f>COUNTIF(E12:E17,"v")</f>
        <v>1</v>
      </c>
      <c r="AD12" t="e">
        <f t="shared" si="15"/>
        <v>#REF!</v>
      </c>
      <c r="AE12" t="b">
        <f t="shared" si="3"/>
        <v>0</v>
      </c>
      <c r="AF12" s="20" t="str">
        <f>IF(LEN(C12)&gt;1,IF(A12="Menjodohkan",CONCATENATE("&lt;div id='tmfmatchsub' style='background:#bbdefb; border:1px solid #2196f3; padding:5px 10px'&gt;
&lt;ol&gt;","&lt;li&gt;",E12,"&lt;/li&gt;","&lt;li&gt;",E14,"&lt;/li&gt;","&lt;li&gt;",E15,"&lt;/li&gt;","&lt;li&gt;",E16,"&lt;/li&gt;","&lt;li&gt;",E17,"&lt;/li&gt;&lt;/ol&gt;&lt;/div&gt;"),"&amp;nbsp;"),"")</f>
        <v/>
      </c>
      <c r="AG12" s="16" t="str">
        <f t="shared" si="16"/>
        <v/>
      </c>
      <c r="AH12" s="16" t="str">
        <f t="shared" si="17"/>
        <v/>
      </c>
    </row>
    <row r="13" spans="1:36 16373:16377" ht="15" customHeight="1" x14ac:dyDescent="0.25">
      <c r="A13" s="47"/>
      <c r="B13" s="53"/>
      <c r="C13" s="25" t="str">
        <f t="shared" ref="C13" si="24">IF(OR(LEN(C12)&lt;1,LEN(D12)&lt;1),"","B")</f>
        <v>B</v>
      </c>
      <c r="D13" s="31" t="s">
        <v>84</v>
      </c>
      <c r="F13" s="45"/>
      <c r="G13" s="50"/>
      <c r="H13" s="31"/>
      <c r="I13" s="31"/>
      <c r="J13" s="39"/>
      <c r="K13" s="39"/>
      <c r="L13" s="40"/>
      <c r="M13" s="29"/>
      <c r="O13" s="2">
        <f>IF(AND(ISBLANK(A13),ISBLANK(E12)),0,IF(ISBLANK(E12),IF(A13="Pilihan Ganda","S",IF(A13="Jawaban Jamak","M",IF(A13="Uraian Panjang","T",IF(A13="Esai Koreksi Otomatis","T","O")))),IF(E12="v",1,0)))</f>
        <v>1</v>
      </c>
      <c r="P13" s="2">
        <f t="shared" si="23"/>
        <v>2</v>
      </c>
      <c r="Q13" t="str">
        <f t="shared" si="6"/>
        <v/>
      </c>
      <c r="R13">
        <f t="shared" si="7"/>
        <v>1</v>
      </c>
      <c r="S13" s="16" t="s">
        <v>45</v>
      </c>
      <c r="T13" s="16" t="str">
        <f t="shared" si="1"/>
        <v>Pemrograman Web dan Perangkat Bergerak XI</v>
      </c>
      <c r="U13" s="16" t="str">
        <f t="shared" si="2"/>
        <v>Ujian Akhir Semester</v>
      </c>
      <c r="V13" s="16">
        <f t="shared" si="8"/>
        <v>0</v>
      </c>
      <c r="W13" s="16">
        <f t="shared" si="9"/>
        <v>0</v>
      </c>
      <c r="X13" s="16">
        <f t="shared" si="10"/>
        <v>0</v>
      </c>
      <c r="Y13" s="16" t="str">
        <f t="shared" si="11"/>
        <v/>
      </c>
      <c r="Z13" s="16" t="str">
        <f t="shared" si="12"/>
        <v/>
      </c>
      <c r="AA13" s="16" t="str">
        <f t="shared" si="13"/>
        <v/>
      </c>
      <c r="AB13" s="16" t="str">
        <f t="shared" si="14"/>
        <v>#</v>
      </c>
      <c r="AC13">
        <f>COUNTIF(E12:E18,"v")</f>
        <v>2</v>
      </c>
      <c r="AD13">
        <f t="shared" si="15"/>
        <v>1</v>
      </c>
      <c r="AE13" t="b">
        <f t="shared" si="3"/>
        <v>0</v>
      </c>
      <c r="AF13" s="20" t="str">
        <f t="shared" ref="AF13:AF69" si="25">IF(LEN(C13)&gt;1,IF(A13="Menjodohkan",CONCATENATE("&lt;div id='tmfmatchsub' style='background:#bbdefb; border:1px solid #2196f3; padding:5px 10px'&gt;
&lt;ol&gt;","&lt;li&gt;",E14,"&lt;/li&gt;","&lt;li&gt;",E15,"&lt;/li&gt;","&lt;li&gt;",E16,"&lt;/li&gt;","&lt;li&gt;",E17,"&lt;/li&gt;","&lt;li&gt;",E18,"&lt;/li&gt;&lt;/ol&gt;&lt;/div&gt;"),"&amp;nbsp;"),"")</f>
        <v/>
      </c>
      <c r="AG13" s="16" t="str">
        <f t="shared" si="16"/>
        <v/>
      </c>
      <c r="AH13" s="16" t="str">
        <f t="shared" si="17"/>
        <v/>
      </c>
    </row>
    <row r="14" spans="1:36 16373:16377" ht="15" customHeight="1" x14ac:dyDescent="0.25">
      <c r="A14" s="47"/>
      <c r="B14" s="53"/>
      <c r="C14" s="25" t="str">
        <f t="shared" ref="C14" si="26">IF(OR(LEN(C13)&lt;1,LEN(D14)&lt;1),"","C")</f>
        <v>C</v>
      </c>
      <c r="D14" s="31" t="s">
        <v>85</v>
      </c>
      <c r="E14" s="34"/>
      <c r="F14" s="45"/>
      <c r="G14" s="50"/>
      <c r="H14" s="31"/>
      <c r="I14" s="31"/>
      <c r="J14" s="39"/>
      <c r="K14" s="39"/>
      <c r="L14" s="40"/>
      <c r="M14" s="29"/>
      <c r="O14" s="2">
        <f t="shared" si="18"/>
        <v>0</v>
      </c>
      <c r="P14" s="2">
        <f t="shared" si="23"/>
        <v>3</v>
      </c>
      <c r="Q14" t="str">
        <f t="shared" si="6"/>
        <v/>
      </c>
      <c r="R14">
        <f t="shared" si="7"/>
        <v>1</v>
      </c>
      <c r="S14" s="16" t="s">
        <v>45</v>
      </c>
      <c r="T14" s="16" t="str">
        <f t="shared" si="1"/>
        <v>Pemrograman Web dan Perangkat Bergerak XI</v>
      </c>
      <c r="U14" s="16" t="str">
        <f t="shared" si="2"/>
        <v>Ujian Akhir Semester</v>
      </c>
      <c r="V14" s="16">
        <f t="shared" si="8"/>
        <v>0</v>
      </c>
      <c r="W14" s="16">
        <f t="shared" si="9"/>
        <v>0</v>
      </c>
      <c r="X14" s="16">
        <f t="shared" si="10"/>
        <v>0</v>
      </c>
      <c r="Y14" s="16" t="str">
        <f t="shared" si="11"/>
        <v/>
      </c>
      <c r="Z14" s="16" t="str">
        <f t="shared" si="12"/>
        <v/>
      </c>
      <c r="AA14" s="16" t="str">
        <f t="shared" si="13"/>
        <v/>
      </c>
      <c r="AB14" s="16" t="str">
        <f t="shared" si="14"/>
        <v>%..%</v>
      </c>
      <c r="AC14">
        <f t="shared" si="19"/>
        <v>1</v>
      </c>
      <c r="AD14">
        <f t="shared" si="15"/>
        <v>0</v>
      </c>
      <c r="AE14" t="b">
        <f t="shared" si="3"/>
        <v>0</v>
      </c>
      <c r="AF14" s="20" t="str">
        <f t="shared" si="25"/>
        <v/>
      </c>
      <c r="AG14" s="16" t="str">
        <f t="shared" si="16"/>
        <v/>
      </c>
      <c r="AH14" s="16" t="str">
        <f t="shared" si="17"/>
        <v/>
      </c>
    </row>
    <row r="15" spans="1:36 16373:16377" ht="15" customHeight="1" x14ac:dyDescent="0.25">
      <c r="A15" s="47"/>
      <c r="B15" s="53"/>
      <c r="C15" s="25" t="str">
        <f t="shared" ref="C15" si="27">IF(OR(LEN(C14)&lt;1,LEN(D15)&lt;1),"","D")</f>
        <v>D</v>
      </c>
      <c r="D15" s="31" t="s">
        <v>86</v>
      </c>
      <c r="E15" s="34"/>
      <c r="F15" s="45"/>
      <c r="G15" s="50"/>
      <c r="H15" s="31"/>
      <c r="I15" s="31"/>
      <c r="J15" s="39"/>
      <c r="K15" s="39"/>
      <c r="L15" s="40"/>
      <c r="M15" s="29"/>
      <c r="O15" s="2">
        <f t="shared" si="18"/>
        <v>0</v>
      </c>
      <c r="P15" s="2">
        <f t="shared" si="23"/>
        <v>4</v>
      </c>
      <c r="Q15" t="str">
        <f t="shared" si="6"/>
        <v/>
      </c>
      <c r="R15">
        <f t="shared" si="7"/>
        <v>1</v>
      </c>
      <c r="S15" s="16" t="s">
        <v>45</v>
      </c>
      <c r="T15" s="16" t="str">
        <f t="shared" si="1"/>
        <v>Pemrograman Web dan Perangkat Bergerak XI</v>
      </c>
      <c r="U15" s="16" t="str">
        <f t="shared" si="2"/>
        <v>Ujian Akhir Semester</v>
      </c>
      <c r="V15" s="16">
        <f t="shared" si="8"/>
        <v>0</v>
      </c>
      <c r="W15" s="16">
        <f t="shared" si="9"/>
        <v>0</v>
      </c>
      <c r="X15" s="16">
        <f t="shared" si="10"/>
        <v>0</v>
      </c>
      <c r="Y15" s="16" t="str">
        <f t="shared" si="11"/>
        <v/>
      </c>
      <c r="Z15" s="16" t="str">
        <f t="shared" si="12"/>
        <v/>
      </c>
      <c r="AA15" s="16" t="str">
        <f t="shared" si="13"/>
        <v/>
      </c>
      <c r="AB15" s="16" t="str">
        <f t="shared" si="14"/>
        <v>$</v>
      </c>
      <c r="AC15">
        <f t="shared" si="19"/>
        <v>1</v>
      </c>
      <c r="AD15">
        <f t="shared" si="15"/>
        <v>0</v>
      </c>
      <c r="AE15" t="b">
        <f t="shared" si="3"/>
        <v>0</v>
      </c>
      <c r="AF15" s="20" t="str">
        <f t="shared" si="25"/>
        <v/>
      </c>
      <c r="AG15" s="16" t="str">
        <f t="shared" si="16"/>
        <v/>
      </c>
      <c r="AH15" s="16" t="str">
        <f t="shared" si="17"/>
        <v/>
      </c>
    </row>
    <row r="16" spans="1:36 16373:16377" ht="15.75" customHeight="1" thickBot="1" x14ac:dyDescent="0.3">
      <c r="A16" s="48"/>
      <c r="B16" s="54"/>
      <c r="C16" s="28" t="str">
        <f t="shared" ref="C16" si="28">IF(OR(LEN(C15)&lt;1,LEN(D16)&lt;1),"","E")</f>
        <v>E</v>
      </c>
      <c r="D16" s="32" t="s">
        <v>87</v>
      </c>
      <c r="E16" s="35"/>
      <c r="F16" s="46"/>
      <c r="G16" s="51"/>
      <c r="H16" s="32"/>
      <c r="I16" s="32"/>
      <c r="J16" s="32"/>
      <c r="K16" s="32"/>
      <c r="L16" s="41"/>
      <c r="M16" s="29"/>
      <c r="O16" s="2">
        <f t="shared" si="18"/>
        <v>0</v>
      </c>
      <c r="P16" s="2">
        <f t="shared" si="23"/>
        <v>5</v>
      </c>
      <c r="Q16" t="str">
        <f t="shared" si="6"/>
        <v/>
      </c>
      <c r="R16">
        <f t="shared" si="7"/>
        <v>1</v>
      </c>
      <c r="S16" s="16" t="s">
        <v>45</v>
      </c>
      <c r="T16" s="16" t="str">
        <f t="shared" si="1"/>
        <v>Pemrograman Web dan Perangkat Bergerak XI</v>
      </c>
      <c r="U16" s="16" t="str">
        <f t="shared" si="2"/>
        <v>Ujian Akhir Semester</v>
      </c>
      <c r="V16" s="16">
        <f t="shared" si="8"/>
        <v>0</v>
      </c>
      <c r="W16" s="16">
        <f t="shared" si="9"/>
        <v>0</v>
      </c>
      <c r="X16" s="16">
        <f t="shared" si="10"/>
        <v>0</v>
      </c>
      <c r="Y16" s="16" t="str">
        <f t="shared" si="11"/>
        <v/>
      </c>
      <c r="Z16" s="16" t="str">
        <f t="shared" si="12"/>
        <v/>
      </c>
      <c r="AA16" s="16" t="str">
        <f t="shared" si="13"/>
        <v/>
      </c>
      <c r="AB16" s="16" t="str">
        <f t="shared" si="14"/>
        <v>&amp;</v>
      </c>
      <c r="AC16">
        <f t="shared" si="19"/>
        <v>1</v>
      </c>
      <c r="AD16">
        <f t="shared" si="15"/>
        <v>0</v>
      </c>
      <c r="AE16" t="b">
        <f t="shared" si="3"/>
        <v>0</v>
      </c>
      <c r="AF16" s="20" t="str">
        <f t="shared" si="25"/>
        <v/>
      </c>
      <c r="AG16" s="16" t="str">
        <f t="shared" si="16"/>
        <v/>
      </c>
      <c r="AH16" s="16" t="str">
        <f t="shared" si="17"/>
        <v/>
      </c>
    </row>
    <row r="17" spans="1:34" ht="15" customHeight="1" x14ac:dyDescent="0.25">
      <c r="A17" s="47" t="s">
        <v>1</v>
      </c>
      <c r="B17" s="52">
        <f t="shared" ref="B17" si="29">IF(LEN(A17)&lt;1,"",IF(ISBLANK(B11),"",B11+1))</f>
        <v>3</v>
      </c>
      <c r="C17" s="27" t="str">
        <f t="shared" ref="C17" si="30">IF(ISBLANK(A17),"",IF(A17="Uraian Panjang","Teks Uraian","Teks Soal"))</f>
        <v>Teks Soal</v>
      </c>
      <c r="D17" s="33" t="s">
        <v>88</v>
      </c>
      <c r="E17" s="36"/>
      <c r="F17" s="45" t="str">
        <f t="shared" ref="F17" si="31">IF(ISBLANK(A17),"",IF(A17="Pilihan Ganda","Centang salah satu jawaban disamping pada kolom KUNCI",IF(A17="Jawaban Jamak","Centang beberapa jawaban disamping pada kolom KUNCI",IF(A17="Uraian Panjang","Pastikan tidak ada jawaban yang tercentang pada kolom KUNCI",IF(A17="Esai Koreksi Otomatis","Kunci jawaban adalah teks opsi dan centang opsi tersebut pada kolom KUNCI","ISIKAN JODOHNYA PADA KOLOM KUNCI")))))</f>
        <v>Centang salah satu jawaban disamping pada kolom KUNCI</v>
      </c>
      <c r="G17" s="49" t="str">
        <f>IF(LEN(A17)&lt;1,"",IF(AE17=FALSE,"Ada kesalahan, mohon perhatikan kolom KETERANGAN",""))</f>
        <v/>
      </c>
      <c r="H17" s="33"/>
      <c r="I17" s="33"/>
      <c r="J17" s="37"/>
      <c r="K17" s="37"/>
      <c r="L17" s="38"/>
      <c r="M17" s="29"/>
      <c r="O17" s="2" t="str">
        <f t="shared" si="18"/>
        <v>S</v>
      </c>
      <c r="P17" s="2">
        <f t="shared" si="23"/>
        <v>1</v>
      </c>
      <c r="Q17">
        <f t="shared" si="6"/>
        <v>3</v>
      </c>
      <c r="R17">
        <f t="shared" si="7"/>
        <v>1</v>
      </c>
      <c r="S17" s="16" t="s">
        <v>45</v>
      </c>
      <c r="T17" s="16" t="str">
        <f t="shared" si="1"/>
        <v>Pemrograman Web dan Perangkat Bergerak XI</v>
      </c>
      <c r="U17" s="16" t="str">
        <f t="shared" si="2"/>
        <v>Ujian Akhir Semester</v>
      </c>
      <c r="V17" s="16">
        <f t="shared" si="8"/>
        <v>0</v>
      </c>
      <c r="W17" s="16">
        <f t="shared" si="9"/>
        <v>0</v>
      </c>
      <c r="X17" s="16">
        <f t="shared" si="10"/>
        <v>0</v>
      </c>
      <c r="Y17" s="16" t="str">
        <f t="shared" si="11"/>
        <v/>
      </c>
      <c r="Z17" s="16" t="str">
        <f t="shared" si="12"/>
        <v/>
      </c>
      <c r="AA17" s="16" t="str">
        <f t="shared" si="13"/>
        <v/>
      </c>
      <c r="AB17" s="16" t="str">
        <f t="shared" si="14"/>
        <v>Apa fungsi dari $_POST ...&amp;nbsp;</v>
      </c>
      <c r="AC17">
        <f t="shared" si="19"/>
        <v>1</v>
      </c>
      <c r="AD17" t="str">
        <f t="shared" si="15"/>
        <v>S</v>
      </c>
      <c r="AE17" t="b">
        <f t="shared" si="3"/>
        <v>1</v>
      </c>
      <c r="AF17" s="20" t="str">
        <f t="shared" si="25"/>
        <v>&amp;nbsp;</v>
      </c>
      <c r="AG17" s="16" t="str">
        <f t="shared" si="16"/>
        <v/>
      </c>
      <c r="AH17" s="16" t="str">
        <f t="shared" si="17"/>
        <v/>
      </c>
    </row>
    <row r="18" spans="1:34" ht="15" customHeight="1" x14ac:dyDescent="0.25">
      <c r="A18" s="47"/>
      <c r="B18" s="53"/>
      <c r="C18" s="25" t="str">
        <f t="shared" ref="C18" si="32">IF(C17="Teks Uraian","",IF(OR(LEN(C17)&lt;1,LEN(D18)&lt;1),"","A"))</f>
        <v>A</v>
      </c>
      <c r="D18" s="31" t="s">
        <v>89</v>
      </c>
      <c r="E18" s="34" t="s">
        <v>41</v>
      </c>
      <c r="F18" s="45"/>
      <c r="G18" s="50"/>
      <c r="H18" s="31"/>
      <c r="I18" s="31"/>
      <c r="J18" s="39"/>
      <c r="K18" s="39"/>
      <c r="L18" s="40"/>
      <c r="M18" s="29"/>
      <c r="O18" s="2">
        <f t="shared" si="18"/>
        <v>1</v>
      </c>
      <c r="P18" s="2">
        <f t="shared" si="23"/>
        <v>1</v>
      </c>
      <c r="Q18" t="str">
        <f t="shared" si="6"/>
        <v/>
      </c>
      <c r="R18">
        <f t="shared" si="7"/>
        <v>1</v>
      </c>
      <c r="S18" s="16" t="s">
        <v>45</v>
      </c>
      <c r="T18" s="16" t="str">
        <f t="shared" si="1"/>
        <v>Pemrograman Web dan Perangkat Bergerak XI</v>
      </c>
      <c r="U18" s="16" t="str">
        <f t="shared" si="2"/>
        <v>Ujian Akhir Semester</v>
      </c>
      <c r="V18" s="16">
        <f t="shared" si="8"/>
        <v>0</v>
      </c>
      <c r="W18" s="16">
        <f t="shared" si="9"/>
        <v>0</v>
      </c>
      <c r="X18" s="16">
        <f t="shared" si="10"/>
        <v>0</v>
      </c>
      <c r="Y18" s="16" t="str">
        <f t="shared" si="11"/>
        <v/>
      </c>
      <c r="Z18" s="16" t="str">
        <f t="shared" si="12"/>
        <v/>
      </c>
      <c r="AA18" s="16" t="str">
        <f t="shared" si="13"/>
        <v/>
      </c>
      <c r="AB18" s="16" t="str">
        <f t="shared" si="14"/>
        <v>Untuk mengumpulkan data formulir dan tidak terlihat oleh orang lain</v>
      </c>
      <c r="AC18">
        <f t="shared" si="19"/>
        <v>1</v>
      </c>
      <c r="AD18">
        <f t="shared" si="15"/>
        <v>1</v>
      </c>
      <c r="AE18" t="b">
        <f t="shared" si="3"/>
        <v>0</v>
      </c>
      <c r="AF18" s="20" t="str">
        <f t="shared" si="25"/>
        <v/>
      </c>
      <c r="AG18" s="16" t="str">
        <f t="shared" si="16"/>
        <v/>
      </c>
      <c r="AH18" s="16" t="str">
        <f t="shared" si="17"/>
        <v/>
      </c>
    </row>
    <row r="19" spans="1:34" ht="15" customHeight="1" x14ac:dyDescent="0.25">
      <c r="A19" s="47"/>
      <c r="B19" s="53"/>
      <c r="C19" s="25" t="str">
        <f t="shared" ref="C19" si="33">IF(OR(LEN(C18)&lt;1,LEN(D18)&lt;1),"","B")</f>
        <v>B</v>
      </c>
      <c r="D19" s="31" t="s">
        <v>90</v>
      </c>
      <c r="E19" s="34"/>
      <c r="F19" s="45"/>
      <c r="G19" s="50"/>
      <c r="H19" s="31"/>
      <c r="I19" s="31"/>
      <c r="J19" s="39"/>
      <c r="K19" s="39"/>
      <c r="L19" s="40"/>
      <c r="M19" s="29"/>
      <c r="O19" s="2">
        <f t="shared" si="18"/>
        <v>0</v>
      </c>
      <c r="P19" s="2">
        <f t="shared" si="23"/>
        <v>2</v>
      </c>
      <c r="Q19" t="str">
        <f t="shared" si="6"/>
        <v/>
      </c>
      <c r="R19">
        <f t="shared" si="7"/>
        <v>1</v>
      </c>
      <c r="S19" s="16" t="s">
        <v>45</v>
      </c>
      <c r="T19" s="16" t="str">
        <f t="shared" si="1"/>
        <v>Pemrograman Web dan Perangkat Bergerak XI</v>
      </c>
      <c r="U19" s="16" t="str">
        <f t="shared" si="2"/>
        <v>Ujian Akhir Semester</v>
      </c>
      <c r="V19" s="16">
        <f t="shared" si="8"/>
        <v>0</v>
      </c>
      <c r="W19" s="16">
        <f t="shared" si="9"/>
        <v>0</v>
      </c>
      <c r="X19" s="16">
        <f t="shared" si="10"/>
        <v>0</v>
      </c>
      <c r="Y19" s="16" t="str">
        <f t="shared" si="11"/>
        <v/>
      </c>
      <c r="Z19" s="16" t="str">
        <f t="shared" si="12"/>
        <v/>
      </c>
      <c r="AA19" s="16" t="str">
        <f t="shared" si="13"/>
        <v/>
      </c>
      <c r="AB19" s="16" t="str">
        <f t="shared" si="14"/>
        <v>Untuk mengumpulkan data formulir yang dapat terlihat oleh orang lain</v>
      </c>
      <c r="AC19">
        <f t="shared" si="19"/>
        <v>0</v>
      </c>
      <c r="AD19">
        <f t="shared" si="15"/>
        <v>0</v>
      </c>
      <c r="AE19" t="b">
        <f t="shared" si="3"/>
        <v>0</v>
      </c>
      <c r="AF19" s="20" t="str">
        <f t="shared" si="25"/>
        <v/>
      </c>
      <c r="AG19" s="16" t="str">
        <f t="shared" si="16"/>
        <v/>
      </c>
      <c r="AH19" s="16" t="str">
        <f t="shared" si="17"/>
        <v/>
      </c>
    </row>
    <row r="20" spans="1:34" ht="15" customHeight="1" x14ac:dyDescent="0.25">
      <c r="A20" s="47"/>
      <c r="B20" s="53"/>
      <c r="C20" s="25" t="str">
        <f t="shared" ref="C20" si="34">IF(OR(LEN(C19)&lt;1,LEN(D20)&lt;1),"","C")</f>
        <v>C</v>
      </c>
      <c r="D20" s="31" t="s">
        <v>91</v>
      </c>
      <c r="E20" s="34"/>
      <c r="F20" s="45"/>
      <c r="G20" s="50"/>
      <c r="H20" s="31"/>
      <c r="I20" s="31"/>
      <c r="J20" s="39"/>
      <c r="K20" s="39"/>
      <c r="L20" s="40"/>
      <c r="M20" s="29"/>
      <c r="O20" s="2">
        <f t="shared" si="18"/>
        <v>0</v>
      </c>
      <c r="P20" s="2">
        <f t="shared" si="23"/>
        <v>3</v>
      </c>
      <c r="Q20" t="str">
        <f t="shared" si="6"/>
        <v/>
      </c>
      <c r="R20">
        <f t="shared" si="7"/>
        <v>1</v>
      </c>
      <c r="S20" s="16" t="s">
        <v>45</v>
      </c>
      <c r="T20" s="16" t="str">
        <f t="shared" si="1"/>
        <v>Pemrograman Web dan Perangkat Bergerak XI</v>
      </c>
      <c r="U20" s="16" t="str">
        <f t="shared" si="2"/>
        <v>Ujian Akhir Semester</v>
      </c>
      <c r="V20" s="16">
        <f t="shared" si="8"/>
        <v>0</v>
      </c>
      <c r="W20" s="16">
        <f t="shared" si="9"/>
        <v>0</v>
      </c>
      <c r="X20" s="16">
        <f t="shared" si="10"/>
        <v>0</v>
      </c>
      <c r="Y20" s="16" t="str">
        <f t="shared" si="11"/>
        <v/>
      </c>
      <c r="Z20" s="16" t="str">
        <f t="shared" si="12"/>
        <v/>
      </c>
      <c r="AA20" s="16" t="str">
        <f t="shared" si="13"/>
        <v/>
      </c>
      <c r="AB20" s="16" t="str">
        <f t="shared" si="14"/>
        <v>Untuk mengumpulkan data dari database</v>
      </c>
      <c r="AC20">
        <f t="shared" si="19"/>
        <v>1</v>
      </c>
      <c r="AD20">
        <f t="shared" si="15"/>
        <v>0</v>
      </c>
      <c r="AE20" t="b">
        <f t="shared" si="3"/>
        <v>0</v>
      </c>
      <c r="AF20" s="20" t="str">
        <f t="shared" si="25"/>
        <v/>
      </c>
      <c r="AG20" s="16" t="str">
        <f t="shared" si="16"/>
        <v/>
      </c>
      <c r="AH20" s="16" t="str">
        <f t="shared" si="17"/>
        <v/>
      </c>
    </row>
    <row r="21" spans="1:34" ht="15" customHeight="1" x14ac:dyDescent="0.25">
      <c r="A21" s="47"/>
      <c r="B21" s="53"/>
      <c r="C21" s="25" t="str">
        <f t="shared" ref="C21" si="35">IF(OR(LEN(C20)&lt;1,LEN(D21)&lt;1),"","D")</f>
        <v>D</v>
      </c>
      <c r="D21" s="31" t="s">
        <v>92</v>
      </c>
      <c r="E21" s="34"/>
      <c r="F21" s="45"/>
      <c r="G21" s="50"/>
      <c r="H21" s="31"/>
      <c r="I21" s="31"/>
      <c r="J21" s="39"/>
      <c r="K21" s="39"/>
      <c r="L21" s="40"/>
      <c r="M21" s="29"/>
      <c r="O21" s="2">
        <f t="shared" si="18"/>
        <v>0</v>
      </c>
      <c r="P21" s="2">
        <f t="shared" si="23"/>
        <v>4</v>
      </c>
      <c r="Q21" t="str">
        <f t="shared" si="6"/>
        <v/>
      </c>
      <c r="R21">
        <f t="shared" si="7"/>
        <v>1</v>
      </c>
      <c r="S21" s="16" t="s">
        <v>45</v>
      </c>
      <c r="T21" s="16" t="str">
        <f t="shared" si="1"/>
        <v>Pemrograman Web dan Perangkat Bergerak XI</v>
      </c>
      <c r="U21" s="16" t="str">
        <f t="shared" si="2"/>
        <v>Ujian Akhir Semester</v>
      </c>
      <c r="V21" s="16">
        <f t="shared" si="8"/>
        <v>0</v>
      </c>
      <c r="W21" s="16">
        <f t="shared" si="9"/>
        <v>0</v>
      </c>
      <c r="X21" s="16">
        <f t="shared" si="10"/>
        <v>0</v>
      </c>
      <c r="Y21" s="16" t="str">
        <f t="shared" si="11"/>
        <v/>
      </c>
      <c r="Z21" s="16" t="str">
        <f t="shared" si="12"/>
        <v/>
      </c>
      <c r="AA21" s="16" t="str">
        <f t="shared" si="13"/>
        <v/>
      </c>
      <c r="AB21" s="16" t="str">
        <f t="shared" si="14"/>
        <v>Untuk mengisi data pada formulir</v>
      </c>
      <c r="AC21">
        <f t="shared" si="19"/>
        <v>1</v>
      </c>
      <c r="AD21">
        <f t="shared" si="15"/>
        <v>0</v>
      </c>
      <c r="AE21" t="b">
        <f t="shared" si="3"/>
        <v>0</v>
      </c>
      <c r="AF21" s="20" t="str">
        <f t="shared" si="25"/>
        <v/>
      </c>
      <c r="AG21" s="16" t="str">
        <f t="shared" si="16"/>
        <v/>
      </c>
      <c r="AH21" s="16" t="str">
        <f t="shared" si="17"/>
        <v/>
      </c>
    </row>
    <row r="22" spans="1:34" ht="15.75" customHeight="1" thickBot="1" x14ac:dyDescent="0.3">
      <c r="A22" s="48"/>
      <c r="B22" s="54"/>
      <c r="C22" s="28" t="str">
        <f t="shared" ref="C22" si="36">IF(OR(LEN(C21)&lt;1,LEN(D22)&lt;1),"","E")</f>
        <v>E</v>
      </c>
      <c r="D22" s="32" t="s">
        <v>93</v>
      </c>
      <c r="E22" s="35"/>
      <c r="F22" s="46"/>
      <c r="G22" s="51"/>
      <c r="H22" s="32"/>
      <c r="I22" s="32"/>
      <c r="J22" s="32"/>
      <c r="K22" s="32"/>
      <c r="L22" s="41"/>
      <c r="M22" s="29"/>
      <c r="O22" s="2">
        <f t="shared" si="18"/>
        <v>0</v>
      </c>
      <c r="P22" s="2">
        <f t="shared" si="23"/>
        <v>5</v>
      </c>
      <c r="Q22" t="str">
        <f t="shared" si="6"/>
        <v/>
      </c>
      <c r="R22">
        <f t="shared" si="7"/>
        <v>1</v>
      </c>
      <c r="S22" s="16" t="s">
        <v>45</v>
      </c>
      <c r="T22" s="16" t="str">
        <f t="shared" si="1"/>
        <v>Pemrograman Web dan Perangkat Bergerak XI</v>
      </c>
      <c r="U22" s="16" t="str">
        <f t="shared" si="2"/>
        <v>Ujian Akhir Semester</v>
      </c>
      <c r="V22" s="16">
        <f t="shared" si="8"/>
        <v>0</v>
      </c>
      <c r="W22" s="16">
        <f t="shared" si="9"/>
        <v>0</v>
      </c>
      <c r="X22" s="16">
        <f t="shared" si="10"/>
        <v>0</v>
      </c>
      <c r="Y22" s="16" t="str">
        <f t="shared" si="11"/>
        <v/>
      </c>
      <c r="Z22" s="16" t="str">
        <f t="shared" si="12"/>
        <v/>
      </c>
      <c r="AA22" s="16" t="str">
        <f t="shared" si="13"/>
        <v/>
      </c>
      <c r="AB22" s="16" t="str">
        <f t="shared" si="14"/>
        <v>Semua salah</v>
      </c>
      <c r="AC22">
        <f t="shared" si="19"/>
        <v>1</v>
      </c>
      <c r="AD22">
        <f t="shared" si="15"/>
        <v>0</v>
      </c>
      <c r="AE22" t="b">
        <f t="shared" si="3"/>
        <v>0</v>
      </c>
      <c r="AF22" s="20" t="str">
        <f t="shared" si="25"/>
        <v/>
      </c>
      <c r="AG22" s="16" t="str">
        <f t="shared" si="16"/>
        <v/>
      </c>
      <c r="AH22" s="16" t="str">
        <f t="shared" si="17"/>
        <v/>
      </c>
    </row>
    <row r="23" spans="1:34" ht="15" customHeight="1" x14ac:dyDescent="0.25">
      <c r="A23" s="47" t="s">
        <v>1</v>
      </c>
      <c r="B23" s="52">
        <f t="shared" ref="B23" si="37">IF(LEN(A23)&lt;1,"",IF(ISBLANK(B17),"",B17+1))</f>
        <v>4</v>
      </c>
      <c r="C23" s="27" t="str">
        <f t="shared" ref="C23" si="38">IF(ISBLANK(A23),"",IF(A23="Uraian Panjang","Teks Uraian","Teks Soal"))</f>
        <v>Teks Soal</v>
      </c>
      <c r="D23" s="33" t="s">
        <v>94</v>
      </c>
      <c r="E23" s="36"/>
      <c r="F23" s="45" t="str">
        <f t="shared" ref="F23" si="39">IF(ISBLANK(A23),"",IF(A23="Pilihan Ganda","Centang salah satu jawaban disamping pada kolom KUNCI",IF(A23="Jawaban Jamak","Centang beberapa jawaban disamping pada kolom KUNCI",IF(A23="Uraian Panjang","Pastikan tidak ada jawaban yang tercentang pada kolom KUNCI",IF(A23="Esai Koreksi Otomatis","Kunci jawaban adalah teks opsi dan centang opsi tersebut pada kolom KUNCI","ISIKAN JODOHNYA PADA KOLOM KUNCI")))))</f>
        <v>Centang salah satu jawaban disamping pada kolom KUNCI</v>
      </c>
      <c r="G23" s="49" t="str">
        <f>IF(LEN(A23)&lt;1,"",IF(AE23=FALSE,"Ada kesalahan, mohon perhatikan kolom KETERANGAN",""))</f>
        <v/>
      </c>
      <c r="H23" s="33"/>
      <c r="I23" s="33"/>
      <c r="J23" s="37"/>
      <c r="K23" s="37"/>
      <c r="L23" s="38"/>
      <c r="M23" s="29"/>
      <c r="O23" s="2" t="str">
        <f t="shared" si="18"/>
        <v>S</v>
      </c>
      <c r="P23" s="2">
        <f t="shared" si="23"/>
        <v>1</v>
      </c>
      <c r="Q23">
        <f t="shared" si="6"/>
        <v>4</v>
      </c>
      <c r="R23">
        <f t="shared" si="7"/>
        <v>1</v>
      </c>
      <c r="S23" s="16" t="s">
        <v>45</v>
      </c>
      <c r="T23" s="16" t="str">
        <f t="shared" si="1"/>
        <v>Pemrograman Web dan Perangkat Bergerak XI</v>
      </c>
      <c r="U23" s="16" t="str">
        <f t="shared" si="2"/>
        <v>Ujian Akhir Semester</v>
      </c>
      <c r="V23" s="16">
        <f t="shared" si="8"/>
        <v>0</v>
      </c>
      <c r="W23" s="16">
        <f t="shared" si="9"/>
        <v>0</v>
      </c>
      <c r="X23" s="16">
        <f t="shared" si="10"/>
        <v>0</v>
      </c>
      <c r="Y23" s="16" t="str">
        <f t="shared" si="11"/>
        <v/>
      </c>
      <c r="Z23" s="16" t="str">
        <f t="shared" si="12"/>
        <v/>
      </c>
      <c r="AA23" s="16" t="str">
        <f t="shared" si="13"/>
        <v/>
      </c>
      <c r="AB23" s="16" t="str">
        <f t="shared" si="14"/>
        <v>Bagian yang tidak akan dieksekusi oleh computer dan biasanya digunakan untuk keterangan,penjelasan, dan dokumentasi kode program...&amp;nbsp;</v>
      </c>
      <c r="AC23">
        <f t="shared" si="19"/>
        <v>1</v>
      </c>
      <c r="AD23" t="str">
        <f t="shared" si="15"/>
        <v>S</v>
      </c>
      <c r="AE23" t="b">
        <f t="shared" si="3"/>
        <v>1</v>
      </c>
      <c r="AF23" s="20" t="str">
        <f t="shared" si="25"/>
        <v>&amp;nbsp;</v>
      </c>
      <c r="AG23" s="16" t="str">
        <f t="shared" si="16"/>
        <v/>
      </c>
      <c r="AH23" s="16" t="str">
        <f t="shared" si="17"/>
        <v/>
      </c>
    </row>
    <row r="24" spans="1:34" ht="15" customHeight="1" x14ac:dyDescent="0.25">
      <c r="A24" s="47"/>
      <c r="B24" s="53"/>
      <c r="C24" s="25" t="str">
        <f t="shared" ref="C24" si="40">IF(C23="Teks Uraian","",IF(OR(LEN(C23)&lt;1,LEN(D24)&lt;1),"","A"))</f>
        <v>A</v>
      </c>
      <c r="D24" s="31" t="s">
        <v>95</v>
      </c>
      <c r="E24" s="34"/>
      <c r="F24" s="45"/>
      <c r="G24" s="50"/>
      <c r="H24" s="31"/>
      <c r="I24" s="31"/>
      <c r="J24" s="39"/>
      <c r="K24" s="39"/>
      <c r="L24" s="40"/>
      <c r="M24" s="29"/>
      <c r="O24" s="2">
        <f t="shared" si="18"/>
        <v>0</v>
      </c>
      <c r="P24" s="2">
        <f t="shared" si="23"/>
        <v>1</v>
      </c>
      <c r="Q24" t="str">
        <f t="shared" si="6"/>
        <v/>
      </c>
      <c r="R24">
        <f t="shared" si="7"/>
        <v>1</v>
      </c>
      <c r="S24" s="16" t="s">
        <v>45</v>
      </c>
      <c r="T24" s="16" t="str">
        <f t="shared" si="1"/>
        <v>Pemrograman Web dan Perangkat Bergerak XI</v>
      </c>
      <c r="U24" s="16" t="str">
        <f t="shared" si="2"/>
        <v>Ujian Akhir Semester</v>
      </c>
      <c r="V24" s="16">
        <f t="shared" si="8"/>
        <v>0</v>
      </c>
      <c r="W24" s="16">
        <f t="shared" si="9"/>
        <v>0</v>
      </c>
      <c r="X24" s="16">
        <f t="shared" si="10"/>
        <v>0</v>
      </c>
      <c r="Y24" s="16" t="str">
        <f t="shared" si="11"/>
        <v/>
      </c>
      <c r="Z24" s="16" t="str">
        <f t="shared" si="12"/>
        <v/>
      </c>
      <c r="AA24" s="16" t="str">
        <f t="shared" si="13"/>
        <v/>
      </c>
      <c r="AB24" s="16" t="str">
        <f t="shared" si="14"/>
        <v>Variabel</v>
      </c>
      <c r="AC24">
        <f t="shared" si="19"/>
        <v>1</v>
      </c>
      <c r="AD24">
        <f t="shared" si="15"/>
        <v>0</v>
      </c>
      <c r="AE24" t="b">
        <f t="shared" si="3"/>
        <v>0</v>
      </c>
      <c r="AF24" s="20" t="str">
        <f t="shared" si="25"/>
        <v/>
      </c>
      <c r="AG24" s="16" t="str">
        <f t="shared" si="16"/>
        <v/>
      </c>
      <c r="AH24" s="16" t="str">
        <f t="shared" si="17"/>
        <v/>
      </c>
    </row>
    <row r="25" spans="1:34" ht="15" customHeight="1" x14ac:dyDescent="0.25">
      <c r="A25" s="47"/>
      <c r="B25" s="53"/>
      <c r="C25" s="25" t="str">
        <f t="shared" ref="C25" si="41">IF(OR(LEN(C24)&lt;1,LEN(D24)&lt;1),"","B")</f>
        <v>B</v>
      </c>
      <c r="D25" s="31" t="s">
        <v>96</v>
      </c>
      <c r="E25" s="34" t="s">
        <v>41</v>
      </c>
      <c r="F25" s="45"/>
      <c r="G25" s="50"/>
      <c r="H25" s="31"/>
      <c r="I25" s="31"/>
      <c r="J25" s="39"/>
      <c r="K25" s="39"/>
      <c r="L25" s="40"/>
      <c r="M25" s="29"/>
      <c r="O25" s="2">
        <f t="shared" si="18"/>
        <v>1</v>
      </c>
      <c r="P25" s="2">
        <f t="shared" si="23"/>
        <v>2</v>
      </c>
      <c r="Q25" t="str">
        <f t="shared" si="6"/>
        <v/>
      </c>
      <c r="R25">
        <f t="shared" si="7"/>
        <v>1</v>
      </c>
      <c r="S25" s="16" t="s">
        <v>45</v>
      </c>
      <c r="T25" s="16" t="str">
        <f t="shared" si="1"/>
        <v>Pemrograman Web dan Perangkat Bergerak XI</v>
      </c>
      <c r="U25" s="16" t="str">
        <f t="shared" si="2"/>
        <v>Ujian Akhir Semester</v>
      </c>
      <c r="V25" s="16">
        <f t="shared" si="8"/>
        <v>0</v>
      </c>
      <c r="W25" s="16">
        <f t="shared" si="9"/>
        <v>0</v>
      </c>
      <c r="X25" s="16">
        <f t="shared" si="10"/>
        <v>0</v>
      </c>
      <c r="Y25" s="16" t="str">
        <f t="shared" si="11"/>
        <v/>
      </c>
      <c r="Z25" s="16" t="str">
        <f t="shared" si="12"/>
        <v/>
      </c>
      <c r="AA25" s="16" t="str">
        <f t="shared" si="13"/>
        <v/>
      </c>
      <c r="AB25" s="16" t="str">
        <f t="shared" si="14"/>
        <v>Komentar</v>
      </c>
      <c r="AC25">
        <f t="shared" si="19"/>
        <v>1</v>
      </c>
      <c r="AD25">
        <f t="shared" si="15"/>
        <v>1</v>
      </c>
      <c r="AE25" t="b">
        <f t="shared" si="3"/>
        <v>0</v>
      </c>
      <c r="AF25" s="20" t="str">
        <f t="shared" si="25"/>
        <v/>
      </c>
      <c r="AG25" s="16" t="str">
        <f t="shared" si="16"/>
        <v/>
      </c>
      <c r="AH25" s="16" t="str">
        <f t="shared" si="17"/>
        <v/>
      </c>
    </row>
    <row r="26" spans="1:34" ht="15" customHeight="1" x14ac:dyDescent="0.25">
      <c r="A26" s="47"/>
      <c r="B26" s="53"/>
      <c r="C26" s="25" t="str">
        <f t="shared" ref="C26" si="42">IF(OR(LEN(C25)&lt;1,LEN(D26)&lt;1),"","C")</f>
        <v>C</v>
      </c>
      <c r="D26" s="31" t="s">
        <v>97</v>
      </c>
      <c r="E26" s="34"/>
      <c r="F26" s="45"/>
      <c r="G26" s="50"/>
      <c r="H26" s="31"/>
      <c r="I26" s="31"/>
      <c r="J26" s="39"/>
      <c r="K26" s="39"/>
      <c r="L26" s="40"/>
      <c r="M26" s="29"/>
      <c r="O26" s="2">
        <f t="shared" si="18"/>
        <v>0</v>
      </c>
      <c r="P26" s="2">
        <f t="shared" si="23"/>
        <v>3</v>
      </c>
      <c r="Q26" t="str">
        <f t="shared" si="6"/>
        <v/>
      </c>
      <c r="R26">
        <f t="shared" si="7"/>
        <v>1</v>
      </c>
      <c r="S26" s="16" t="s">
        <v>45</v>
      </c>
      <c r="T26" s="16" t="str">
        <f t="shared" si="1"/>
        <v>Pemrograman Web dan Perangkat Bergerak XI</v>
      </c>
      <c r="U26" s="16" t="str">
        <f t="shared" si="2"/>
        <v>Ujian Akhir Semester</v>
      </c>
      <c r="V26" s="16">
        <f t="shared" si="8"/>
        <v>0</v>
      </c>
      <c r="W26" s="16">
        <f t="shared" si="9"/>
        <v>0</v>
      </c>
      <c r="X26" s="16">
        <f t="shared" si="10"/>
        <v>0</v>
      </c>
      <c r="Y26" s="16" t="str">
        <f t="shared" si="11"/>
        <v/>
      </c>
      <c r="Z26" s="16" t="str">
        <f t="shared" si="12"/>
        <v/>
      </c>
      <c r="AA26" s="16" t="str">
        <f t="shared" si="13"/>
        <v/>
      </c>
      <c r="AB26" s="16" t="str">
        <f t="shared" si="14"/>
        <v>Statement</v>
      </c>
      <c r="AC26">
        <f t="shared" si="19"/>
        <v>0</v>
      </c>
      <c r="AD26">
        <f t="shared" si="15"/>
        <v>0</v>
      </c>
      <c r="AE26" t="b">
        <f t="shared" si="3"/>
        <v>0</v>
      </c>
      <c r="AF26" s="20" t="str">
        <f t="shared" si="25"/>
        <v/>
      </c>
      <c r="AG26" s="16" t="str">
        <f t="shared" si="16"/>
        <v/>
      </c>
      <c r="AH26" s="16" t="str">
        <f t="shared" si="17"/>
        <v/>
      </c>
    </row>
    <row r="27" spans="1:34" ht="15" customHeight="1" x14ac:dyDescent="0.25">
      <c r="A27" s="47"/>
      <c r="B27" s="53"/>
      <c r="C27" s="25" t="str">
        <f t="shared" ref="C27" si="43">IF(OR(LEN(C26)&lt;1,LEN(D27)&lt;1),"","D")</f>
        <v>D</v>
      </c>
      <c r="D27" s="31" t="s">
        <v>98</v>
      </c>
      <c r="E27" s="34"/>
      <c r="F27" s="45"/>
      <c r="G27" s="50"/>
      <c r="H27" s="31"/>
      <c r="I27" s="31"/>
      <c r="J27" s="39"/>
      <c r="K27" s="39"/>
      <c r="L27" s="40"/>
      <c r="M27" s="29"/>
      <c r="O27" s="2">
        <f t="shared" si="18"/>
        <v>0</v>
      </c>
      <c r="P27" s="2">
        <f t="shared" si="23"/>
        <v>4</v>
      </c>
      <c r="Q27" t="str">
        <f t="shared" si="6"/>
        <v/>
      </c>
      <c r="R27">
        <f t="shared" si="7"/>
        <v>1</v>
      </c>
      <c r="S27" s="16" t="s">
        <v>45</v>
      </c>
      <c r="T27" s="16" t="str">
        <f t="shared" si="1"/>
        <v>Pemrograman Web dan Perangkat Bergerak XI</v>
      </c>
      <c r="U27" s="16" t="str">
        <f t="shared" si="2"/>
        <v>Ujian Akhir Semester</v>
      </c>
      <c r="V27" s="16">
        <f t="shared" si="8"/>
        <v>0</v>
      </c>
      <c r="W27" s="16">
        <f t="shared" si="9"/>
        <v>0</v>
      </c>
      <c r="X27" s="16">
        <f t="shared" si="10"/>
        <v>0</v>
      </c>
      <c r="Y27" s="16" t="str">
        <f t="shared" si="11"/>
        <v/>
      </c>
      <c r="Z27" s="16" t="str">
        <f t="shared" si="12"/>
        <v/>
      </c>
      <c r="AA27" s="16" t="str">
        <f t="shared" si="13"/>
        <v/>
      </c>
      <c r="AB27" s="16" t="str">
        <f t="shared" si="14"/>
        <v>Konstanta</v>
      </c>
      <c r="AC27">
        <f t="shared" si="19"/>
        <v>0</v>
      </c>
      <c r="AD27">
        <f t="shared" si="15"/>
        <v>0</v>
      </c>
      <c r="AE27" t="b">
        <f t="shared" si="3"/>
        <v>0</v>
      </c>
      <c r="AF27" s="20" t="str">
        <f t="shared" si="25"/>
        <v/>
      </c>
      <c r="AG27" s="16" t="str">
        <f t="shared" si="16"/>
        <v/>
      </c>
      <c r="AH27" s="16" t="str">
        <f t="shared" si="17"/>
        <v/>
      </c>
    </row>
    <row r="28" spans="1:34" ht="15.75" customHeight="1" thickBot="1" x14ac:dyDescent="0.3">
      <c r="A28" s="48"/>
      <c r="B28" s="54"/>
      <c r="C28" s="28" t="str">
        <f t="shared" ref="C28" si="44">IF(OR(LEN(C27)&lt;1,LEN(D28)&lt;1),"","E")</f>
        <v>E</v>
      </c>
      <c r="D28" s="32" t="s">
        <v>99</v>
      </c>
      <c r="E28" s="35"/>
      <c r="F28" s="46"/>
      <c r="G28" s="51"/>
      <c r="H28" s="32"/>
      <c r="I28" s="32"/>
      <c r="J28" s="32"/>
      <c r="K28" s="32"/>
      <c r="L28" s="41"/>
      <c r="M28" s="29"/>
      <c r="O28" s="2">
        <f t="shared" si="18"/>
        <v>0</v>
      </c>
      <c r="P28" s="2">
        <f t="shared" si="23"/>
        <v>5</v>
      </c>
      <c r="Q28" t="str">
        <f t="shared" si="6"/>
        <v/>
      </c>
      <c r="R28">
        <f t="shared" si="7"/>
        <v>1</v>
      </c>
      <c r="S28" s="16" t="s">
        <v>45</v>
      </c>
      <c r="T28" s="16" t="str">
        <f t="shared" si="1"/>
        <v>Pemrograman Web dan Perangkat Bergerak XI</v>
      </c>
      <c r="U28" s="16" t="str">
        <f t="shared" si="2"/>
        <v>Ujian Akhir Semester</v>
      </c>
      <c r="V28" s="16">
        <f t="shared" si="8"/>
        <v>0</v>
      </c>
      <c r="W28" s="16">
        <f t="shared" si="9"/>
        <v>0</v>
      </c>
      <c r="X28" s="16">
        <f t="shared" si="10"/>
        <v>0</v>
      </c>
      <c r="Y28" s="16" t="str">
        <f t="shared" si="11"/>
        <v/>
      </c>
      <c r="Z28" s="16" t="str">
        <f t="shared" si="12"/>
        <v/>
      </c>
      <c r="AA28" s="16" t="str">
        <f t="shared" si="13"/>
        <v/>
      </c>
      <c r="AB28" s="16" t="str">
        <f t="shared" si="14"/>
        <v>Kondisi</v>
      </c>
      <c r="AC28">
        <f t="shared" si="19"/>
        <v>1</v>
      </c>
      <c r="AD28">
        <f t="shared" si="15"/>
        <v>0</v>
      </c>
      <c r="AE28" t="b">
        <f t="shared" si="3"/>
        <v>0</v>
      </c>
      <c r="AF28" s="20" t="str">
        <f t="shared" si="25"/>
        <v/>
      </c>
      <c r="AG28" s="16" t="str">
        <f t="shared" si="16"/>
        <v/>
      </c>
      <c r="AH28" s="16" t="str">
        <f t="shared" si="17"/>
        <v/>
      </c>
    </row>
    <row r="29" spans="1:34" ht="34.5" customHeight="1" x14ac:dyDescent="0.25">
      <c r="A29" s="47" t="s">
        <v>1</v>
      </c>
      <c r="B29" s="52">
        <f t="shared" ref="B29" si="45">IF(LEN(A29)&lt;1,"",IF(ISBLANK(B23),"",B23+1))</f>
        <v>5</v>
      </c>
      <c r="C29" s="27" t="str">
        <f t="shared" ref="C29" si="46">IF(ISBLANK(A29),"",IF(A29="Uraian Panjang","Teks Uraian","Teks Soal"))</f>
        <v>Teks Soal</v>
      </c>
      <c r="D29" s="33" t="s">
        <v>100</v>
      </c>
      <c r="E29" s="36"/>
      <c r="F29" s="45" t="str">
        <f t="shared" ref="F29" si="47">IF(ISBLANK(A29),"",IF(A29="Pilihan Ganda","Centang salah satu jawaban disamping pada kolom KUNCI",IF(A29="Jawaban Jamak","Centang beberapa jawaban disamping pada kolom KUNCI",IF(A29="Uraian Panjang","Pastikan tidak ada jawaban yang tercentang pada kolom KUNCI",IF(A29="Esai Koreksi Otomatis","Kunci jawaban adalah teks opsi dan centang opsi tersebut pada kolom KUNCI","ISIKAN JODOHNYA PADA KOLOM KUNCI")))))</f>
        <v>Centang salah satu jawaban disamping pada kolom KUNCI</v>
      </c>
      <c r="G29" s="49" t="str">
        <f>IF(LEN(A29)&lt;1,"",IF(AE29=FALSE,"Ada kesalahan, mohon perhatikan kolom KETERANGAN",""))</f>
        <v/>
      </c>
      <c r="H29" s="33"/>
      <c r="I29" s="33"/>
      <c r="J29" s="37"/>
      <c r="K29" s="37"/>
      <c r="L29" s="38"/>
      <c r="M29" s="29"/>
      <c r="O29" s="2" t="str">
        <f t="shared" si="18"/>
        <v>S</v>
      </c>
      <c r="P29" s="2">
        <f t="shared" si="23"/>
        <v>1</v>
      </c>
      <c r="Q29">
        <f t="shared" si="6"/>
        <v>5</v>
      </c>
      <c r="R29">
        <f t="shared" si="7"/>
        <v>1</v>
      </c>
      <c r="S29" s="16" t="s">
        <v>45</v>
      </c>
      <c r="T29" s="16" t="str">
        <f t="shared" si="1"/>
        <v>Pemrograman Web dan Perangkat Bergerak XI</v>
      </c>
      <c r="U29" s="16" t="str">
        <f t="shared" si="2"/>
        <v>Ujian Akhir Semester</v>
      </c>
      <c r="V29" s="16">
        <f t="shared" si="8"/>
        <v>0</v>
      </c>
      <c r="W29" s="16">
        <f t="shared" si="9"/>
        <v>0</v>
      </c>
      <c r="X29" s="16">
        <f t="shared" si="10"/>
        <v>0</v>
      </c>
      <c r="Y29" s="16" t="str">
        <f t="shared" si="11"/>
        <v/>
      </c>
      <c r="Z29" s="16" t="str">
        <f t="shared" si="12"/>
        <v/>
      </c>
      <c r="AA29" s="16" t="str">
        <f t="shared" si="13"/>
        <v/>
      </c>
      <c r="AB29" s="16" t="str">
        <f t="shared" si="14"/>
        <v>Berikut merupakan bahasa pemrograman yang termasuk Client Side Scripting, kecuali...&amp;nbsp;</v>
      </c>
      <c r="AC29">
        <f t="shared" si="19"/>
        <v>1</v>
      </c>
      <c r="AD29" t="str">
        <f t="shared" si="15"/>
        <v>S</v>
      </c>
      <c r="AE29" t="b">
        <f t="shared" si="3"/>
        <v>1</v>
      </c>
      <c r="AF29" s="20" t="str">
        <f t="shared" si="25"/>
        <v>&amp;nbsp;</v>
      </c>
      <c r="AG29" s="16" t="str">
        <f t="shared" si="16"/>
        <v/>
      </c>
      <c r="AH29" s="16" t="str">
        <f t="shared" si="17"/>
        <v/>
      </c>
    </row>
    <row r="30" spans="1:34" ht="15" customHeight="1" x14ac:dyDescent="0.25">
      <c r="A30" s="47"/>
      <c r="B30" s="53"/>
      <c r="C30" s="25" t="str">
        <f t="shared" ref="C30" si="48">IF(C29="Teks Uraian","",IF(OR(LEN(C29)&lt;1,LEN(D30)&lt;1),"","A"))</f>
        <v>A</v>
      </c>
      <c r="D30" s="31" t="s">
        <v>101</v>
      </c>
      <c r="E30" s="34"/>
      <c r="F30" s="45"/>
      <c r="G30" s="50"/>
      <c r="H30" s="31"/>
      <c r="I30" s="31"/>
      <c r="J30" s="39"/>
      <c r="K30" s="39"/>
      <c r="L30" s="40"/>
      <c r="M30" s="29"/>
      <c r="O30" s="2">
        <f t="shared" si="18"/>
        <v>0</v>
      </c>
      <c r="P30" s="2">
        <f t="shared" si="23"/>
        <v>1</v>
      </c>
      <c r="Q30" t="str">
        <f t="shared" si="6"/>
        <v/>
      </c>
      <c r="R30">
        <f t="shared" si="7"/>
        <v>1</v>
      </c>
      <c r="S30" s="16" t="s">
        <v>45</v>
      </c>
      <c r="T30" s="16" t="str">
        <f t="shared" si="1"/>
        <v>Pemrograman Web dan Perangkat Bergerak XI</v>
      </c>
      <c r="U30" s="16" t="str">
        <f t="shared" si="2"/>
        <v>Ujian Akhir Semester</v>
      </c>
      <c r="V30" s="16">
        <f t="shared" si="8"/>
        <v>0</v>
      </c>
      <c r="W30" s="16">
        <f t="shared" si="9"/>
        <v>0</v>
      </c>
      <c r="X30" s="16">
        <f t="shared" si="10"/>
        <v>0</v>
      </c>
      <c r="Y30" s="16" t="str">
        <f t="shared" si="11"/>
        <v/>
      </c>
      <c r="Z30" s="16" t="str">
        <f t="shared" si="12"/>
        <v/>
      </c>
      <c r="AA30" s="16" t="str">
        <f t="shared" si="13"/>
        <v/>
      </c>
      <c r="AB30" s="16" t="str">
        <f t="shared" si="14"/>
        <v>HTML</v>
      </c>
      <c r="AC30">
        <f t="shared" si="19"/>
        <v>1</v>
      </c>
      <c r="AD30">
        <f t="shared" si="15"/>
        <v>0</v>
      </c>
      <c r="AE30" t="b">
        <f t="shared" si="3"/>
        <v>0</v>
      </c>
      <c r="AF30" s="20" t="str">
        <f t="shared" si="25"/>
        <v/>
      </c>
      <c r="AG30" s="16" t="str">
        <f t="shared" si="16"/>
        <v/>
      </c>
      <c r="AH30" s="16" t="str">
        <f t="shared" si="17"/>
        <v/>
      </c>
    </row>
    <row r="31" spans="1:34" ht="15" customHeight="1" x14ac:dyDescent="0.25">
      <c r="A31" s="47"/>
      <c r="B31" s="53"/>
      <c r="C31" s="25" t="str">
        <f t="shared" ref="C31" si="49">IF(OR(LEN(C30)&lt;1,LEN(D30)&lt;1),"","B")</f>
        <v>B</v>
      </c>
      <c r="D31" s="31" t="s">
        <v>102</v>
      </c>
      <c r="E31" s="34"/>
      <c r="F31" s="45"/>
      <c r="G31" s="50"/>
      <c r="H31" s="31"/>
      <c r="I31" s="31"/>
      <c r="J31" s="39"/>
      <c r="K31" s="39"/>
      <c r="L31" s="40"/>
      <c r="M31" s="29"/>
      <c r="O31" s="2">
        <f t="shared" si="18"/>
        <v>0</v>
      </c>
      <c r="P31" s="2">
        <f t="shared" si="23"/>
        <v>2</v>
      </c>
      <c r="Q31" t="str">
        <f t="shared" si="6"/>
        <v/>
      </c>
      <c r="R31">
        <f t="shared" si="7"/>
        <v>1</v>
      </c>
      <c r="S31" s="16" t="s">
        <v>45</v>
      </c>
      <c r="T31" s="16" t="str">
        <f t="shared" si="1"/>
        <v>Pemrograman Web dan Perangkat Bergerak XI</v>
      </c>
      <c r="U31" s="16" t="str">
        <f t="shared" si="2"/>
        <v>Ujian Akhir Semester</v>
      </c>
      <c r="V31" s="16">
        <f t="shared" si="8"/>
        <v>0</v>
      </c>
      <c r="W31" s="16">
        <f t="shared" si="9"/>
        <v>0</v>
      </c>
      <c r="X31" s="16">
        <f t="shared" si="10"/>
        <v>0</v>
      </c>
      <c r="Y31" s="16" t="str">
        <f t="shared" si="11"/>
        <v/>
      </c>
      <c r="Z31" s="16" t="str">
        <f t="shared" si="12"/>
        <v/>
      </c>
      <c r="AA31" s="16" t="str">
        <f t="shared" si="13"/>
        <v/>
      </c>
      <c r="AB31" s="16" t="str">
        <f t="shared" si="14"/>
        <v>JAVA SCRIPT</v>
      </c>
      <c r="AC31">
        <f t="shared" si="19"/>
        <v>1</v>
      </c>
      <c r="AD31">
        <f t="shared" si="15"/>
        <v>0</v>
      </c>
      <c r="AE31" t="b">
        <f t="shared" si="3"/>
        <v>0</v>
      </c>
      <c r="AF31" s="20" t="str">
        <f t="shared" si="25"/>
        <v/>
      </c>
      <c r="AG31" s="16" t="str">
        <f t="shared" si="16"/>
        <v/>
      </c>
      <c r="AH31" s="16" t="str">
        <f t="shared" si="17"/>
        <v/>
      </c>
    </row>
    <row r="32" spans="1:34" ht="15" customHeight="1" x14ac:dyDescent="0.25">
      <c r="A32" s="47"/>
      <c r="B32" s="53"/>
      <c r="C32" s="25" t="str">
        <f t="shared" ref="C32" si="50">IF(OR(LEN(C31)&lt;1,LEN(D32)&lt;1),"","C")</f>
        <v>C</v>
      </c>
      <c r="D32" s="31" t="s">
        <v>103</v>
      </c>
      <c r="E32" s="34"/>
      <c r="F32" s="45"/>
      <c r="G32" s="50"/>
      <c r="H32" s="31"/>
      <c r="I32" s="31"/>
      <c r="J32" s="39"/>
      <c r="K32" s="39"/>
      <c r="L32" s="40"/>
      <c r="M32" s="29"/>
      <c r="O32" s="2">
        <f t="shared" si="18"/>
        <v>0</v>
      </c>
      <c r="P32" s="2">
        <f t="shared" si="23"/>
        <v>3</v>
      </c>
      <c r="Q32" t="str">
        <f t="shared" si="6"/>
        <v/>
      </c>
      <c r="R32">
        <f t="shared" si="7"/>
        <v>1</v>
      </c>
      <c r="S32" s="16" t="s">
        <v>45</v>
      </c>
      <c r="T32" s="16" t="str">
        <f t="shared" si="1"/>
        <v>Pemrograman Web dan Perangkat Bergerak XI</v>
      </c>
      <c r="U32" s="16" t="str">
        <f t="shared" si="2"/>
        <v>Ujian Akhir Semester</v>
      </c>
      <c r="V32" s="16">
        <f t="shared" si="8"/>
        <v>0</v>
      </c>
      <c r="W32" s="16">
        <f t="shared" si="9"/>
        <v>0</v>
      </c>
      <c r="X32" s="16">
        <f t="shared" si="10"/>
        <v>0</v>
      </c>
      <c r="Y32" s="16" t="str">
        <f t="shared" si="11"/>
        <v/>
      </c>
      <c r="Z32" s="16" t="str">
        <f t="shared" si="12"/>
        <v/>
      </c>
      <c r="AA32" s="16" t="str">
        <f t="shared" si="13"/>
        <v/>
      </c>
      <c r="AB32" s="16" t="str">
        <f t="shared" si="14"/>
        <v>CSS</v>
      </c>
      <c r="AC32">
        <f t="shared" si="19"/>
        <v>1</v>
      </c>
      <c r="AD32">
        <f t="shared" si="15"/>
        <v>0</v>
      </c>
      <c r="AE32" t="b">
        <f t="shared" si="3"/>
        <v>0</v>
      </c>
      <c r="AF32" s="20" t="str">
        <f t="shared" si="25"/>
        <v/>
      </c>
      <c r="AG32" s="16" t="str">
        <f t="shared" si="16"/>
        <v/>
      </c>
      <c r="AH32" s="16" t="str">
        <f t="shared" si="17"/>
        <v/>
      </c>
    </row>
    <row r="33" spans="1:34" ht="15" customHeight="1" x14ac:dyDescent="0.25">
      <c r="A33" s="47"/>
      <c r="B33" s="53"/>
      <c r="C33" s="25" t="str">
        <f t="shared" ref="C33" si="51">IF(OR(LEN(C32)&lt;1,LEN(D33)&lt;1),"","D")</f>
        <v>D</v>
      </c>
      <c r="D33" s="31" t="s">
        <v>104</v>
      </c>
      <c r="E33" s="34" t="s">
        <v>41</v>
      </c>
      <c r="F33" s="45"/>
      <c r="G33" s="50"/>
      <c r="H33" s="31"/>
      <c r="I33" s="31"/>
      <c r="J33" s="39"/>
      <c r="K33" s="39"/>
      <c r="L33" s="40"/>
      <c r="M33" s="29"/>
      <c r="O33" s="2">
        <f t="shared" si="18"/>
        <v>1</v>
      </c>
      <c r="P33" s="2">
        <f t="shared" si="23"/>
        <v>4</v>
      </c>
      <c r="Q33" t="str">
        <f t="shared" si="6"/>
        <v/>
      </c>
      <c r="R33">
        <f t="shared" si="7"/>
        <v>1</v>
      </c>
      <c r="S33" s="16" t="s">
        <v>45</v>
      </c>
      <c r="T33" s="16" t="str">
        <f t="shared" si="1"/>
        <v>Pemrograman Web dan Perangkat Bergerak XI</v>
      </c>
      <c r="U33" s="16" t="str">
        <f t="shared" si="2"/>
        <v>Ujian Akhir Semester</v>
      </c>
      <c r="V33" s="16">
        <f t="shared" si="8"/>
        <v>0</v>
      </c>
      <c r="W33" s="16">
        <f t="shared" si="9"/>
        <v>0</v>
      </c>
      <c r="X33" s="16">
        <f t="shared" si="10"/>
        <v>0</v>
      </c>
      <c r="Y33" s="16" t="str">
        <f t="shared" si="11"/>
        <v/>
      </c>
      <c r="Z33" s="16" t="str">
        <f t="shared" si="12"/>
        <v/>
      </c>
      <c r="AA33" s="16" t="str">
        <f t="shared" si="13"/>
        <v/>
      </c>
      <c r="AB33" s="16" t="str">
        <f t="shared" si="14"/>
        <v>PHP</v>
      </c>
      <c r="AC33">
        <f t="shared" si="19"/>
        <v>1</v>
      </c>
      <c r="AD33">
        <f t="shared" si="15"/>
        <v>1</v>
      </c>
      <c r="AE33" t="b">
        <f t="shared" si="3"/>
        <v>0</v>
      </c>
      <c r="AF33" s="20" t="str">
        <f t="shared" si="25"/>
        <v/>
      </c>
      <c r="AG33" s="16" t="str">
        <f t="shared" si="16"/>
        <v/>
      </c>
      <c r="AH33" s="16" t="str">
        <f t="shared" si="17"/>
        <v/>
      </c>
    </row>
    <row r="34" spans="1:34" ht="15.75" customHeight="1" thickBot="1" x14ac:dyDescent="0.3">
      <c r="A34" s="48"/>
      <c r="B34" s="54"/>
      <c r="C34" s="28" t="str">
        <f t="shared" ref="C34" si="52">IF(OR(LEN(C33)&lt;1,LEN(D34)&lt;1),"","E")</f>
        <v>E</v>
      </c>
      <c r="D34" s="32" t="s">
        <v>93</v>
      </c>
      <c r="E34" s="35"/>
      <c r="F34" s="46"/>
      <c r="G34" s="51"/>
      <c r="H34" s="32"/>
      <c r="I34" s="32"/>
      <c r="J34" s="32"/>
      <c r="K34" s="32"/>
      <c r="L34" s="41"/>
      <c r="M34" s="29"/>
      <c r="O34" s="2">
        <f t="shared" si="18"/>
        <v>0</v>
      </c>
      <c r="P34" s="2">
        <f t="shared" si="23"/>
        <v>5</v>
      </c>
      <c r="Q34" t="str">
        <f t="shared" si="6"/>
        <v/>
      </c>
      <c r="R34">
        <f t="shared" si="7"/>
        <v>1</v>
      </c>
      <c r="S34" s="16" t="s">
        <v>45</v>
      </c>
      <c r="T34" s="16" t="str">
        <f t="shared" si="1"/>
        <v>Pemrograman Web dan Perangkat Bergerak XI</v>
      </c>
      <c r="U34" s="16" t="str">
        <f t="shared" si="2"/>
        <v>Ujian Akhir Semester</v>
      </c>
      <c r="V34" s="16">
        <f t="shared" si="8"/>
        <v>0</v>
      </c>
      <c r="W34" s="16">
        <f t="shared" si="9"/>
        <v>0</v>
      </c>
      <c r="X34" s="16">
        <f t="shared" si="10"/>
        <v>0</v>
      </c>
      <c r="Y34" s="16" t="str">
        <f t="shared" si="11"/>
        <v/>
      </c>
      <c r="Z34" s="16" t="str">
        <f t="shared" si="12"/>
        <v/>
      </c>
      <c r="AA34" s="16" t="str">
        <f t="shared" si="13"/>
        <v/>
      </c>
      <c r="AB34" s="16" t="str">
        <f t="shared" si="14"/>
        <v>Semua salah</v>
      </c>
      <c r="AC34">
        <f t="shared" si="19"/>
        <v>1</v>
      </c>
      <c r="AD34">
        <f t="shared" si="15"/>
        <v>0</v>
      </c>
      <c r="AE34" t="b">
        <f t="shared" si="3"/>
        <v>0</v>
      </c>
      <c r="AF34" s="20" t="str">
        <f t="shared" si="25"/>
        <v/>
      </c>
      <c r="AG34" s="16" t="str">
        <f t="shared" si="16"/>
        <v/>
      </c>
      <c r="AH34" s="16" t="str">
        <f t="shared" si="17"/>
        <v/>
      </c>
    </row>
    <row r="35" spans="1:34" ht="15" customHeight="1" x14ac:dyDescent="0.25">
      <c r="A35" s="47" t="s">
        <v>1</v>
      </c>
      <c r="B35" s="52">
        <f t="shared" ref="B35" si="53">IF(LEN(A35)&lt;1,"",IF(ISBLANK(B29),"",B29+1))</f>
        <v>6</v>
      </c>
      <c r="C35" s="27" t="str">
        <f t="shared" ref="C35" si="54">IF(ISBLANK(A35),"",IF(A35="Uraian Panjang","Teks Uraian","Teks Soal"))</f>
        <v>Teks Soal</v>
      </c>
      <c r="D35" s="33" t="s">
        <v>105</v>
      </c>
      <c r="E35" s="36"/>
      <c r="F35" s="45" t="str">
        <f t="shared" ref="F35" si="55">IF(ISBLANK(A35),"",IF(A35="Pilihan Ganda","Centang salah satu jawaban disamping pada kolom KUNCI",IF(A35="Jawaban Jamak","Centang beberapa jawaban disamping pada kolom KUNCI",IF(A35="Uraian Panjang","Pastikan tidak ada jawaban yang tercentang pada kolom KUNCI",IF(A35="Esai Koreksi Otomatis","Kunci jawaban adalah teks opsi dan centang opsi tersebut pada kolom KUNCI","ISIKAN JODOHNYA PADA KOLOM KUNCI")))))</f>
        <v>Centang salah satu jawaban disamping pada kolom KUNCI</v>
      </c>
      <c r="G35" s="49" t="str">
        <f>IF(LEN(A35)&lt;1,"",IF(AE35=FALSE,"Ada kesalahan, mohon perhatikan kolom KETERANGAN",""))</f>
        <v/>
      </c>
      <c r="H35" s="33"/>
      <c r="I35" s="33"/>
      <c r="J35" s="37"/>
      <c r="K35" s="37"/>
      <c r="L35" s="38"/>
      <c r="M35" s="29"/>
      <c r="O35" s="2" t="str">
        <f t="shared" si="18"/>
        <v>S</v>
      </c>
      <c r="P35" s="2">
        <f t="shared" si="23"/>
        <v>1</v>
      </c>
      <c r="Q35">
        <f t="shared" si="6"/>
        <v>6</v>
      </c>
      <c r="R35">
        <f t="shared" si="7"/>
        <v>1</v>
      </c>
      <c r="S35" s="16" t="s">
        <v>45</v>
      </c>
      <c r="T35" s="16" t="str">
        <f t="shared" si="1"/>
        <v>Pemrograman Web dan Perangkat Bergerak XI</v>
      </c>
      <c r="U35" s="16" t="str">
        <f t="shared" si="2"/>
        <v>Ujian Akhir Semester</v>
      </c>
      <c r="V35" s="16">
        <f t="shared" si="8"/>
        <v>0</v>
      </c>
      <c r="W35" s="16">
        <f t="shared" si="9"/>
        <v>0</v>
      </c>
      <c r="X35" s="16">
        <f t="shared" si="10"/>
        <v>0</v>
      </c>
      <c r="Y35" s="16" t="str">
        <f t="shared" si="11"/>
        <v/>
      </c>
      <c r="Z35" s="16" t="str">
        <f t="shared" si="12"/>
        <v/>
      </c>
      <c r="AA35" s="16" t="str">
        <f t="shared" si="13"/>
        <v/>
      </c>
      <c r="AB35" s="16" t="str">
        <f t="shared" si="14"/>
        <v>Perhatikan potongan kode tersebut. Fungsi dari atribut required=”required” yaitu..&amp;nbsp;</v>
      </c>
      <c r="AC35">
        <f t="shared" si="19"/>
        <v>1</v>
      </c>
      <c r="AD35" t="str">
        <f t="shared" si="15"/>
        <v>S</v>
      </c>
      <c r="AE35" t="b">
        <f t="shared" si="3"/>
        <v>1</v>
      </c>
      <c r="AF35" s="20" t="str">
        <f t="shared" si="25"/>
        <v>&amp;nbsp;</v>
      </c>
      <c r="AG35" s="16" t="str">
        <f t="shared" si="16"/>
        <v/>
      </c>
      <c r="AH35" s="16" t="str">
        <f t="shared" si="17"/>
        <v/>
      </c>
    </row>
    <row r="36" spans="1:34" ht="15" customHeight="1" x14ac:dyDescent="0.25">
      <c r="A36" s="47"/>
      <c r="B36" s="53"/>
      <c r="C36" s="25" t="str">
        <f t="shared" ref="C36" si="56">IF(C35="Teks Uraian","",IF(OR(LEN(C35)&lt;1,LEN(D36)&lt;1),"","A"))</f>
        <v>A</v>
      </c>
      <c r="D36" s="31" t="s">
        <v>106</v>
      </c>
      <c r="E36" s="34"/>
      <c r="F36" s="45"/>
      <c r="G36" s="50"/>
      <c r="H36" s="31"/>
      <c r="I36" s="31"/>
      <c r="J36" s="39"/>
      <c r="K36" s="39"/>
      <c r="L36" s="40"/>
      <c r="M36" s="29"/>
      <c r="O36" s="2">
        <f t="shared" si="18"/>
        <v>0</v>
      </c>
      <c r="P36" s="2">
        <f t="shared" si="23"/>
        <v>1</v>
      </c>
      <c r="Q36" t="str">
        <f t="shared" si="6"/>
        <v/>
      </c>
      <c r="R36">
        <f t="shared" si="7"/>
        <v>1</v>
      </c>
      <c r="S36" s="16" t="s">
        <v>45</v>
      </c>
      <c r="T36" s="16" t="str">
        <f t="shared" si="1"/>
        <v>Pemrograman Web dan Perangkat Bergerak XI</v>
      </c>
      <c r="U36" s="16" t="str">
        <f t="shared" si="2"/>
        <v>Ujian Akhir Semester</v>
      </c>
      <c r="V36" s="16">
        <f t="shared" si="8"/>
        <v>0</v>
      </c>
      <c r="W36" s="16">
        <f t="shared" si="9"/>
        <v>0</v>
      </c>
      <c r="X36" s="16">
        <f t="shared" si="10"/>
        <v>0</v>
      </c>
      <c r="Y36" s="16" t="str">
        <f t="shared" si="11"/>
        <v/>
      </c>
      <c r="Z36" s="16" t="str">
        <f t="shared" si="12"/>
        <v/>
      </c>
      <c r="AA36" s="16" t="str">
        <f t="shared" si="13"/>
        <v/>
      </c>
      <c r="AB36" s="16" t="str">
        <f t="shared" si="14"/>
        <v>Kolom isian hanya dapat diisi angka</v>
      </c>
      <c r="AC36">
        <f t="shared" si="19"/>
        <v>1</v>
      </c>
      <c r="AD36">
        <f t="shared" si="15"/>
        <v>0</v>
      </c>
      <c r="AE36" t="b">
        <f t="shared" si="3"/>
        <v>0</v>
      </c>
      <c r="AF36" s="20" t="str">
        <f t="shared" si="25"/>
        <v/>
      </c>
      <c r="AG36" s="16" t="str">
        <f t="shared" si="16"/>
        <v/>
      </c>
      <c r="AH36" s="16" t="str">
        <f t="shared" si="17"/>
        <v/>
      </c>
    </row>
    <row r="37" spans="1:34" ht="15" customHeight="1" x14ac:dyDescent="0.25">
      <c r="A37" s="47"/>
      <c r="B37" s="53"/>
      <c r="C37" s="25" t="str">
        <f t="shared" ref="C37" si="57">IF(OR(LEN(C36)&lt;1,LEN(D36)&lt;1),"","B")</f>
        <v>B</v>
      </c>
      <c r="D37" s="31" t="s">
        <v>107</v>
      </c>
      <c r="E37" s="34"/>
      <c r="F37" s="45"/>
      <c r="G37" s="50"/>
      <c r="H37" s="31"/>
      <c r="I37" s="31"/>
      <c r="J37" s="39"/>
      <c r="K37" s="39"/>
      <c r="L37" s="40"/>
      <c r="M37" s="29"/>
      <c r="O37" s="2">
        <f t="shared" si="18"/>
        <v>0</v>
      </c>
      <c r="P37" s="2">
        <f t="shared" si="23"/>
        <v>2</v>
      </c>
      <c r="Q37" t="str">
        <f t="shared" si="6"/>
        <v/>
      </c>
      <c r="R37">
        <f t="shared" si="7"/>
        <v>1</v>
      </c>
      <c r="S37" s="16" t="s">
        <v>45</v>
      </c>
      <c r="T37" s="16" t="str">
        <f t="shared" si="1"/>
        <v>Pemrograman Web dan Perangkat Bergerak XI</v>
      </c>
      <c r="U37" s="16" t="str">
        <f t="shared" si="2"/>
        <v>Ujian Akhir Semester</v>
      </c>
      <c r="V37" s="16">
        <f t="shared" si="8"/>
        <v>0</v>
      </c>
      <c r="W37" s="16">
        <f t="shared" si="9"/>
        <v>0</v>
      </c>
      <c r="X37" s="16">
        <f t="shared" si="10"/>
        <v>0</v>
      </c>
      <c r="Y37" s="16" t="str">
        <f t="shared" si="11"/>
        <v/>
      </c>
      <c r="Z37" s="16" t="str">
        <f t="shared" si="12"/>
        <v/>
      </c>
      <c r="AA37" s="16" t="str">
        <f t="shared" si="13"/>
        <v/>
      </c>
      <c r="AB37" s="16" t="str">
        <f t="shared" si="14"/>
        <v>Kolom isian hanya dapat diisi huruf</v>
      </c>
      <c r="AC37">
        <f t="shared" si="19"/>
        <v>2</v>
      </c>
      <c r="AD37">
        <f t="shared" si="15"/>
        <v>0</v>
      </c>
      <c r="AE37" t="b">
        <f t="shared" si="3"/>
        <v>0</v>
      </c>
      <c r="AF37" s="20" t="str">
        <f t="shared" si="25"/>
        <v/>
      </c>
      <c r="AG37" s="16" t="str">
        <f t="shared" si="16"/>
        <v/>
      </c>
      <c r="AH37" s="16" t="str">
        <f t="shared" si="17"/>
        <v/>
      </c>
    </row>
    <row r="38" spans="1:34" ht="15" customHeight="1" x14ac:dyDescent="0.25">
      <c r="A38" s="47"/>
      <c r="B38" s="53"/>
      <c r="C38" s="25" t="str">
        <f t="shared" ref="C38" si="58">IF(OR(LEN(C37)&lt;1,LEN(D38)&lt;1),"","C")</f>
        <v>C</v>
      </c>
      <c r="D38" s="31" t="s">
        <v>108</v>
      </c>
      <c r="E38" s="34"/>
      <c r="F38" s="45"/>
      <c r="G38" s="50"/>
      <c r="H38" s="31"/>
      <c r="I38" s="31"/>
      <c r="J38" s="39"/>
      <c r="K38" s="39"/>
      <c r="L38" s="40"/>
      <c r="M38" s="29"/>
      <c r="O38" s="2">
        <f t="shared" si="18"/>
        <v>0</v>
      </c>
      <c r="P38" s="2">
        <f t="shared" si="23"/>
        <v>3</v>
      </c>
      <c r="Q38" t="str">
        <f t="shared" si="6"/>
        <v/>
      </c>
      <c r="R38">
        <f t="shared" si="7"/>
        <v>1</v>
      </c>
      <c r="S38" s="16" t="s">
        <v>45</v>
      </c>
      <c r="T38" s="16" t="str">
        <f t="shared" si="1"/>
        <v>Pemrograman Web dan Perangkat Bergerak XI</v>
      </c>
      <c r="U38" s="16" t="str">
        <f t="shared" si="2"/>
        <v>Ujian Akhir Semester</v>
      </c>
      <c r="V38" s="16">
        <f t="shared" si="8"/>
        <v>0</v>
      </c>
      <c r="W38" s="16">
        <f t="shared" si="9"/>
        <v>0</v>
      </c>
      <c r="X38" s="16">
        <f t="shared" si="10"/>
        <v>0</v>
      </c>
      <c r="Y38" s="16" t="str">
        <f t="shared" si="11"/>
        <v/>
      </c>
      <c r="Z38" s="16" t="str">
        <f t="shared" si="12"/>
        <v/>
      </c>
      <c r="AA38" s="16" t="str">
        <f t="shared" si="13"/>
        <v/>
      </c>
      <c r="AB38" s="16" t="str">
        <f t="shared" si="14"/>
        <v>Kolom isian berupa file</v>
      </c>
      <c r="AC38">
        <f t="shared" si="19"/>
        <v>2</v>
      </c>
      <c r="AD38">
        <f t="shared" si="15"/>
        <v>0</v>
      </c>
      <c r="AE38" t="b">
        <f t="shared" si="3"/>
        <v>0</v>
      </c>
      <c r="AF38" s="20" t="str">
        <f t="shared" si="25"/>
        <v/>
      </c>
      <c r="AG38" s="16" t="str">
        <f t="shared" si="16"/>
        <v/>
      </c>
      <c r="AH38" s="16" t="str">
        <f t="shared" si="17"/>
        <v/>
      </c>
    </row>
    <row r="39" spans="1:34" ht="15" customHeight="1" x14ac:dyDescent="0.25">
      <c r="A39" s="47"/>
      <c r="B39" s="53"/>
      <c r="C39" s="25" t="str">
        <f t="shared" ref="C39" si="59">IF(OR(LEN(C38)&lt;1,LEN(D39)&lt;1),"","D")</f>
        <v>D</v>
      </c>
      <c r="D39" s="31" t="s">
        <v>109</v>
      </c>
      <c r="E39" s="34" t="s">
        <v>41</v>
      </c>
      <c r="F39" s="45"/>
      <c r="G39" s="50"/>
      <c r="H39" s="31"/>
      <c r="I39" s="31"/>
      <c r="J39" s="39"/>
      <c r="K39" s="39"/>
      <c r="L39" s="40"/>
      <c r="M39" s="29"/>
      <c r="O39" s="2">
        <f t="shared" si="18"/>
        <v>1</v>
      </c>
      <c r="P39" s="2">
        <f t="shared" si="23"/>
        <v>4</v>
      </c>
      <c r="Q39" t="str">
        <f t="shared" si="6"/>
        <v/>
      </c>
      <c r="R39">
        <f t="shared" si="7"/>
        <v>1</v>
      </c>
      <c r="S39" s="16" t="s">
        <v>45</v>
      </c>
      <c r="T39" s="16" t="str">
        <f t="shared" si="1"/>
        <v>Pemrograman Web dan Perangkat Bergerak XI</v>
      </c>
      <c r="U39" s="16" t="str">
        <f t="shared" si="2"/>
        <v>Ujian Akhir Semester</v>
      </c>
      <c r="V39" s="16">
        <f t="shared" si="8"/>
        <v>0</v>
      </c>
      <c r="W39" s="16">
        <f t="shared" si="9"/>
        <v>0</v>
      </c>
      <c r="X39" s="16">
        <f t="shared" si="10"/>
        <v>0</v>
      </c>
      <c r="Y39" s="16" t="str">
        <f t="shared" si="11"/>
        <v/>
      </c>
      <c r="Z39" s="16" t="str">
        <f t="shared" si="12"/>
        <v/>
      </c>
      <c r="AA39" s="16" t="str">
        <f t="shared" si="13"/>
        <v/>
      </c>
      <c r="AB39" s="16" t="str">
        <f t="shared" si="14"/>
        <v>Kolom isian harus diisi dan tidak boleh kosong</v>
      </c>
      <c r="AC39">
        <f t="shared" si="19"/>
        <v>2</v>
      </c>
      <c r="AD39">
        <f t="shared" si="15"/>
        <v>1</v>
      </c>
      <c r="AE39" t="b">
        <f t="shared" si="3"/>
        <v>0</v>
      </c>
      <c r="AF39" s="20" t="str">
        <f t="shared" si="25"/>
        <v/>
      </c>
      <c r="AG39" s="16" t="str">
        <f t="shared" si="16"/>
        <v/>
      </c>
      <c r="AH39" s="16" t="str">
        <f t="shared" si="17"/>
        <v/>
      </c>
    </row>
    <row r="40" spans="1:34" ht="15.75" customHeight="1" thickBot="1" x14ac:dyDescent="0.3">
      <c r="A40" s="48"/>
      <c r="B40" s="54"/>
      <c r="C40" s="28" t="str">
        <f t="shared" ref="C40" si="60">IF(OR(LEN(C39)&lt;1,LEN(D40)&lt;1),"","E")</f>
        <v>E</v>
      </c>
      <c r="D40" s="32" t="s">
        <v>110</v>
      </c>
      <c r="E40" s="35"/>
      <c r="F40" s="46"/>
      <c r="G40" s="51"/>
      <c r="H40" s="32"/>
      <c r="I40" s="32"/>
      <c r="J40" s="32"/>
      <c r="K40" s="32"/>
      <c r="L40" s="41"/>
      <c r="M40" s="29"/>
      <c r="O40" s="2">
        <f t="shared" si="18"/>
        <v>0</v>
      </c>
      <c r="P40" s="2">
        <f t="shared" si="23"/>
        <v>5</v>
      </c>
      <c r="Q40" t="str">
        <f t="shared" si="6"/>
        <v/>
      </c>
      <c r="R40">
        <f t="shared" si="7"/>
        <v>1</v>
      </c>
      <c r="S40" s="16" t="s">
        <v>45</v>
      </c>
      <c r="T40" s="16" t="str">
        <f t="shared" si="1"/>
        <v>Pemrograman Web dan Perangkat Bergerak XI</v>
      </c>
      <c r="U40" s="16" t="str">
        <f t="shared" si="2"/>
        <v>Ujian Akhir Semester</v>
      </c>
      <c r="V40" s="16">
        <f t="shared" si="8"/>
        <v>0</v>
      </c>
      <c r="W40" s="16">
        <f t="shared" si="9"/>
        <v>0</v>
      </c>
      <c r="X40" s="16">
        <f t="shared" si="10"/>
        <v>0</v>
      </c>
      <c r="Y40" s="16" t="str">
        <f t="shared" si="11"/>
        <v/>
      </c>
      <c r="Z40" s="16" t="str">
        <f t="shared" si="12"/>
        <v/>
      </c>
      <c r="AA40" s="16" t="str">
        <f t="shared" si="13"/>
        <v/>
      </c>
      <c r="AB40" s="16" t="str">
        <f t="shared" si="14"/>
        <v>Kolom isian tidak harus diisi dan boleh kosong</v>
      </c>
      <c r="AC40">
        <f t="shared" si="19"/>
        <v>1</v>
      </c>
      <c r="AD40">
        <f t="shared" si="15"/>
        <v>0</v>
      </c>
      <c r="AE40" t="b">
        <f t="shared" si="3"/>
        <v>0</v>
      </c>
      <c r="AF40" s="20" t="str">
        <f t="shared" si="25"/>
        <v/>
      </c>
      <c r="AG40" s="16" t="str">
        <f t="shared" si="16"/>
        <v/>
      </c>
      <c r="AH40" s="16" t="str">
        <f t="shared" si="17"/>
        <v/>
      </c>
    </row>
    <row r="41" spans="1:34" ht="15" customHeight="1" x14ac:dyDescent="0.25">
      <c r="A41" s="47" t="s">
        <v>1</v>
      </c>
      <c r="B41" s="52">
        <f t="shared" ref="B41" si="61">IF(LEN(A41)&lt;1,"",IF(ISBLANK(B35),"",B35+1))</f>
        <v>7</v>
      </c>
      <c r="C41" s="27" t="str">
        <f t="shared" ref="C41" si="62">IF(ISBLANK(A41),"",IF(A41="Uraian Panjang","Teks Uraian","Teks Soal"))</f>
        <v>Teks Soal</v>
      </c>
      <c r="D41" s="33" t="s">
        <v>111</v>
      </c>
      <c r="E41" s="36"/>
      <c r="F41" s="45" t="str">
        <f t="shared" ref="F41" si="63">IF(ISBLANK(A41),"",IF(A41="Pilihan Ganda","Centang salah satu jawaban disamping pada kolom KUNCI",IF(A41="Jawaban Jamak","Centang beberapa jawaban disamping pada kolom KUNCI",IF(A41="Uraian Panjang","Pastikan tidak ada jawaban yang tercentang pada kolom KUNCI",IF(A41="Esai Koreksi Otomatis","Kunci jawaban adalah teks opsi dan centang opsi tersebut pada kolom KUNCI","ISIKAN JODOHNYA PADA KOLOM KUNCI")))))</f>
        <v>Centang salah satu jawaban disamping pada kolom KUNCI</v>
      </c>
      <c r="G41" s="49" t="str">
        <f>IF(LEN(A41)&lt;1,"",IF(AE41=FALSE,"Ada kesalahan, mohon perhatikan kolom KETERANGAN",""))</f>
        <v/>
      </c>
      <c r="H41" s="33"/>
      <c r="I41" s="33"/>
      <c r="J41" s="37"/>
      <c r="K41" s="37"/>
      <c r="L41" s="38"/>
      <c r="M41" s="29"/>
      <c r="O41" s="2" t="str">
        <f t="shared" si="18"/>
        <v>S</v>
      </c>
      <c r="P41" s="2">
        <f t="shared" si="23"/>
        <v>1</v>
      </c>
      <c r="Q41">
        <f t="shared" si="6"/>
        <v>7</v>
      </c>
      <c r="R41">
        <f t="shared" si="7"/>
        <v>1</v>
      </c>
      <c r="S41" s="16" t="s">
        <v>45</v>
      </c>
      <c r="T41" s="16" t="str">
        <f t="shared" si="1"/>
        <v>Pemrograman Web dan Perangkat Bergerak XI</v>
      </c>
      <c r="U41" s="16" t="str">
        <f t="shared" si="2"/>
        <v>Ujian Akhir Semester</v>
      </c>
      <c r="V41" s="16">
        <f t="shared" si="8"/>
        <v>0</v>
      </c>
      <c r="W41" s="16">
        <f t="shared" si="9"/>
        <v>0</v>
      </c>
      <c r="X41" s="16">
        <f t="shared" si="10"/>
        <v>0</v>
      </c>
      <c r="Y41" s="16" t="str">
        <f t="shared" si="11"/>
        <v/>
      </c>
      <c r="Z41" s="16" t="str">
        <f t="shared" si="12"/>
        <v/>
      </c>
      <c r="AA41" s="16" t="str">
        <f t="shared" si="13"/>
        <v/>
      </c>
      <c r="AB41" s="16" t="str">
        <f t="shared" si="14"/>
        <v>Saat client melakukan request ke pada server, namun data yang diminta tidak ditemukan, error yang muncul yaitu...&amp;nbsp;</v>
      </c>
      <c r="AC41">
        <f t="shared" si="19"/>
        <v>1</v>
      </c>
      <c r="AD41" t="str">
        <f t="shared" si="15"/>
        <v>S</v>
      </c>
      <c r="AE41" t="b">
        <f t="shared" si="3"/>
        <v>1</v>
      </c>
      <c r="AF41" s="20" t="str">
        <f t="shared" si="25"/>
        <v>&amp;nbsp;</v>
      </c>
      <c r="AG41" s="16" t="str">
        <f t="shared" si="16"/>
        <v/>
      </c>
      <c r="AH41" s="16" t="str">
        <f t="shared" si="17"/>
        <v/>
      </c>
    </row>
    <row r="42" spans="1:34" ht="15" customHeight="1" x14ac:dyDescent="0.25">
      <c r="A42" s="47"/>
      <c r="B42" s="53"/>
      <c r="C42" s="25" t="str">
        <f t="shared" ref="C42" si="64">IF(C41="Teks Uraian","",IF(OR(LEN(C41)&lt;1,LEN(D42)&lt;1),"","A"))</f>
        <v>A</v>
      </c>
      <c r="D42" s="31" t="s">
        <v>112</v>
      </c>
      <c r="E42" s="34" t="s">
        <v>41</v>
      </c>
      <c r="F42" s="45"/>
      <c r="G42" s="50"/>
      <c r="H42" s="31"/>
      <c r="I42" s="31"/>
      <c r="J42" s="39"/>
      <c r="K42" s="39"/>
      <c r="L42" s="40"/>
      <c r="M42" s="29"/>
      <c r="O42" s="2">
        <f t="shared" si="18"/>
        <v>1</v>
      </c>
      <c r="P42" s="2">
        <f t="shared" si="23"/>
        <v>1</v>
      </c>
      <c r="Q42" t="str">
        <f t="shared" si="6"/>
        <v/>
      </c>
      <c r="R42">
        <f t="shared" si="7"/>
        <v>1</v>
      </c>
      <c r="S42" s="16" t="s">
        <v>45</v>
      </c>
      <c r="T42" s="16" t="str">
        <f t="shared" si="1"/>
        <v>Pemrograman Web dan Perangkat Bergerak XI</v>
      </c>
      <c r="U42" s="16" t="str">
        <f t="shared" si="2"/>
        <v>Ujian Akhir Semester</v>
      </c>
      <c r="V42" s="16">
        <f t="shared" si="8"/>
        <v>0</v>
      </c>
      <c r="W42" s="16">
        <f t="shared" si="9"/>
        <v>0</v>
      </c>
      <c r="X42" s="16">
        <f t="shared" si="10"/>
        <v>0</v>
      </c>
      <c r="Y42" s="16" t="str">
        <f t="shared" si="11"/>
        <v/>
      </c>
      <c r="Z42" s="16" t="str">
        <f t="shared" si="12"/>
        <v/>
      </c>
      <c r="AA42" s="16" t="str">
        <f t="shared" si="13"/>
        <v/>
      </c>
      <c r="AB42" s="16" t="str">
        <f t="shared" si="14"/>
        <v>404 Page Not Found</v>
      </c>
      <c r="AC42">
        <f t="shared" si="19"/>
        <v>1</v>
      </c>
      <c r="AD42">
        <f t="shared" si="15"/>
        <v>1</v>
      </c>
      <c r="AE42" t="b">
        <f t="shared" si="3"/>
        <v>0</v>
      </c>
      <c r="AF42" s="20" t="str">
        <f t="shared" si="25"/>
        <v/>
      </c>
      <c r="AG42" s="16" t="str">
        <f t="shared" si="16"/>
        <v/>
      </c>
      <c r="AH42" s="16" t="str">
        <f t="shared" si="17"/>
        <v/>
      </c>
    </row>
    <row r="43" spans="1:34" ht="15" customHeight="1" x14ac:dyDescent="0.25">
      <c r="A43" s="47"/>
      <c r="B43" s="53"/>
      <c r="C43" s="25" t="str">
        <f t="shared" ref="C43" si="65">IF(OR(LEN(C42)&lt;1,LEN(D42)&lt;1),"","B")</f>
        <v>B</v>
      </c>
      <c r="D43" s="31" t="s">
        <v>113</v>
      </c>
      <c r="E43" s="34"/>
      <c r="F43" s="45"/>
      <c r="G43" s="50"/>
      <c r="H43" s="31"/>
      <c r="I43" s="31"/>
      <c r="J43" s="39"/>
      <c r="K43" s="39"/>
      <c r="L43" s="40"/>
      <c r="M43" s="29"/>
      <c r="O43" s="2">
        <f t="shared" si="18"/>
        <v>0</v>
      </c>
      <c r="P43" s="2">
        <f t="shared" si="23"/>
        <v>2</v>
      </c>
      <c r="Q43" t="str">
        <f t="shared" si="6"/>
        <v/>
      </c>
      <c r="R43">
        <f t="shared" si="7"/>
        <v>1</v>
      </c>
      <c r="S43" s="16" t="s">
        <v>45</v>
      </c>
      <c r="T43" s="16" t="str">
        <f t="shared" si="1"/>
        <v>Pemrograman Web dan Perangkat Bergerak XI</v>
      </c>
      <c r="U43" s="16" t="str">
        <f t="shared" si="2"/>
        <v>Ujian Akhir Semester</v>
      </c>
      <c r="V43" s="16">
        <f t="shared" si="8"/>
        <v>0</v>
      </c>
      <c r="W43" s="16">
        <f t="shared" si="9"/>
        <v>0</v>
      </c>
      <c r="X43" s="16">
        <f t="shared" si="10"/>
        <v>0</v>
      </c>
      <c r="Y43" s="16" t="str">
        <f t="shared" si="11"/>
        <v/>
      </c>
      <c r="Z43" s="16" t="str">
        <f t="shared" si="12"/>
        <v/>
      </c>
      <c r="AA43" s="16" t="str">
        <f t="shared" si="13"/>
        <v/>
      </c>
      <c r="AB43" s="16" t="str">
        <f t="shared" si="14"/>
        <v>Page can’t be reached</v>
      </c>
      <c r="AC43">
        <f t="shared" si="19"/>
        <v>1</v>
      </c>
      <c r="AD43">
        <f t="shared" si="15"/>
        <v>0</v>
      </c>
      <c r="AE43" t="b">
        <f t="shared" si="3"/>
        <v>0</v>
      </c>
      <c r="AF43" s="20" t="str">
        <f t="shared" si="25"/>
        <v/>
      </c>
      <c r="AG43" s="16" t="str">
        <f t="shared" si="16"/>
        <v/>
      </c>
      <c r="AH43" s="16" t="str">
        <f t="shared" si="17"/>
        <v/>
      </c>
    </row>
    <row r="44" spans="1:34" ht="15" customHeight="1" x14ac:dyDescent="0.25">
      <c r="A44" s="47"/>
      <c r="B44" s="53"/>
      <c r="C44" s="25" t="str">
        <f t="shared" ref="C44" si="66">IF(OR(LEN(C43)&lt;1,LEN(D44)&lt;1),"","C")</f>
        <v>C</v>
      </c>
      <c r="D44" s="31" t="s">
        <v>114</v>
      </c>
      <c r="E44" s="34"/>
      <c r="F44" s="45"/>
      <c r="G44" s="50"/>
      <c r="H44" s="31"/>
      <c r="I44" s="31"/>
      <c r="J44" s="39"/>
      <c r="K44" s="39"/>
      <c r="L44" s="40"/>
      <c r="M44" s="29"/>
      <c r="O44" s="2">
        <f t="shared" si="18"/>
        <v>0</v>
      </c>
      <c r="P44" s="2">
        <f t="shared" si="23"/>
        <v>3</v>
      </c>
      <c r="Q44" t="str">
        <f t="shared" si="6"/>
        <v/>
      </c>
      <c r="R44">
        <f t="shared" si="7"/>
        <v>1</v>
      </c>
      <c r="S44" s="16" t="s">
        <v>45</v>
      </c>
      <c r="T44" s="16" t="str">
        <f t="shared" si="1"/>
        <v>Pemrograman Web dan Perangkat Bergerak XI</v>
      </c>
      <c r="U44" s="16" t="str">
        <f t="shared" si="2"/>
        <v>Ujian Akhir Semester</v>
      </c>
      <c r="V44" s="16">
        <f t="shared" si="8"/>
        <v>0</v>
      </c>
      <c r="W44" s="16">
        <f t="shared" si="9"/>
        <v>0</v>
      </c>
      <c r="X44" s="16">
        <f t="shared" si="10"/>
        <v>0</v>
      </c>
      <c r="Y44" s="16" t="str">
        <f t="shared" si="11"/>
        <v/>
      </c>
      <c r="Z44" s="16" t="str">
        <f t="shared" si="12"/>
        <v/>
      </c>
      <c r="AA44" s="16" t="str">
        <f t="shared" si="13"/>
        <v/>
      </c>
      <c r="AB44" s="16" t="str">
        <f t="shared" si="14"/>
        <v>Error 400: Bad Request</v>
      </c>
      <c r="AC44">
        <f t="shared" si="19"/>
        <v>1</v>
      </c>
      <c r="AD44">
        <f t="shared" si="15"/>
        <v>0</v>
      </c>
      <c r="AE44" t="b">
        <f t="shared" si="3"/>
        <v>0</v>
      </c>
      <c r="AF44" s="20" t="str">
        <f t="shared" si="25"/>
        <v/>
      </c>
      <c r="AG44" s="16" t="str">
        <f t="shared" si="16"/>
        <v/>
      </c>
      <c r="AH44" s="16" t="str">
        <f t="shared" si="17"/>
        <v/>
      </c>
    </row>
    <row r="45" spans="1:34" ht="15" customHeight="1" x14ac:dyDescent="0.25">
      <c r="A45" s="47"/>
      <c r="B45" s="53"/>
      <c r="C45" s="25" t="str">
        <f t="shared" ref="C45" si="67">IF(OR(LEN(C44)&lt;1,LEN(D45)&lt;1),"","D")</f>
        <v>D</v>
      </c>
      <c r="D45" s="31" t="s">
        <v>115</v>
      </c>
      <c r="E45" s="34"/>
      <c r="F45" s="45"/>
      <c r="G45" s="50"/>
      <c r="H45" s="31"/>
      <c r="I45" s="31"/>
      <c r="J45" s="39"/>
      <c r="K45" s="39"/>
      <c r="L45" s="40"/>
      <c r="M45" s="29"/>
      <c r="O45" s="2">
        <f t="shared" si="18"/>
        <v>0</v>
      </c>
      <c r="P45" s="2">
        <f t="shared" si="23"/>
        <v>4</v>
      </c>
      <c r="Q45" t="str">
        <f t="shared" si="6"/>
        <v/>
      </c>
      <c r="R45">
        <f t="shared" si="7"/>
        <v>1</v>
      </c>
      <c r="S45" s="16" t="s">
        <v>45</v>
      </c>
      <c r="T45" s="16" t="str">
        <f t="shared" si="1"/>
        <v>Pemrograman Web dan Perangkat Bergerak XI</v>
      </c>
      <c r="U45" s="16" t="str">
        <f t="shared" si="2"/>
        <v>Ujian Akhir Semester</v>
      </c>
      <c r="V45" s="16">
        <f t="shared" si="8"/>
        <v>0</v>
      </c>
      <c r="W45" s="16">
        <f t="shared" si="9"/>
        <v>0</v>
      </c>
      <c r="X45" s="16">
        <f t="shared" si="10"/>
        <v>0</v>
      </c>
      <c r="Y45" s="16" t="str">
        <f t="shared" si="11"/>
        <v/>
      </c>
      <c r="Z45" s="16" t="str">
        <f t="shared" si="12"/>
        <v/>
      </c>
      <c r="AA45" s="16" t="str">
        <f t="shared" si="13"/>
        <v/>
      </c>
      <c r="AB45" s="16" t="str">
        <f t="shared" si="14"/>
        <v>Error 402: Payment Required Error</v>
      </c>
      <c r="AC45">
        <f t="shared" si="19"/>
        <v>1</v>
      </c>
      <c r="AD45">
        <f t="shared" si="15"/>
        <v>0</v>
      </c>
      <c r="AE45" t="b">
        <f t="shared" si="3"/>
        <v>0</v>
      </c>
      <c r="AF45" s="20" t="str">
        <f t="shared" si="25"/>
        <v/>
      </c>
      <c r="AG45" s="16" t="str">
        <f t="shared" si="16"/>
        <v/>
      </c>
      <c r="AH45" s="16" t="str">
        <f t="shared" si="17"/>
        <v/>
      </c>
    </row>
    <row r="46" spans="1:34" ht="15.75" customHeight="1" thickBot="1" x14ac:dyDescent="0.3">
      <c r="A46" s="48"/>
      <c r="B46" s="54"/>
      <c r="C46" s="28" t="str">
        <f t="shared" ref="C46" si="68">IF(OR(LEN(C45)&lt;1,LEN(D46)&lt;1),"","E")</f>
        <v>E</v>
      </c>
      <c r="D46" s="32" t="s">
        <v>116</v>
      </c>
      <c r="E46" s="35"/>
      <c r="F46" s="46"/>
      <c r="G46" s="51"/>
      <c r="H46" s="32"/>
      <c r="I46" s="32"/>
      <c r="J46" s="32"/>
      <c r="K46" s="32"/>
      <c r="L46" s="41"/>
      <c r="M46" s="29"/>
      <c r="O46" s="2">
        <f t="shared" si="18"/>
        <v>0</v>
      </c>
      <c r="P46" s="2">
        <f t="shared" si="23"/>
        <v>5</v>
      </c>
      <c r="Q46" t="str">
        <f t="shared" si="6"/>
        <v/>
      </c>
      <c r="R46">
        <f t="shared" si="7"/>
        <v>1</v>
      </c>
      <c r="S46" s="16" t="s">
        <v>45</v>
      </c>
      <c r="T46" s="16" t="str">
        <f t="shared" si="1"/>
        <v>Pemrograman Web dan Perangkat Bergerak XI</v>
      </c>
      <c r="U46" s="16" t="str">
        <f t="shared" si="2"/>
        <v>Ujian Akhir Semester</v>
      </c>
      <c r="V46" s="16">
        <f t="shared" si="8"/>
        <v>0</v>
      </c>
      <c r="W46" s="16">
        <f t="shared" si="9"/>
        <v>0</v>
      </c>
      <c r="X46" s="16">
        <f t="shared" si="10"/>
        <v>0</v>
      </c>
      <c r="Y46" s="16" t="str">
        <f t="shared" si="11"/>
        <v/>
      </c>
      <c r="Z46" s="16" t="str">
        <f t="shared" si="12"/>
        <v/>
      </c>
      <c r="AA46" s="16" t="str">
        <f t="shared" si="13"/>
        <v/>
      </c>
      <c r="AB46" s="16" t="str">
        <f t="shared" si="14"/>
        <v>Error 408: Request Timeout</v>
      </c>
      <c r="AC46">
        <f t="shared" si="19"/>
        <v>1</v>
      </c>
      <c r="AD46">
        <f t="shared" si="15"/>
        <v>0</v>
      </c>
      <c r="AE46" t="b">
        <f t="shared" si="3"/>
        <v>0</v>
      </c>
      <c r="AF46" s="20" t="str">
        <f t="shared" si="25"/>
        <v/>
      </c>
      <c r="AG46" s="16" t="str">
        <f t="shared" si="16"/>
        <v/>
      </c>
      <c r="AH46" s="16" t="str">
        <f t="shared" si="17"/>
        <v/>
      </c>
    </row>
    <row r="47" spans="1:34" ht="15" customHeight="1" x14ac:dyDescent="0.25">
      <c r="A47" s="47" t="s">
        <v>1</v>
      </c>
      <c r="B47" s="52">
        <f t="shared" ref="B47" si="69">IF(LEN(A47)&lt;1,"",IF(ISBLANK(B41),"",B41+1))</f>
        <v>8</v>
      </c>
      <c r="C47" s="27" t="str">
        <f t="shared" ref="C47" si="70">IF(ISBLANK(A47),"",IF(A47="Uraian Panjang","Teks Uraian","Teks Soal"))</f>
        <v>Teks Soal</v>
      </c>
      <c r="D47" s="33" t="s">
        <v>117</v>
      </c>
      <c r="E47" s="36"/>
      <c r="F47" s="45" t="str">
        <f t="shared" ref="F47" si="71">IF(ISBLANK(A47),"",IF(A47="Pilihan Ganda","Centang salah satu jawaban disamping pada kolom KUNCI",IF(A47="Jawaban Jamak","Centang beberapa jawaban disamping pada kolom KUNCI",IF(A47="Uraian Panjang","Pastikan tidak ada jawaban yang tercentang pada kolom KUNCI",IF(A47="Esai Koreksi Otomatis","Kunci jawaban adalah teks opsi dan centang opsi tersebut pada kolom KUNCI","ISIKAN JODOHNYA PADA KOLOM KUNCI")))))</f>
        <v>Centang salah satu jawaban disamping pada kolom KUNCI</v>
      </c>
      <c r="G47" s="49" t="str">
        <f>IF(LEN(A47)&lt;1,"",IF(AE47=FALSE,"Ada kesalahan, mohon perhatikan kolom KETERANGAN",""))</f>
        <v/>
      </c>
      <c r="H47" s="33"/>
      <c r="I47" s="33"/>
      <c r="J47" s="37"/>
      <c r="K47" s="37"/>
      <c r="L47" s="38"/>
      <c r="M47" s="29"/>
      <c r="O47" s="2" t="str">
        <f t="shared" si="18"/>
        <v>S</v>
      </c>
      <c r="P47" s="2">
        <f t="shared" si="23"/>
        <v>1</v>
      </c>
      <c r="Q47">
        <f t="shared" si="6"/>
        <v>8</v>
      </c>
      <c r="R47">
        <f t="shared" si="7"/>
        <v>1</v>
      </c>
      <c r="S47" s="16" t="s">
        <v>45</v>
      </c>
      <c r="T47" s="16" t="str">
        <f t="shared" si="1"/>
        <v>Pemrograman Web dan Perangkat Bergerak XI</v>
      </c>
      <c r="U47" s="16" t="str">
        <f t="shared" si="2"/>
        <v>Ujian Akhir Semester</v>
      </c>
      <c r="V47" s="16">
        <f t="shared" si="8"/>
        <v>0</v>
      </c>
      <c r="W47" s="16">
        <f t="shared" si="9"/>
        <v>0</v>
      </c>
      <c r="X47" s="16">
        <f t="shared" si="10"/>
        <v>0</v>
      </c>
      <c r="Y47" s="16" t="str">
        <f t="shared" si="11"/>
        <v/>
      </c>
      <c r="Z47" s="16" t="str">
        <f t="shared" si="12"/>
        <v/>
      </c>
      <c r="AA47" s="16" t="str">
        <f t="shared" si="13"/>
        <v/>
      </c>
      <c r="AB47" s="16" t="str">
        <f t="shared" si="14"/>
        <v>Untuk menerima data/informasi yang dikirim dari form menggunakan metode GET adalah…&amp;nbsp;</v>
      </c>
      <c r="AC47">
        <f t="shared" si="19"/>
        <v>1</v>
      </c>
      <c r="AD47" t="str">
        <f t="shared" si="15"/>
        <v>S</v>
      </c>
      <c r="AE47" t="b">
        <f t="shared" si="3"/>
        <v>1</v>
      </c>
      <c r="AF47" s="20" t="str">
        <f t="shared" si="25"/>
        <v>&amp;nbsp;</v>
      </c>
      <c r="AG47" s="16" t="str">
        <f t="shared" si="16"/>
        <v/>
      </c>
      <c r="AH47" s="16" t="str">
        <f t="shared" si="17"/>
        <v/>
      </c>
    </row>
    <row r="48" spans="1:34" ht="15" customHeight="1" x14ac:dyDescent="0.25">
      <c r="A48" s="47"/>
      <c r="B48" s="53"/>
      <c r="C48" s="25" t="str">
        <f t="shared" ref="C48" si="72">IF(C47="Teks Uraian","",IF(OR(LEN(C47)&lt;1,LEN(D48)&lt;1),"","A"))</f>
        <v>A</v>
      </c>
      <c r="D48" s="31" t="s">
        <v>118</v>
      </c>
      <c r="E48" s="34" t="s">
        <v>41</v>
      </c>
      <c r="F48" s="45"/>
      <c r="G48" s="50"/>
      <c r="H48" s="31"/>
      <c r="I48" s="31"/>
      <c r="J48" s="39"/>
      <c r="K48" s="39"/>
      <c r="L48" s="40"/>
      <c r="M48" s="29"/>
      <c r="O48" s="2">
        <f t="shared" si="18"/>
        <v>1</v>
      </c>
      <c r="P48" s="2">
        <f t="shared" si="23"/>
        <v>1</v>
      </c>
      <c r="Q48" t="str">
        <f t="shared" si="6"/>
        <v/>
      </c>
      <c r="R48">
        <f t="shared" si="7"/>
        <v>1</v>
      </c>
      <c r="S48" s="16" t="s">
        <v>45</v>
      </c>
      <c r="T48" s="16" t="str">
        <f t="shared" si="1"/>
        <v>Pemrograman Web dan Perangkat Bergerak XI</v>
      </c>
      <c r="U48" s="16" t="str">
        <f t="shared" si="2"/>
        <v>Ujian Akhir Semester</v>
      </c>
      <c r="V48" s="16">
        <f t="shared" si="8"/>
        <v>0</v>
      </c>
      <c r="W48" s="16">
        <f t="shared" si="9"/>
        <v>0</v>
      </c>
      <c r="X48" s="16">
        <f t="shared" si="10"/>
        <v>0</v>
      </c>
      <c r="Y48" s="16" t="str">
        <f t="shared" si="11"/>
        <v/>
      </c>
      <c r="Z48" s="16" t="str">
        <f t="shared" si="12"/>
        <v/>
      </c>
      <c r="AA48" s="16" t="str">
        <f t="shared" si="13"/>
        <v/>
      </c>
      <c r="AB48" s="16" t="str">
        <f t="shared" si="14"/>
        <v>$_GET</v>
      </c>
      <c r="AC48">
        <f t="shared" si="19"/>
        <v>1</v>
      </c>
      <c r="AD48">
        <f t="shared" si="15"/>
        <v>1</v>
      </c>
      <c r="AE48" t="b">
        <f t="shared" si="3"/>
        <v>0</v>
      </c>
      <c r="AF48" s="20" t="str">
        <f t="shared" si="25"/>
        <v/>
      </c>
      <c r="AG48" s="16" t="str">
        <f t="shared" si="16"/>
        <v/>
      </c>
      <c r="AH48" s="16" t="str">
        <f t="shared" si="17"/>
        <v/>
      </c>
    </row>
    <row r="49" spans="1:34" ht="15" customHeight="1" x14ac:dyDescent="0.25">
      <c r="A49" s="47"/>
      <c r="B49" s="53"/>
      <c r="C49" s="25" t="str">
        <f t="shared" ref="C49" si="73">IF(OR(LEN(C48)&lt;1,LEN(D48)&lt;1),"","B")</f>
        <v>B</v>
      </c>
      <c r="D49" s="31" t="s">
        <v>119</v>
      </c>
      <c r="E49" s="34"/>
      <c r="F49" s="45"/>
      <c r="G49" s="50"/>
      <c r="H49" s="31"/>
      <c r="I49" s="31"/>
      <c r="J49" s="39"/>
      <c r="K49" s="39"/>
      <c r="L49" s="40"/>
      <c r="M49" s="29"/>
      <c r="O49" s="2">
        <f t="shared" si="18"/>
        <v>0</v>
      </c>
      <c r="P49" s="2">
        <f t="shared" si="23"/>
        <v>2</v>
      </c>
      <c r="Q49" t="str">
        <f t="shared" si="6"/>
        <v/>
      </c>
      <c r="R49">
        <f t="shared" si="7"/>
        <v>1</v>
      </c>
      <c r="S49" s="16" t="s">
        <v>45</v>
      </c>
      <c r="T49" s="16" t="str">
        <f t="shared" si="1"/>
        <v>Pemrograman Web dan Perangkat Bergerak XI</v>
      </c>
      <c r="U49" s="16" t="str">
        <f t="shared" si="2"/>
        <v>Ujian Akhir Semester</v>
      </c>
      <c r="V49" s="16">
        <f t="shared" si="8"/>
        <v>0</v>
      </c>
      <c r="W49" s="16">
        <f t="shared" si="9"/>
        <v>0</v>
      </c>
      <c r="X49" s="16">
        <f t="shared" si="10"/>
        <v>0</v>
      </c>
      <c r="Y49" s="16" t="str">
        <f t="shared" si="11"/>
        <v/>
      </c>
      <c r="Z49" s="16" t="str">
        <f t="shared" si="12"/>
        <v/>
      </c>
      <c r="AA49" s="16" t="str">
        <f t="shared" si="13"/>
        <v/>
      </c>
      <c r="AB49" s="16" t="str">
        <f t="shared" si="14"/>
        <v>$_POST</v>
      </c>
      <c r="AC49">
        <f t="shared" si="19"/>
        <v>0</v>
      </c>
      <c r="AD49">
        <f t="shared" si="15"/>
        <v>0</v>
      </c>
      <c r="AE49" t="b">
        <f t="shared" si="3"/>
        <v>0</v>
      </c>
      <c r="AF49" s="20" t="str">
        <f t="shared" si="25"/>
        <v/>
      </c>
      <c r="AG49" s="16" t="str">
        <f t="shared" si="16"/>
        <v/>
      </c>
      <c r="AH49" s="16" t="str">
        <f t="shared" si="17"/>
        <v/>
      </c>
    </row>
    <row r="50" spans="1:34" ht="15" customHeight="1" x14ac:dyDescent="0.25">
      <c r="A50" s="47"/>
      <c r="B50" s="53"/>
      <c r="C50" s="25" t="str">
        <f t="shared" ref="C50" si="74">IF(OR(LEN(C49)&lt;1,LEN(D50)&lt;1),"","C")</f>
        <v>C</v>
      </c>
      <c r="D50" s="31" t="s">
        <v>120</v>
      </c>
      <c r="E50" s="34"/>
      <c r="F50" s="45"/>
      <c r="G50" s="50"/>
      <c r="H50" s="31"/>
      <c r="I50" s="31"/>
      <c r="J50" s="39"/>
      <c r="K50" s="39"/>
      <c r="L50" s="40"/>
      <c r="M50" s="29"/>
      <c r="O50" s="2">
        <f t="shared" si="18"/>
        <v>0</v>
      </c>
      <c r="P50" s="2">
        <f t="shared" si="23"/>
        <v>3</v>
      </c>
      <c r="Q50" t="str">
        <f t="shared" si="6"/>
        <v/>
      </c>
      <c r="R50">
        <f t="shared" si="7"/>
        <v>1</v>
      </c>
      <c r="S50" s="16" t="s">
        <v>45</v>
      </c>
      <c r="T50" s="16" t="str">
        <f t="shared" si="1"/>
        <v>Pemrograman Web dan Perangkat Bergerak XI</v>
      </c>
      <c r="U50" s="16" t="str">
        <f t="shared" si="2"/>
        <v>Ujian Akhir Semester</v>
      </c>
      <c r="V50" s="16">
        <f t="shared" si="8"/>
        <v>0</v>
      </c>
      <c r="W50" s="16">
        <f t="shared" si="9"/>
        <v>0</v>
      </c>
      <c r="X50" s="16">
        <f t="shared" si="10"/>
        <v>0</v>
      </c>
      <c r="Y50" s="16" t="str">
        <f t="shared" si="11"/>
        <v/>
      </c>
      <c r="Z50" s="16" t="str">
        <f t="shared" si="12"/>
        <v/>
      </c>
      <c r="AA50" s="16" t="str">
        <f t="shared" si="13"/>
        <v/>
      </c>
      <c r="AB50" s="16" t="str">
        <f t="shared" si="14"/>
        <v>_GET</v>
      </c>
      <c r="AC50">
        <f t="shared" si="19"/>
        <v>0</v>
      </c>
      <c r="AD50">
        <f t="shared" si="15"/>
        <v>0</v>
      </c>
      <c r="AE50" t="b">
        <f t="shared" si="3"/>
        <v>0</v>
      </c>
      <c r="AF50" s="20" t="str">
        <f t="shared" si="25"/>
        <v/>
      </c>
      <c r="AG50" s="16" t="str">
        <f t="shared" si="16"/>
        <v/>
      </c>
      <c r="AH50" s="16" t="str">
        <f t="shared" si="17"/>
        <v/>
      </c>
    </row>
    <row r="51" spans="1:34" ht="15" customHeight="1" x14ac:dyDescent="0.25">
      <c r="A51" s="47"/>
      <c r="B51" s="53"/>
      <c r="C51" s="25" t="str">
        <f t="shared" ref="C51" si="75">IF(OR(LEN(C50)&lt;1,LEN(D51)&lt;1),"","D")</f>
        <v>D</v>
      </c>
      <c r="D51" s="31" t="s">
        <v>121</v>
      </c>
      <c r="E51" s="34"/>
      <c r="F51" s="45"/>
      <c r="G51" s="50"/>
      <c r="H51" s="31"/>
      <c r="I51" s="31"/>
      <c r="J51" s="39"/>
      <c r="K51" s="39"/>
      <c r="L51" s="40"/>
      <c r="M51" s="29"/>
      <c r="O51" s="2">
        <f t="shared" si="18"/>
        <v>0</v>
      </c>
      <c r="P51" s="2">
        <f t="shared" si="23"/>
        <v>4</v>
      </c>
      <c r="Q51" t="str">
        <f t="shared" si="6"/>
        <v/>
      </c>
      <c r="R51">
        <f t="shared" si="7"/>
        <v>1</v>
      </c>
      <c r="S51" s="16" t="s">
        <v>45</v>
      </c>
      <c r="T51" s="16" t="str">
        <f t="shared" si="1"/>
        <v>Pemrograman Web dan Perangkat Bergerak XI</v>
      </c>
      <c r="U51" s="16" t="str">
        <f t="shared" si="2"/>
        <v>Ujian Akhir Semester</v>
      </c>
      <c r="V51" s="16">
        <f t="shared" si="8"/>
        <v>0</v>
      </c>
      <c r="W51" s="16">
        <f t="shared" si="9"/>
        <v>0</v>
      </c>
      <c r="X51" s="16">
        <f t="shared" si="10"/>
        <v>0</v>
      </c>
      <c r="Y51" s="16" t="str">
        <f t="shared" si="11"/>
        <v/>
      </c>
      <c r="Z51" s="16" t="str">
        <f t="shared" si="12"/>
        <v/>
      </c>
      <c r="AA51" s="16" t="str">
        <f t="shared" si="13"/>
        <v/>
      </c>
      <c r="AB51" s="16" t="str">
        <f t="shared" si="14"/>
        <v>_POST</v>
      </c>
      <c r="AC51">
        <f t="shared" si="19"/>
        <v>0</v>
      </c>
      <c r="AD51">
        <f t="shared" si="15"/>
        <v>0</v>
      </c>
      <c r="AE51" t="b">
        <f t="shared" si="3"/>
        <v>0</v>
      </c>
      <c r="AF51" s="20" t="str">
        <f t="shared" si="25"/>
        <v/>
      </c>
      <c r="AG51" s="16" t="str">
        <f t="shared" si="16"/>
        <v/>
      </c>
      <c r="AH51" s="16" t="str">
        <f t="shared" si="17"/>
        <v/>
      </c>
    </row>
    <row r="52" spans="1:34" ht="15.75" customHeight="1" thickBot="1" x14ac:dyDescent="0.3">
      <c r="A52" s="48"/>
      <c r="B52" s="54"/>
      <c r="C52" s="28" t="str">
        <f t="shared" ref="C52" si="76">IF(OR(LEN(C51)&lt;1,LEN(D52)&lt;1),"","E")</f>
        <v>E</v>
      </c>
      <c r="D52" s="32" t="s">
        <v>122</v>
      </c>
      <c r="E52" s="35"/>
      <c r="F52" s="46"/>
      <c r="G52" s="51"/>
      <c r="H52" s="32"/>
      <c r="I52" s="32"/>
      <c r="J52" s="32"/>
      <c r="K52" s="32"/>
      <c r="L52" s="41"/>
      <c r="M52" s="29"/>
      <c r="O52" s="2">
        <f t="shared" si="18"/>
        <v>0</v>
      </c>
      <c r="P52" s="2">
        <f t="shared" si="23"/>
        <v>5</v>
      </c>
      <c r="Q52" t="str">
        <f t="shared" si="6"/>
        <v/>
      </c>
      <c r="R52">
        <f t="shared" si="7"/>
        <v>1</v>
      </c>
      <c r="S52" s="16" t="s">
        <v>45</v>
      </c>
      <c r="T52" s="16" t="str">
        <f t="shared" si="1"/>
        <v>Pemrograman Web dan Perangkat Bergerak XI</v>
      </c>
      <c r="U52" s="16" t="str">
        <f t="shared" si="2"/>
        <v>Ujian Akhir Semester</v>
      </c>
      <c r="V52" s="16">
        <f t="shared" si="8"/>
        <v>0</v>
      </c>
      <c r="W52" s="16">
        <f t="shared" si="9"/>
        <v>0</v>
      </c>
      <c r="X52" s="16">
        <f t="shared" si="10"/>
        <v>0</v>
      </c>
      <c r="Y52" s="16" t="str">
        <f t="shared" si="11"/>
        <v/>
      </c>
      <c r="Z52" s="16" t="str">
        <f t="shared" si="12"/>
        <v/>
      </c>
      <c r="AA52" s="16" t="str">
        <f t="shared" si="13"/>
        <v/>
      </c>
      <c r="AB52" s="16" t="str">
        <f t="shared" si="14"/>
        <v>_VAR</v>
      </c>
      <c r="AC52">
        <f t="shared" si="19"/>
        <v>1</v>
      </c>
      <c r="AD52">
        <f t="shared" si="15"/>
        <v>0</v>
      </c>
      <c r="AE52" t="b">
        <f t="shared" si="3"/>
        <v>0</v>
      </c>
      <c r="AF52" s="20" t="str">
        <f t="shared" si="25"/>
        <v/>
      </c>
      <c r="AG52" s="16" t="str">
        <f t="shared" si="16"/>
        <v/>
      </c>
      <c r="AH52" s="16" t="str">
        <f t="shared" si="17"/>
        <v/>
      </c>
    </row>
    <row r="53" spans="1:34" ht="15" customHeight="1" x14ac:dyDescent="0.25">
      <c r="A53" s="47" t="s">
        <v>1</v>
      </c>
      <c r="B53" s="52">
        <f t="shared" ref="B53" si="77">IF(LEN(A53)&lt;1,"",IF(ISBLANK(B47),"",B47+1))</f>
        <v>9</v>
      </c>
      <c r="C53" s="27" t="str">
        <f t="shared" ref="C53" si="78">IF(ISBLANK(A53),"",IF(A53="Uraian Panjang","Teks Uraian","Teks Soal"))</f>
        <v>Teks Soal</v>
      </c>
      <c r="D53" s="33" t="s">
        <v>123</v>
      </c>
      <c r="E53" s="36"/>
      <c r="F53" s="45" t="str">
        <f t="shared" ref="F53" si="79">IF(ISBLANK(A53),"",IF(A53="Pilihan Ganda","Centang salah satu jawaban disamping pada kolom KUNCI",IF(A53="Jawaban Jamak","Centang beberapa jawaban disamping pada kolom KUNCI",IF(A53="Uraian Panjang","Pastikan tidak ada jawaban yang tercentang pada kolom KUNCI",IF(A53="Esai Koreksi Otomatis","Kunci jawaban adalah teks opsi dan centang opsi tersebut pada kolom KUNCI","ISIKAN JODOHNYA PADA KOLOM KUNCI")))))</f>
        <v>Centang salah satu jawaban disamping pada kolom KUNCI</v>
      </c>
      <c r="G53" s="49" t="str">
        <f>IF(LEN(A53)&lt;1,"",IF(AE53=FALSE,"Ada kesalahan, mohon perhatikan kolom KETERANGAN",""))</f>
        <v/>
      </c>
      <c r="H53" s="33"/>
      <c r="I53" s="33"/>
      <c r="J53" s="37"/>
      <c r="K53" s="37"/>
      <c r="L53" s="38"/>
      <c r="M53" s="29"/>
      <c r="O53" s="2" t="str">
        <f t="shared" si="18"/>
        <v>S</v>
      </c>
      <c r="P53" s="2">
        <f t="shared" si="23"/>
        <v>1</v>
      </c>
      <c r="Q53">
        <f t="shared" si="6"/>
        <v>9</v>
      </c>
      <c r="R53">
        <f t="shared" si="7"/>
        <v>1</v>
      </c>
      <c r="S53" s="16" t="s">
        <v>45</v>
      </c>
      <c r="T53" s="16" t="str">
        <f t="shared" si="1"/>
        <v>Pemrograman Web dan Perangkat Bergerak XI</v>
      </c>
      <c r="U53" s="16" t="str">
        <f t="shared" si="2"/>
        <v>Ujian Akhir Semester</v>
      </c>
      <c r="V53" s="16">
        <f t="shared" si="8"/>
        <v>0</v>
      </c>
      <c r="W53" s="16">
        <f t="shared" si="9"/>
        <v>0</v>
      </c>
      <c r="X53" s="16">
        <f t="shared" si="10"/>
        <v>0</v>
      </c>
      <c r="Y53" s="16" t="str">
        <f t="shared" si="11"/>
        <v/>
      </c>
      <c r="Z53" s="16" t="str">
        <f t="shared" si="12"/>
        <v/>
      </c>
      <c r="AA53" s="16" t="str">
        <f t="shared" si="13"/>
        <v/>
      </c>
      <c r="AB53" s="16" t="str">
        <f t="shared" si="14"/>
        <v>Apabila kita menyimpan file project di folder C://xampp/htdocs/project_saya/latihan.php, maka URL yang tepat untuk memanggil file latihan.php tersebut di Google Chrome adalah...&amp;nbsp;</v>
      </c>
      <c r="AC53">
        <f t="shared" si="19"/>
        <v>1</v>
      </c>
      <c r="AD53" t="str">
        <f t="shared" si="15"/>
        <v>S</v>
      </c>
      <c r="AE53" t="b">
        <f t="shared" si="3"/>
        <v>1</v>
      </c>
      <c r="AF53" s="20" t="str">
        <f t="shared" si="25"/>
        <v>&amp;nbsp;</v>
      </c>
      <c r="AG53" s="16" t="str">
        <f t="shared" si="16"/>
        <v/>
      </c>
      <c r="AH53" s="16" t="str">
        <f t="shared" si="17"/>
        <v/>
      </c>
    </row>
    <row r="54" spans="1:34" ht="15" customHeight="1" x14ac:dyDescent="0.25">
      <c r="A54" s="47"/>
      <c r="B54" s="53"/>
      <c r="C54" s="25" t="str">
        <f t="shared" ref="C54" si="80">IF(C53="Teks Uraian","",IF(OR(LEN(C53)&lt;1,LEN(D54)&lt;1),"","A"))</f>
        <v>A</v>
      </c>
      <c r="D54" s="31" t="s">
        <v>124</v>
      </c>
      <c r="E54" s="34"/>
      <c r="F54" s="45"/>
      <c r="G54" s="50"/>
      <c r="H54" s="31"/>
      <c r="I54" s="31"/>
      <c r="J54" s="39"/>
      <c r="K54" s="39"/>
      <c r="L54" s="40"/>
      <c r="M54" s="29"/>
      <c r="O54" s="2">
        <f t="shared" si="18"/>
        <v>0</v>
      </c>
      <c r="P54" s="2">
        <f t="shared" si="23"/>
        <v>1</v>
      </c>
      <c r="Q54" t="str">
        <f t="shared" si="6"/>
        <v/>
      </c>
      <c r="R54">
        <f t="shared" si="7"/>
        <v>1</v>
      </c>
      <c r="S54" s="16" t="s">
        <v>45</v>
      </c>
      <c r="T54" s="16" t="str">
        <f t="shared" si="1"/>
        <v>Pemrograman Web dan Perangkat Bergerak XI</v>
      </c>
      <c r="U54" s="16" t="str">
        <f t="shared" si="2"/>
        <v>Ujian Akhir Semester</v>
      </c>
      <c r="V54" s="16">
        <f t="shared" si="8"/>
        <v>0</v>
      </c>
      <c r="W54" s="16">
        <f t="shared" si="9"/>
        <v>0</v>
      </c>
      <c r="X54" s="16">
        <f t="shared" si="10"/>
        <v>0</v>
      </c>
      <c r="Y54" s="16" t="str">
        <f t="shared" si="11"/>
        <v/>
      </c>
      <c r="Z54" s="16" t="str">
        <f t="shared" si="12"/>
        <v/>
      </c>
      <c r="AA54" s="16" t="str">
        <f t="shared" si="13"/>
        <v/>
      </c>
      <c r="AB54" s="16" t="str">
        <f t="shared" si="14"/>
        <v>localhost/htdocs/project_saya</v>
      </c>
      <c r="AC54">
        <f t="shared" si="19"/>
        <v>1</v>
      </c>
      <c r="AD54">
        <f t="shared" si="15"/>
        <v>0</v>
      </c>
      <c r="AE54" t="b">
        <f t="shared" si="3"/>
        <v>0</v>
      </c>
      <c r="AF54" s="20" t="str">
        <f t="shared" si="25"/>
        <v/>
      </c>
      <c r="AG54" s="16" t="str">
        <f t="shared" si="16"/>
        <v/>
      </c>
      <c r="AH54" s="16" t="str">
        <f t="shared" si="17"/>
        <v/>
      </c>
    </row>
    <row r="55" spans="1:34" ht="15" customHeight="1" x14ac:dyDescent="0.25">
      <c r="A55" s="47"/>
      <c r="B55" s="53"/>
      <c r="C55" s="25" t="str">
        <f t="shared" ref="C55" si="81">IF(OR(LEN(C54)&lt;1,LEN(D54)&lt;1),"","B")</f>
        <v>B</v>
      </c>
      <c r="D55" s="31" t="s">
        <v>125</v>
      </c>
      <c r="E55" s="34"/>
      <c r="F55" s="45"/>
      <c r="G55" s="50"/>
      <c r="H55" s="31"/>
      <c r="I55" s="31"/>
      <c r="J55" s="39"/>
      <c r="K55" s="39"/>
      <c r="L55" s="40"/>
      <c r="M55" s="29"/>
      <c r="O55" s="2">
        <f t="shared" si="18"/>
        <v>0</v>
      </c>
      <c r="P55" s="2">
        <f t="shared" si="23"/>
        <v>2</v>
      </c>
      <c r="Q55" t="str">
        <f t="shared" si="6"/>
        <v/>
      </c>
      <c r="R55">
        <f t="shared" si="7"/>
        <v>1</v>
      </c>
      <c r="S55" s="16" t="s">
        <v>45</v>
      </c>
      <c r="T55" s="16" t="str">
        <f t="shared" si="1"/>
        <v>Pemrograman Web dan Perangkat Bergerak XI</v>
      </c>
      <c r="U55" s="16" t="str">
        <f t="shared" si="2"/>
        <v>Ujian Akhir Semester</v>
      </c>
      <c r="V55" s="16">
        <f t="shared" si="8"/>
        <v>0</v>
      </c>
      <c r="W55" s="16">
        <f t="shared" si="9"/>
        <v>0</v>
      </c>
      <c r="X55" s="16">
        <f t="shared" si="10"/>
        <v>0</v>
      </c>
      <c r="Y55" s="16" t="str">
        <f t="shared" si="11"/>
        <v/>
      </c>
      <c r="Z55" s="16" t="str">
        <f t="shared" si="12"/>
        <v/>
      </c>
      <c r="AA55" s="16" t="str">
        <f t="shared" si="13"/>
        <v/>
      </c>
      <c r="AB55" s="16" t="str">
        <f t="shared" si="14"/>
        <v>localhost/htdocs/project_saya/latihan.php</v>
      </c>
      <c r="AC55">
        <f t="shared" si="19"/>
        <v>2</v>
      </c>
      <c r="AD55">
        <f t="shared" si="15"/>
        <v>0</v>
      </c>
      <c r="AE55" t="b">
        <f t="shared" si="3"/>
        <v>0</v>
      </c>
      <c r="AF55" s="20" t="str">
        <f t="shared" si="25"/>
        <v/>
      </c>
      <c r="AG55" s="16" t="str">
        <f t="shared" si="16"/>
        <v/>
      </c>
      <c r="AH55" s="16" t="str">
        <f t="shared" si="17"/>
        <v/>
      </c>
    </row>
    <row r="56" spans="1:34" ht="15" customHeight="1" x14ac:dyDescent="0.25">
      <c r="A56" s="47"/>
      <c r="B56" s="53"/>
      <c r="C56" s="25" t="str">
        <f t="shared" ref="C56" si="82">IF(OR(LEN(C55)&lt;1,LEN(D56)&lt;1),"","C")</f>
        <v>C</v>
      </c>
      <c r="D56" s="31" t="s">
        <v>126</v>
      </c>
      <c r="E56" s="34"/>
      <c r="F56" s="45"/>
      <c r="G56" s="50"/>
      <c r="H56" s="31"/>
      <c r="I56" s="31"/>
      <c r="J56" s="39"/>
      <c r="K56" s="39"/>
      <c r="L56" s="40"/>
      <c r="M56" s="29"/>
      <c r="O56" s="2">
        <f t="shared" si="18"/>
        <v>0</v>
      </c>
      <c r="P56" s="2">
        <f t="shared" si="23"/>
        <v>3</v>
      </c>
      <c r="Q56" t="str">
        <f t="shared" si="6"/>
        <v/>
      </c>
      <c r="R56">
        <f t="shared" si="7"/>
        <v>1</v>
      </c>
      <c r="S56" s="16" t="s">
        <v>45</v>
      </c>
      <c r="T56" s="16" t="str">
        <f t="shared" si="1"/>
        <v>Pemrograman Web dan Perangkat Bergerak XI</v>
      </c>
      <c r="U56" s="16" t="str">
        <f t="shared" si="2"/>
        <v>Ujian Akhir Semester</v>
      </c>
      <c r="V56" s="16">
        <f t="shared" si="8"/>
        <v>0</v>
      </c>
      <c r="W56" s="16">
        <f t="shared" si="9"/>
        <v>0</v>
      </c>
      <c r="X56" s="16">
        <f t="shared" si="10"/>
        <v>0</v>
      </c>
      <c r="Y56" s="16" t="str">
        <f t="shared" si="11"/>
        <v/>
      </c>
      <c r="Z56" s="16" t="str">
        <f t="shared" si="12"/>
        <v/>
      </c>
      <c r="AA56" s="16" t="str">
        <f t="shared" si="13"/>
        <v/>
      </c>
      <c r="AB56" s="16" t="str">
        <f t="shared" si="14"/>
        <v>localhost/project_saya/</v>
      </c>
      <c r="AC56">
        <f t="shared" si="19"/>
        <v>2</v>
      </c>
      <c r="AD56">
        <f t="shared" si="15"/>
        <v>0</v>
      </c>
      <c r="AE56" t="b">
        <f t="shared" si="3"/>
        <v>0</v>
      </c>
      <c r="AF56" s="20" t="str">
        <f t="shared" si="25"/>
        <v/>
      </c>
      <c r="AG56" s="16" t="str">
        <f t="shared" si="16"/>
        <v/>
      </c>
      <c r="AH56" s="16" t="str">
        <f t="shared" si="17"/>
        <v/>
      </c>
    </row>
    <row r="57" spans="1:34" ht="15" customHeight="1" x14ac:dyDescent="0.25">
      <c r="A57" s="47"/>
      <c r="B57" s="53"/>
      <c r="C57" s="25" t="str">
        <f t="shared" ref="C57" si="83">IF(OR(LEN(C56)&lt;1,LEN(D57)&lt;1),"","D")</f>
        <v>D</v>
      </c>
      <c r="D57" s="31" t="s">
        <v>127</v>
      </c>
      <c r="E57" s="34" t="s">
        <v>41</v>
      </c>
      <c r="F57" s="45"/>
      <c r="G57" s="50"/>
      <c r="H57" s="31"/>
      <c r="I57" s="31"/>
      <c r="J57" s="39"/>
      <c r="K57" s="39"/>
      <c r="L57" s="40"/>
      <c r="M57" s="29"/>
      <c r="O57" s="2">
        <f t="shared" si="18"/>
        <v>1</v>
      </c>
      <c r="P57" s="2">
        <f t="shared" si="23"/>
        <v>4</v>
      </c>
      <c r="Q57" t="str">
        <f t="shared" si="6"/>
        <v/>
      </c>
      <c r="R57">
        <f t="shared" si="7"/>
        <v>1</v>
      </c>
      <c r="S57" s="16" t="s">
        <v>45</v>
      </c>
      <c r="T57" s="16" t="str">
        <f t="shared" si="1"/>
        <v>Pemrograman Web dan Perangkat Bergerak XI</v>
      </c>
      <c r="U57" s="16" t="str">
        <f t="shared" si="2"/>
        <v>Ujian Akhir Semester</v>
      </c>
      <c r="V57" s="16">
        <f t="shared" si="8"/>
        <v>0</v>
      </c>
      <c r="W57" s="16">
        <f t="shared" si="9"/>
        <v>0</v>
      </c>
      <c r="X57" s="16">
        <f t="shared" si="10"/>
        <v>0</v>
      </c>
      <c r="Y57" s="16" t="str">
        <f t="shared" si="11"/>
        <v/>
      </c>
      <c r="Z57" s="16" t="str">
        <f t="shared" si="12"/>
        <v/>
      </c>
      <c r="AA57" s="16" t="str">
        <f t="shared" si="13"/>
        <v/>
      </c>
      <c r="AB57" s="16" t="str">
        <f t="shared" si="14"/>
        <v>localhost/project_saya/latihan.php</v>
      </c>
      <c r="AC57">
        <f t="shared" si="19"/>
        <v>2</v>
      </c>
      <c r="AD57">
        <f t="shared" si="15"/>
        <v>1</v>
      </c>
      <c r="AE57" t="b">
        <f t="shared" si="3"/>
        <v>0</v>
      </c>
      <c r="AF57" s="20" t="str">
        <f t="shared" si="25"/>
        <v/>
      </c>
      <c r="AG57" s="16" t="str">
        <f t="shared" si="16"/>
        <v/>
      </c>
      <c r="AH57" s="16" t="str">
        <f t="shared" si="17"/>
        <v/>
      </c>
    </row>
    <row r="58" spans="1:34" ht="15.75" customHeight="1" thickBot="1" x14ac:dyDescent="0.3">
      <c r="A58" s="48"/>
      <c r="B58" s="54"/>
      <c r="C58" s="28" t="str">
        <f t="shared" ref="C58" si="84">IF(OR(LEN(C57)&lt;1,LEN(D58)&lt;1),"","E")</f>
        <v>E</v>
      </c>
      <c r="D58" s="32" t="s">
        <v>128</v>
      </c>
      <c r="E58" s="35"/>
      <c r="F58" s="46"/>
      <c r="G58" s="51"/>
      <c r="H58" s="32"/>
      <c r="I58" s="32"/>
      <c r="J58" s="32"/>
      <c r="K58" s="32"/>
      <c r="L58" s="41"/>
      <c r="M58" s="29"/>
      <c r="O58" s="2">
        <f t="shared" si="18"/>
        <v>0</v>
      </c>
      <c r="P58" s="2">
        <f t="shared" si="23"/>
        <v>5</v>
      </c>
      <c r="Q58" t="str">
        <f t="shared" si="6"/>
        <v/>
      </c>
      <c r="R58">
        <f t="shared" si="7"/>
        <v>1</v>
      </c>
      <c r="S58" s="16" t="s">
        <v>45</v>
      </c>
      <c r="T58" s="16" t="str">
        <f t="shared" si="1"/>
        <v>Pemrograman Web dan Perangkat Bergerak XI</v>
      </c>
      <c r="U58" s="16" t="str">
        <f t="shared" si="2"/>
        <v>Ujian Akhir Semester</v>
      </c>
      <c r="V58" s="16">
        <f t="shared" si="8"/>
        <v>0</v>
      </c>
      <c r="W58" s="16">
        <f t="shared" si="9"/>
        <v>0</v>
      </c>
      <c r="X58" s="16">
        <f t="shared" si="10"/>
        <v>0</v>
      </c>
      <c r="Y58" s="16" t="str">
        <f t="shared" si="11"/>
        <v/>
      </c>
      <c r="Z58" s="16" t="str">
        <f t="shared" si="12"/>
        <v/>
      </c>
      <c r="AA58" s="16" t="str">
        <f t="shared" si="13"/>
        <v/>
      </c>
      <c r="AB58" s="16" t="str">
        <f t="shared" si="14"/>
        <v>localhost/project_saya/latihan</v>
      </c>
      <c r="AC58">
        <f t="shared" si="19"/>
        <v>1</v>
      </c>
      <c r="AD58">
        <f t="shared" si="15"/>
        <v>0</v>
      </c>
      <c r="AE58" t="b">
        <f t="shared" si="3"/>
        <v>0</v>
      </c>
      <c r="AF58" s="20" t="str">
        <f t="shared" si="25"/>
        <v/>
      </c>
      <c r="AG58" s="16" t="str">
        <f t="shared" si="16"/>
        <v/>
      </c>
      <c r="AH58" s="16" t="str">
        <f t="shared" si="17"/>
        <v/>
      </c>
    </row>
    <row r="59" spans="1:34" ht="15" customHeight="1" x14ac:dyDescent="0.25">
      <c r="A59" s="47" t="s">
        <v>1</v>
      </c>
      <c r="B59" s="52">
        <f t="shared" ref="B59" si="85">IF(LEN(A59)&lt;1,"",IF(ISBLANK(B53),"",B53+1))</f>
        <v>10</v>
      </c>
      <c r="C59" s="27" t="str">
        <f t="shared" ref="C59" si="86">IF(ISBLANK(A59),"",IF(A59="Uraian Panjang","Teks Uraian","Teks Soal"))</f>
        <v>Teks Soal</v>
      </c>
      <c r="D59" s="33" t="s">
        <v>129</v>
      </c>
      <c r="E59" s="36"/>
      <c r="F59" s="45" t="str">
        <f t="shared" ref="F59" si="87">IF(ISBLANK(A59),"",IF(A59="Pilihan Ganda","Centang salah satu jawaban disamping pada kolom KUNCI",IF(A59="Jawaban Jamak","Centang beberapa jawaban disamping pada kolom KUNCI",IF(A59="Uraian Panjang","Pastikan tidak ada jawaban yang tercentang pada kolom KUNCI",IF(A59="Esai Koreksi Otomatis","Kunci jawaban adalah teks opsi dan centang opsi tersebut pada kolom KUNCI","ISIKAN JODOHNYA PADA KOLOM KUNCI")))))</f>
        <v>Centang salah satu jawaban disamping pada kolom KUNCI</v>
      </c>
      <c r="G59" s="49" t="str">
        <f>IF(LEN(A59)&lt;1,"",IF(AE59=FALSE,"Ada kesalahan, mohon perhatikan kolom KETERANGAN",""))</f>
        <v/>
      </c>
      <c r="H59" s="33"/>
      <c r="I59" s="33"/>
      <c r="J59" s="37"/>
      <c r="K59" s="37"/>
      <c r="L59" s="38"/>
      <c r="M59" s="29"/>
      <c r="O59" s="2" t="str">
        <f t="shared" si="18"/>
        <v>S</v>
      </c>
      <c r="P59" s="2">
        <f t="shared" si="23"/>
        <v>1</v>
      </c>
      <c r="Q59">
        <f t="shared" si="6"/>
        <v>10</v>
      </c>
      <c r="R59">
        <f t="shared" si="7"/>
        <v>1</v>
      </c>
      <c r="S59" s="16" t="s">
        <v>45</v>
      </c>
      <c r="T59" s="16" t="str">
        <f t="shared" si="1"/>
        <v>Pemrograman Web dan Perangkat Bergerak XI</v>
      </c>
      <c r="U59" s="16" t="str">
        <f t="shared" si="2"/>
        <v>Ujian Akhir Semester</v>
      </c>
      <c r="V59" s="16">
        <f t="shared" si="8"/>
        <v>0</v>
      </c>
      <c r="W59" s="16">
        <f t="shared" si="9"/>
        <v>0</v>
      </c>
      <c r="X59" s="16">
        <f t="shared" si="10"/>
        <v>0</v>
      </c>
      <c r="Y59" s="16" t="str">
        <f t="shared" si="11"/>
        <v/>
      </c>
      <c r="Z59" s="16" t="str">
        <f t="shared" si="12"/>
        <v/>
      </c>
      <c r="AA59" s="16" t="str">
        <f t="shared" si="13"/>
        <v/>
      </c>
      <c r="AB59" s="16" t="str">
        <f t="shared" si="14"/>
        <v>Perhatikan kodingan berikut. Fungsi dari potongan program diatas adalah…&amp;nbsp;</v>
      </c>
      <c r="AC59">
        <f t="shared" si="19"/>
        <v>1</v>
      </c>
      <c r="AD59" t="str">
        <f t="shared" si="15"/>
        <v>S</v>
      </c>
      <c r="AE59" t="b">
        <f t="shared" si="3"/>
        <v>1</v>
      </c>
      <c r="AF59" s="20" t="str">
        <f t="shared" si="25"/>
        <v>&amp;nbsp;</v>
      </c>
      <c r="AG59" s="16" t="str">
        <f t="shared" si="16"/>
        <v/>
      </c>
      <c r="AH59" s="16" t="str">
        <f t="shared" si="17"/>
        <v/>
      </c>
    </row>
    <row r="60" spans="1:34" ht="15" customHeight="1" x14ac:dyDescent="0.25">
      <c r="A60" s="47"/>
      <c r="B60" s="53"/>
      <c r="C60" s="25" t="str">
        <f t="shared" ref="C60" si="88">IF(C59="Teks Uraian","",IF(OR(LEN(C59)&lt;1,LEN(D60)&lt;1),"","A"))</f>
        <v>A</v>
      </c>
      <c r="D60" s="31" t="s">
        <v>130</v>
      </c>
      <c r="E60" s="34" t="s">
        <v>41</v>
      </c>
      <c r="F60" s="45"/>
      <c r="G60" s="50"/>
      <c r="H60" s="31"/>
      <c r="I60" s="31"/>
      <c r="J60" s="39"/>
      <c r="K60" s="39"/>
      <c r="L60" s="40"/>
      <c r="M60" s="29"/>
      <c r="O60" s="2">
        <f t="shared" si="18"/>
        <v>1</v>
      </c>
      <c r="P60" s="2">
        <f t="shared" si="23"/>
        <v>1</v>
      </c>
      <c r="Q60" t="str">
        <f t="shared" si="6"/>
        <v/>
      </c>
      <c r="R60">
        <f t="shared" si="7"/>
        <v>1</v>
      </c>
      <c r="S60" s="16" t="s">
        <v>45</v>
      </c>
      <c r="T60" s="16" t="str">
        <f t="shared" si="1"/>
        <v>Pemrograman Web dan Perangkat Bergerak XI</v>
      </c>
      <c r="U60" s="16" t="str">
        <f t="shared" si="2"/>
        <v>Ujian Akhir Semester</v>
      </c>
      <c r="V60" s="16">
        <f t="shared" si="8"/>
        <v>0</v>
      </c>
      <c r="W60" s="16">
        <f t="shared" si="9"/>
        <v>0</v>
      </c>
      <c r="X60" s="16">
        <f t="shared" si="10"/>
        <v>0</v>
      </c>
      <c r="Y60" s="16" t="str">
        <f t="shared" si="11"/>
        <v/>
      </c>
      <c r="Z60" s="16" t="str">
        <f t="shared" si="12"/>
        <v/>
      </c>
      <c r="AA60" s="16" t="str">
        <f t="shared" si="13"/>
        <v/>
      </c>
      <c r="AB60" s="16" t="str">
        <f t="shared" si="14"/>
        <v>Untuk mengkoneksikan program ke database</v>
      </c>
      <c r="AC60">
        <f t="shared" si="19"/>
        <v>1</v>
      </c>
      <c r="AD60">
        <f t="shared" si="15"/>
        <v>1</v>
      </c>
      <c r="AE60" t="b">
        <f t="shared" si="3"/>
        <v>0</v>
      </c>
      <c r="AF60" s="20" t="str">
        <f t="shared" si="25"/>
        <v/>
      </c>
      <c r="AG60" s="16" t="str">
        <f t="shared" si="16"/>
        <v/>
      </c>
      <c r="AH60" s="16" t="str">
        <f t="shared" si="17"/>
        <v/>
      </c>
    </row>
    <row r="61" spans="1:34" ht="15" customHeight="1" x14ac:dyDescent="0.25">
      <c r="A61" s="47"/>
      <c r="B61" s="53"/>
      <c r="C61" s="25" t="str">
        <f t="shared" ref="C61" si="89">IF(OR(LEN(C60)&lt;1,LEN(D60)&lt;1),"","B")</f>
        <v>B</v>
      </c>
      <c r="D61" s="31" t="s">
        <v>131</v>
      </c>
      <c r="E61" s="34"/>
      <c r="F61" s="45"/>
      <c r="G61" s="50"/>
      <c r="H61" s="31"/>
      <c r="I61" s="31"/>
      <c r="J61" s="39"/>
      <c r="K61" s="39"/>
      <c r="L61" s="40"/>
      <c r="M61" s="29"/>
      <c r="O61" s="2">
        <f t="shared" si="18"/>
        <v>0</v>
      </c>
      <c r="P61" s="2">
        <f t="shared" si="23"/>
        <v>2</v>
      </c>
      <c r="Q61" t="str">
        <f t="shared" si="6"/>
        <v/>
      </c>
      <c r="R61">
        <f t="shared" si="7"/>
        <v>1</v>
      </c>
      <c r="S61" s="16" t="s">
        <v>45</v>
      </c>
      <c r="T61" s="16" t="str">
        <f t="shared" si="1"/>
        <v>Pemrograman Web dan Perangkat Bergerak XI</v>
      </c>
      <c r="U61" s="16" t="str">
        <f t="shared" si="2"/>
        <v>Ujian Akhir Semester</v>
      </c>
      <c r="V61" s="16">
        <f t="shared" si="8"/>
        <v>0</v>
      </c>
      <c r="W61" s="16">
        <f t="shared" si="9"/>
        <v>0</v>
      </c>
      <c r="X61" s="16">
        <f t="shared" si="10"/>
        <v>0</v>
      </c>
      <c r="Y61" s="16" t="str">
        <f t="shared" si="11"/>
        <v/>
      </c>
      <c r="Z61" s="16" t="str">
        <f t="shared" si="12"/>
        <v/>
      </c>
      <c r="AA61" s="16" t="str">
        <f t="shared" si="13"/>
        <v/>
      </c>
      <c r="AB61" s="16" t="str">
        <f t="shared" si="14"/>
        <v>Untuk input data ke database</v>
      </c>
      <c r="AC61">
        <f t="shared" si="19"/>
        <v>1</v>
      </c>
      <c r="AD61">
        <f t="shared" si="15"/>
        <v>0</v>
      </c>
      <c r="AE61" t="b">
        <f t="shared" si="3"/>
        <v>0</v>
      </c>
      <c r="AF61" s="20" t="str">
        <f t="shared" si="25"/>
        <v/>
      </c>
      <c r="AG61" s="16" t="str">
        <f t="shared" si="16"/>
        <v/>
      </c>
      <c r="AH61" s="16" t="str">
        <f t="shared" si="17"/>
        <v/>
      </c>
    </row>
    <row r="62" spans="1:34" ht="15" customHeight="1" x14ac:dyDescent="0.25">
      <c r="A62" s="47"/>
      <c r="B62" s="53"/>
      <c r="C62" s="25" t="str">
        <f t="shared" ref="C62" si="90">IF(OR(LEN(C61)&lt;1,LEN(D62)&lt;1),"","C")</f>
        <v>C</v>
      </c>
      <c r="D62" s="31" t="s">
        <v>132</v>
      </c>
      <c r="E62" s="34"/>
      <c r="F62" s="45"/>
      <c r="G62" s="50"/>
      <c r="H62" s="31"/>
      <c r="I62" s="31"/>
      <c r="J62" s="39"/>
      <c r="K62" s="39"/>
      <c r="L62" s="40"/>
      <c r="M62" s="29"/>
      <c r="O62" s="2">
        <f t="shared" si="18"/>
        <v>0</v>
      </c>
      <c r="P62" s="2">
        <f t="shared" si="23"/>
        <v>3</v>
      </c>
      <c r="Q62" t="str">
        <f t="shared" si="6"/>
        <v/>
      </c>
      <c r="R62">
        <f t="shared" si="7"/>
        <v>1</v>
      </c>
      <c r="S62" s="16" t="s">
        <v>45</v>
      </c>
      <c r="T62" s="16" t="str">
        <f t="shared" si="1"/>
        <v>Pemrograman Web dan Perangkat Bergerak XI</v>
      </c>
      <c r="U62" s="16" t="str">
        <f t="shared" si="2"/>
        <v>Ujian Akhir Semester</v>
      </c>
      <c r="V62" s="16">
        <f t="shared" si="8"/>
        <v>0</v>
      </c>
      <c r="W62" s="16">
        <f t="shared" si="9"/>
        <v>0</v>
      </c>
      <c r="X62" s="16">
        <f t="shared" si="10"/>
        <v>0</v>
      </c>
      <c r="Y62" s="16" t="str">
        <f t="shared" si="11"/>
        <v/>
      </c>
      <c r="Z62" s="16" t="str">
        <f t="shared" si="12"/>
        <v/>
      </c>
      <c r="AA62" s="16" t="str">
        <f t="shared" si="13"/>
        <v/>
      </c>
      <c r="AB62" s="16" t="str">
        <f t="shared" si="14"/>
        <v>Untuk mengolah data di database</v>
      </c>
      <c r="AC62">
        <f t="shared" si="19"/>
        <v>1</v>
      </c>
      <c r="AD62">
        <f t="shared" si="15"/>
        <v>0</v>
      </c>
      <c r="AE62" t="b">
        <f t="shared" si="3"/>
        <v>0</v>
      </c>
      <c r="AF62" s="20" t="str">
        <f t="shared" si="25"/>
        <v/>
      </c>
      <c r="AG62" s="16" t="str">
        <f t="shared" si="16"/>
        <v/>
      </c>
      <c r="AH62" s="16" t="str">
        <f t="shared" si="17"/>
        <v/>
      </c>
    </row>
    <row r="63" spans="1:34" ht="15" customHeight="1" x14ac:dyDescent="0.25">
      <c r="A63" s="47"/>
      <c r="B63" s="53"/>
      <c r="C63" s="25" t="str">
        <f t="shared" ref="C63" si="91">IF(OR(LEN(C62)&lt;1,LEN(D63)&lt;1),"","D")</f>
        <v>D</v>
      </c>
      <c r="D63" s="31" t="s">
        <v>133</v>
      </c>
      <c r="E63" s="34"/>
      <c r="F63" s="45"/>
      <c r="G63" s="50"/>
      <c r="H63" s="31"/>
      <c r="I63" s="31"/>
      <c r="J63" s="39"/>
      <c r="K63" s="39"/>
      <c r="L63" s="40"/>
      <c r="M63" s="29"/>
      <c r="O63" s="2">
        <f t="shared" si="18"/>
        <v>0</v>
      </c>
      <c r="P63" s="2">
        <f t="shared" si="23"/>
        <v>4</v>
      </c>
      <c r="Q63" t="str">
        <f t="shared" si="6"/>
        <v/>
      </c>
      <c r="R63">
        <f t="shared" si="7"/>
        <v>1</v>
      </c>
      <c r="S63" s="16" t="s">
        <v>45</v>
      </c>
      <c r="T63" s="16" t="str">
        <f t="shared" si="1"/>
        <v>Pemrograman Web dan Perangkat Bergerak XI</v>
      </c>
      <c r="U63" s="16" t="str">
        <f t="shared" si="2"/>
        <v>Ujian Akhir Semester</v>
      </c>
      <c r="V63" s="16">
        <f t="shared" si="8"/>
        <v>0</v>
      </c>
      <c r="W63" s="16">
        <f t="shared" si="9"/>
        <v>0</v>
      </c>
      <c r="X63" s="16">
        <f t="shared" si="10"/>
        <v>0</v>
      </c>
      <c r="Y63" s="16" t="str">
        <f t="shared" si="11"/>
        <v/>
      </c>
      <c r="Z63" s="16" t="str">
        <f t="shared" si="12"/>
        <v/>
      </c>
      <c r="AA63" s="16" t="str">
        <f t="shared" si="13"/>
        <v/>
      </c>
      <c r="AB63" s="16" t="str">
        <f t="shared" si="14"/>
        <v>Untuk menampilkan data dari database</v>
      </c>
      <c r="AC63">
        <f t="shared" si="19"/>
        <v>1</v>
      </c>
      <c r="AD63">
        <f t="shared" si="15"/>
        <v>0</v>
      </c>
      <c r="AE63" t="b">
        <f t="shared" si="3"/>
        <v>0</v>
      </c>
      <c r="AF63" s="20" t="str">
        <f t="shared" si="25"/>
        <v/>
      </c>
      <c r="AG63" s="16" t="str">
        <f t="shared" si="16"/>
        <v/>
      </c>
      <c r="AH63" s="16" t="str">
        <f t="shared" si="17"/>
        <v/>
      </c>
    </row>
    <row r="64" spans="1:34" ht="15.75" customHeight="1" thickBot="1" x14ac:dyDescent="0.3">
      <c r="A64" s="48"/>
      <c r="B64" s="54"/>
      <c r="C64" s="28" t="str">
        <f t="shared" ref="C64" si="92">IF(OR(LEN(C63)&lt;1,LEN(D64)&lt;1),"","E")</f>
        <v>E</v>
      </c>
      <c r="D64" s="32" t="s">
        <v>93</v>
      </c>
      <c r="E64" s="35"/>
      <c r="F64" s="46"/>
      <c r="G64" s="51"/>
      <c r="H64" s="32"/>
      <c r="I64" s="32"/>
      <c r="J64" s="32"/>
      <c r="K64" s="32"/>
      <c r="L64" s="41"/>
      <c r="M64" s="29"/>
      <c r="O64" s="2">
        <f t="shared" si="18"/>
        <v>0</v>
      </c>
      <c r="P64" s="2">
        <f t="shared" si="23"/>
        <v>5</v>
      </c>
      <c r="Q64" t="str">
        <f t="shared" si="6"/>
        <v/>
      </c>
      <c r="R64">
        <f t="shared" si="7"/>
        <v>1</v>
      </c>
      <c r="S64" s="16" t="s">
        <v>45</v>
      </c>
      <c r="T64" s="16" t="str">
        <f t="shared" si="1"/>
        <v>Pemrograman Web dan Perangkat Bergerak XI</v>
      </c>
      <c r="U64" s="16" t="str">
        <f t="shared" si="2"/>
        <v>Ujian Akhir Semester</v>
      </c>
      <c r="V64" s="16">
        <f t="shared" si="8"/>
        <v>0</v>
      </c>
      <c r="W64" s="16">
        <f t="shared" si="9"/>
        <v>0</v>
      </c>
      <c r="X64" s="16">
        <f t="shared" si="10"/>
        <v>0</v>
      </c>
      <c r="Y64" s="16" t="str">
        <f t="shared" si="11"/>
        <v/>
      </c>
      <c r="Z64" s="16" t="str">
        <f t="shared" si="12"/>
        <v/>
      </c>
      <c r="AA64" s="16" t="str">
        <f t="shared" si="13"/>
        <v/>
      </c>
      <c r="AB64" s="16" t="str">
        <f t="shared" si="14"/>
        <v>Semua salah</v>
      </c>
      <c r="AC64">
        <f t="shared" si="19"/>
        <v>1</v>
      </c>
      <c r="AD64">
        <f t="shared" si="15"/>
        <v>0</v>
      </c>
      <c r="AE64" t="b">
        <f t="shared" si="3"/>
        <v>0</v>
      </c>
      <c r="AF64" s="20" t="str">
        <f t="shared" si="25"/>
        <v/>
      </c>
      <c r="AG64" s="16" t="str">
        <f t="shared" si="16"/>
        <v/>
      </c>
      <c r="AH64" s="16" t="str">
        <f t="shared" si="17"/>
        <v/>
      </c>
    </row>
    <row r="65" spans="1:34" ht="15" customHeight="1" x14ac:dyDescent="0.25">
      <c r="A65" s="47" t="s">
        <v>1</v>
      </c>
      <c r="B65" s="52">
        <f t="shared" ref="B65" si="93">IF(LEN(A65)&lt;1,"",IF(ISBLANK(B59),"",B59+1))</f>
        <v>11</v>
      </c>
      <c r="C65" s="27" t="str">
        <f t="shared" ref="C65" si="94">IF(ISBLANK(A65),"",IF(A65="Uraian Panjang","Teks Uraian","Teks Soal"))</f>
        <v>Teks Soal</v>
      </c>
      <c r="D65" s="33" t="s">
        <v>134</v>
      </c>
      <c r="E65" s="36"/>
      <c r="F65" s="45" t="str">
        <f t="shared" ref="F65" si="95">IF(ISBLANK(A65),"",IF(A65="Pilihan Ganda","Centang salah satu jawaban disamping pada kolom KUNCI",IF(A65="Jawaban Jamak","Centang beberapa jawaban disamping pada kolom KUNCI",IF(A65="Uraian Panjang","Pastikan tidak ada jawaban yang tercentang pada kolom KUNCI",IF(A65="Esai Koreksi Otomatis","Kunci jawaban adalah teks opsi dan centang opsi tersebut pada kolom KUNCI","ISIKAN JODOHNYA PADA KOLOM KUNCI")))))</f>
        <v>Centang salah satu jawaban disamping pada kolom KUNCI</v>
      </c>
      <c r="G65" s="49" t="str">
        <f>IF(LEN(A65)&lt;1,"",IF(AE65=FALSE,"Ada kesalahan, mohon perhatikan kolom KETERANGAN",""))</f>
        <v/>
      </c>
      <c r="H65" s="33"/>
      <c r="I65" s="33"/>
      <c r="J65" s="37"/>
      <c r="K65" s="37"/>
      <c r="L65" s="38"/>
      <c r="M65" s="29"/>
      <c r="O65" s="2" t="str">
        <f t="shared" si="18"/>
        <v>S</v>
      </c>
      <c r="P65" s="2">
        <f t="shared" si="23"/>
        <v>1</v>
      </c>
      <c r="Q65">
        <f t="shared" si="6"/>
        <v>11</v>
      </c>
      <c r="R65">
        <f t="shared" si="7"/>
        <v>1</v>
      </c>
      <c r="S65" s="16" t="s">
        <v>45</v>
      </c>
      <c r="T65" s="16" t="str">
        <f t="shared" si="1"/>
        <v>Pemrograman Web dan Perangkat Bergerak XI</v>
      </c>
      <c r="U65" s="16" t="str">
        <f t="shared" si="2"/>
        <v>Ujian Akhir Semester</v>
      </c>
      <c r="V65" s="16">
        <f t="shared" si="8"/>
        <v>0</v>
      </c>
      <c r="W65" s="16">
        <f t="shared" si="9"/>
        <v>0</v>
      </c>
      <c r="X65" s="16">
        <f t="shared" si="10"/>
        <v>0</v>
      </c>
      <c r="Y65" s="16" t="str">
        <f t="shared" si="11"/>
        <v/>
      </c>
      <c r="Z65" s="16" t="str">
        <f t="shared" si="12"/>
        <v/>
      </c>
      <c r="AA65" s="16" t="str">
        <f t="shared" si="13"/>
        <v/>
      </c>
      <c r="AB65" s="16" t="str">
        <f t="shared" si="14"/>
        <v>Kode berikut merupakan query untuk…&amp;nbsp;</v>
      </c>
      <c r="AC65">
        <f t="shared" si="19"/>
        <v>1</v>
      </c>
      <c r="AD65" t="str">
        <f t="shared" si="15"/>
        <v>S</v>
      </c>
      <c r="AE65" t="b">
        <f t="shared" si="3"/>
        <v>1</v>
      </c>
      <c r="AF65" s="20" t="str">
        <f t="shared" si="25"/>
        <v>&amp;nbsp;</v>
      </c>
      <c r="AG65" s="16" t="str">
        <f t="shared" si="16"/>
        <v/>
      </c>
      <c r="AH65" s="16" t="str">
        <f t="shared" si="17"/>
        <v/>
      </c>
    </row>
    <row r="66" spans="1:34" ht="15" customHeight="1" x14ac:dyDescent="0.25">
      <c r="A66" s="47"/>
      <c r="B66" s="53"/>
      <c r="C66" s="25" t="str">
        <f t="shared" ref="C66" si="96">IF(C65="Teks Uraian","",IF(OR(LEN(C65)&lt;1,LEN(D66)&lt;1),"","A"))</f>
        <v>A</v>
      </c>
      <c r="D66" s="31" t="s">
        <v>135</v>
      </c>
      <c r="E66" s="34" t="s">
        <v>41</v>
      </c>
      <c r="F66" s="45"/>
      <c r="G66" s="50"/>
      <c r="H66" s="31"/>
      <c r="I66" s="31"/>
      <c r="J66" s="39"/>
      <c r="K66" s="39"/>
      <c r="L66" s="40"/>
      <c r="M66" s="29"/>
      <c r="O66" s="2">
        <f t="shared" si="18"/>
        <v>1</v>
      </c>
      <c r="P66" s="2">
        <f t="shared" si="23"/>
        <v>1</v>
      </c>
      <c r="Q66" t="str">
        <f t="shared" si="6"/>
        <v/>
      </c>
      <c r="R66">
        <f t="shared" si="7"/>
        <v>1</v>
      </c>
      <c r="S66" s="16" t="s">
        <v>45</v>
      </c>
      <c r="T66" s="16" t="str">
        <f t="shared" si="1"/>
        <v>Pemrograman Web dan Perangkat Bergerak XI</v>
      </c>
      <c r="U66" s="16" t="str">
        <f t="shared" si="2"/>
        <v>Ujian Akhir Semester</v>
      </c>
      <c r="V66" s="16">
        <f t="shared" si="8"/>
        <v>0</v>
      </c>
      <c r="W66" s="16">
        <f t="shared" si="9"/>
        <v>0</v>
      </c>
      <c r="X66" s="16">
        <f t="shared" si="10"/>
        <v>0</v>
      </c>
      <c r="Y66" s="16" t="str">
        <f t="shared" si="11"/>
        <v/>
      </c>
      <c r="Z66" s="16" t="str">
        <f t="shared" si="12"/>
        <v/>
      </c>
      <c r="AA66" s="16" t="str">
        <f t="shared" si="13"/>
        <v/>
      </c>
      <c r="AB66" s="16" t="str">
        <f t="shared" si="14"/>
        <v>Menampilkan data table produk yang memiliki id_produk = $id</v>
      </c>
      <c r="AC66">
        <f t="shared" si="19"/>
        <v>1</v>
      </c>
      <c r="AD66">
        <f t="shared" si="15"/>
        <v>1</v>
      </c>
      <c r="AE66" t="b">
        <f t="shared" si="3"/>
        <v>0</v>
      </c>
      <c r="AF66" s="20" t="str">
        <f t="shared" si="25"/>
        <v/>
      </c>
      <c r="AG66" s="16" t="str">
        <f t="shared" si="16"/>
        <v/>
      </c>
      <c r="AH66" s="16" t="str">
        <f t="shared" si="17"/>
        <v/>
      </c>
    </row>
    <row r="67" spans="1:34" ht="15" customHeight="1" x14ac:dyDescent="0.25">
      <c r="A67" s="47"/>
      <c r="B67" s="53"/>
      <c r="C67" s="25" t="str">
        <f t="shared" ref="C67" si="97">IF(OR(LEN(C66)&lt;1,LEN(D66)&lt;1),"","B")</f>
        <v>B</v>
      </c>
      <c r="D67" s="31" t="s">
        <v>136</v>
      </c>
      <c r="E67" s="34"/>
      <c r="F67" s="45"/>
      <c r="G67" s="50"/>
      <c r="H67" s="31"/>
      <c r="I67" s="31"/>
      <c r="J67" s="39"/>
      <c r="K67" s="39"/>
      <c r="L67" s="40"/>
      <c r="M67" s="29"/>
      <c r="O67" s="2">
        <f t="shared" si="18"/>
        <v>0</v>
      </c>
      <c r="P67" s="2">
        <f t="shared" si="23"/>
        <v>2</v>
      </c>
      <c r="Q67" t="str">
        <f t="shared" si="6"/>
        <v/>
      </c>
      <c r="R67">
        <f t="shared" si="7"/>
        <v>1</v>
      </c>
      <c r="S67" s="16" t="s">
        <v>45</v>
      </c>
      <c r="T67" s="16" t="str">
        <f t="shared" si="1"/>
        <v>Pemrograman Web dan Perangkat Bergerak XI</v>
      </c>
      <c r="U67" s="16" t="str">
        <f t="shared" si="2"/>
        <v>Ujian Akhir Semester</v>
      </c>
      <c r="V67" s="16">
        <f t="shared" si="8"/>
        <v>0</v>
      </c>
      <c r="W67" s="16">
        <f t="shared" si="9"/>
        <v>0</v>
      </c>
      <c r="X67" s="16">
        <f t="shared" si="10"/>
        <v>0</v>
      </c>
      <c r="Y67" s="16" t="str">
        <f t="shared" si="11"/>
        <v/>
      </c>
      <c r="Z67" s="16" t="str">
        <f t="shared" si="12"/>
        <v/>
      </c>
      <c r="AA67" s="16" t="str">
        <f t="shared" si="13"/>
        <v/>
      </c>
      <c r="AB67" s="16" t="str">
        <f t="shared" si="14"/>
        <v>Menghapus data pada table produk yang memiliki id_produk = $id</v>
      </c>
      <c r="AC67">
        <f t="shared" si="19"/>
        <v>0</v>
      </c>
      <c r="AD67">
        <f t="shared" si="15"/>
        <v>0</v>
      </c>
      <c r="AE67" t="b">
        <f t="shared" si="3"/>
        <v>0</v>
      </c>
      <c r="AF67" s="20" t="str">
        <f t="shared" si="25"/>
        <v/>
      </c>
      <c r="AG67" s="16" t="str">
        <f t="shared" si="16"/>
        <v/>
      </c>
      <c r="AH67" s="16" t="str">
        <f t="shared" si="17"/>
        <v/>
      </c>
    </row>
    <row r="68" spans="1:34" ht="15" customHeight="1" x14ac:dyDescent="0.25">
      <c r="A68" s="47"/>
      <c r="B68" s="53"/>
      <c r="C68" s="25" t="str">
        <f t="shared" ref="C68" si="98">IF(OR(LEN(C67)&lt;1,LEN(D68)&lt;1),"","C")</f>
        <v>C</v>
      </c>
      <c r="D68" s="31" t="s">
        <v>137</v>
      </c>
      <c r="E68" s="34"/>
      <c r="F68" s="45"/>
      <c r="G68" s="50"/>
      <c r="H68" s="31"/>
      <c r="I68" s="31"/>
      <c r="J68" s="39"/>
      <c r="K68" s="39"/>
      <c r="L68" s="40"/>
      <c r="M68" s="29"/>
      <c r="O68" s="2">
        <f t="shared" si="18"/>
        <v>0</v>
      </c>
      <c r="P68" s="2">
        <f t="shared" si="23"/>
        <v>3</v>
      </c>
      <c r="Q68" t="str">
        <f t="shared" si="6"/>
        <v/>
      </c>
      <c r="R68">
        <f t="shared" si="7"/>
        <v>1</v>
      </c>
      <c r="S68" s="16" t="s">
        <v>45</v>
      </c>
      <c r="T68" s="16" t="str">
        <f t="shared" si="1"/>
        <v>Pemrograman Web dan Perangkat Bergerak XI</v>
      </c>
      <c r="U68" s="16" t="str">
        <f t="shared" si="2"/>
        <v>Ujian Akhir Semester</v>
      </c>
      <c r="V68" s="16">
        <f t="shared" si="8"/>
        <v>0</v>
      </c>
      <c r="W68" s="16">
        <f t="shared" si="9"/>
        <v>0</v>
      </c>
      <c r="X68" s="16">
        <f t="shared" si="10"/>
        <v>0</v>
      </c>
      <c r="Y68" s="16" t="str">
        <f t="shared" si="11"/>
        <v/>
      </c>
      <c r="Z68" s="16" t="str">
        <f t="shared" si="12"/>
        <v/>
      </c>
      <c r="AA68" s="16" t="str">
        <f t="shared" si="13"/>
        <v/>
      </c>
      <c r="AB68" s="16" t="str">
        <f t="shared" si="14"/>
        <v>Menghapus data pada database produk yang memiliki id_produk=$id</v>
      </c>
      <c r="AC68">
        <f t="shared" si="19"/>
        <v>1</v>
      </c>
      <c r="AD68">
        <f t="shared" si="15"/>
        <v>0</v>
      </c>
      <c r="AE68" t="b">
        <f t="shared" si="3"/>
        <v>0</v>
      </c>
      <c r="AF68" s="20" t="str">
        <f t="shared" si="25"/>
        <v/>
      </c>
      <c r="AG68" s="16" t="str">
        <f t="shared" si="16"/>
        <v/>
      </c>
      <c r="AH68" s="16" t="str">
        <f t="shared" si="17"/>
        <v/>
      </c>
    </row>
    <row r="69" spans="1:34" ht="15" customHeight="1" x14ac:dyDescent="0.25">
      <c r="A69" s="47"/>
      <c r="B69" s="53"/>
      <c r="C69" s="25" t="str">
        <f t="shared" ref="C69" si="99">IF(OR(LEN(C68)&lt;1,LEN(D69)&lt;1),"","D")</f>
        <v>D</v>
      </c>
      <c r="D69" s="31" t="s">
        <v>138</v>
      </c>
      <c r="E69" s="34"/>
      <c r="F69" s="45"/>
      <c r="G69" s="50"/>
      <c r="H69" s="31"/>
      <c r="I69" s="31"/>
      <c r="J69" s="39"/>
      <c r="K69" s="39"/>
      <c r="L69" s="40"/>
      <c r="M69" s="29"/>
      <c r="O69" s="2">
        <f t="shared" si="18"/>
        <v>0</v>
      </c>
      <c r="P69" s="2">
        <f t="shared" si="23"/>
        <v>4</v>
      </c>
      <c r="Q69" t="str">
        <f t="shared" si="6"/>
        <v/>
      </c>
      <c r="R69">
        <f t="shared" si="7"/>
        <v>1</v>
      </c>
      <c r="S69" s="16" t="s">
        <v>45</v>
      </c>
      <c r="T69" s="16" t="str">
        <f t="shared" ref="T69:T132" si="100">C$1</f>
        <v>Pemrograman Web dan Perangkat Bergerak XI</v>
      </c>
      <c r="U69" s="16" t="str">
        <f t="shared" ref="U69:U132" si="101">C$2</f>
        <v>Ujian Akhir Semester</v>
      </c>
      <c r="V69" s="16">
        <f t="shared" si="8"/>
        <v>0</v>
      </c>
      <c r="W69" s="16">
        <f t="shared" si="9"/>
        <v>0</v>
      </c>
      <c r="X69" s="16">
        <f t="shared" si="10"/>
        <v>0</v>
      </c>
      <c r="Y69" s="16" t="str">
        <f t="shared" ref="Y69:Y132" si="102">IF(ISBLANK(H69),"",CONCATENATE("&lt;img src='",S69,T69,"/",U69,"/",V69,"'&gt;&lt;br/&gt;"))</f>
        <v/>
      </c>
      <c r="Z69" s="16" t="str">
        <f t="shared" ref="Z69:Z132" si="103">IF(ISBLANK(I69),"",CONCATENATE("&lt;br/&gt;&lt;img src='",S69,T69,"/",U69,"/",W69,"'&gt;"))</f>
        <v/>
      </c>
      <c r="AA69" s="16" t="str">
        <f t="shared" si="13"/>
        <v/>
      </c>
      <c r="AB69" s="16" t="str">
        <f t="shared" si="14"/>
        <v>Mengedit data pada table produk yang memiliki id_produk=$id</v>
      </c>
      <c r="AC69">
        <f t="shared" si="19"/>
        <v>1</v>
      </c>
      <c r="AD69">
        <f t="shared" si="15"/>
        <v>0</v>
      </c>
      <c r="AE69" t="b">
        <f t="shared" ref="AE69:AE132" si="104">IF(A69="Pilihan Ganda",
 AND(A69="Pilihan Ganda",AC69=1),
 IF(A69="Jawaban Jamak",
  AND(A69="Jawaban Jamak",AC69&gt;1),
  IF(A69="Menjodohkan",
   AND(A69="Menjodohkan",AC69=0),
   IF(A69="Uraian Panjang",
    AND(A69="Uraian Panjang",AC69=0),
    IF(A69="Esai Koreksi Otomatis",
     AND(A69="Esai Koreksi Otomatis",AC69&gt;0)
    )
   )
  )
 )
)</f>
        <v>0</v>
      </c>
      <c r="AF69" s="20" t="str">
        <f t="shared" si="25"/>
        <v/>
      </c>
      <c r="AG69" s="16" t="str">
        <f t="shared" si="16"/>
        <v/>
      </c>
      <c r="AH69" s="16" t="str">
        <f t="shared" si="17"/>
        <v/>
      </c>
    </row>
    <row r="70" spans="1:34" ht="15.75" customHeight="1" thickBot="1" x14ac:dyDescent="0.3">
      <c r="A70" s="48"/>
      <c r="B70" s="54"/>
      <c r="C70" s="28" t="str">
        <f t="shared" ref="C70" si="105">IF(OR(LEN(C69)&lt;1,LEN(D70)&lt;1),"","E")</f>
        <v>E</v>
      </c>
      <c r="D70" s="32" t="s">
        <v>139</v>
      </c>
      <c r="E70" s="35"/>
      <c r="F70" s="46"/>
      <c r="G70" s="51"/>
      <c r="H70" s="32"/>
      <c r="I70" s="32"/>
      <c r="J70" s="32"/>
      <c r="K70" s="32"/>
      <c r="L70" s="41"/>
      <c r="M70" s="29"/>
      <c r="O70" s="2">
        <f t="shared" ref="O70:O133" si="106">IF(AND(ISBLANK(A70),ISBLANK(E70)),0,IF(ISBLANK(E70),IF(A70="Pilihan Ganda","S",IF(A70="Jawaban Jamak","M",IF(A70="Uraian Panjang","T",IF(A70="Esai Koreksi Otomatis","T","O")))),IF(E70="v",1,0)))</f>
        <v>0</v>
      </c>
      <c r="P70" s="2">
        <f t="shared" si="23"/>
        <v>5</v>
      </c>
      <c r="Q70" t="str">
        <f t="shared" ref="Q70:Q133" si="107">IF(ISBLANK(B70),"",B70)</f>
        <v/>
      </c>
      <c r="R70">
        <f t="shared" ref="R70:R133" si="108">IF(ISBLANK(D70),0,1)</f>
        <v>1</v>
      </c>
      <c r="S70" s="16" t="s">
        <v>45</v>
      </c>
      <c r="T70" s="16" t="str">
        <f t="shared" si="100"/>
        <v>Pemrograman Web dan Perangkat Bergerak XI</v>
      </c>
      <c r="U70" s="16" t="str">
        <f t="shared" si="101"/>
        <v>Ujian Akhir Semester</v>
      </c>
      <c r="V70" s="16">
        <f t="shared" ref="V70:V133" si="109">H70</f>
        <v>0</v>
      </c>
      <c r="W70" s="16">
        <f t="shared" ref="W70:W133" si="110">I70</f>
        <v>0</v>
      </c>
      <c r="X70" s="16">
        <f t="shared" ref="X70:X133" si="111">J70</f>
        <v>0</v>
      </c>
      <c r="Y70" s="16" t="str">
        <f t="shared" si="102"/>
        <v/>
      </c>
      <c r="Z70" s="16" t="str">
        <f t="shared" si="103"/>
        <v/>
      </c>
      <c r="AA70" s="16" t="str">
        <f t="shared" ref="AA70:AA133" si="112">IF(ISBLANK(J70),"",CONCATENATE("&lt;br/&gt;&lt;img src='",S70,T70,"/",U70,"/",X70,"'&gt;"))</f>
        <v/>
      </c>
      <c r="AB70" s="16" t="str">
        <f t="shared" ref="AB70:AB133" si="113">CONCATENATE(Y70,SUBSTITUTE(D70,CHAR(34),"&amp;quot;"),AF70,Z70,AA70,AG70,AH70)</f>
        <v>Mengedit data pada database produk yang memiliki id_produk=$id</v>
      </c>
      <c r="AC70">
        <f t="shared" ref="AC70:AC133" si="114">COUNTIF(E70:E75,"v")</f>
        <v>1</v>
      </c>
      <c r="AD70">
        <f t="shared" ref="AD70:AD133" si="115">O70</f>
        <v>0</v>
      </c>
      <c r="AE70" t="b">
        <f t="shared" si="104"/>
        <v>0</v>
      </c>
      <c r="AF70" s="20" t="str">
        <f t="shared" ref="AF70:AF133" si="116">IF(LEN(C70)&gt;1,IF(A70="Menjodohkan",CONCATENATE("&lt;div id='tmfmatchsub' style='background:#bbdefb; border:1px solid #2196f3; padding:5px 10px'&gt;
&lt;ol&gt;","&lt;li&gt;",E71,"&lt;/li&gt;","&lt;li&gt;",E72,"&lt;/li&gt;","&lt;li&gt;",E73,"&lt;/li&gt;","&lt;li&gt;",E74,"&lt;/li&gt;","&lt;li&gt;",E75,"&lt;/li&gt;&lt;/ol&gt;&lt;/div&gt;"),"&amp;nbsp;"),"")</f>
        <v/>
      </c>
      <c r="AG70" s="16" t="str">
        <f t="shared" ref="AG70:AG133" si="117">IF(ISBLANK(K70),"",CONCATENATE("&lt;br/&gt;&lt;audio controls&gt;&lt;source src='",S70,T70,"/",U70,"/",K70,"'&gt;Your browser does not support the audio element.&lt;/audio&gt;"))</f>
        <v/>
      </c>
      <c r="AH70" s="16" t="str">
        <f t="shared" ref="AH70:AH133" si="118">IF(ISBLANK(L70),"",CONCATENATE("&lt;br/&gt;&lt;video controls&gt;&lt;source src='",S70,T70,"/",U70,"/",L70,"'&gt;Your browser does not support the video element.&lt;/video&gt;"))</f>
        <v/>
      </c>
    </row>
    <row r="71" spans="1:34" ht="15" customHeight="1" x14ac:dyDescent="0.25">
      <c r="A71" s="47" t="s">
        <v>1</v>
      </c>
      <c r="B71" s="52">
        <f t="shared" ref="B71" si="119">IF(LEN(A71)&lt;1,"",IF(ISBLANK(B65),"",B65+1))</f>
        <v>12</v>
      </c>
      <c r="C71" s="27" t="str">
        <f t="shared" ref="C71" si="120">IF(ISBLANK(A71),"",IF(A71="Uraian Panjang","Teks Uraian","Teks Soal"))</f>
        <v>Teks Soal</v>
      </c>
      <c r="D71" s="33" t="s">
        <v>140</v>
      </c>
      <c r="E71" s="36"/>
      <c r="F71" s="45" t="str">
        <f t="shared" ref="F71" si="121">IF(ISBLANK(A71),"",IF(A71="Pilihan Ganda","Centang salah satu jawaban disamping pada kolom KUNCI",IF(A71="Jawaban Jamak","Centang beberapa jawaban disamping pada kolom KUNCI",IF(A71="Uraian Panjang","Pastikan tidak ada jawaban yang tercentang pada kolom KUNCI",IF(A71="Esai Koreksi Otomatis","Kunci jawaban adalah teks opsi dan centang opsi tersebut pada kolom KUNCI","ISIKAN JODOHNYA PADA KOLOM KUNCI")))))</f>
        <v>Centang salah satu jawaban disamping pada kolom KUNCI</v>
      </c>
      <c r="G71" s="49" t="str">
        <f>IF(LEN(A71)&lt;1,"",IF(AE71=FALSE,"Ada kesalahan, mohon perhatikan kolom KETERANGAN",""))</f>
        <v/>
      </c>
      <c r="H71" s="33"/>
      <c r="I71" s="33"/>
      <c r="J71" s="37"/>
      <c r="K71" s="37"/>
      <c r="L71" s="38"/>
      <c r="M71" s="29"/>
      <c r="O71" s="2" t="str">
        <f t="shared" si="106"/>
        <v>S</v>
      </c>
      <c r="P71" s="2">
        <f t="shared" si="23"/>
        <v>1</v>
      </c>
      <c r="Q71">
        <f t="shared" si="107"/>
        <v>12</v>
      </c>
      <c r="R71">
        <f t="shared" si="108"/>
        <v>1</v>
      </c>
      <c r="S71" s="16" t="s">
        <v>45</v>
      </c>
      <c r="T71" s="16" t="str">
        <f t="shared" si="100"/>
        <v>Pemrograman Web dan Perangkat Bergerak XI</v>
      </c>
      <c r="U71" s="16" t="str">
        <f t="shared" si="101"/>
        <v>Ujian Akhir Semester</v>
      </c>
      <c r="V71" s="16">
        <f t="shared" si="109"/>
        <v>0</v>
      </c>
      <c r="W71" s="16">
        <f t="shared" si="110"/>
        <v>0</v>
      </c>
      <c r="X71" s="16">
        <f t="shared" si="111"/>
        <v>0</v>
      </c>
      <c r="Y71" s="16" t="str">
        <f t="shared" si="102"/>
        <v/>
      </c>
      <c r="Z71" s="16" t="str">
        <f t="shared" si="103"/>
        <v/>
      </c>
      <c r="AA71" s="16" t="str">
        <f t="shared" si="112"/>
        <v/>
      </c>
      <c r="AB71" s="16" t="str">
        <f t="shared" si="113"/>
        <v>Output dari potongan kode berikut adalah…*&amp;nbsp;</v>
      </c>
      <c r="AC71">
        <f t="shared" si="114"/>
        <v>1</v>
      </c>
      <c r="AD71" t="str">
        <f t="shared" si="115"/>
        <v>S</v>
      </c>
      <c r="AE71" t="b">
        <f t="shared" si="104"/>
        <v>1</v>
      </c>
      <c r="AF71" s="20" t="str">
        <f t="shared" si="116"/>
        <v>&amp;nbsp;</v>
      </c>
      <c r="AG71" s="16" t="str">
        <f t="shared" si="117"/>
        <v/>
      </c>
      <c r="AH71" s="16" t="str">
        <f t="shared" si="118"/>
        <v/>
      </c>
    </row>
    <row r="72" spans="1:34" ht="15" customHeight="1" x14ac:dyDescent="0.25">
      <c r="A72" s="47"/>
      <c r="B72" s="53"/>
      <c r="C72" s="25" t="str">
        <f t="shared" ref="C72" si="122">IF(C71="Teks Uraian","",IF(OR(LEN(C71)&lt;1,LEN(D72)&lt;1),"","A"))</f>
        <v>A</v>
      </c>
      <c r="D72" s="31" t="s">
        <v>141</v>
      </c>
      <c r="E72" s="34"/>
      <c r="F72" s="45"/>
      <c r="G72" s="50"/>
      <c r="H72" s="31"/>
      <c r="I72" s="31"/>
      <c r="J72" s="39"/>
      <c r="K72" s="39"/>
      <c r="L72" s="40"/>
      <c r="M72" s="29"/>
      <c r="O72" s="2">
        <f t="shared" si="106"/>
        <v>0</v>
      </c>
      <c r="P72" s="2">
        <f t="shared" si="23"/>
        <v>1</v>
      </c>
      <c r="Q72" t="str">
        <f t="shared" si="107"/>
        <v/>
      </c>
      <c r="R72">
        <f t="shared" si="108"/>
        <v>1</v>
      </c>
      <c r="S72" s="16" t="s">
        <v>45</v>
      </c>
      <c r="T72" s="16" t="str">
        <f t="shared" si="100"/>
        <v>Pemrograman Web dan Perangkat Bergerak XI</v>
      </c>
      <c r="U72" s="16" t="str">
        <f t="shared" si="101"/>
        <v>Ujian Akhir Semester</v>
      </c>
      <c r="V72" s="16">
        <f t="shared" si="109"/>
        <v>0</v>
      </c>
      <c r="W72" s="16">
        <f t="shared" si="110"/>
        <v>0</v>
      </c>
      <c r="X72" s="16">
        <f t="shared" si="111"/>
        <v>0</v>
      </c>
      <c r="Y72" s="16" t="str">
        <f t="shared" si="102"/>
        <v/>
      </c>
      <c r="Z72" s="16" t="str">
        <f t="shared" si="103"/>
        <v/>
      </c>
      <c r="AA72" s="16" t="str">
        <f t="shared" si="112"/>
        <v/>
      </c>
      <c r="AB72" s="16" t="str">
        <f t="shared" si="113"/>
        <v>1 2 3 4 5 6 7 8 9 10</v>
      </c>
      <c r="AC72">
        <f t="shared" si="114"/>
        <v>1</v>
      </c>
      <c r="AD72">
        <f t="shared" si="115"/>
        <v>0</v>
      </c>
      <c r="AE72" t="b">
        <f t="shared" si="104"/>
        <v>0</v>
      </c>
      <c r="AF72" s="20" t="str">
        <f t="shared" si="116"/>
        <v/>
      </c>
      <c r="AG72" s="16" t="str">
        <f t="shared" si="117"/>
        <v/>
      </c>
      <c r="AH72" s="16" t="str">
        <f t="shared" si="118"/>
        <v/>
      </c>
    </row>
    <row r="73" spans="1:34" ht="15" customHeight="1" x14ac:dyDescent="0.25">
      <c r="A73" s="47"/>
      <c r="B73" s="53"/>
      <c r="C73" s="25" t="str">
        <f t="shared" ref="C73" si="123">IF(OR(LEN(C72)&lt;1,LEN(D72)&lt;1),"","B")</f>
        <v>B</v>
      </c>
      <c r="D73" s="31" t="s">
        <v>142</v>
      </c>
      <c r="E73" s="34" t="s">
        <v>41</v>
      </c>
      <c r="F73" s="45"/>
      <c r="G73" s="50"/>
      <c r="H73" s="31"/>
      <c r="I73" s="31"/>
      <c r="J73" s="39"/>
      <c r="K73" s="39"/>
      <c r="L73" s="40"/>
      <c r="M73" s="29"/>
      <c r="O73" s="2">
        <f t="shared" si="106"/>
        <v>1</v>
      </c>
      <c r="P73" s="2">
        <f t="shared" si="23"/>
        <v>2</v>
      </c>
      <c r="Q73" t="str">
        <f t="shared" si="107"/>
        <v/>
      </c>
      <c r="R73">
        <f t="shared" si="108"/>
        <v>1</v>
      </c>
      <c r="S73" s="16" t="s">
        <v>45</v>
      </c>
      <c r="T73" s="16" t="str">
        <f t="shared" si="100"/>
        <v>Pemrograman Web dan Perangkat Bergerak XI</v>
      </c>
      <c r="U73" s="16" t="str">
        <f t="shared" si="101"/>
        <v>Ujian Akhir Semester</v>
      </c>
      <c r="V73" s="16">
        <f t="shared" si="109"/>
        <v>0</v>
      </c>
      <c r="W73" s="16">
        <f t="shared" si="110"/>
        <v>0</v>
      </c>
      <c r="X73" s="16">
        <f t="shared" si="111"/>
        <v>0</v>
      </c>
      <c r="Y73" s="16" t="str">
        <f t="shared" si="102"/>
        <v/>
      </c>
      <c r="Z73" s="16" t="str">
        <f t="shared" si="103"/>
        <v/>
      </c>
      <c r="AA73" s="16" t="str">
        <f t="shared" si="112"/>
        <v/>
      </c>
      <c r="AB73" s="16" t="str">
        <f t="shared" si="113"/>
        <v>1 2 3 4 5 6 7 8 9</v>
      </c>
      <c r="AC73">
        <f t="shared" si="114"/>
        <v>1</v>
      </c>
      <c r="AD73">
        <f t="shared" si="115"/>
        <v>1</v>
      </c>
      <c r="AE73" t="b">
        <f t="shared" si="104"/>
        <v>0</v>
      </c>
      <c r="AF73" s="20" t="str">
        <f t="shared" si="116"/>
        <v/>
      </c>
      <c r="AG73" s="16" t="str">
        <f t="shared" si="117"/>
        <v/>
      </c>
      <c r="AH73" s="16" t="str">
        <f t="shared" si="118"/>
        <v/>
      </c>
    </row>
    <row r="74" spans="1:34" ht="15" customHeight="1" x14ac:dyDescent="0.25">
      <c r="A74" s="47"/>
      <c r="B74" s="53"/>
      <c r="C74" s="25" t="str">
        <f t="shared" ref="C74" si="124">IF(OR(LEN(C73)&lt;1,LEN(D74)&lt;1),"","C")</f>
        <v>C</v>
      </c>
      <c r="D74" s="31" t="s">
        <v>143</v>
      </c>
      <c r="E74" s="34"/>
      <c r="F74" s="45"/>
      <c r="G74" s="50"/>
      <c r="H74" s="31"/>
      <c r="I74" s="31"/>
      <c r="J74" s="39"/>
      <c r="K74" s="39"/>
      <c r="L74" s="40"/>
      <c r="M74" s="29"/>
      <c r="O74" s="2">
        <f t="shared" si="106"/>
        <v>0</v>
      </c>
      <c r="P74" s="2">
        <f t="shared" si="23"/>
        <v>3</v>
      </c>
      <c r="Q74" t="str">
        <f t="shared" si="107"/>
        <v/>
      </c>
      <c r="R74">
        <f t="shared" si="108"/>
        <v>1</v>
      </c>
      <c r="S74" s="16" t="s">
        <v>45</v>
      </c>
      <c r="T74" s="16" t="str">
        <f t="shared" si="100"/>
        <v>Pemrograman Web dan Perangkat Bergerak XI</v>
      </c>
      <c r="U74" s="16" t="str">
        <f t="shared" si="101"/>
        <v>Ujian Akhir Semester</v>
      </c>
      <c r="V74" s="16">
        <f t="shared" si="109"/>
        <v>0</v>
      </c>
      <c r="W74" s="16">
        <f t="shared" si="110"/>
        <v>0</v>
      </c>
      <c r="X74" s="16">
        <f t="shared" si="111"/>
        <v>0</v>
      </c>
      <c r="Y74" s="16" t="str">
        <f t="shared" si="102"/>
        <v/>
      </c>
      <c r="Z74" s="16" t="str">
        <f t="shared" si="103"/>
        <v/>
      </c>
      <c r="AA74" s="16" t="str">
        <f t="shared" si="112"/>
        <v/>
      </c>
      <c r="AB74" s="16" t="str">
        <f t="shared" si="113"/>
        <v>0 1 2 3 4 5 6 7 8 9 10</v>
      </c>
      <c r="AC74">
        <f t="shared" si="114"/>
        <v>1</v>
      </c>
      <c r="AD74">
        <f t="shared" si="115"/>
        <v>0</v>
      </c>
      <c r="AE74" t="b">
        <f t="shared" si="104"/>
        <v>0</v>
      </c>
      <c r="AF74" s="20" t="str">
        <f t="shared" si="116"/>
        <v/>
      </c>
      <c r="AG74" s="16" t="str">
        <f t="shared" si="117"/>
        <v/>
      </c>
      <c r="AH74" s="16" t="str">
        <f t="shared" si="118"/>
        <v/>
      </c>
    </row>
    <row r="75" spans="1:34" ht="15" customHeight="1" x14ac:dyDescent="0.25">
      <c r="A75" s="47"/>
      <c r="B75" s="53"/>
      <c r="C75" s="25" t="str">
        <f t="shared" ref="C75" si="125">IF(OR(LEN(C74)&lt;1,LEN(D75)&lt;1),"","D")</f>
        <v>D</v>
      </c>
      <c r="D75" s="31" t="s">
        <v>144</v>
      </c>
      <c r="E75" s="34"/>
      <c r="F75" s="45"/>
      <c r="G75" s="50"/>
      <c r="H75" s="31"/>
      <c r="I75" s="31"/>
      <c r="J75" s="39"/>
      <c r="K75" s="39"/>
      <c r="L75" s="40"/>
      <c r="M75" s="29"/>
      <c r="O75" s="2">
        <f t="shared" si="106"/>
        <v>0</v>
      </c>
      <c r="P75" s="2">
        <f t="shared" si="23"/>
        <v>4</v>
      </c>
      <c r="Q75" t="str">
        <f t="shared" si="107"/>
        <v/>
      </c>
      <c r="R75">
        <f t="shared" si="108"/>
        <v>1</v>
      </c>
      <c r="S75" s="16" t="s">
        <v>45</v>
      </c>
      <c r="T75" s="16" t="str">
        <f t="shared" si="100"/>
        <v>Pemrograman Web dan Perangkat Bergerak XI</v>
      </c>
      <c r="U75" s="16" t="str">
        <f t="shared" si="101"/>
        <v>Ujian Akhir Semester</v>
      </c>
      <c r="V75" s="16">
        <f t="shared" si="109"/>
        <v>0</v>
      </c>
      <c r="W75" s="16">
        <f t="shared" si="110"/>
        <v>0</v>
      </c>
      <c r="X75" s="16">
        <f t="shared" si="111"/>
        <v>0</v>
      </c>
      <c r="Y75" s="16" t="str">
        <f t="shared" si="102"/>
        <v/>
      </c>
      <c r="Z75" s="16" t="str">
        <f t="shared" si="103"/>
        <v/>
      </c>
      <c r="AA75" s="16" t="str">
        <f t="shared" si="112"/>
        <v/>
      </c>
      <c r="AB75" s="16" t="str">
        <f t="shared" si="113"/>
        <v>0 1 2 3 4 5 6 7 8 9</v>
      </c>
      <c r="AC75">
        <f t="shared" si="114"/>
        <v>1</v>
      </c>
      <c r="AD75">
        <f t="shared" si="115"/>
        <v>0</v>
      </c>
      <c r="AE75" t="b">
        <f t="shared" si="104"/>
        <v>0</v>
      </c>
      <c r="AF75" s="20" t="str">
        <f t="shared" si="116"/>
        <v/>
      </c>
      <c r="AG75" s="16" t="str">
        <f t="shared" si="117"/>
        <v/>
      </c>
      <c r="AH75" s="16" t="str">
        <f t="shared" si="118"/>
        <v/>
      </c>
    </row>
    <row r="76" spans="1:34" ht="15.75" customHeight="1" thickBot="1" x14ac:dyDescent="0.3">
      <c r="A76" s="48"/>
      <c r="B76" s="54"/>
      <c r="C76" s="28" t="str">
        <f t="shared" ref="C76" si="126">IF(OR(LEN(C75)&lt;1,LEN(D76)&lt;1),"","E")</f>
        <v>E</v>
      </c>
      <c r="D76" s="32" t="s">
        <v>145</v>
      </c>
      <c r="E76" s="35"/>
      <c r="F76" s="46"/>
      <c r="G76" s="51"/>
      <c r="H76" s="32"/>
      <c r="I76" s="32"/>
      <c r="J76" s="32"/>
      <c r="K76" s="32"/>
      <c r="L76" s="41"/>
      <c r="M76" s="29"/>
      <c r="O76" s="2">
        <f t="shared" si="106"/>
        <v>0</v>
      </c>
      <c r="P76" s="2">
        <f t="shared" ref="P76:P139" si="127">IF(LEN(C76)&gt;1,1,IF(C76="A",1,IF(C76="B",2,IF(C76="C",3,IF(C76="D",4,IF(C76="E",5,""))))))</f>
        <v>5</v>
      </c>
      <c r="Q76" t="str">
        <f t="shared" si="107"/>
        <v/>
      </c>
      <c r="R76">
        <f t="shared" si="108"/>
        <v>1</v>
      </c>
      <c r="S76" s="16" t="s">
        <v>45</v>
      </c>
      <c r="T76" s="16" t="str">
        <f t="shared" si="100"/>
        <v>Pemrograman Web dan Perangkat Bergerak XI</v>
      </c>
      <c r="U76" s="16" t="str">
        <f t="shared" si="101"/>
        <v>Ujian Akhir Semester</v>
      </c>
      <c r="V76" s="16">
        <f t="shared" si="109"/>
        <v>0</v>
      </c>
      <c r="W76" s="16">
        <f t="shared" si="110"/>
        <v>0</v>
      </c>
      <c r="X76" s="16">
        <f t="shared" si="111"/>
        <v>0</v>
      </c>
      <c r="Y76" s="16" t="str">
        <f t="shared" si="102"/>
        <v/>
      </c>
      <c r="Z76" s="16" t="str">
        <f t="shared" si="103"/>
        <v/>
      </c>
      <c r="AA76" s="16" t="str">
        <f t="shared" si="112"/>
        <v/>
      </c>
      <c r="AB76" s="16" t="str">
        <f t="shared" si="113"/>
        <v>Tidak tampil apa-apa</v>
      </c>
      <c r="AC76">
        <f t="shared" si="114"/>
        <v>1</v>
      </c>
      <c r="AD76">
        <f t="shared" si="115"/>
        <v>0</v>
      </c>
      <c r="AE76" t="b">
        <f t="shared" si="104"/>
        <v>0</v>
      </c>
      <c r="AF76" s="20" t="str">
        <f t="shared" si="116"/>
        <v/>
      </c>
      <c r="AG76" s="16" t="str">
        <f t="shared" si="117"/>
        <v/>
      </c>
      <c r="AH76" s="16" t="str">
        <f t="shared" si="118"/>
        <v/>
      </c>
    </row>
    <row r="77" spans="1:34" ht="15" customHeight="1" x14ac:dyDescent="0.25">
      <c r="A77" s="47" t="s">
        <v>1</v>
      </c>
      <c r="B77" s="52">
        <f t="shared" ref="B77" si="128">IF(LEN(A77)&lt;1,"",IF(ISBLANK(B71),"",B71+1))</f>
        <v>13</v>
      </c>
      <c r="C77" s="27" t="str">
        <f t="shared" ref="C77" si="129">IF(ISBLANK(A77),"",IF(A77="Uraian Panjang","Teks Uraian","Teks Soal"))</f>
        <v>Teks Soal</v>
      </c>
      <c r="D77" s="33" t="s">
        <v>129</v>
      </c>
      <c r="E77" s="36"/>
      <c r="F77" s="45" t="str">
        <f t="shared" ref="F77" si="130">IF(ISBLANK(A77),"",IF(A77="Pilihan Ganda","Centang salah satu jawaban disamping pada kolom KUNCI",IF(A77="Jawaban Jamak","Centang beberapa jawaban disamping pada kolom KUNCI",IF(A77="Uraian Panjang","Pastikan tidak ada jawaban yang tercentang pada kolom KUNCI",IF(A77="Esai Koreksi Otomatis","Kunci jawaban adalah teks opsi dan centang opsi tersebut pada kolom KUNCI","ISIKAN JODOHNYA PADA KOLOM KUNCI")))))</f>
        <v>Centang salah satu jawaban disamping pada kolom KUNCI</v>
      </c>
      <c r="G77" s="49" t="str">
        <f>IF(LEN(A77)&lt;1,"",IF(AE77=FALSE,"Ada kesalahan, mohon perhatikan kolom KETERANGAN",""))</f>
        <v/>
      </c>
      <c r="H77" s="33"/>
      <c r="I77" s="33"/>
      <c r="J77" s="37"/>
      <c r="K77" s="37"/>
      <c r="L77" s="38"/>
      <c r="M77" s="29"/>
      <c r="O77" s="2" t="str">
        <f t="shared" si="106"/>
        <v>S</v>
      </c>
      <c r="P77" s="2">
        <f t="shared" si="127"/>
        <v>1</v>
      </c>
      <c r="Q77">
        <f t="shared" si="107"/>
        <v>13</v>
      </c>
      <c r="R77">
        <f t="shared" si="108"/>
        <v>1</v>
      </c>
      <c r="S77" s="16" t="s">
        <v>45</v>
      </c>
      <c r="T77" s="16" t="str">
        <f t="shared" si="100"/>
        <v>Pemrograman Web dan Perangkat Bergerak XI</v>
      </c>
      <c r="U77" s="16" t="str">
        <f t="shared" si="101"/>
        <v>Ujian Akhir Semester</v>
      </c>
      <c r="V77" s="16">
        <f t="shared" si="109"/>
        <v>0</v>
      </c>
      <c r="W77" s="16">
        <f t="shared" si="110"/>
        <v>0</v>
      </c>
      <c r="X77" s="16">
        <f t="shared" si="111"/>
        <v>0</v>
      </c>
      <c r="Y77" s="16" t="str">
        <f t="shared" si="102"/>
        <v/>
      </c>
      <c r="Z77" s="16" t="str">
        <f t="shared" si="103"/>
        <v/>
      </c>
      <c r="AA77" s="16" t="str">
        <f t="shared" si="112"/>
        <v/>
      </c>
      <c r="AB77" s="16" t="str">
        <f t="shared" si="113"/>
        <v>Perhatikan kodingan berikut. Fungsi dari potongan program diatas adalah…&amp;nbsp;</v>
      </c>
      <c r="AC77">
        <f t="shared" si="114"/>
        <v>1</v>
      </c>
      <c r="AD77" t="str">
        <f t="shared" si="115"/>
        <v>S</v>
      </c>
      <c r="AE77" t="b">
        <f t="shared" si="104"/>
        <v>1</v>
      </c>
      <c r="AF77" s="20" t="str">
        <f t="shared" si="116"/>
        <v>&amp;nbsp;</v>
      </c>
      <c r="AG77" s="16" t="str">
        <f t="shared" si="117"/>
        <v/>
      </c>
      <c r="AH77" s="16" t="str">
        <f t="shared" si="118"/>
        <v/>
      </c>
    </row>
    <row r="78" spans="1:34" ht="15" customHeight="1" x14ac:dyDescent="0.25">
      <c r="A78" s="47"/>
      <c r="B78" s="53"/>
      <c r="C78" s="25" t="str">
        <f t="shared" ref="C78" si="131">IF(C77="Teks Uraian","",IF(OR(LEN(C77)&lt;1,LEN(D78)&lt;1),"","A"))</f>
        <v>A</v>
      </c>
      <c r="D78" s="31" t="s">
        <v>135</v>
      </c>
      <c r="E78" s="34"/>
      <c r="F78" s="45"/>
      <c r="G78" s="50"/>
      <c r="H78" s="31"/>
      <c r="I78" s="31"/>
      <c r="J78" s="39"/>
      <c r="K78" s="39"/>
      <c r="L78" s="40"/>
      <c r="M78" s="29"/>
      <c r="O78" s="2">
        <f t="shared" si="106"/>
        <v>0</v>
      </c>
      <c r="P78" s="2">
        <f t="shared" si="127"/>
        <v>1</v>
      </c>
      <c r="Q78" t="str">
        <f t="shared" si="107"/>
        <v/>
      </c>
      <c r="R78">
        <f t="shared" si="108"/>
        <v>1</v>
      </c>
      <c r="S78" s="16" t="s">
        <v>45</v>
      </c>
      <c r="T78" s="16" t="str">
        <f t="shared" si="100"/>
        <v>Pemrograman Web dan Perangkat Bergerak XI</v>
      </c>
      <c r="U78" s="16" t="str">
        <f t="shared" si="101"/>
        <v>Ujian Akhir Semester</v>
      </c>
      <c r="V78" s="16">
        <f t="shared" si="109"/>
        <v>0</v>
      </c>
      <c r="W78" s="16">
        <f t="shared" si="110"/>
        <v>0</v>
      </c>
      <c r="X78" s="16">
        <f t="shared" si="111"/>
        <v>0</v>
      </c>
      <c r="Y78" s="16" t="str">
        <f t="shared" si="102"/>
        <v/>
      </c>
      <c r="Z78" s="16" t="str">
        <f t="shared" si="103"/>
        <v/>
      </c>
      <c r="AA78" s="16" t="str">
        <f t="shared" si="112"/>
        <v/>
      </c>
      <c r="AB78" s="16" t="str">
        <f t="shared" si="113"/>
        <v>Menampilkan data table produk yang memiliki id_produk = $id</v>
      </c>
      <c r="AC78">
        <f t="shared" si="114"/>
        <v>1</v>
      </c>
      <c r="AD78">
        <f t="shared" si="115"/>
        <v>0</v>
      </c>
      <c r="AE78" t="b">
        <f t="shared" si="104"/>
        <v>0</v>
      </c>
      <c r="AF78" s="20" t="str">
        <f t="shared" si="116"/>
        <v/>
      </c>
      <c r="AG78" s="16" t="str">
        <f t="shared" si="117"/>
        <v/>
      </c>
      <c r="AH78" s="16" t="str">
        <f t="shared" si="118"/>
        <v/>
      </c>
    </row>
    <row r="79" spans="1:34" ht="15" customHeight="1" x14ac:dyDescent="0.25">
      <c r="A79" s="47"/>
      <c r="B79" s="53"/>
      <c r="C79" s="25" t="str">
        <f t="shared" ref="C79" si="132">IF(OR(LEN(C78)&lt;1,LEN(D78)&lt;1),"","B")</f>
        <v>B</v>
      </c>
      <c r="D79" s="31" t="s">
        <v>136</v>
      </c>
      <c r="E79" s="34" t="s">
        <v>41</v>
      </c>
      <c r="F79" s="45"/>
      <c r="G79" s="50"/>
      <c r="H79" s="31"/>
      <c r="I79" s="31"/>
      <c r="J79" s="39"/>
      <c r="K79" s="39"/>
      <c r="L79" s="40"/>
      <c r="M79" s="29"/>
      <c r="O79" s="2">
        <f t="shared" si="106"/>
        <v>1</v>
      </c>
      <c r="P79" s="2">
        <f t="shared" si="127"/>
        <v>2</v>
      </c>
      <c r="Q79" t="str">
        <f t="shared" si="107"/>
        <v/>
      </c>
      <c r="R79">
        <f t="shared" si="108"/>
        <v>1</v>
      </c>
      <c r="S79" s="16" t="s">
        <v>45</v>
      </c>
      <c r="T79" s="16" t="str">
        <f t="shared" si="100"/>
        <v>Pemrograman Web dan Perangkat Bergerak XI</v>
      </c>
      <c r="U79" s="16" t="str">
        <f t="shared" si="101"/>
        <v>Ujian Akhir Semester</v>
      </c>
      <c r="V79" s="16">
        <f t="shared" si="109"/>
        <v>0</v>
      </c>
      <c r="W79" s="16">
        <f t="shared" si="110"/>
        <v>0</v>
      </c>
      <c r="X79" s="16">
        <f t="shared" si="111"/>
        <v>0</v>
      </c>
      <c r="Y79" s="16" t="str">
        <f t="shared" si="102"/>
        <v/>
      </c>
      <c r="Z79" s="16" t="str">
        <f t="shared" si="103"/>
        <v/>
      </c>
      <c r="AA79" s="16" t="str">
        <f t="shared" si="112"/>
        <v/>
      </c>
      <c r="AB79" s="16" t="str">
        <f t="shared" si="113"/>
        <v>Menghapus data pada table produk yang memiliki id_produk = $id</v>
      </c>
      <c r="AC79">
        <f t="shared" si="114"/>
        <v>1</v>
      </c>
      <c r="AD79">
        <f t="shared" si="115"/>
        <v>1</v>
      </c>
      <c r="AE79" t="b">
        <f t="shared" si="104"/>
        <v>0</v>
      </c>
      <c r="AF79" s="20" t="str">
        <f t="shared" si="116"/>
        <v/>
      </c>
      <c r="AG79" s="16" t="str">
        <f t="shared" si="117"/>
        <v/>
      </c>
      <c r="AH79" s="16" t="str">
        <f t="shared" si="118"/>
        <v/>
      </c>
    </row>
    <row r="80" spans="1:34" ht="15" customHeight="1" x14ac:dyDescent="0.25">
      <c r="A80" s="47"/>
      <c r="B80" s="53"/>
      <c r="C80" s="25" t="str">
        <f t="shared" ref="C80" si="133">IF(OR(LEN(C79)&lt;1,LEN(D80)&lt;1),"","C")</f>
        <v>C</v>
      </c>
      <c r="D80" s="31" t="s">
        <v>137</v>
      </c>
      <c r="E80" s="34"/>
      <c r="F80" s="45"/>
      <c r="G80" s="50"/>
      <c r="H80" s="31"/>
      <c r="I80" s="31"/>
      <c r="J80" s="39"/>
      <c r="K80" s="39"/>
      <c r="L80" s="40"/>
      <c r="M80" s="29"/>
      <c r="O80" s="2">
        <f t="shared" si="106"/>
        <v>0</v>
      </c>
      <c r="P80" s="2">
        <f t="shared" si="127"/>
        <v>3</v>
      </c>
      <c r="Q80" t="str">
        <f t="shared" si="107"/>
        <v/>
      </c>
      <c r="R80">
        <f t="shared" si="108"/>
        <v>1</v>
      </c>
      <c r="S80" s="16" t="s">
        <v>45</v>
      </c>
      <c r="T80" s="16" t="str">
        <f t="shared" si="100"/>
        <v>Pemrograman Web dan Perangkat Bergerak XI</v>
      </c>
      <c r="U80" s="16" t="str">
        <f t="shared" si="101"/>
        <v>Ujian Akhir Semester</v>
      </c>
      <c r="V80" s="16">
        <f t="shared" si="109"/>
        <v>0</v>
      </c>
      <c r="W80" s="16">
        <f t="shared" si="110"/>
        <v>0</v>
      </c>
      <c r="X80" s="16">
        <f t="shared" si="111"/>
        <v>0</v>
      </c>
      <c r="Y80" s="16" t="str">
        <f t="shared" si="102"/>
        <v/>
      </c>
      <c r="Z80" s="16" t="str">
        <f t="shared" si="103"/>
        <v/>
      </c>
      <c r="AA80" s="16" t="str">
        <f t="shared" si="112"/>
        <v/>
      </c>
      <c r="AB80" s="16" t="str">
        <f t="shared" si="113"/>
        <v>Menghapus data pada database produk yang memiliki id_produk=$id</v>
      </c>
      <c r="AC80">
        <f t="shared" si="114"/>
        <v>1</v>
      </c>
      <c r="AD80">
        <f t="shared" si="115"/>
        <v>0</v>
      </c>
      <c r="AE80" t="b">
        <f t="shared" si="104"/>
        <v>0</v>
      </c>
      <c r="AF80" s="20" t="str">
        <f t="shared" si="116"/>
        <v/>
      </c>
      <c r="AG80" s="16" t="str">
        <f t="shared" si="117"/>
        <v/>
      </c>
      <c r="AH80" s="16" t="str">
        <f t="shared" si="118"/>
        <v/>
      </c>
    </row>
    <row r="81" spans="1:34" ht="15" customHeight="1" x14ac:dyDescent="0.25">
      <c r="A81" s="47"/>
      <c r="B81" s="53"/>
      <c r="C81" s="25" t="str">
        <f t="shared" ref="C81" si="134">IF(OR(LEN(C80)&lt;1,LEN(D81)&lt;1),"","D")</f>
        <v>D</v>
      </c>
      <c r="D81" s="31" t="s">
        <v>138</v>
      </c>
      <c r="E81" s="34"/>
      <c r="F81" s="45"/>
      <c r="G81" s="50"/>
      <c r="H81" s="31"/>
      <c r="I81" s="31"/>
      <c r="J81" s="39"/>
      <c r="K81" s="39"/>
      <c r="L81" s="40"/>
      <c r="M81" s="29"/>
      <c r="O81" s="2">
        <f t="shared" si="106"/>
        <v>0</v>
      </c>
      <c r="P81" s="2">
        <f t="shared" si="127"/>
        <v>4</v>
      </c>
      <c r="Q81" t="str">
        <f t="shared" si="107"/>
        <v/>
      </c>
      <c r="R81">
        <f t="shared" si="108"/>
        <v>1</v>
      </c>
      <c r="S81" s="16" t="s">
        <v>45</v>
      </c>
      <c r="T81" s="16" t="str">
        <f t="shared" si="100"/>
        <v>Pemrograman Web dan Perangkat Bergerak XI</v>
      </c>
      <c r="U81" s="16" t="str">
        <f t="shared" si="101"/>
        <v>Ujian Akhir Semester</v>
      </c>
      <c r="V81" s="16">
        <f t="shared" si="109"/>
        <v>0</v>
      </c>
      <c r="W81" s="16">
        <f t="shared" si="110"/>
        <v>0</v>
      </c>
      <c r="X81" s="16">
        <f t="shared" si="111"/>
        <v>0</v>
      </c>
      <c r="Y81" s="16" t="str">
        <f t="shared" si="102"/>
        <v/>
      </c>
      <c r="Z81" s="16" t="str">
        <f t="shared" si="103"/>
        <v/>
      </c>
      <c r="AA81" s="16" t="str">
        <f t="shared" si="112"/>
        <v/>
      </c>
      <c r="AB81" s="16" t="str">
        <f t="shared" si="113"/>
        <v>Mengedit data pada table produk yang memiliki id_produk=$id</v>
      </c>
      <c r="AC81">
        <f t="shared" si="114"/>
        <v>1</v>
      </c>
      <c r="AD81">
        <f t="shared" si="115"/>
        <v>0</v>
      </c>
      <c r="AE81" t="b">
        <f t="shared" si="104"/>
        <v>0</v>
      </c>
      <c r="AF81" s="20" t="str">
        <f t="shared" si="116"/>
        <v/>
      </c>
      <c r="AG81" s="16" t="str">
        <f t="shared" si="117"/>
        <v/>
      </c>
      <c r="AH81" s="16" t="str">
        <f t="shared" si="118"/>
        <v/>
      </c>
    </row>
    <row r="82" spans="1:34" ht="15.75" customHeight="1" thickBot="1" x14ac:dyDescent="0.3">
      <c r="A82" s="48"/>
      <c r="B82" s="54"/>
      <c r="C82" s="28" t="str">
        <f t="shared" ref="C82" si="135">IF(OR(LEN(C81)&lt;1,LEN(D82)&lt;1),"","E")</f>
        <v>E</v>
      </c>
      <c r="D82" s="32" t="s">
        <v>139</v>
      </c>
      <c r="E82" s="35"/>
      <c r="F82" s="46"/>
      <c r="G82" s="51"/>
      <c r="H82" s="32"/>
      <c r="I82" s="32"/>
      <c r="J82" s="32"/>
      <c r="K82" s="32"/>
      <c r="L82" s="41"/>
      <c r="M82" s="29"/>
      <c r="O82" s="2">
        <f t="shared" si="106"/>
        <v>0</v>
      </c>
      <c r="P82" s="2">
        <f t="shared" si="127"/>
        <v>5</v>
      </c>
      <c r="Q82" t="str">
        <f t="shared" si="107"/>
        <v/>
      </c>
      <c r="R82">
        <f t="shared" si="108"/>
        <v>1</v>
      </c>
      <c r="S82" s="16" t="s">
        <v>45</v>
      </c>
      <c r="T82" s="16" t="str">
        <f t="shared" si="100"/>
        <v>Pemrograman Web dan Perangkat Bergerak XI</v>
      </c>
      <c r="U82" s="16" t="str">
        <f t="shared" si="101"/>
        <v>Ujian Akhir Semester</v>
      </c>
      <c r="V82" s="16">
        <f t="shared" si="109"/>
        <v>0</v>
      </c>
      <c r="W82" s="16">
        <f t="shared" si="110"/>
        <v>0</v>
      </c>
      <c r="X82" s="16">
        <f t="shared" si="111"/>
        <v>0</v>
      </c>
      <c r="Y82" s="16" t="str">
        <f t="shared" si="102"/>
        <v/>
      </c>
      <c r="Z82" s="16" t="str">
        <f t="shared" si="103"/>
        <v/>
      </c>
      <c r="AA82" s="16" t="str">
        <f t="shared" si="112"/>
        <v/>
      </c>
      <c r="AB82" s="16" t="str">
        <f t="shared" si="113"/>
        <v>Mengedit data pada database produk yang memiliki id_produk=$id</v>
      </c>
      <c r="AC82">
        <f t="shared" si="114"/>
        <v>1</v>
      </c>
      <c r="AD82">
        <f t="shared" si="115"/>
        <v>0</v>
      </c>
      <c r="AE82" t="b">
        <f t="shared" si="104"/>
        <v>0</v>
      </c>
      <c r="AF82" s="20" t="str">
        <f t="shared" si="116"/>
        <v/>
      </c>
      <c r="AG82" s="16" t="str">
        <f t="shared" si="117"/>
        <v/>
      </c>
      <c r="AH82" s="16" t="str">
        <f t="shared" si="118"/>
        <v/>
      </c>
    </row>
    <row r="83" spans="1:34" ht="15" customHeight="1" x14ac:dyDescent="0.25">
      <c r="A83" s="47" t="s">
        <v>1</v>
      </c>
      <c r="B83" s="52">
        <f t="shared" ref="B83" si="136">IF(LEN(A83)&lt;1,"",IF(ISBLANK(B77),"",B77+1))</f>
        <v>14</v>
      </c>
      <c r="C83" s="27" t="str">
        <f t="shared" ref="C83" si="137">IF(ISBLANK(A83),"",IF(A83="Uraian Panjang","Teks Uraian","Teks Soal"))</f>
        <v>Teks Soal</v>
      </c>
      <c r="D83" s="33" t="s">
        <v>146</v>
      </c>
      <c r="E83" s="36"/>
      <c r="F83" s="45" t="str">
        <f t="shared" ref="F83" si="138">IF(ISBLANK(A83),"",IF(A83="Pilihan Ganda","Centang salah satu jawaban disamping pada kolom KUNCI",IF(A83="Jawaban Jamak","Centang beberapa jawaban disamping pada kolom KUNCI",IF(A83="Uraian Panjang","Pastikan tidak ada jawaban yang tercentang pada kolom KUNCI",IF(A83="Esai Koreksi Otomatis","Kunci jawaban adalah teks opsi dan centang opsi tersebut pada kolom KUNCI","ISIKAN JODOHNYA PADA KOLOM KUNCI")))))</f>
        <v>Centang salah satu jawaban disamping pada kolom KUNCI</v>
      </c>
      <c r="G83" s="49" t="str">
        <f>IF(LEN(A83)&lt;1,"",IF(AE83=FALSE,"Ada kesalahan, mohon perhatikan kolom KETERANGAN",""))</f>
        <v/>
      </c>
      <c r="H83" s="33"/>
      <c r="I83" s="33"/>
      <c r="J83" s="37"/>
      <c r="K83" s="37"/>
      <c r="L83" s="38"/>
      <c r="M83" s="29"/>
      <c r="O83" s="2" t="str">
        <f t="shared" si="106"/>
        <v>S</v>
      </c>
      <c r="P83" s="2">
        <f t="shared" si="127"/>
        <v>1</v>
      </c>
      <c r="Q83">
        <f t="shared" si="107"/>
        <v>14</v>
      </c>
      <c r="R83">
        <f t="shared" si="108"/>
        <v>1</v>
      </c>
      <c r="S83" s="16" t="s">
        <v>45</v>
      </c>
      <c r="T83" s="16" t="str">
        <f t="shared" si="100"/>
        <v>Pemrograman Web dan Perangkat Bergerak XI</v>
      </c>
      <c r="U83" s="16" t="str">
        <f t="shared" si="101"/>
        <v>Ujian Akhir Semester</v>
      </c>
      <c r="V83" s="16">
        <f t="shared" si="109"/>
        <v>0</v>
      </c>
      <c r="W83" s="16">
        <f t="shared" si="110"/>
        <v>0</v>
      </c>
      <c r="X83" s="16">
        <f t="shared" si="111"/>
        <v>0</v>
      </c>
      <c r="Y83" s="16" t="str">
        <f t="shared" si="102"/>
        <v/>
      </c>
      <c r="Z83" s="16" t="str">
        <f t="shared" si="103"/>
        <v/>
      </c>
      <c r="AA83" s="16" t="str">
        <f t="shared" si="112"/>
        <v/>
      </c>
      <c r="AB83" s="16" t="str">
        <f t="shared" si="113"/>
        <v>Yang termasuk dalam web server adalah&amp;nbsp;</v>
      </c>
      <c r="AC83">
        <f t="shared" si="114"/>
        <v>1</v>
      </c>
      <c r="AD83" t="str">
        <f t="shared" si="115"/>
        <v>S</v>
      </c>
      <c r="AE83" t="b">
        <f t="shared" si="104"/>
        <v>1</v>
      </c>
      <c r="AF83" s="20" t="str">
        <f t="shared" si="116"/>
        <v>&amp;nbsp;</v>
      </c>
      <c r="AG83" s="16" t="str">
        <f t="shared" si="117"/>
        <v/>
      </c>
      <c r="AH83" s="16" t="str">
        <f t="shared" si="118"/>
        <v/>
      </c>
    </row>
    <row r="84" spans="1:34" ht="15" customHeight="1" x14ac:dyDescent="0.25">
      <c r="A84" s="47"/>
      <c r="B84" s="53"/>
      <c r="C84" s="25" t="str">
        <f t="shared" ref="C84" si="139">IF(C83="Teks Uraian","",IF(OR(LEN(C83)&lt;1,LEN(D84)&lt;1),"","A"))</f>
        <v>A</v>
      </c>
      <c r="D84" s="31" t="s">
        <v>147</v>
      </c>
      <c r="E84" s="34"/>
      <c r="F84" s="45"/>
      <c r="G84" s="50"/>
      <c r="H84" s="31"/>
      <c r="I84" s="31"/>
      <c r="J84" s="39"/>
      <c r="K84" s="39"/>
      <c r="L84" s="40"/>
      <c r="M84" s="29"/>
      <c r="O84" s="2">
        <f t="shared" si="106"/>
        <v>0</v>
      </c>
      <c r="P84" s="2">
        <f t="shared" si="127"/>
        <v>1</v>
      </c>
      <c r="Q84" t="str">
        <f t="shared" si="107"/>
        <v/>
      </c>
      <c r="R84">
        <f t="shared" si="108"/>
        <v>1</v>
      </c>
      <c r="S84" s="16" t="s">
        <v>45</v>
      </c>
      <c r="T84" s="16" t="str">
        <f t="shared" si="100"/>
        <v>Pemrograman Web dan Perangkat Bergerak XI</v>
      </c>
      <c r="U84" s="16" t="str">
        <f t="shared" si="101"/>
        <v>Ujian Akhir Semester</v>
      </c>
      <c r="V84" s="16">
        <f t="shared" si="109"/>
        <v>0</v>
      </c>
      <c r="W84" s="16">
        <f t="shared" si="110"/>
        <v>0</v>
      </c>
      <c r="X84" s="16">
        <f t="shared" si="111"/>
        <v>0</v>
      </c>
      <c r="Y84" s="16" t="str">
        <f t="shared" si="102"/>
        <v/>
      </c>
      <c r="Z84" s="16" t="str">
        <f t="shared" si="103"/>
        <v/>
      </c>
      <c r="AA84" s="16" t="str">
        <f t="shared" si="112"/>
        <v/>
      </c>
      <c r="AB84" s="16" t="str">
        <f t="shared" si="113"/>
        <v>Apache</v>
      </c>
      <c r="AC84">
        <f t="shared" si="114"/>
        <v>1</v>
      </c>
      <c r="AD84">
        <f t="shared" si="115"/>
        <v>0</v>
      </c>
      <c r="AE84" t="b">
        <f t="shared" si="104"/>
        <v>0</v>
      </c>
      <c r="AF84" s="20" t="str">
        <f t="shared" si="116"/>
        <v/>
      </c>
      <c r="AG84" s="16" t="str">
        <f t="shared" si="117"/>
        <v/>
      </c>
      <c r="AH84" s="16" t="str">
        <f t="shared" si="118"/>
        <v/>
      </c>
    </row>
    <row r="85" spans="1:34" ht="15" customHeight="1" x14ac:dyDescent="0.25">
      <c r="A85" s="47"/>
      <c r="B85" s="53"/>
      <c r="C85" s="25" t="str">
        <f t="shared" ref="C85" si="140">IF(OR(LEN(C84)&lt;1,LEN(D84)&lt;1),"","B")</f>
        <v>B</v>
      </c>
      <c r="D85" s="31" t="s">
        <v>148</v>
      </c>
      <c r="E85" s="34" t="s">
        <v>41</v>
      </c>
      <c r="F85" s="45"/>
      <c r="G85" s="50"/>
      <c r="H85" s="31"/>
      <c r="I85" s="31"/>
      <c r="J85" s="39"/>
      <c r="K85" s="39"/>
      <c r="L85" s="40"/>
      <c r="M85" s="29"/>
      <c r="O85" s="2">
        <f t="shared" si="106"/>
        <v>1</v>
      </c>
      <c r="P85" s="2">
        <f t="shared" si="127"/>
        <v>2</v>
      </c>
      <c r="Q85" t="str">
        <f t="shared" si="107"/>
        <v/>
      </c>
      <c r="R85">
        <f t="shared" si="108"/>
        <v>1</v>
      </c>
      <c r="S85" s="16" t="s">
        <v>45</v>
      </c>
      <c r="T85" s="16" t="str">
        <f t="shared" si="100"/>
        <v>Pemrograman Web dan Perangkat Bergerak XI</v>
      </c>
      <c r="U85" s="16" t="str">
        <f t="shared" si="101"/>
        <v>Ujian Akhir Semester</v>
      </c>
      <c r="V85" s="16">
        <f t="shared" si="109"/>
        <v>0</v>
      </c>
      <c r="W85" s="16">
        <f t="shared" si="110"/>
        <v>0</v>
      </c>
      <c r="X85" s="16">
        <f t="shared" si="111"/>
        <v>0</v>
      </c>
      <c r="Y85" s="16" t="str">
        <f t="shared" si="102"/>
        <v/>
      </c>
      <c r="Z85" s="16" t="str">
        <f t="shared" si="103"/>
        <v/>
      </c>
      <c r="AA85" s="16" t="str">
        <f t="shared" si="112"/>
        <v/>
      </c>
      <c r="AB85" s="16" t="str">
        <f t="shared" si="113"/>
        <v>Mysql</v>
      </c>
      <c r="AC85">
        <f t="shared" si="114"/>
        <v>1</v>
      </c>
      <c r="AD85">
        <f t="shared" si="115"/>
        <v>1</v>
      </c>
      <c r="AE85" t="b">
        <f t="shared" si="104"/>
        <v>0</v>
      </c>
      <c r="AF85" s="20" t="str">
        <f t="shared" si="116"/>
        <v/>
      </c>
      <c r="AG85" s="16" t="str">
        <f t="shared" si="117"/>
        <v/>
      </c>
      <c r="AH85" s="16" t="str">
        <f t="shared" si="118"/>
        <v/>
      </c>
    </row>
    <row r="86" spans="1:34" ht="15" customHeight="1" x14ac:dyDescent="0.25">
      <c r="A86" s="47"/>
      <c r="B86" s="53"/>
      <c r="C86" s="25" t="str">
        <f t="shared" ref="C86" si="141">IF(OR(LEN(C85)&lt;1,LEN(D86)&lt;1),"","C")</f>
        <v>C</v>
      </c>
      <c r="D86" s="31" t="s">
        <v>149</v>
      </c>
      <c r="E86" s="34"/>
      <c r="F86" s="45"/>
      <c r="G86" s="50"/>
      <c r="H86" s="31"/>
      <c r="I86" s="31"/>
      <c r="J86" s="39"/>
      <c r="K86" s="39"/>
      <c r="L86" s="40"/>
      <c r="M86" s="29"/>
      <c r="O86" s="2">
        <f t="shared" si="106"/>
        <v>0</v>
      </c>
      <c r="P86" s="2">
        <f t="shared" si="127"/>
        <v>3</v>
      </c>
      <c r="Q86" t="str">
        <f t="shared" si="107"/>
        <v/>
      </c>
      <c r="R86">
        <f t="shared" si="108"/>
        <v>1</v>
      </c>
      <c r="S86" s="16" t="s">
        <v>45</v>
      </c>
      <c r="T86" s="16" t="str">
        <f t="shared" si="100"/>
        <v>Pemrograman Web dan Perangkat Bergerak XI</v>
      </c>
      <c r="U86" s="16" t="str">
        <f t="shared" si="101"/>
        <v>Ujian Akhir Semester</v>
      </c>
      <c r="V86" s="16">
        <f t="shared" si="109"/>
        <v>0</v>
      </c>
      <c r="W86" s="16">
        <f t="shared" si="110"/>
        <v>0</v>
      </c>
      <c r="X86" s="16">
        <f t="shared" si="111"/>
        <v>0</v>
      </c>
      <c r="Y86" s="16" t="str">
        <f t="shared" si="102"/>
        <v/>
      </c>
      <c r="Z86" s="16" t="str">
        <f t="shared" si="103"/>
        <v/>
      </c>
      <c r="AA86" s="16" t="str">
        <f t="shared" si="112"/>
        <v/>
      </c>
      <c r="AB86" s="16" t="str">
        <f t="shared" si="113"/>
        <v>Filezilla</v>
      </c>
      <c r="AC86">
        <f t="shared" si="114"/>
        <v>0</v>
      </c>
      <c r="AD86">
        <f t="shared" si="115"/>
        <v>0</v>
      </c>
      <c r="AE86" t="b">
        <f t="shared" si="104"/>
        <v>0</v>
      </c>
      <c r="AF86" s="20" t="str">
        <f t="shared" si="116"/>
        <v/>
      </c>
      <c r="AG86" s="16" t="str">
        <f t="shared" si="117"/>
        <v/>
      </c>
      <c r="AH86" s="16" t="str">
        <f t="shared" si="118"/>
        <v/>
      </c>
    </row>
    <row r="87" spans="1:34" ht="15" customHeight="1" x14ac:dyDescent="0.25">
      <c r="A87" s="47"/>
      <c r="B87" s="53"/>
      <c r="C87" s="25" t="str">
        <f t="shared" ref="C87" si="142">IF(OR(LEN(C86)&lt;1,LEN(D87)&lt;1),"","D")</f>
        <v>D</v>
      </c>
      <c r="D87" s="31" t="s">
        <v>150</v>
      </c>
      <c r="E87" s="34"/>
      <c r="F87" s="45"/>
      <c r="G87" s="50"/>
      <c r="H87" s="31"/>
      <c r="I87" s="31"/>
      <c r="J87" s="39"/>
      <c r="K87" s="39"/>
      <c r="L87" s="40"/>
      <c r="M87" s="29"/>
      <c r="O87" s="2">
        <f t="shared" si="106"/>
        <v>0</v>
      </c>
      <c r="P87" s="2">
        <f t="shared" si="127"/>
        <v>4</v>
      </c>
      <c r="Q87" t="str">
        <f t="shared" si="107"/>
        <v/>
      </c>
      <c r="R87">
        <f t="shared" si="108"/>
        <v>1</v>
      </c>
      <c r="S87" s="16" t="s">
        <v>45</v>
      </c>
      <c r="T87" s="16" t="str">
        <f t="shared" si="100"/>
        <v>Pemrograman Web dan Perangkat Bergerak XI</v>
      </c>
      <c r="U87" s="16" t="str">
        <f t="shared" si="101"/>
        <v>Ujian Akhir Semester</v>
      </c>
      <c r="V87" s="16">
        <f t="shared" si="109"/>
        <v>0</v>
      </c>
      <c r="W87" s="16">
        <f t="shared" si="110"/>
        <v>0</v>
      </c>
      <c r="X87" s="16">
        <f t="shared" si="111"/>
        <v>0</v>
      </c>
      <c r="Y87" s="16" t="str">
        <f t="shared" si="102"/>
        <v/>
      </c>
      <c r="Z87" s="16" t="str">
        <f t="shared" si="103"/>
        <v/>
      </c>
      <c r="AA87" s="16" t="str">
        <f t="shared" si="112"/>
        <v/>
      </c>
      <c r="AB87" s="16" t="str">
        <f t="shared" si="113"/>
        <v>Mercury</v>
      </c>
      <c r="AC87">
        <f t="shared" si="114"/>
        <v>1</v>
      </c>
      <c r="AD87">
        <f t="shared" si="115"/>
        <v>0</v>
      </c>
      <c r="AE87" t="b">
        <f t="shared" si="104"/>
        <v>0</v>
      </c>
      <c r="AF87" s="20" t="str">
        <f t="shared" si="116"/>
        <v/>
      </c>
      <c r="AG87" s="16" t="str">
        <f t="shared" si="117"/>
        <v/>
      </c>
      <c r="AH87" s="16" t="str">
        <f t="shared" si="118"/>
        <v/>
      </c>
    </row>
    <row r="88" spans="1:34" ht="15.75" customHeight="1" thickBot="1" x14ac:dyDescent="0.3">
      <c r="A88" s="48"/>
      <c r="B88" s="54"/>
      <c r="C88" s="28" t="str">
        <f t="shared" ref="C88" si="143">IF(OR(LEN(C87)&lt;1,LEN(D88)&lt;1),"","E")</f>
        <v>E</v>
      </c>
      <c r="D88" s="32" t="s">
        <v>151</v>
      </c>
      <c r="E88" s="35"/>
      <c r="F88" s="46"/>
      <c r="G88" s="51"/>
      <c r="H88" s="32"/>
      <c r="I88" s="32"/>
      <c r="J88" s="32"/>
      <c r="K88" s="32"/>
      <c r="L88" s="41"/>
      <c r="M88" s="29"/>
      <c r="O88" s="2">
        <f t="shared" si="106"/>
        <v>0</v>
      </c>
      <c r="P88" s="2">
        <f t="shared" si="127"/>
        <v>5</v>
      </c>
      <c r="Q88" t="str">
        <f t="shared" si="107"/>
        <v/>
      </c>
      <c r="R88">
        <f t="shared" si="108"/>
        <v>1</v>
      </c>
      <c r="S88" s="16" t="s">
        <v>45</v>
      </c>
      <c r="T88" s="16" t="str">
        <f t="shared" si="100"/>
        <v>Pemrograman Web dan Perangkat Bergerak XI</v>
      </c>
      <c r="U88" s="16" t="str">
        <f t="shared" si="101"/>
        <v>Ujian Akhir Semester</v>
      </c>
      <c r="V88" s="16">
        <f t="shared" si="109"/>
        <v>0</v>
      </c>
      <c r="W88" s="16">
        <f t="shared" si="110"/>
        <v>0</v>
      </c>
      <c r="X88" s="16">
        <f t="shared" si="111"/>
        <v>0</v>
      </c>
      <c r="Y88" s="16" t="str">
        <f t="shared" si="102"/>
        <v/>
      </c>
      <c r="Z88" s="16" t="str">
        <f t="shared" si="103"/>
        <v/>
      </c>
      <c r="AA88" s="16" t="str">
        <f t="shared" si="112"/>
        <v/>
      </c>
      <c r="AB88" s="16" t="str">
        <f t="shared" si="113"/>
        <v>Tomcat</v>
      </c>
      <c r="AC88">
        <f t="shared" si="114"/>
        <v>1</v>
      </c>
      <c r="AD88">
        <f t="shared" si="115"/>
        <v>0</v>
      </c>
      <c r="AE88" t="b">
        <f t="shared" si="104"/>
        <v>0</v>
      </c>
      <c r="AF88" s="20" t="str">
        <f t="shared" si="116"/>
        <v/>
      </c>
      <c r="AG88" s="16" t="str">
        <f t="shared" si="117"/>
        <v/>
      </c>
      <c r="AH88" s="16" t="str">
        <f t="shared" si="118"/>
        <v/>
      </c>
    </row>
    <row r="89" spans="1:34" ht="15" customHeight="1" x14ac:dyDescent="0.25">
      <c r="A89" s="47" t="s">
        <v>1</v>
      </c>
      <c r="B89" s="52">
        <f t="shared" ref="B89" si="144">IF(LEN(A89)&lt;1,"",IF(ISBLANK(B83),"",B83+1))</f>
        <v>15</v>
      </c>
      <c r="C89" s="27" t="str">
        <f t="shared" ref="C89" si="145">IF(ISBLANK(A89),"",IF(A89="Uraian Panjang","Teks Uraian","Teks Soal"))</f>
        <v>Teks Soal</v>
      </c>
      <c r="D89" s="33" t="s">
        <v>152</v>
      </c>
      <c r="E89" s="36"/>
      <c r="F89" s="45" t="str">
        <f t="shared" ref="F89" si="146">IF(ISBLANK(A89),"",IF(A89="Pilihan Ganda","Centang salah satu jawaban disamping pada kolom KUNCI",IF(A89="Jawaban Jamak","Centang beberapa jawaban disamping pada kolom KUNCI",IF(A89="Uraian Panjang","Pastikan tidak ada jawaban yang tercentang pada kolom KUNCI",IF(A89="Esai Koreksi Otomatis","Kunci jawaban adalah teks opsi dan centang opsi tersebut pada kolom KUNCI","ISIKAN JODOHNYA PADA KOLOM KUNCI")))))</f>
        <v>Centang salah satu jawaban disamping pada kolom KUNCI</v>
      </c>
      <c r="G89" s="49" t="str">
        <f>IF(LEN(A89)&lt;1,"",IF(AE89=FALSE,"Ada kesalahan, mohon perhatikan kolom KETERANGAN",""))</f>
        <v/>
      </c>
      <c r="H89" s="33"/>
      <c r="I89" s="33"/>
      <c r="J89" s="37"/>
      <c r="K89" s="37"/>
      <c r="L89" s="38"/>
      <c r="M89" s="29"/>
      <c r="O89" s="2" t="str">
        <f t="shared" si="106"/>
        <v>S</v>
      </c>
      <c r="P89" s="2">
        <f t="shared" si="127"/>
        <v>1</v>
      </c>
      <c r="Q89">
        <f t="shared" si="107"/>
        <v>15</v>
      </c>
      <c r="R89">
        <f t="shared" si="108"/>
        <v>1</v>
      </c>
      <c r="S89" s="16" t="s">
        <v>45</v>
      </c>
      <c r="T89" s="16" t="str">
        <f t="shared" si="100"/>
        <v>Pemrograman Web dan Perangkat Bergerak XI</v>
      </c>
      <c r="U89" s="16" t="str">
        <f t="shared" si="101"/>
        <v>Ujian Akhir Semester</v>
      </c>
      <c r="V89" s="16">
        <f t="shared" si="109"/>
        <v>0</v>
      </c>
      <c r="W89" s="16">
        <f t="shared" si="110"/>
        <v>0</v>
      </c>
      <c r="X89" s="16">
        <f t="shared" si="111"/>
        <v>0</v>
      </c>
      <c r="Y89" s="16" t="str">
        <f t="shared" si="102"/>
        <v/>
      </c>
      <c r="Z89" s="16" t="str">
        <f t="shared" si="103"/>
        <v/>
      </c>
      <c r="AA89" s="16" t="str">
        <f t="shared" si="112"/>
        <v/>
      </c>
      <c r="AB89" s="16" t="str">
        <f t="shared" si="113"/>
        <v>Berapakah output dari variabel $hasil tersebut?&amp;nbsp;</v>
      </c>
      <c r="AC89">
        <f t="shared" si="114"/>
        <v>1</v>
      </c>
      <c r="AD89" t="str">
        <f t="shared" si="115"/>
        <v>S</v>
      </c>
      <c r="AE89" t="b">
        <f t="shared" si="104"/>
        <v>1</v>
      </c>
      <c r="AF89" s="20" t="str">
        <f t="shared" si="116"/>
        <v>&amp;nbsp;</v>
      </c>
      <c r="AG89" s="16" t="str">
        <f t="shared" si="117"/>
        <v/>
      </c>
      <c r="AH89" s="16" t="str">
        <f t="shared" si="118"/>
        <v/>
      </c>
    </row>
    <row r="90" spans="1:34" ht="15" customHeight="1" x14ac:dyDescent="0.25">
      <c r="A90" s="47"/>
      <c r="B90" s="53"/>
      <c r="C90" s="25" t="str">
        <f t="shared" ref="C90" si="147">IF(C89="Teks Uraian","",IF(OR(LEN(C89)&lt;1,LEN(D90)&lt;1),"","A"))</f>
        <v>A</v>
      </c>
      <c r="D90" s="31">
        <v>10</v>
      </c>
      <c r="E90" s="34"/>
      <c r="F90" s="45"/>
      <c r="G90" s="50"/>
      <c r="H90" s="31"/>
      <c r="I90" s="31"/>
      <c r="J90" s="39"/>
      <c r="K90" s="39"/>
      <c r="L90" s="40"/>
      <c r="M90" s="29"/>
      <c r="O90" s="2">
        <f t="shared" si="106"/>
        <v>0</v>
      </c>
      <c r="P90" s="2">
        <f t="shared" si="127"/>
        <v>1</v>
      </c>
      <c r="Q90" t="str">
        <f t="shared" si="107"/>
        <v/>
      </c>
      <c r="R90">
        <f t="shared" si="108"/>
        <v>1</v>
      </c>
      <c r="S90" s="16" t="s">
        <v>45</v>
      </c>
      <c r="T90" s="16" t="str">
        <f t="shared" si="100"/>
        <v>Pemrograman Web dan Perangkat Bergerak XI</v>
      </c>
      <c r="U90" s="16" t="str">
        <f t="shared" si="101"/>
        <v>Ujian Akhir Semester</v>
      </c>
      <c r="V90" s="16">
        <f t="shared" si="109"/>
        <v>0</v>
      </c>
      <c r="W90" s="16">
        <f t="shared" si="110"/>
        <v>0</v>
      </c>
      <c r="X90" s="16">
        <f t="shared" si="111"/>
        <v>0</v>
      </c>
      <c r="Y90" s="16" t="str">
        <f t="shared" si="102"/>
        <v/>
      </c>
      <c r="Z90" s="16" t="str">
        <f t="shared" si="103"/>
        <v/>
      </c>
      <c r="AA90" s="16" t="str">
        <f t="shared" si="112"/>
        <v/>
      </c>
      <c r="AB90" s="16" t="str">
        <f t="shared" si="113"/>
        <v>10</v>
      </c>
      <c r="AC90">
        <f t="shared" si="114"/>
        <v>1</v>
      </c>
      <c r="AD90">
        <f t="shared" si="115"/>
        <v>0</v>
      </c>
      <c r="AE90" t="b">
        <f t="shared" si="104"/>
        <v>0</v>
      </c>
      <c r="AF90" s="20" t="str">
        <f t="shared" si="116"/>
        <v/>
      </c>
      <c r="AG90" s="16" t="str">
        <f t="shared" si="117"/>
        <v/>
      </c>
      <c r="AH90" s="16" t="str">
        <f t="shared" si="118"/>
        <v/>
      </c>
    </row>
    <row r="91" spans="1:34" ht="15" customHeight="1" x14ac:dyDescent="0.25">
      <c r="A91" s="47"/>
      <c r="B91" s="53"/>
      <c r="C91" s="25" t="str">
        <f t="shared" ref="C91" si="148">IF(OR(LEN(C90)&lt;1,LEN(D90)&lt;1),"","B")</f>
        <v>B</v>
      </c>
      <c r="D91" s="31">
        <v>11</v>
      </c>
      <c r="E91" s="34"/>
      <c r="F91" s="45"/>
      <c r="G91" s="50"/>
      <c r="H91" s="31"/>
      <c r="I91" s="31"/>
      <c r="J91" s="39"/>
      <c r="K91" s="39"/>
      <c r="L91" s="40"/>
      <c r="M91" s="29"/>
      <c r="O91" s="2">
        <f t="shared" si="106"/>
        <v>0</v>
      </c>
      <c r="P91" s="2">
        <f t="shared" si="127"/>
        <v>2</v>
      </c>
      <c r="Q91" t="str">
        <f t="shared" si="107"/>
        <v/>
      </c>
      <c r="R91">
        <f t="shared" si="108"/>
        <v>1</v>
      </c>
      <c r="S91" s="16" t="s">
        <v>45</v>
      </c>
      <c r="T91" s="16" t="str">
        <f t="shared" si="100"/>
        <v>Pemrograman Web dan Perangkat Bergerak XI</v>
      </c>
      <c r="U91" s="16" t="str">
        <f t="shared" si="101"/>
        <v>Ujian Akhir Semester</v>
      </c>
      <c r="V91" s="16">
        <f t="shared" si="109"/>
        <v>0</v>
      </c>
      <c r="W91" s="16">
        <f t="shared" si="110"/>
        <v>0</v>
      </c>
      <c r="X91" s="16">
        <f t="shared" si="111"/>
        <v>0</v>
      </c>
      <c r="Y91" s="16" t="str">
        <f t="shared" si="102"/>
        <v/>
      </c>
      <c r="Z91" s="16" t="str">
        <f t="shared" si="103"/>
        <v/>
      </c>
      <c r="AA91" s="16" t="str">
        <f t="shared" si="112"/>
        <v/>
      </c>
      <c r="AB91" s="16" t="str">
        <f t="shared" si="113"/>
        <v>11</v>
      </c>
      <c r="AC91">
        <f t="shared" si="114"/>
        <v>1</v>
      </c>
      <c r="AD91">
        <f t="shared" si="115"/>
        <v>0</v>
      </c>
      <c r="AE91" t="b">
        <f t="shared" si="104"/>
        <v>0</v>
      </c>
      <c r="AF91" s="20" t="str">
        <f t="shared" si="116"/>
        <v/>
      </c>
      <c r="AG91" s="16" t="str">
        <f t="shared" si="117"/>
        <v/>
      </c>
      <c r="AH91" s="16" t="str">
        <f t="shared" si="118"/>
        <v/>
      </c>
    </row>
    <row r="92" spans="1:34" ht="15" customHeight="1" x14ac:dyDescent="0.25">
      <c r="A92" s="47"/>
      <c r="B92" s="53"/>
      <c r="C92" s="25" t="str">
        <f t="shared" ref="C92" si="149">IF(OR(LEN(C91)&lt;1,LEN(D92)&lt;1),"","C")</f>
        <v>C</v>
      </c>
      <c r="D92" s="31">
        <v>12</v>
      </c>
      <c r="E92" s="34" t="s">
        <v>41</v>
      </c>
      <c r="F92" s="45"/>
      <c r="G92" s="50"/>
      <c r="H92" s="31"/>
      <c r="I92" s="31"/>
      <c r="J92" s="39"/>
      <c r="K92" s="39"/>
      <c r="L92" s="40"/>
      <c r="M92" s="29"/>
      <c r="O92" s="2">
        <f t="shared" si="106"/>
        <v>1</v>
      </c>
      <c r="P92" s="2">
        <f t="shared" si="127"/>
        <v>3</v>
      </c>
      <c r="Q92" t="str">
        <f t="shared" si="107"/>
        <v/>
      </c>
      <c r="R92">
        <f t="shared" si="108"/>
        <v>1</v>
      </c>
      <c r="S92" s="16" t="s">
        <v>45</v>
      </c>
      <c r="T92" s="16" t="str">
        <f t="shared" si="100"/>
        <v>Pemrograman Web dan Perangkat Bergerak XI</v>
      </c>
      <c r="U92" s="16" t="str">
        <f t="shared" si="101"/>
        <v>Ujian Akhir Semester</v>
      </c>
      <c r="V92" s="16">
        <f t="shared" si="109"/>
        <v>0</v>
      </c>
      <c r="W92" s="16">
        <f t="shared" si="110"/>
        <v>0</v>
      </c>
      <c r="X92" s="16">
        <f t="shared" si="111"/>
        <v>0</v>
      </c>
      <c r="Y92" s="16" t="str">
        <f t="shared" si="102"/>
        <v/>
      </c>
      <c r="Z92" s="16" t="str">
        <f t="shared" si="103"/>
        <v/>
      </c>
      <c r="AA92" s="16" t="str">
        <f t="shared" si="112"/>
        <v/>
      </c>
      <c r="AB92" s="16" t="str">
        <f t="shared" si="113"/>
        <v>12</v>
      </c>
      <c r="AC92">
        <f t="shared" si="114"/>
        <v>1</v>
      </c>
      <c r="AD92">
        <f t="shared" si="115"/>
        <v>1</v>
      </c>
      <c r="AE92" t="b">
        <f t="shared" si="104"/>
        <v>0</v>
      </c>
      <c r="AF92" s="20" t="str">
        <f t="shared" si="116"/>
        <v/>
      </c>
      <c r="AG92" s="16" t="str">
        <f t="shared" si="117"/>
        <v/>
      </c>
      <c r="AH92" s="16" t="str">
        <f t="shared" si="118"/>
        <v/>
      </c>
    </row>
    <row r="93" spans="1:34" ht="15" customHeight="1" x14ac:dyDescent="0.25">
      <c r="A93" s="47"/>
      <c r="B93" s="53"/>
      <c r="C93" s="25" t="str">
        <f t="shared" ref="C93" si="150">IF(OR(LEN(C92)&lt;1,LEN(D93)&lt;1),"","D")</f>
        <v>D</v>
      </c>
      <c r="D93" s="31">
        <v>13</v>
      </c>
      <c r="E93" s="34"/>
      <c r="F93" s="45"/>
      <c r="G93" s="50"/>
      <c r="H93" s="31"/>
      <c r="I93" s="31"/>
      <c r="J93" s="39"/>
      <c r="K93" s="39"/>
      <c r="L93" s="40"/>
      <c r="M93" s="29"/>
      <c r="O93" s="2">
        <f t="shared" si="106"/>
        <v>0</v>
      </c>
      <c r="P93" s="2">
        <f t="shared" si="127"/>
        <v>4</v>
      </c>
      <c r="Q93" t="str">
        <f t="shared" si="107"/>
        <v/>
      </c>
      <c r="R93">
        <f t="shared" si="108"/>
        <v>1</v>
      </c>
      <c r="S93" s="16" t="s">
        <v>45</v>
      </c>
      <c r="T93" s="16" t="str">
        <f t="shared" si="100"/>
        <v>Pemrograman Web dan Perangkat Bergerak XI</v>
      </c>
      <c r="U93" s="16" t="str">
        <f t="shared" si="101"/>
        <v>Ujian Akhir Semester</v>
      </c>
      <c r="V93" s="16">
        <f t="shared" si="109"/>
        <v>0</v>
      </c>
      <c r="W93" s="16">
        <f t="shared" si="110"/>
        <v>0</v>
      </c>
      <c r="X93" s="16">
        <f t="shared" si="111"/>
        <v>0</v>
      </c>
      <c r="Y93" s="16" t="str">
        <f t="shared" si="102"/>
        <v/>
      </c>
      <c r="Z93" s="16" t="str">
        <f t="shared" si="103"/>
        <v/>
      </c>
      <c r="AA93" s="16" t="str">
        <f t="shared" si="112"/>
        <v/>
      </c>
      <c r="AB93" s="16" t="str">
        <f t="shared" si="113"/>
        <v>13</v>
      </c>
      <c r="AC93">
        <f t="shared" si="114"/>
        <v>1</v>
      </c>
      <c r="AD93">
        <f t="shared" si="115"/>
        <v>0</v>
      </c>
      <c r="AE93" t="b">
        <f t="shared" si="104"/>
        <v>0</v>
      </c>
      <c r="AF93" s="20" t="str">
        <f t="shared" si="116"/>
        <v/>
      </c>
      <c r="AG93" s="16" t="str">
        <f t="shared" si="117"/>
        <v/>
      </c>
      <c r="AH93" s="16" t="str">
        <f t="shared" si="118"/>
        <v/>
      </c>
    </row>
    <row r="94" spans="1:34" ht="15.75" customHeight="1" thickBot="1" x14ac:dyDescent="0.3">
      <c r="A94" s="48"/>
      <c r="B94" s="54"/>
      <c r="C94" s="28" t="str">
        <f t="shared" ref="C94" si="151">IF(OR(LEN(C93)&lt;1,LEN(D94)&lt;1),"","E")</f>
        <v>E</v>
      </c>
      <c r="D94" s="32">
        <v>14</v>
      </c>
      <c r="E94" s="35"/>
      <c r="F94" s="46"/>
      <c r="G94" s="51"/>
      <c r="H94" s="32"/>
      <c r="I94" s="32"/>
      <c r="J94" s="32"/>
      <c r="K94" s="32"/>
      <c r="L94" s="41"/>
      <c r="M94" s="29"/>
      <c r="O94" s="2">
        <f t="shared" si="106"/>
        <v>0</v>
      </c>
      <c r="P94" s="2">
        <f t="shared" si="127"/>
        <v>5</v>
      </c>
      <c r="Q94" t="str">
        <f t="shared" si="107"/>
        <v/>
      </c>
      <c r="R94">
        <f t="shared" si="108"/>
        <v>1</v>
      </c>
      <c r="S94" s="16" t="s">
        <v>45</v>
      </c>
      <c r="T94" s="16" t="str">
        <f t="shared" si="100"/>
        <v>Pemrograman Web dan Perangkat Bergerak XI</v>
      </c>
      <c r="U94" s="16" t="str">
        <f t="shared" si="101"/>
        <v>Ujian Akhir Semester</v>
      </c>
      <c r="V94" s="16">
        <f t="shared" si="109"/>
        <v>0</v>
      </c>
      <c r="W94" s="16">
        <f t="shared" si="110"/>
        <v>0</v>
      </c>
      <c r="X94" s="16">
        <f t="shared" si="111"/>
        <v>0</v>
      </c>
      <c r="Y94" s="16" t="str">
        <f t="shared" si="102"/>
        <v/>
      </c>
      <c r="Z94" s="16" t="str">
        <f t="shared" si="103"/>
        <v/>
      </c>
      <c r="AA94" s="16" t="str">
        <f t="shared" si="112"/>
        <v/>
      </c>
      <c r="AB94" s="16" t="str">
        <f t="shared" si="113"/>
        <v>14</v>
      </c>
      <c r="AC94">
        <f t="shared" si="114"/>
        <v>1</v>
      </c>
      <c r="AD94">
        <f t="shared" si="115"/>
        <v>0</v>
      </c>
      <c r="AE94" t="b">
        <f t="shared" si="104"/>
        <v>0</v>
      </c>
      <c r="AF94" s="20" t="str">
        <f t="shared" si="116"/>
        <v/>
      </c>
      <c r="AG94" s="16" t="str">
        <f t="shared" si="117"/>
        <v/>
      </c>
      <c r="AH94" s="16" t="str">
        <f t="shared" si="118"/>
        <v/>
      </c>
    </row>
    <row r="95" spans="1:34" ht="15" customHeight="1" x14ac:dyDescent="0.25">
      <c r="A95" s="47" t="s">
        <v>1</v>
      </c>
      <c r="B95" s="52">
        <f t="shared" ref="B95" si="152">IF(LEN(A95)&lt;1,"",IF(ISBLANK(B89),"",B89+1))</f>
        <v>16</v>
      </c>
      <c r="C95" s="27" t="str">
        <f t="shared" ref="C95" si="153">IF(ISBLANK(A95),"",IF(A95="Uraian Panjang","Teks Uraian","Teks Soal"))</f>
        <v>Teks Soal</v>
      </c>
      <c r="D95" s="33" t="s">
        <v>153</v>
      </c>
      <c r="E95" s="36"/>
      <c r="F95" s="45" t="str">
        <f t="shared" ref="F95" si="154">IF(ISBLANK(A95),"",IF(A95="Pilihan Ganda","Centang salah satu jawaban disamping pada kolom KUNCI",IF(A95="Jawaban Jamak","Centang beberapa jawaban disamping pada kolom KUNCI",IF(A95="Uraian Panjang","Pastikan tidak ada jawaban yang tercentang pada kolom KUNCI",IF(A95="Esai Koreksi Otomatis","Kunci jawaban adalah teks opsi dan centang opsi tersebut pada kolom KUNCI","ISIKAN JODOHNYA PADA KOLOM KUNCI")))))</f>
        <v>Centang salah satu jawaban disamping pada kolom KUNCI</v>
      </c>
      <c r="G95" s="49" t="str">
        <f>IF(LEN(A95)&lt;1,"",IF(AE95=FALSE,"Ada kesalahan, mohon perhatikan kolom KETERANGAN",""))</f>
        <v/>
      </c>
      <c r="H95" s="33"/>
      <c r="I95" s="33"/>
      <c r="J95" s="37"/>
      <c r="K95" s="37"/>
      <c r="L95" s="38"/>
      <c r="M95" s="29"/>
      <c r="O95" s="2" t="str">
        <f t="shared" si="106"/>
        <v>S</v>
      </c>
      <c r="P95" s="2">
        <f t="shared" si="127"/>
        <v>1</v>
      </c>
      <c r="Q95">
        <f t="shared" si="107"/>
        <v>16</v>
      </c>
      <c r="R95">
        <f t="shared" si="108"/>
        <v>1</v>
      </c>
      <c r="S95" s="16" t="s">
        <v>45</v>
      </c>
      <c r="T95" s="16" t="str">
        <f t="shared" si="100"/>
        <v>Pemrograman Web dan Perangkat Bergerak XI</v>
      </c>
      <c r="U95" s="16" t="str">
        <f t="shared" si="101"/>
        <v>Ujian Akhir Semester</v>
      </c>
      <c r="V95" s="16">
        <f t="shared" si="109"/>
        <v>0</v>
      </c>
      <c r="W95" s="16">
        <f t="shared" si="110"/>
        <v>0</v>
      </c>
      <c r="X95" s="16">
        <f t="shared" si="111"/>
        <v>0</v>
      </c>
      <c r="Y95" s="16" t="str">
        <f t="shared" si="102"/>
        <v/>
      </c>
      <c r="Z95" s="16" t="str">
        <f t="shared" si="103"/>
        <v/>
      </c>
      <c r="AA95" s="16" t="str">
        <f t="shared" si="112"/>
        <v/>
      </c>
      <c r="AB95" s="16" t="str">
        <f t="shared" si="113"/>
        <v>Dari potongan kode berikut kita dapat mengetahui bahwa mobil yang akan dibeli adalah mobil dengan merk?&amp;nbsp;</v>
      </c>
      <c r="AC95">
        <f t="shared" si="114"/>
        <v>1</v>
      </c>
      <c r="AD95" t="str">
        <f t="shared" si="115"/>
        <v>S</v>
      </c>
      <c r="AE95" t="b">
        <f t="shared" si="104"/>
        <v>1</v>
      </c>
      <c r="AF95" s="20" t="str">
        <f t="shared" si="116"/>
        <v>&amp;nbsp;</v>
      </c>
      <c r="AG95" s="16" t="str">
        <f t="shared" si="117"/>
        <v/>
      </c>
      <c r="AH95" s="16" t="str">
        <f t="shared" si="118"/>
        <v/>
      </c>
    </row>
    <row r="96" spans="1:34" ht="15" customHeight="1" x14ac:dyDescent="0.25">
      <c r="A96" s="47"/>
      <c r="B96" s="53"/>
      <c r="C96" s="25" t="str">
        <f t="shared" ref="C96" si="155">IF(C95="Teks Uraian","",IF(OR(LEN(C95)&lt;1,LEN(D96)&lt;1),"","A"))</f>
        <v>A</v>
      </c>
      <c r="D96" s="31" t="s">
        <v>154</v>
      </c>
      <c r="E96" s="34"/>
      <c r="F96" s="45"/>
      <c r="G96" s="50"/>
      <c r="H96" s="31"/>
      <c r="I96" s="31"/>
      <c r="J96" s="39"/>
      <c r="K96" s="39"/>
      <c r="L96" s="40"/>
      <c r="M96" s="29"/>
      <c r="O96" s="2">
        <f t="shared" si="106"/>
        <v>0</v>
      </c>
      <c r="P96" s="2">
        <f t="shared" si="127"/>
        <v>1</v>
      </c>
      <c r="Q96" t="str">
        <f t="shared" si="107"/>
        <v/>
      </c>
      <c r="R96">
        <f t="shared" si="108"/>
        <v>1</v>
      </c>
      <c r="S96" s="16" t="s">
        <v>45</v>
      </c>
      <c r="T96" s="16" t="str">
        <f t="shared" si="100"/>
        <v>Pemrograman Web dan Perangkat Bergerak XI</v>
      </c>
      <c r="U96" s="16" t="str">
        <f t="shared" si="101"/>
        <v>Ujian Akhir Semester</v>
      </c>
      <c r="V96" s="16">
        <f t="shared" si="109"/>
        <v>0</v>
      </c>
      <c r="W96" s="16">
        <f t="shared" si="110"/>
        <v>0</v>
      </c>
      <c r="X96" s="16">
        <f t="shared" si="111"/>
        <v>0</v>
      </c>
      <c r="Y96" s="16" t="str">
        <f t="shared" si="102"/>
        <v/>
      </c>
      <c r="Z96" s="16" t="str">
        <f t="shared" si="103"/>
        <v/>
      </c>
      <c r="AA96" s="16" t="str">
        <f t="shared" si="112"/>
        <v/>
      </c>
      <c r="AB96" s="16" t="str">
        <f t="shared" si="113"/>
        <v>BMW</v>
      </c>
      <c r="AC96">
        <f t="shared" si="114"/>
        <v>1</v>
      </c>
      <c r="AD96">
        <f t="shared" si="115"/>
        <v>0</v>
      </c>
      <c r="AE96" t="b">
        <f t="shared" si="104"/>
        <v>0</v>
      </c>
      <c r="AF96" s="20" t="str">
        <f t="shared" si="116"/>
        <v/>
      </c>
      <c r="AG96" s="16" t="str">
        <f t="shared" si="117"/>
        <v/>
      </c>
      <c r="AH96" s="16" t="str">
        <f t="shared" si="118"/>
        <v/>
      </c>
    </row>
    <row r="97" spans="1:34" ht="15" customHeight="1" x14ac:dyDescent="0.25">
      <c r="A97" s="47"/>
      <c r="B97" s="53"/>
      <c r="C97" s="25" t="str">
        <f t="shared" ref="C97" si="156">IF(OR(LEN(C96)&lt;1,LEN(D96)&lt;1),"","B")</f>
        <v>B</v>
      </c>
      <c r="D97" s="31" t="s">
        <v>155</v>
      </c>
      <c r="E97" s="34"/>
      <c r="F97" s="45"/>
      <c r="G97" s="50"/>
      <c r="H97" s="31"/>
      <c r="I97" s="31"/>
      <c r="J97" s="39"/>
      <c r="K97" s="39"/>
      <c r="L97" s="40"/>
      <c r="M97" s="29"/>
      <c r="O97" s="2">
        <f t="shared" si="106"/>
        <v>0</v>
      </c>
      <c r="P97" s="2">
        <f t="shared" si="127"/>
        <v>2</v>
      </c>
      <c r="Q97" t="str">
        <f t="shared" si="107"/>
        <v/>
      </c>
      <c r="R97">
        <f t="shared" si="108"/>
        <v>1</v>
      </c>
      <c r="S97" s="16" t="s">
        <v>45</v>
      </c>
      <c r="T97" s="16" t="str">
        <f t="shared" si="100"/>
        <v>Pemrograman Web dan Perangkat Bergerak XI</v>
      </c>
      <c r="U97" s="16" t="str">
        <f t="shared" si="101"/>
        <v>Ujian Akhir Semester</v>
      </c>
      <c r="V97" s="16">
        <f t="shared" si="109"/>
        <v>0</v>
      </c>
      <c r="W97" s="16">
        <f t="shared" si="110"/>
        <v>0</v>
      </c>
      <c r="X97" s="16">
        <f t="shared" si="111"/>
        <v>0</v>
      </c>
      <c r="Y97" s="16" t="str">
        <f t="shared" si="102"/>
        <v/>
      </c>
      <c r="Z97" s="16" t="str">
        <f t="shared" si="103"/>
        <v/>
      </c>
      <c r="AA97" s="16" t="str">
        <f t="shared" si="112"/>
        <v/>
      </c>
      <c r="AB97" s="16" t="str">
        <f t="shared" si="113"/>
        <v>Suzuki</v>
      </c>
      <c r="AC97">
        <f t="shared" si="114"/>
        <v>1</v>
      </c>
      <c r="AD97">
        <f t="shared" si="115"/>
        <v>0</v>
      </c>
      <c r="AE97" t="b">
        <f t="shared" si="104"/>
        <v>0</v>
      </c>
      <c r="AF97" s="20" t="str">
        <f t="shared" si="116"/>
        <v/>
      </c>
      <c r="AG97" s="16" t="str">
        <f t="shared" si="117"/>
        <v/>
      </c>
      <c r="AH97" s="16" t="str">
        <f t="shared" si="118"/>
        <v/>
      </c>
    </row>
    <row r="98" spans="1:34" ht="15" customHeight="1" x14ac:dyDescent="0.25">
      <c r="A98" s="47"/>
      <c r="B98" s="53"/>
      <c r="C98" s="25" t="str">
        <f t="shared" ref="C98" si="157">IF(OR(LEN(C97)&lt;1,LEN(D98)&lt;1),"","C")</f>
        <v>C</v>
      </c>
      <c r="D98" s="31" t="s">
        <v>156</v>
      </c>
      <c r="E98" s="34" t="s">
        <v>41</v>
      </c>
      <c r="F98" s="45"/>
      <c r="G98" s="50"/>
      <c r="H98" s="31"/>
      <c r="I98" s="31"/>
      <c r="J98" s="39"/>
      <c r="K98" s="39"/>
      <c r="L98" s="40"/>
      <c r="M98" s="29"/>
      <c r="O98" s="2">
        <f t="shared" si="106"/>
        <v>1</v>
      </c>
      <c r="P98" s="2">
        <f t="shared" si="127"/>
        <v>3</v>
      </c>
      <c r="Q98" t="str">
        <f t="shared" si="107"/>
        <v/>
      </c>
      <c r="R98">
        <f t="shared" si="108"/>
        <v>1</v>
      </c>
      <c r="S98" s="16" t="s">
        <v>45</v>
      </c>
      <c r="T98" s="16" t="str">
        <f t="shared" si="100"/>
        <v>Pemrograman Web dan Perangkat Bergerak XI</v>
      </c>
      <c r="U98" s="16" t="str">
        <f t="shared" si="101"/>
        <v>Ujian Akhir Semester</v>
      </c>
      <c r="V98" s="16">
        <f t="shared" si="109"/>
        <v>0</v>
      </c>
      <c r="W98" s="16">
        <f t="shared" si="110"/>
        <v>0</v>
      </c>
      <c r="X98" s="16">
        <f t="shared" si="111"/>
        <v>0</v>
      </c>
      <c r="Y98" s="16" t="str">
        <f t="shared" si="102"/>
        <v/>
      </c>
      <c r="Z98" s="16" t="str">
        <f t="shared" si="103"/>
        <v/>
      </c>
      <c r="AA98" s="16" t="str">
        <f t="shared" si="112"/>
        <v/>
      </c>
      <c r="AB98" s="16" t="str">
        <f t="shared" si="113"/>
        <v>Toyota</v>
      </c>
      <c r="AC98">
        <f t="shared" si="114"/>
        <v>2</v>
      </c>
      <c r="AD98">
        <f t="shared" si="115"/>
        <v>1</v>
      </c>
      <c r="AE98" t="b">
        <f t="shared" si="104"/>
        <v>0</v>
      </c>
      <c r="AF98" s="20" t="str">
        <f t="shared" si="116"/>
        <v/>
      </c>
      <c r="AG98" s="16" t="str">
        <f t="shared" si="117"/>
        <v/>
      </c>
      <c r="AH98" s="16" t="str">
        <f t="shared" si="118"/>
        <v/>
      </c>
    </row>
    <row r="99" spans="1:34" ht="15" customHeight="1" x14ac:dyDescent="0.25">
      <c r="A99" s="47"/>
      <c r="B99" s="53"/>
      <c r="C99" s="25" t="str">
        <f t="shared" ref="C99" si="158">IF(OR(LEN(C98)&lt;1,LEN(D99)&lt;1),"","D")</f>
        <v>D</v>
      </c>
      <c r="D99" s="31" t="s">
        <v>157</v>
      </c>
      <c r="E99" s="34"/>
      <c r="F99" s="45"/>
      <c r="G99" s="50"/>
      <c r="H99" s="31"/>
      <c r="I99" s="31"/>
      <c r="J99" s="39"/>
      <c r="K99" s="39"/>
      <c r="L99" s="40"/>
      <c r="M99" s="29"/>
      <c r="O99" s="2">
        <f t="shared" si="106"/>
        <v>0</v>
      </c>
      <c r="P99" s="2">
        <f t="shared" si="127"/>
        <v>4</v>
      </c>
      <c r="Q99" t="str">
        <f t="shared" si="107"/>
        <v/>
      </c>
      <c r="R99">
        <f t="shared" si="108"/>
        <v>1</v>
      </c>
      <c r="S99" s="16" t="s">
        <v>45</v>
      </c>
      <c r="T99" s="16" t="str">
        <f t="shared" si="100"/>
        <v>Pemrograman Web dan Perangkat Bergerak XI</v>
      </c>
      <c r="U99" s="16" t="str">
        <f t="shared" si="101"/>
        <v>Ujian Akhir Semester</v>
      </c>
      <c r="V99" s="16">
        <f t="shared" si="109"/>
        <v>0</v>
      </c>
      <c r="W99" s="16">
        <f t="shared" si="110"/>
        <v>0</v>
      </c>
      <c r="X99" s="16">
        <f t="shared" si="111"/>
        <v>0</v>
      </c>
      <c r="Y99" s="16" t="str">
        <f t="shared" si="102"/>
        <v/>
      </c>
      <c r="Z99" s="16" t="str">
        <f t="shared" si="103"/>
        <v/>
      </c>
      <c r="AA99" s="16" t="str">
        <f t="shared" si="112"/>
        <v/>
      </c>
      <c r="AB99" s="16" t="str">
        <f t="shared" si="113"/>
        <v>Mercedes</v>
      </c>
      <c r="AC99">
        <f t="shared" si="114"/>
        <v>1</v>
      </c>
      <c r="AD99">
        <f t="shared" si="115"/>
        <v>0</v>
      </c>
      <c r="AE99" t="b">
        <f t="shared" si="104"/>
        <v>0</v>
      </c>
      <c r="AF99" s="20" t="str">
        <f t="shared" si="116"/>
        <v/>
      </c>
      <c r="AG99" s="16" t="str">
        <f t="shared" si="117"/>
        <v/>
      </c>
      <c r="AH99" s="16" t="str">
        <f t="shared" si="118"/>
        <v/>
      </c>
    </row>
    <row r="100" spans="1:34" ht="15.75" customHeight="1" thickBot="1" x14ac:dyDescent="0.3">
      <c r="A100" s="48"/>
      <c r="B100" s="54"/>
      <c r="C100" s="28" t="str">
        <f t="shared" ref="C100" si="159">IF(OR(LEN(C99)&lt;1,LEN(D100)&lt;1),"","E")</f>
        <v>E</v>
      </c>
      <c r="D100" s="32" t="s">
        <v>158</v>
      </c>
      <c r="E100" s="35"/>
      <c r="F100" s="46"/>
      <c r="G100" s="51"/>
      <c r="H100" s="32"/>
      <c r="I100" s="32"/>
      <c r="J100" s="32"/>
      <c r="K100" s="32"/>
      <c r="L100" s="41"/>
      <c r="M100" s="29"/>
      <c r="O100" s="2">
        <f t="shared" si="106"/>
        <v>0</v>
      </c>
      <c r="P100" s="2">
        <f t="shared" si="127"/>
        <v>5</v>
      </c>
      <c r="Q100" t="str">
        <f t="shared" si="107"/>
        <v/>
      </c>
      <c r="R100">
        <f t="shared" si="108"/>
        <v>1</v>
      </c>
      <c r="S100" s="16" t="s">
        <v>45</v>
      </c>
      <c r="T100" s="16" t="str">
        <f t="shared" si="100"/>
        <v>Pemrograman Web dan Perangkat Bergerak XI</v>
      </c>
      <c r="U100" s="16" t="str">
        <f t="shared" si="101"/>
        <v>Ujian Akhir Semester</v>
      </c>
      <c r="V100" s="16">
        <f t="shared" si="109"/>
        <v>0</v>
      </c>
      <c r="W100" s="16">
        <f t="shared" si="110"/>
        <v>0</v>
      </c>
      <c r="X100" s="16">
        <f t="shared" si="111"/>
        <v>0</v>
      </c>
      <c r="Y100" s="16" t="str">
        <f t="shared" si="102"/>
        <v/>
      </c>
      <c r="Z100" s="16" t="str">
        <f t="shared" si="103"/>
        <v/>
      </c>
      <c r="AA100" s="16" t="str">
        <f t="shared" si="112"/>
        <v/>
      </c>
      <c r="AB100" s="16" t="str">
        <f t="shared" si="113"/>
        <v>Error</v>
      </c>
      <c r="AC100">
        <f t="shared" si="114"/>
        <v>1</v>
      </c>
      <c r="AD100">
        <f t="shared" si="115"/>
        <v>0</v>
      </c>
      <c r="AE100" t="b">
        <f t="shared" si="104"/>
        <v>0</v>
      </c>
      <c r="AF100" s="20" t="str">
        <f t="shared" si="116"/>
        <v/>
      </c>
      <c r="AG100" s="16" t="str">
        <f t="shared" si="117"/>
        <v/>
      </c>
      <c r="AH100" s="16" t="str">
        <f t="shared" si="118"/>
        <v/>
      </c>
    </row>
    <row r="101" spans="1:34" ht="15" customHeight="1" x14ac:dyDescent="0.25">
      <c r="A101" s="47" t="s">
        <v>1</v>
      </c>
      <c r="B101" s="52">
        <f t="shared" ref="B101" si="160">IF(LEN(A101)&lt;1,"",IF(ISBLANK(B95),"",B95+1))</f>
        <v>17</v>
      </c>
      <c r="C101" s="27" t="str">
        <f t="shared" ref="C101" si="161">IF(ISBLANK(A101),"",IF(A101="Uraian Panjang","Teks Uraian","Teks Soal"))</f>
        <v>Teks Soal</v>
      </c>
      <c r="D101" s="33" t="s">
        <v>159</v>
      </c>
      <c r="E101" s="36"/>
      <c r="F101" s="45" t="str">
        <f t="shared" ref="F101" si="162">IF(ISBLANK(A101),"",IF(A101="Pilihan Ganda","Centang salah satu jawaban disamping pada kolom KUNCI",IF(A101="Jawaban Jamak","Centang beberapa jawaban disamping pada kolom KUNCI",IF(A101="Uraian Panjang","Pastikan tidak ada jawaban yang tercentang pada kolom KUNCI",IF(A101="Esai Koreksi Otomatis","Kunci jawaban adalah teks opsi dan centang opsi tersebut pada kolom KUNCI","ISIKAN JODOHNYA PADA KOLOM KUNCI")))))</f>
        <v>Centang salah satu jawaban disamping pada kolom KUNCI</v>
      </c>
      <c r="G101" s="49" t="str">
        <f>IF(LEN(A101)&lt;1,"",IF(AE101=FALSE,"Ada kesalahan, mohon perhatikan kolom KETERANGAN",""))</f>
        <v/>
      </c>
      <c r="H101" s="33"/>
      <c r="I101" s="33"/>
      <c r="J101" s="37"/>
      <c r="K101" s="37"/>
      <c r="L101" s="38"/>
      <c r="M101" s="29"/>
      <c r="O101" s="2" t="str">
        <f t="shared" si="106"/>
        <v>S</v>
      </c>
      <c r="P101" s="2">
        <f t="shared" si="127"/>
        <v>1</v>
      </c>
      <c r="Q101">
        <f t="shared" si="107"/>
        <v>17</v>
      </c>
      <c r="R101">
        <f t="shared" si="108"/>
        <v>1</v>
      </c>
      <c r="S101" s="16" t="s">
        <v>45</v>
      </c>
      <c r="T101" s="16" t="str">
        <f t="shared" si="100"/>
        <v>Pemrograman Web dan Perangkat Bergerak XI</v>
      </c>
      <c r="U101" s="16" t="str">
        <f t="shared" si="101"/>
        <v>Ujian Akhir Semester</v>
      </c>
      <c r="V101" s="16">
        <f t="shared" si="109"/>
        <v>0</v>
      </c>
      <c r="W101" s="16">
        <f t="shared" si="110"/>
        <v>0</v>
      </c>
      <c r="X101" s="16">
        <f t="shared" si="111"/>
        <v>0</v>
      </c>
      <c r="Y101" s="16" t="str">
        <f t="shared" si="102"/>
        <v/>
      </c>
      <c r="Z101" s="16" t="str">
        <f t="shared" si="103"/>
        <v/>
      </c>
      <c r="AA101" s="16" t="str">
        <f t="shared" si="112"/>
        <v/>
      </c>
      <c r="AB101" s="16" t="str">
        <f t="shared" si="113"/>
        <v>Jika terdapat link seperti ini http://localhost/aboba/formEdit.php?id=2 cara tepat untuk mengambil nilai ide yang dikirimkan adalah...&amp;nbsp;</v>
      </c>
      <c r="AC101">
        <f t="shared" si="114"/>
        <v>1</v>
      </c>
      <c r="AD101" t="str">
        <f t="shared" si="115"/>
        <v>S</v>
      </c>
      <c r="AE101" t="b">
        <f t="shared" si="104"/>
        <v>1</v>
      </c>
      <c r="AF101" s="20" t="str">
        <f t="shared" si="116"/>
        <v>&amp;nbsp;</v>
      </c>
      <c r="AG101" s="16" t="str">
        <f t="shared" si="117"/>
        <v/>
      </c>
      <c r="AH101" s="16" t="str">
        <f t="shared" si="118"/>
        <v/>
      </c>
    </row>
    <row r="102" spans="1:34" ht="15" customHeight="1" x14ac:dyDescent="0.25">
      <c r="A102" s="47"/>
      <c r="B102" s="53"/>
      <c r="C102" s="25" t="str">
        <f t="shared" ref="C102" si="163">IF(C101="Teks Uraian","",IF(OR(LEN(C101)&lt;1,LEN(D102)&lt;1),"","A"))</f>
        <v>A</v>
      </c>
      <c r="D102" s="31" t="s">
        <v>160</v>
      </c>
      <c r="E102" s="34"/>
      <c r="F102" s="45"/>
      <c r="G102" s="50"/>
      <c r="H102" s="31"/>
      <c r="I102" s="31"/>
      <c r="J102" s="39"/>
      <c r="K102" s="39"/>
      <c r="L102" s="40"/>
      <c r="M102" s="29"/>
      <c r="O102" s="2">
        <f t="shared" si="106"/>
        <v>0</v>
      </c>
      <c r="P102" s="2">
        <f t="shared" si="127"/>
        <v>1</v>
      </c>
      <c r="Q102" t="str">
        <f t="shared" si="107"/>
        <v/>
      </c>
      <c r="R102">
        <f t="shared" si="108"/>
        <v>1</v>
      </c>
      <c r="S102" s="16" t="s">
        <v>45</v>
      </c>
      <c r="T102" s="16" t="str">
        <f t="shared" si="100"/>
        <v>Pemrograman Web dan Perangkat Bergerak XI</v>
      </c>
      <c r="U102" s="16" t="str">
        <f t="shared" si="101"/>
        <v>Ujian Akhir Semester</v>
      </c>
      <c r="V102" s="16">
        <f t="shared" si="109"/>
        <v>0</v>
      </c>
      <c r="W102" s="16">
        <f t="shared" si="110"/>
        <v>0</v>
      </c>
      <c r="X102" s="16">
        <f t="shared" si="111"/>
        <v>0</v>
      </c>
      <c r="Y102" s="16" t="str">
        <f t="shared" si="102"/>
        <v/>
      </c>
      <c r="Z102" s="16" t="str">
        <f t="shared" si="103"/>
        <v/>
      </c>
      <c r="AA102" s="16" t="str">
        <f t="shared" si="112"/>
        <v/>
      </c>
      <c r="AB102" s="16" t="str">
        <f t="shared" si="113"/>
        <v>$_GET=id</v>
      </c>
      <c r="AC102">
        <f t="shared" si="114"/>
        <v>1</v>
      </c>
      <c r="AD102">
        <f t="shared" si="115"/>
        <v>0</v>
      </c>
      <c r="AE102" t="b">
        <f t="shared" si="104"/>
        <v>0</v>
      </c>
      <c r="AF102" s="20" t="str">
        <f t="shared" si="116"/>
        <v/>
      </c>
      <c r="AG102" s="16" t="str">
        <f t="shared" si="117"/>
        <v/>
      </c>
      <c r="AH102" s="16" t="str">
        <f t="shared" si="118"/>
        <v/>
      </c>
    </row>
    <row r="103" spans="1:34" ht="15" customHeight="1" x14ac:dyDescent="0.25">
      <c r="A103" s="47"/>
      <c r="B103" s="53"/>
      <c r="C103" s="25" t="str">
        <f t="shared" ref="C103" si="164">IF(OR(LEN(C102)&lt;1,LEN(D102)&lt;1),"","B")</f>
        <v>B</v>
      </c>
      <c r="D103" s="31" t="s">
        <v>161</v>
      </c>
      <c r="E103" s="34" t="s">
        <v>41</v>
      </c>
      <c r="F103" s="45"/>
      <c r="G103" s="50"/>
      <c r="H103" s="31"/>
      <c r="I103" s="31"/>
      <c r="J103" s="39"/>
      <c r="K103" s="39"/>
      <c r="L103" s="40"/>
      <c r="M103" s="29"/>
      <c r="O103" s="2">
        <f t="shared" si="106"/>
        <v>1</v>
      </c>
      <c r="P103" s="2">
        <f t="shared" si="127"/>
        <v>2</v>
      </c>
      <c r="Q103" t="str">
        <f t="shared" si="107"/>
        <v/>
      </c>
      <c r="R103">
        <f t="shared" si="108"/>
        <v>1</v>
      </c>
      <c r="S103" s="16" t="s">
        <v>45</v>
      </c>
      <c r="T103" s="16" t="str">
        <f t="shared" si="100"/>
        <v>Pemrograman Web dan Perangkat Bergerak XI</v>
      </c>
      <c r="U103" s="16" t="str">
        <f t="shared" si="101"/>
        <v>Ujian Akhir Semester</v>
      </c>
      <c r="V103" s="16">
        <f t="shared" si="109"/>
        <v>0</v>
      </c>
      <c r="W103" s="16">
        <f t="shared" si="110"/>
        <v>0</v>
      </c>
      <c r="X103" s="16">
        <f t="shared" si="111"/>
        <v>0</v>
      </c>
      <c r="Y103" s="16" t="str">
        <f t="shared" si="102"/>
        <v/>
      </c>
      <c r="Z103" s="16" t="str">
        <f t="shared" si="103"/>
        <v/>
      </c>
      <c r="AA103" s="16" t="str">
        <f t="shared" si="112"/>
        <v/>
      </c>
      <c r="AB103" s="16" t="str">
        <f t="shared" si="113"/>
        <v>$_GET['id']</v>
      </c>
      <c r="AC103">
        <f t="shared" si="114"/>
        <v>1</v>
      </c>
      <c r="AD103">
        <f t="shared" si="115"/>
        <v>1</v>
      </c>
      <c r="AE103" t="b">
        <f t="shared" si="104"/>
        <v>0</v>
      </c>
      <c r="AF103" s="20" t="str">
        <f t="shared" si="116"/>
        <v/>
      </c>
      <c r="AG103" s="16" t="str">
        <f t="shared" si="117"/>
        <v/>
      </c>
      <c r="AH103" s="16" t="str">
        <f t="shared" si="118"/>
        <v/>
      </c>
    </row>
    <row r="104" spans="1:34" ht="15" customHeight="1" x14ac:dyDescent="0.25">
      <c r="A104" s="47"/>
      <c r="B104" s="53"/>
      <c r="C104" s="25" t="str">
        <f t="shared" ref="C104" si="165">IF(OR(LEN(C103)&lt;1,LEN(D104)&lt;1),"","C")</f>
        <v>C</v>
      </c>
      <c r="D104" s="31" t="s">
        <v>162</v>
      </c>
      <c r="E104" s="34"/>
      <c r="F104" s="45"/>
      <c r="G104" s="50"/>
      <c r="H104" s="31"/>
      <c r="I104" s="31"/>
      <c r="J104" s="39"/>
      <c r="K104" s="39"/>
      <c r="L104" s="40"/>
      <c r="M104" s="29"/>
      <c r="O104" s="2">
        <f t="shared" si="106"/>
        <v>0</v>
      </c>
      <c r="P104" s="2">
        <f t="shared" si="127"/>
        <v>3</v>
      </c>
      <c r="Q104" t="str">
        <f t="shared" si="107"/>
        <v/>
      </c>
      <c r="R104">
        <f t="shared" si="108"/>
        <v>1</v>
      </c>
      <c r="S104" s="16" t="s">
        <v>45</v>
      </c>
      <c r="T104" s="16" t="str">
        <f t="shared" si="100"/>
        <v>Pemrograman Web dan Perangkat Bergerak XI</v>
      </c>
      <c r="U104" s="16" t="str">
        <f t="shared" si="101"/>
        <v>Ujian Akhir Semester</v>
      </c>
      <c r="V104" s="16">
        <f t="shared" si="109"/>
        <v>0</v>
      </c>
      <c r="W104" s="16">
        <f t="shared" si="110"/>
        <v>0</v>
      </c>
      <c r="X104" s="16">
        <f t="shared" si="111"/>
        <v>0</v>
      </c>
      <c r="Y104" s="16" t="str">
        <f t="shared" si="102"/>
        <v/>
      </c>
      <c r="Z104" s="16" t="str">
        <f t="shared" si="103"/>
        <v/>
      </c>
      <c r="AA104" s="16" t="str">
        <f t="shared" si="112"/>
        <v/>
      </c>
      <c r="AB104" s="16" t="str">
        <f t="shared" si="113"/>
        <v>$_GET[1]</v>
      </c>
      <c r="AC104">
        <f t="shared" si="114"/>
        <v>0</v>
      </c>
      <c r="AD104">
        <f t="shared" si="115"/>
        <v>0</v>
      </c>
      <c r="AE104" t="b">
        <f t="shared" si="104"/>
        <v>0</v>
      </c>
      <c r="AF104" s="20" t="str">
        <f t="shared" si="116"/>
        <v/>
      </c>
      <c r="AG104" s="16" t="str">
        <f t="shared" si="117"/>
        <v/>
      </c>
      <c r="AH104" s="16" t="str">
        <f t="shared" si="118"/>
        <v/>
      </c>
    </row>
    <row r="105" spans="1:34" ht="15" customHeight="1" x14ac:dyDescent="0.25">
      <c r="A105" s="47"/>
      <c r="B105" s="53"/>
      <c r="C105" s="25" t="str">
        <f t="shared" ref="C105" si="166">IF(OR(LEN(C104)&lt;1,LEN(D105)&lt;1),"","D")</f>
        <v>D</v>
      </c>
      <c r="D105" s="31" t="s">
        <v>163</v>
      </c>
      <c r="E105" s="34"/>
      <c r="F105" s="45"/>
      <c r="G105" s="50"/>
      <c r="H105" s="31"/>
      <c r="I105" s="31"/>
      <c r="J105" s="39"/>
      <c r="K105" s="39"/>
      <c r="L105" s="40"/>
      <c r="M105" s="29"/>
      <c r="O105" s="2">
        <f t="shared" si="106"/>
        <v>0</v>
      </c>
      <c r="P105" s="2">
        <f t="shared" si="127"/>
        <v>4</v>
      </c>
      <c r="Q105" t="str">
        <f t="shared" si="107"/>
        <v/>
      </c>
      <c r="R105">
        <f t="shared" si="108"/>
        <v>1</v>
      </c>
      <c r="S105" s="16" t="s">
        <v>45</v>
      </c>
      <c r="T105" s="16" t="str">
        <f t="shared" si="100"/>
        <v>Pemrograman Web dan Perangkat Bergerak XI</v>
      </c>
      <c r="U105" s="16" t="str">
        <f t="shared" si="101"/>
        <v>Ujian Akhir Semester</v>
      </c>
      <c r="V105" s="16">
        <f t="shared" si="109"/>
        <v>0</v>
      </c>
      <c r="W105" s="16">
        <f t="shared" si="110"/>
        <v>0</v>
      </c>
      <c r="X105" s="16">
        <f t="shared" si="111"/>
        <v>0</v>
      </c>
      <c r="Y105" s="16" t="str">
        <f t="shared" si="102"/>
        <v/>
      </c>
      <c r="Z105" s="16" t="str">
        <f t="shared" si="103"/>
        <v/>
      </c>
      <c r="AA105" s="16" t="str">
        <f t="shared" si="112"/>
        <v/>
      </c>
      <c r="AB105" s="16" t="str">
        <f t="shared" si="113"/>
        <v>$_POST=id</v>
      </c>
      <c r="AC105">
        <f t="shared" si="114"/>
        <v>1</v>
      </c>
      <c r="AD105">
        <f t="shared" si="115"/>
        <v>0</v>
      </c>
      <c r="AE105" t="b">
        <f t="shared" si="104"/>
        <v>0</v>
      </c>
      <c r="AF105" s="20" t="str">
        <f t="shared" si="116"/>
        <v/>
      </c>
      <c r="AG105" s="16" t="str">
        <f t="shared" si="117"/>
        <v/>
      </c>
      <c r="AH105" s="16" t="str">
        <f t="shared" si="118"/>
        <v/>
      </c>
    </row>
    <row r="106" spans="1:34" ht="15.75" customHeight="1" thickBot="1" x14ac:dyDescent="0.3">
      <c r="A106" s="48"/>
      <c r="B106" s="54"/>
      <c r="C106" s="28" t="str">
        <f t="shared" ref="C106" si="167">IF(OR(LEN(C105)&lt;1,LEN(D106)&lt;1),"","E")</f>
        <v>E</v>
      </c>
      <c r="D106" s="32" t="s">
        <v>164</v>
      </c>
      <c r="E106" s="35"/>
      <c r="F106" s="46"/>
      <c r="G106" s="51"/>
      <c r="H106" s="32"/>
      <c r="I106" s="32"/>
      <c r="J106" s="32"/>
      <c r="K106" s="32"/>
      <c r="L106" s="41"/>
      <c r="M106" s="29"/>
      <c r="O106" s="2">
        <f t="shared" si="106"/>
        <v>0</v>
      </c>
      <c r="P106" s="2">
        <f t="shared" si="127"/>
        <v>5</v>
      </c>
      <c r="Q106" t="str">
        <f t="shared" si="107"/>
        <v/>
      </c>
      <c r="R106">
        <f t="shared" si="108"/>
        <v>1</v>
      </c>
      <c r="S106" s="16" t="s">
        <v>45</v>
      </c>
      <c r="T106" s="16" t="str">
        <f t="shared" si="100"/>
        <v>Pemrograman Web dan Perangkat Bergerak XI</v>
      </c>
      <c r="U106" s="16" t="str">
        <f t="shared" si="101"/>
        <v>Ujian Akhir Semester</v>
      </c>
      <c r="V106" s="16">
        <f t="shared" si="109"/>
        <v>0</v>
      </c>
      <c r="W106" s="16">
        <f t="shared" si="110"/>
        <v>0</v>
      </c>
      <c r="X106" s="16">
        <f t="shared" si="111"/>
        <v>0</v>
      </c>
      <c r="Y106" s="16" t="str">
        <f t="shared" si="102"/>
        <v/>
      </c>
      <c r="Z106" s="16" t="str">
        <f t="shared" si="103"/>
        <v/>
      </c>
      <c r="AA106" s="16" t="str">
        <f t="shared" si="112"/>
        <v/>
      </c>
      <c r="AB106" s="16" t="str">
        <f t="shared" si="113"/>
        <v>$_POST_GET</v>
      </c>
      <c r="AC106">
        <f t="shared" si="114"/>
        <v>1</v>
      </c>
      <c r="AD106">
        <f t="shared" si="115"/>
        <v>0</v>
      </c>
      <c r="AE106" t="b">
        <f t="shared" si="104"/>
        <v>0</v>
      </c>
      <c r="AF106" s="20" t="str">
        <f t="shared" si="116"/>
        <v/>
      </c>
      <c r="AG106" s="16" t="str">
        <f t="shared" si="117"/>
        <v/>
      </c>
      <c r="AH106" s="16" t="str">
        <f t="shared" si="118"/>
        <v/>
      </c>
    </row>
    <row r="107" spans="1:34" ht="15" customHeight="1" x14ac:dyDescent="0.25">
      <c r="A107" s="47" t="s">
        <v>1</v>
      </c>
      <c r="B107" s="52">
        <f t="shared" ref="B107" si="168">IF(LEN(A107)&lt;1,"",IF(ISBLANK(B101),"",B101+1))</f>
        <v>18</v>
      </c>
      <c r="C107" s="27" t="str">
        <f t="shared" ref="C107" si="169">IF(ISBLANK(A107),"",IF(A107="Uraian Panjang","Teks Uraian","Teks Soal"))</f>
        <v>Teks Soal</v>
      </c>
      <c r="D107" s="33" t="s">
        <v>165</v>
      </c>
      <c r="E107" s="36"/>
      <c r="F107" s="45" t="str">
        <f t="shared" ref="F107" si="170">IF(ISBLANK(A107),"",IF(A107="Pilihan Ganda","Centang salah satu jawaban disamping pada kolom KUNCI",IF(A107="Jawaban Jamak","Centang beberapa jawaban disamping pada kolom KUNCI",IF(A107="Uraian Panjang","Pastikan tidak ada jawaban yang tercentang pada kolom KUNCI",IF(A107="Esai Koreksi Otomatis","Kunci jawaban adalah teks opsi dan centang opsi tersebut pada kolom KUNCI","ISIKAN JODOHNYA PADA KOLOM KUNCI")))))</f>
        <v>Centang salah satu jawaban disamping pada kolom KUNCI</v>
      </c>
      <c r="G107" s="49" t="str">
        <f>IF(LEN(A107)&lt;1,"",IF(AE107=FALSE,"Ada kesalahan, mohon perhatikan kolom KETERANGAN",""))</f>
        <v/>
      </c>
      <c r="H107" s="33"/>
      <c r="I107" s="33"/>
      <c r="J107" s="37"/>
      <c r="K107" s="37"/>
      <c r="L107" s="38"/>
      <c r="M107" s="29"/>
      <c r="O107" s="2" t="str">
        <f t="shared" si="106"/>
        <v>S</v>
      </c>
      <c r="P107" s="2">
        <f t="shared" si="127"/>
        <v>1</v>
      </c>
      <c r="Q107">
        <f t="shared" si="107"/>
        <v>18</v>
      </c>
      <c r="R107">
        <f t="shared" si="108"/>
        <v>1</v>
      </c>
      <c r="S107" s="16" t="s">
        <v>45</v>
      </c>
      <c r="T107" s="16" t="str">
        <f t="shared" si="100"/>
        <v>Pemrograman Web dan Perangkat Bergerak XI</v>
      </c>
      <c r="U107" s="16" t="str">
        <f t="shared" si="101"/>
        <v>Ujian Akhir Semester</v>
      </c>
      <c r="V107" s="16">
        <f t="shared" si="109"/>
        <v>0</v>
      </c>
      <c r="W107" s="16">
        <f t="shared" si="110"/>
        <v>0</v>
      </c>
      <c r="X107" s="16">
        <f t="shared" si="111"/>
        <v>0</v>
      </c>
      <c r="Y107" s="16" t="str">
        <f t="shared" si="102"/>
        <v/>
      </c>
      <c r="Z107" s="16" t="str">
        <f t="shared" si="103"/>
        <v/>
      </c>
      <c r="AA107" s="16" t="str">
        <f t="shared" si="112"/>
        <v/>
      </c>
      <c r="AB107" s="16" t="str">
        <f t="shared" si="113"/>
        <v>Dibawah ini merupakan struktur perulangan di php, kecuali ...&amp;nbsp;</v>
      </c>
      <c r="AC107">
        <f t="shared" si="114"/>
        <v>1</v>
      </c>
      <c r="AD107" t="str">
        <f t="shared" si="115"/>
        <v>S</v>
      </c>
      <c r="AE107" t="b">
        <f t="shared" si="104"/>
        <v>1</v>
      </c>
      <c r="AF107" s="20" t="str">
        <f t="shared" si="116"/>
        <v>&amp;nbsp;</v>
      </c>
      <c r="AG107" s="16" t="str">
        <f t="shared" si="117"/>
        <v/>
      </c>
      <c r="AH107" s="16" t="str">
        <f t="shared" si="118"/>
        <v/>
      </c>
    </row>
    <row r="108" spans="1:34" ht="15" customHeight="1" x14ac:dyDescent="0.25">
      <c r="A108" s="47"/>
      <c r="B108" s="53"/>
      <c r="C108" s="25" t="str">
        <f t="shared" ref="C108" si="171">IF(C107="Teks Uraian","",IF(OR(LEN(C107)&lt;1,LEN(D108)&lt;1),"","A"))</f>
        <v>A</v>
      </c>
      <c r="D108" s="31" t="s">
        <v>166</v>
      </c>
      <c r="E108" s="34"/>
      <c r="F108" s="45"/>
      <c r="G108" s="50"/>
      <c r="H108" s="31"/>
      <c r="I108" s="31"/>
      <c r="J108" s="39"/>
      <c r="K108" s="39"/>
      <c r="L108" s="40"/>
      <c r="M108" s="29"/>
      <c r="O108" s="2">
        <f t="shared" si="106"/>
        <v>0</v>
      </c>
      <c r="P108" s="2">
        <f t="shared" si="127"/>
        <v>1</v>
      </c>
      <c r="Q108" t="str">
        <f t="shared" si="107"/>
        <v/>
      </c>
      <c r="R108">
        <f t="shared" si="108"/>
        <v>1</v>
      </c>
      <c r="S108" s="16" t="s">
        <v>45</v>
      </c>
      <c r="T108" s="16" t="str">
        <f t="shared" si="100"/>
        <v>Pemrograman Web dan Perangkat Bergerak XI</v>
      </c>
      <c r="U108" s="16" t="str">
        <f t="shared" si="101"/>
        <v>Ujian Akhir Semester</v>
      </c>
      <c r="V108" s="16">
        <f t="shared" si="109"/>
        <v>0</v>
      </c>
      <c r="W108" s="16">
        <f t="shared" si="110"/>
        <v>0</v>
      </c>
      <c r="X108" s="16">
        <f t="shared" si="111"/>
        <v>0</v>
      </c>
      <c r="Y108" s="16" t="str">
        <f t="shared" si="102"/>
        <v/>
      </c>
      <c r="Z108" s="16" t="str">
        <f t="shared" si="103"/>
        <v/>
      </c>
      <c r="AA108" s="16" t="str">
        <f t="shared" si="112"/>
        <v/>
      </c>
      <c r="AB108" s="16" t="str">
        <f t="shared" si="113"/>
        <v>foreach</v>
      </c>
      <c r="AC108">
        <f t="shared" si="114"/>
        <v>1</v>
      </c>
      <c r="AD108">
        <f t="shared" si="115"/>
        <v>0</v>
      </c>
      <c r="AE108" t="b">
        <f t="shared" si="104"/>
        <v>0</v>
      </c>
      <c r="AF108" s="20" t="str">
        <f t="shared" si="116"/>
        <v/>
      </c>
      <c r="AG108" s="16" t="str">
        <f t="shared" si="117"/>
        <v/>
      </c>
      <c r="AH108" s="16" t="str">
        <f t="shared" si="118"/>
        <v/>
      </c>
    </row>
    <row r="109" spans="1:34" ht="15" customHeight="1" x14ac:dyDescent="0.25">
      <c r="A109" s="47"/>
      <c r="B109" s="53"/>
      <c r="C109" s="25" t="str">
        <f t="shared" ref="C109" si="172">IF(OR(LEN(C108)&lt;1,LEN(D108)&lt;1),"","B")</f>
        <v>B</v>
      </c>
      <c r="D109" s="31" t="s">
        <v>167</v>
      </c>
      <c r="E109" s="34"/>
      <c r="F109" s="45"/>
      <c r="G109" s="50"/>
      <c r="H109" s="31"/>
      <c r="I109" s="31"/>
      <c r="J109" s="39"/>
      <c r="K109" s="39"/>
      <c r="L109" s="40"/>
      <c r="M109" s="29"/>
      <c r="O109" s="2">
        <f t="shared" si="106"/>
        <v>0</v>
      </c>
      <c r="P109" s="2">
        <f t="shared" si="127"/>
        <v>2</v>
      </c>
      <c r="Q109" t="str">
        <f t="shared" si="107"/>
        <v/>
      </c>
      <c r="R109">
        <f t="shared" si="108"/>
        <v>1</v>
      </c>
      <c r="S109" s="16" t="s">
        <v>45</v>
      </c>
      <c r="T109" s="16" t="str">
        <f t="shared" si="100"/>
        <v>Pemrograman Web dan Perangkat Bergerak XI</v>
      </c>
      <c r="U109" s="16" t="str">
        <f t="shared" si="101"/>
        <v>Ujian Akhir Semester</v>
      </c>
      <c r="V109" s="16">
        <f t="shared" si="109"/>
        <v>0</v>
      </c>
      <c r="W109" s="16">
        <f t="shared" si="110"/>
        <v>0</v>
      </c>
      <c r="X109" s="16">
        <f t="shared" si="111"/>
        <v>0</v>
      </c>
      <c r="Y109" s="16" t="str">
        <f t="shared" si="102"/>
        <v/>
      </c>
      <c r="Z109" s="16" t="str">
        <f t="shared" si="103"/>
        <v/>
      </c>
      <c r="AA109" s="16" t="str">
        <f t="shared" si="112"/>
        <v/>
      </c>
      <c r="AB109" s="16" t="str">
        <f t="shared" si="113"/>
        <v>while</v>
      </c>
      <c r="AC109">
        <f t="shared" si="114"/>
        <v>1</v>
      </c>
      <c r="AD109">
        <f t="shared" si="115"/>
        <v>0</v>
      </c>
      <c r="AE109" t="b">
        <f t="shared" si="104"/>
        <v>0</v>
      </c>
      <c r="AF109" s="20" t="str">
        <f t="shared" si="116"/>
        <v/>
      </c>
      <c r="AG109" s="16" t="str">
        <f t="shared" si="117"/>
        <v/>
      </c>
      <c r="AH109" s="16" t="str">
        <f t="shared" si="118"/>
        <v/>
      </c>
    </row>
    <row r="110" spans="1:34" ht="15" customHeight="1" x14ac:dyDescent="0.25">
      <c r="A110" s="47"/>
      <c r="B110" s="53"/>
      <c r="C110" s="25" t="str">
        <f t="shared" ref="C110" si="173">IF(OR(LEN(C109)&lt;1,LEN(D110)&lt;1),"","C")</f>
        <v>C</v>
      </c>
      <c r="D110" s="31" t="s">
        <v>168</v>
      </c>
      <c r="E110" s="34" t="s">
        <v>41</v>
      </c>
      <c r="F110" s="45"/>
      <c r="G110" s="50"/>
      <c r="H110" s="31"/>
      <c r="I110" s="31"/>
      <c r="J110" s="39"/>
      <c r="K110" s="39"/>
      <c r="L110" s="40"/>
      <c r="M110" s="29"/>
      <c r="O110" s="2">
        <f t="shared" si="106"/>
        <v>1</v>
      </c>
      <c r="P110" s="2">
        <f t="shared" si="127"/>
        <v>3</v>
      </c>
      <c r="Q110" t="str">
        <f t="shared" si="107"/>
        <v/>
      </c>
      <c r="R110">
        <f t="shared" si="108"/>
        <v>1</v>
      </c>
      <c r="S110" s="16" t="s">
        <v>45</v>
      </c>
      <c r="T110" s="16" t="str">
        <f t="shared" si="100"/>
        <v>Pemrograman Web dan Perangkat Bergerak XI</v>
      </c>
      <c r="U110" s="16" t="str">
        <f t="shared" si="101"/>
        <v>Ujian Akhir Semester</v>
      </c>
      <c r="V110" s="16">
        <f t="shared" si="109"/>
        <v>0</v>
      </c>
      <c r="W110" s="16">
        <f t="shared" si="110"/>
        <v>0</v>
      </c>
      <c r="X110" s="16">
        <f t="shared" si="111"/>
        <v>0</v>
      </c>
      <c r="Y110" s="16" t="str">
        <f t="shared" si="102"/>
        <v/>
      </c>
      <c r="Z110" s="16" t="str">
        <f t="shared" si="103"/>
        <v/>
      </c>
      <c r="AA110" s="16" t="str">
        <f t="shared" si="112"/>
        <v/>
      </c>
      <c r="AB110" s="16" t="str">
        <f t="shared" si="113"/>
        <v>switch</v>
      </c>
      <c r="AC110">
        <f t="shared" si="114"/>
        <v>1</v>
      </c>
      <c r="AD110">
        <f t="shared" si="115"/>
        <v>1</v>
      </c>
      <c r="AE110" t="b">
        <f t="shared" si="104"/>
        <v>0</v>
      </c>
      <c r="AF110" s="20" t="str">
        <f t="shared" si="116"/>
        <v/>
      </c>
      <c r="AG110" s="16" t="str">
        <f t="shared" si="117"/>
        <v/>
      </c>
      <c r="AH110" s="16" t="str">
        <f t="shared" si="118"/>
        <v/>
      </c>
    </row>
    <row r="111" spans="1:34" ht="15" customHeight="1" x14ac:dyDescent="0.25">
      <c r="A111" s="47"/>
      <c r="B111" s="53"/>
      <c r="C111" s="25" t="str">
        <f t="shared" ref="C111" si="174">IF(OR(LEN(C110)&lt;1,LEN(D111)&lt;1),"","D")</f>
        <v>D</v>
      </c>
      <c r="D111" s="31" t="s">
        <v>169</v>
      </c>
      <c r="E111" s="34"/>
      <c r="F111" s="45"/>
      <c r="G111" s="50"/>
      <c r="H111" s="31"/>
      <c r="I111" s="31"/>
      <c r="J111" s="39"/>
      <c r="K111" s="39"/>
      <c r="L111" s="40"/>
      <c r="M111" s="29"/>
      <c r="O111" s="2">
        <f t="shared" si="106"/>
        <v>0</v>
      </c>
      <c r="P111" s="2">
        <f t="shared" si="127"/>
        <v>4</v>
      </c>
      <c r="Q111" t="str">
        <f t="shared" si="107"/>
        <v/>
      </c>
      <c r="R111">
        <f t="shared" si="108"/>
        <v>1</v>
      </c>
      <c r="S111" s="16" t="s">
        <v>45</v>
      </c>
      <c r="T111" s="16" t="str">
        <f t="shared" si="100"/>
        <v>Pemrograman Web dan Perangkat Bergerak XI</v>
      </c>
      <c r="U111" s="16" t="str">
        <f t="shared" si="101"/>
        <v>Ujian Akhir Semester</v>
      </c>
      <c r="V111" s="16">
        <f t="shared" si="109"/>
        <v>0</v>
      </c>
      <c r="W111" s="16">
        <f t="shared" si="110"/>
        <v>0</v>
      </c>
      <c r="X111" s="16">
        <f t="shared" si="111"/>
        <v>0</v>
      </c>
      <c r="Y111" s="16" t="str">
        <f t="shared" si="102"/>
        <v/>
      </c>
      <c r="Z111" s="16" t="str">
        <f t="shared" si="103"/>
        <v/>
      </c>
      <c r="AA111" s="16" t="str">
        <f t="shared" si="112"/>
        <v/>
      </c>
      <c r="AB111" s="16" t="str">
        <f t="shared" si="113"/>
        <v>do... while</v>
      </c>
      <c r="AC111">
        <f t="shared" si="114"/>
        <v>1</v>
      </c>
      <c r="AD111">
        <f t="shared" si="115"/>
        <v>0</v>
      </c>
      <c r="AE111" t="b">
        <f t="shared" si="104"/>
        <v>0</v>
      </c>
      <c r="AF111" s="20" t="str">
        <f t="shared" si="116"/>
        <v/>
      </c>
      <c r="AG111" s="16" t="str">
        <f t="shared" si="117"/>
        <v/>
      </c>
      <c r="AH111" s="16" t="str">
        <f t="shared" si="118"/>
        <v/>
      </c>
    </row>
    <row r="112" spans="1:34" ht="15.75" customHeight="1" thickBot="1" x14ac:dyDescent="0.3">
      <c r="A112" s="48"/>
      <c r="B112" s="54"/>
      <c r="C112" s="28" t="str">
        <f t="shared" ref="C112" si="175">IF(OR(LEN(C111)&lt;1,LEN(D112)&lt;1),"","E")</f>
        <v>E</v>
      </c>
      <c r="D112" s="32" t="s">
        <v>170</v>
      </c>
      <c r="E112" s="35"/>
      <c r="F112" s="46"/>
      <c r="G112" s="51"/>
      <c r="H112" s="32"/>
      <c r="I112" s="32"/>
      <c r="J112" s="32"/>
      <c r="K112" s="32"/>
      <c r="L112" s="41"/>
      <c r="M112" s="29"/>
      <c r="O112" s="2">
        <f t="shared" si="106"/>
        <v>0</v>
      </c>
      <c r="P112" s="2">
        <f t="shared" si="127"/>
        <v>5</v>
      </c>
      <c r="Q112" t="str">
        <f t="shared" si="107"/>
        <v/>
      </c>
      <c r="R112">
        <f t="shared" si="108"/>
        <v>1</v>
      </c>
      <c r="S112" s="16" t="s">
        <v>45</v>
      </c>
      <c r="T112" s="16" t="str">
        <f t="shared" si="100"/>
        <v>Pemrograman Web dan Perangkat Bergerak XI</v>
      </c>
      <c r="U112" s="16" t="str">
        <f t="shared" si="101"/>
        <v>Ujian Akhir Semester</v>
      </c>
      <c r="V112" s="16">
        <f t="shared" si="109"/>
        <v>0</v>
      </c>
      <c r="W112" s="16">
        <f t="shared" si="110"/>
        <v>0</v>
      </c>
      <c r="X112" s="16">
        <f t="shared" si="111"/>
        <v>0</v>
      </c>
      <c r="Y112" s="16" t="str">
        <f t="shared" si="102"/>
        <v/>
      </c>
      <c r="Z112" s="16" t="str">
        <f t="shared" si="103"/>
        <v/>
      </c>
      <c r="AA112" s="16" t="str">
        <f t="shared" si="112"/>
        <v/>
      </c>
      <c r="AB112" s="16" t="str">
        <f t="shared" si="113"/>
        <v>for</v>
      </c>
      <c r="AC112">
        <f t="shared" si="114"/>
        <v>1</v>
      </c>
      <c r="AD112">
        <f t="shared" si="115"/>
        <v>0</v>
      </c>
      <c r="AE112" t="b">
        <f t="shared" si="104"/>
        <v>0</v>
      </c>
      <c r="AF112" s="20" t="str">
        <f t="shared" si="116"/>
        <v/>
      </c>
      <c r="AG112" s="16" t="str">
        <f t="shared" si="117"/>
        <v/>
      </c>
      <c r="AH112" s="16" t="str">
        <f t="shared" si="118"/>
        <v/>
      </c>
    </row>
    <row r="113" spans="1:34" ht="15" customHeight="1" x14ac:dyDescent="0.25">
      <c r="A113" s="47" t="s">
        <v>1</v>
      </c>
      <c r="B113" s="52">
        <f t="shared" ref="B113" si="176">IF(LEN(A113)&lt;1,"",IF(ISBLANK(B107),"",B107+1))</f>
        <v>19</v>
      </c>
      <c r="C113" s="27" t="str">
        <f t="shared" ref="C113" si="177">IF(ISBLANK(A113),"",IF(A113="Uraian Panjang","Teks Uraian","Teks Soal"))</f>
        <v>Teks Soal</v>
      </c>
      <c r="D113" s="33" t="s">
        <v>171</v>
      </c>
      <c r="E113" s="36"/>
      <c r="F113" s="45" t="str">
        <f t="shared" ref="F113" si="178">IF(ISBLANK(A113),"",IF(A113="Pilihan Ganda","Centang salah satu jawaban disamping pada kolom KUNCI",IF(A113="Jawaban Jamak","Centang beberapa jawaban disamping pada kolom KUNCI",IF(A113="Uraian Panjang","Pastikan tidak ada jawaban yang tercentang pada kolom KUNCI",IF(A113="Esai Koreksi Otomatis","Kunci jawaban adalah teks opsi dan centang opsi tersebut pada kolom KUNCI","ISIKAN JODOHNYA PADA KOLOM KUNCI")))))</f>
        <v>Centang salah satu jawaban disamping pada kolom KUNCI</v>
      </c>
      <c r="G113" s="49" t="str">
        <f>IF(LEN(A113)&lt;1,"",IF(AE113=FALSE,"Ada kesalahan, mohon perhatikan kolom KETERANGAN",""))</f>
        <v/>
      </c>
      <c r="H113" s="33"/>
      <c r="I113" s="33"/>
      <c r="J113" s="37"/>
      <c r="K113" s="37"/>
      <c r="L113" s="38"/>
      <c r="M113" s="29"/>
      <c r="O113" s="2" t="str">
        <f t="shared" si="106"/>
        <v>S</v>
      </c>
      <c r="P113" s="2">
        <f t="shared" si="127"/>
        <v>1</v>
      </c>
      <c r="Q113">
        <f t="shared" si="107"/>
        <v>19</v>
      </c>
      <c r="R113">
        <f t="shared" si="108"/>
        <v>1</v>
      </c>
      <c r="S113" s="16" t="s">
        <v>45</v>
      </c>
      <c r="T113" s="16" t="str">
        <f t="shared" si="100"/>
        <v>Pemrograman Web dan Perangkat Bergerak XI</v>
      </c>
      <c r="U113" s="16" t="str">
        <f t="shared" si="101"/>
        <v>Ujian Akhir Semester</v>
      </c>
      <c r="V113" s="16">
        <f t="shared" si="109"/>
        <v>0</v>
      </c>
      <c r="W113" s="16">
        <f t="shared" si="110"/>
        <v>0</v>
      </c>
      <c r="X113" s="16">
        <f t="shared" si="111"/>
        <v>0</v>
      </c>
      <c r="Y113" s="16" t="str">
        <f t="shared" si="102"/>
        <v/>
      </c>
      <c r="Z113" s="16" t="str">
        <f t="shared" si="103"/>
        <v/>
      </c>
      <c r="AA113" s="16" t="str">
        <f t="shared" si="112"/>
        <v/>
      </c>
      <c r="AB113" s="16" t="str">
        <f t="shared" si="113"/>
        <v>method yang isi form terlihat pada alamat link merupakan jenis method....&amp;nbsp;</v>
      </c>
      <c r="AC113">
        <f t="shared" si="114"/>
        <v>1</v>
      </c>
      <c r="AD113" t="str">
        <f t="shared" si="115"/>
        <v>S</v>
      </c>
      <c r="AE113" t="b">
        <f t="shared" si="104"/>
        <v>1</v>
      </c>
      <c r="AF113" s="20" t="str">
        <f t="shared" si="116"/>
        <v>&amp;nbsp;</v>
      </c>
      <c r="AG113" s="16" t="str">
        <f t="shared" si="117"/>
        <v/>
      </c>
      <c r="AH113" s="16" t="str">
        <f t="shared" si="118"/>
        <v/>
      </c>
    </row>
    <row r="114" spans="1:34" ht="15" customHeight="1" x14ac:dyDescent="0.25">
      <c r="A114" s="47"/>
      <c r="B114" s="53"/>
      <c r="C114" s="25" t="str">
        <f t="shared" ref="C114" si="179">IF(C113="Teks Uraian","",IF(OR(LEN(C113)&lt;1,LEN(D114)&lt;1),"","A"))</f>
        <v>A</v>
      </c>
      <c r="D114" s="31" t="s">
        <v>172</v>
      </c>
      <c r="E114" s="34"/>
      <c r="F114" s="45"/>
      <c r="G114" s="50"/>
      <c r="H114" s="31"/>
      <c r="I114" s="31"/>
      <c r="J114" s="39"/>
      <c r="K114" s="39"/>
      <c r="L114" s="40"/>
      <c r="M114" s="29"/>
      <c r="O114" s="2">
        <f t="shared" si="106"/>
        <v>0</v>
      </c>
      <c r="P114" s="2">
        <f t="shared" si="127"/>
        <v>1</v>
      </c>
      <c r="Q114" t="str">
        <f t="shared" si="107"/>
        <v/>
      </c>
      <c r="R114">
        <f t="shared" si="108"/>
        <v>1</v>
      </c>
      <c r="S114" s="16" t="s">
        <v>45</v>
      </c>
      <c r="T114" s="16" t="str">
        <f t="shared" si="100"/>
        <v>Pemrograman Web dan Perangkat Bergerak XI</v>
      </c>
      <c r="U114" s="16" t="str">
        <f t="shared" si="101"/>
        <v>Ujian Akhir Semester</v>
      </c>
      <c r="V114" s="16">
        <f t="shared" si="109"/>
        <v>0</v>
      </c>
      <c r="W114" s="16">
        <f t="shared" si="110"/>
        <v>0</v>
      </c>
      <c r="X114" s="16">
        <f t="shared" si="111"/>
        <v>0</v>
      </c>
      <c r="Y114" s="16" t="str">
        <f t="shared" si="102"/>
        <v/>
      </c>
      <c r="Z114" s="16" t="str">
        <f t="shared" si="103"/>
        <v/>
      </c>
      <c r="AA114" s="16" t="str">
        <f t="shared" si="112"/>
        <v/>
      </c>
      <c r="AB114" s="16" t="str">
        <f t="shared" si="113"/>
        <v>form</v>
      </c>
      <c r="AC114">
        <f t="shared" si="114"/>
        <v>1</v>
      </c>
      <c r="AD114">
        <f t="shared" si="115"/>
        <v>0</v>
      </c>
      <c r="AE114" t="b">
        <f t="shared" si="104"/>
        <v>0</v>
      </c>
      <c r="AF114" s="20" t="str">
        <f t="shared" si="116"/>
        <v/>
      </c>
      <c r="AG114" s="16" t="str">
        <f t="shared" si="117"/>
        <v/>
      </c>
      <c r="AH114" s="16" t="str">
        <f t="shared" si="118"/>
        <v/>
      </c>
    </row>
    <row r="115" spans="1:34" ht="15" customHeight="1" x14ac:dyDescent="0.25">
      <c r="A115" s="47"/>
      <c r="B115" s="53"/>
      <c r="C115" s="25" t="str">
        <f t="shared" ref="C115" si="180">IF(OR(LEN(C114)&lt;1,LEN(D114)&lt;1),"","B")</f>
        <v>B</v>
      </c>
      <c r="D115" s="31" t="s">
        <v>173</v>
      </c>
      <c r="E115" s="34"/>
      <c r="F115" s="45"/>
      <c r="G115" s="50"/>
      <c r="H115" s="31"/>
      <c r="I115" s="31"/>
      <c r="J115" s="39"/>
      <c r="K115" s="39"/>
      <c r="L115" s="40"/>
      <c r="M115" s="29"/>
      <c r="O115" s="2">
        <f t="shared" si="106"/>
        <v>0</v>
      </c>
      <c r="P115" s="2">
        <f t="shared" si="127"/>
        <v>2</v>
      </c>
      <c r="Q115" t="str">
        <f t="shared" si="107"/>
        <v/>
      </c>
      <c r="R115">
        <f t="shared" si="108"/>
        <v>1</v>
      </c>
      <c r="S115" s="16" t="s">
        <v>45</v>
      </c>
      <c r="T115" s="16" t="str">
        <f t="shared" si="100"/>
        <v>Pemrograman Web dan Perangkat Bergerak XI</v>
      </c>
      <c r="U115" s="16" t="str">
        <f t="shared" si="101"/>
        <v>Ujian Akhir Semester</v>
      </c>
      <c r="V115" s="16">
        <f t="shared" si="109"/>
        <v>0</v>
      </c>
      <c r="W115" s="16">
        <f t="shared" si="110"/>
        <v>0</v>
      </c>
      <c r="X115" s="16">
        <f t="shared" si="111"/>
        <v>0</v>
      </c>
      <c r="Y115" s="16" t="str">
        <f t="shared" si="102"/>
        <v/>
      </c>
      <c r="Z115" s="16" t="str">
        <f t="shared" si="103"/>
        <v/>
      </c>
      <c r="AA115" s="16" t="str">
        <f t="shared" si="112"/>
        <v/>
      </c>
      <c r="AB115" s="16" t="str">
        <f t="shared" si="113"/>
        <v>post</v>
      </c>
      <c r="AC115">
        <f t="shared" si="114"/>
        <v>1</v>
      </c>
      <c r="AD115">
        <f t="shared" si="115"/>
        <v>0</v>
      </c>
      <c r="AE115" t="b">
        <f t="shared" si="104"/>
        <v>0</v>
      </c>
      <c r="AF115" s="20" t="str">
        <f t="shared" si="116"/>
        <v/>
      </c>
      <c r="AG115" s="16" t="str">
        <f t="shared" si="117"/>
        <v/>
      </c>
      <c r="AH115" s="16" t="str">
        <f t="shared" si="118"/>
        <v/>
      </c>
    </row>
    <row r="116" spans="1:34" ht="15" customHeight="1" x14ac:dyDescent="0.25">
      <c r="A116" s="47"/>
      <c r="B116" s="53"/>
      <c r="C116" s="25" t="str">
        <f t="shared" ref="C116" si="181">IF(OR(LEN(C115)&lt;1,LEN(D116)&lt;1),"","C")</f>
        <v>C</v>
      </c>
      <c r="D116" s="31" t="s">
        <v>174</v>
      </c>
      <c r="E116" s="34" t="s">
        <v>41</v>
      </c>
      <c r="F116" s="45"/>
      <c r="G116" s="50"/>
      <c r="H116" s="31"/>
      <c r="I116" s="31"/>
      <c r="J116" s="39"/>
      <c r="K116" s="39"/>
      <c r="L116" s="40"/>
      <c r="M116" s="29"/>
      <c r="O116" s="2">
        <f t="shared" si="106"/>
        <v>1</v>
      </c>
      <c r="P116" s="2">
        <f t="shared" si="127"/>
        <v>3</v>
      </c>
      <c r="Q116" t="str">
        <f t="shared" si="107"/>
        <v/>
      </c>
      <c r="R116">
        <f t="shared" si="108"/>
        <v>1</v>
      </c>
      <c r="S116" s="16" t="s">
        <v>45</v>
      </c>
      <c r="T116" s="16" t="str">
        <f t="shared" si="100"/>
        <v>Pemrograman Web dan Perangkat Bergerak XI</v>
      </c>
      <c r="U116" s="16" t="str">
        <f t="shared" si="101"/>
        <v>Ujian Akhir Semester</v>
      </c>
      <c r="V116" s="16">
        <f t="shared" si="109"/>
        <v>0</v>
      </c>
      <c r="W116" s="16">
        <f t="shared" si="110"/>
        <v>0</v>
      </c>
      <c r="X116" s="16">
        <f t="shared" si="111"/>
        <v>0</v>
      </c>
      <c r="Y116" s="16" t="str">
        <f t="shared" si="102"/>
        <v/>
      </c>
      <c r="Z116" s="16" t="str">
        <f t="shared" si="103"/>
        <v/>
      </c>
      <c r="AA116" s="16" t="str">
        <f t="shared" si="112"/>
        <v/>
      </c>
      <c r="AB116" s="16" t="str">
        <f t="shared" si="113"/>
        <v>get</v>
      </c>
      <c r="AC116">
        <f t="shared" si="114"/>
        <v>1</v>
      </c>
      <c r="AD116">
        <f t="shared" si="115"/>
        <v>1</v>
      </c>
      <c r="AE116" t="b">
        <f t="shared" si="104"/>
        <v>0</v>
      </c>
      <c r="AF116" s="20" t="str">
        <f t="shared" si="116"/>
        <v/>
      </c>
      <c r="AG116" s="16" t="str">
        <f t="shared" si="117"/>
        <v/>
      </c>
      <c r="AH116" s="16" t="str">
        <f t="shared" si="118"/>
        <v/>
      </c>
    </row>
    <row r="117" spans="1:34" ht="15" customHeight="1" x14ac:dyDescent="0.25">
      <c r="A117" s="47"/>
      <c r="B117" s="53"/>
      <c r="C117" s="25" t="str">
        <f t="shared" ref="C117" si="182">IF(OR(LEN(C116)&lt;1,LEN(D117)&lt;1),"","D")</f>
        <v>D</v>
      </c>
      <c r="D117" s="31" t="s">
        <v>175</v>
      </c>
      <c r="E117" s="34"/>
      <c r="F117" s="45"/>
      <c r="G117" s="50"/>
      <c r="H117" s="31"/>
      <c r="I117" s="31"/>
      <c r="J117" s="39"/>
      <c r="K117" s="39"/>
      <c r="L117" s="40"/>
      <c r="M117" s="29"/>
      <c r="O117" s="2">
        <f t="shared" si="106"/>
        <v>0</v>
      </c>
      <c r="P117" s="2">
        <f t="shared" si="127"/>
        <v>4</v>
      </c>
      <c r="Q117" t="str">
        <f t="shared" si="107"/>
        <v/>
      </c>
      <c r="R117">
        <f t="shared" si="108"/>
        <v>1</v>
      </c>
      <c r="S117" s="16" t="s">
        <v>45</v>
      </c>
      <c r="T117" s="16" t="str">
        <f t="shared" si="100"/>
        <v>Pemrograman Web dan Perangkat Bergerak XI</v>
      </c>
      <c r="U117" s="16" t="str">
        <f t="shared" si="101"/>
        <v>Ujian Akhir Semester</v>
      </c>
      <c r="V117" s="16">
        <f t="shared" si="109"/>
        <v>0</v>
      </c>
      <c r="W117" s="16">
        <f t="shared" si="110"/>
        <v>0</v>
      </c>
      <c r="X117" s="16">
        <f t="shared" si="111"/>
        <v>0</v>
      </c>
      <c r="Y117" s="16" t="str">
        <f t="shared" si="102"/>
        <v/>
      </c>
      <c r="Z117" s="16" t="str">
        <f t="shared" si="103"/>
        <v/>
      </c>
      <c r="AA117" s="16" t="str">
        <f t="shared" si="112"/>
        <v/>
      </c>
      <c r="AB117" s="16" t="str">
        <f t="shared" si="113"/>
        <v>pose</v>
      </c>
      <c r="AC117">
        <f t="shared" si="114"/>
        <v>1</v>
      </c>
      <c r="AD117">
        <f t="shared" si="115"/>
        <v>0</v>
      </c>
      <c r="AE117" t="b">
        <f t="shared" si="104"/>
        <v>0</v>
      </c>
      <c r="AF117" s="20" t="str">
        <f t="shared" si="116"/>
        <v/>
      </c>
      <c r="AG117" s="16" t="str">
        <f t="shared" si="117"/>
        <v/>
      </c>
      <c r="AH117" s="16" t="str">
        <f t="shared" si="118"/>
        <v/>
      </c>
    </row>
    <row r="118" spans="1:34" ht="15.75" customHeight="1" thickBot="1" x14ac:dyDescent="0.3">
      <c r="A118" s="48"/>
      <c r="B118" s="54"/>
      <c r="C118" s="28" t="str">
        <f t="shared" ref="C118" si="183">IF(OR(LEN(C117)&lt;1,LEN(D118)&lt;1),"","E")</f>
        <v>E</v>
      </c>
      <c r="D118" s="32" t="s">
        <v>176</v>
      </c>
      <c r="E118" s="35"/>
      <c r="F118" s="46"/>
      <c r="G118" s="51"/>
      <c r="H118" s="32"/>
      <c r="I118" s="32"/>
      <c r="J118" s="32"/>
      <c r="K118" s="32"/>
      <c r="L118" s="41"/>
      <c r="M118" s="29"/>
      <c r="O118" s="2">
        <f t="shared" si="106"/>
        <v>0</v>
      </c>
      <c r="P118" s="2">
        <f t="shared" si="127"/>
        <v>5</v>
      </c>
      <c r="Q118" t="str">
        <f t="shared" si="107"/>
        <v/>
      </c>
      <c r="R118">
        <f t="shared" si="108"/>
        <v>1</v>
      </c>
      <c r="S118" s="16" t="s">
        <v>45</v>
      </c>
      <c r="T118" s="16" t="str">
        <f t="shared" si="100"/>
        <v>Pemrograman Web dan Perangkat Bergerak XI</v>
      </c>
      <c r="U118" s="16" t="str">
        <f t="shared" si="101"/>
        <v>Ujian Akhir Semester</v>
      </c>
      <c r="V118" s="16">
        <f t="shared" si="109"/>
        <v>0</v>
      </c>
      <c r="W118" s="16">
        <f t="shared" si="110"/>
        <v>0</v>
      </c>
      <c r="X118" s="16">
        <f t="shared" si="111"/>
        <v>0</v>
      </c>
      <c r="Y118" s="16" t="str">
        <f t="shared" si="102"/>
        <v/>
      </c>
      <c r="Z118" s="16" t="str">
        <f t="shared" si="103"/>
        <v/>
      </c>
      <c r="AA118" s="16" t="str">
        <f t="shared" si="112"/>
        <v/>
      </c>
      <c r="AB118" s="16" t="str">
        <f t="shared" si="113"/>
        <v>guest</v>
      </c>
      <c r="AC118">
        <f t="shared" si="114"/>
        <v>1</v>
      </c>
      <c r="AD118">
        <f t="shared" si="115"/>
        <v>0</v>
      </c>
      <c r="AE118" t="b">
        <f t="shared" si="104"/>
        <v>0</v>
      </c>
      <c r="AF118" s="20" t="str">
        <f t="shared" si="116"/>
        <v/>
      </c>
      <c r="AG118" s="16" t="str">
        <f t="shared" si="117"/>
        <v/>
      </c>
      <c r="AH118" s="16" t="str">
        <f t="shared" si="118"/>
        <v/>
      </c>
    </row>
    <row r="119" spans="1:34" ht="15" customHeight="1" x14ac:dyDescent="0.25">
      <c r="A119" s="47" t="s">
        <v>1</v>
      </c>
      <c r="B119" s="52">
        <f t="shared" ref="B119" si="184">IF(LEN(A119)&lt;1,"",IF(ISBLANK(B113),"",B113+1))</f>
        <v>20</v>
      </c>
      <c r="C119" s="27" t="str">
        <f t="shared" ref="C119" si="185">IF(ISBLANK(A119),"",IF(A119="Uraian Panjang","Teks Uraian","Teks Soal"))</f>
        <v>Teks Soal</v>
      </c>
      <c r="D119" s="33" t="s">
        <v>177</v>
      </c>
      <c r="E119" s="36"/>
      <c r="F119" s="45" t="str">
        <f t="shared" ref="F119" si="186">IF(ISBLANK(A119),"",IF(A119="Pilihan Ganda","Centang salah satu jawaban disamping pada kolom KUNCI",IF(A119="Jawaban Jamak","Centang beberapa jawaban disamping pada kolom KUNCI",IF(A119="Uraian Panjang","Pastikan tidak ada jawaban yang tercentang pada kolom KUNCI",IF(A119="Esai Koreksi Otomatis","Kunci jawaban adalah teks opsi dan centang opsi tersebut pada kolom KUNCI","ISIKAN JODOHNYA PADA KOLOM KUNCI")))))</f>
        <v>Centang salah satu jawaban disamping pada kolom KUNCI</v>
      </c>
      <c r="G119" s="49" t="str">
        <f>IF(LEN(A119)&lt;1,"",IF(AE119=FALSE,"Ada kesalahan, mohon perhatikan kolom KETERANGAN",""))</f>
        <v/>
      </c>
      <c r="H119" s="33"/>
      <c r="I119" s="33"/>
      <c r="J119" s="37"/>
      <c r="K119" s="37"/>
      <c r="L119" s="38"/>
      <c r="M119" s="29"/>
      <c r="O119" s="2" t="str">
        <f t="shared" si="106"/>
        <v>S</v>
      </c>
      <c r="P119" s="2">
        <f t="shared" si="127"/>
        <v>1</v>
      </c>
      <c r="Q119">
        <f t="shared" si="107"/>
        <v>20</v>
      </c>
      <c r="R119">
        <f t="shared" si="108"/>
        <v>1</v>
      </c>
      <c r="S119" s="16" t="s">
        <v>45</v>
      </c>
      <c r="T119" s="16" t="str">
        <f t="shared" si="100"/>
        <v>Pemrograman Web dan Perangkat Bergerak XI</v>
      </c>
      <c r="U119" s="16" t="str">
        <f t="shared" si="101"/>
        <v>Ujian Akhir Semester</v>
      </c>
      <c r="V119" s="16">
        <f t="shared" si="109"/>
        <v>0</v>
      </c>
      <c r="W119" s="16">
        <f t="shared" si="110"/>
        <v>0</v>
      </c>
      <c r="X119" s="16">
        <f t="shared" si="111"/>
        <v>0</v>
      </c>
      <c r="Y119" s="16" t="str">
        <f t="shared" si="102"/>
        <v/>
      </c>
      <c r="Z119" s="16" t="str">
        <f t="shared" si="103"/>
        <v/>
      </c>
      <c r="AA119" s="16" t="str">
        <f t="shared" si="112"/>
        <v/>
      </c>
      <c r="AB119" s="16" t="str">
        <f t="shared" si="113"/>
        <v>Untuk membuat layout berikut dengan grid cols tailwind maka class nya&amp;nbsp;</v>
      </c>
      <c r="AC119">
        <f t="shared" si="114"/>
        <v>1</v>
      </c>
      <c r="AD119" t="str">
        <f t="shared" si="115"/>
        <v>S</v>
      </c>
      <c r="AE119" t="b">
        <f t="shared" si="104"/>
        <v>1</v>
      </c>
      <c r="AF119" s="20" t="str">
        <f t="shared" si="116"/>
        <v>&amp;nbsp;</v>
      </c>
      <c r="AG119" s="16" t="str">
        <f t="shared" si="117"/>
        <v/>
      </c>
      <c r="AH119" s="16" t="str">
        <f t="shared" si="118"/>
        <v/>
      </c>
    </row>
    <row r="120" spans="1:34" ht="15" customHeight="1" x14ac:dyDescent="0.25">
      <c r="A120" s="47"/>
      <c r="B120" s="53"/>
      <c r="C120" s="25" t="str">
        <f t="shared" ref="C120" si="187">IF(C119="Teks Uraian","",IF(OR(LEN(C119)&lt;1,LEN(D120)&lt;1),"","A"))</f>
        <v>A</v>
      </c>
      <c r="D120" s="31" t="s">
        <v>178</v>
      </c>
      <c r="E120" s="34"/>
      <c r="F120" s="45"/>
      <c r="G120" s="50"/>
      <c r="H120" s="31"/>
      <c r="I120" s="31"/>
      <c r="J120" s="39"/>
      <c r="K120" s="39"/>
      <c r="L120" s="40"/>
      <c r="M120" s="29"/>
      <c r="O120" s="2">
        <f t="shared" si="106"/>
        <v>0</v>
      </c>
      <c r="P120" s="2">
        <f t="shared" si="127"/>
        <v>1</v>
      </c>
      <c r="Q120" t="str">
        <f t="shared" si="107"/>
        <v/>
      </c>
      <c r="R120">
        <f t="shared" si="108"/>
        <v>1</v>
      </c>
      <c r="S120" s="16" t="s">
        <v>45</v>
      </c>
      <c r="T120" s="16" t="str">
        <f t="shared" si="100"/>
        <v>Pemrograman Web dan Perangkat Bergerak XI</v>
      </c>
      <c r="U120" s="16" t="str">
        <f t="shared" si="101"/>
        <v>Ujian Akhir Semester</v>
      </c>
      <c r="V120" s="16">
        <f t="shared" si="109"/>
        <v>0</v>
      </c>
      <c r="W120" s="16">
        <f t="shared" si="110"/>
        <v>0</v>
      </c>
      <c r="X120" s="16">
        <f t="shared" si="111"/>
        <v>0</v>
      </c>
      <c r="Y120" s="16" t="str">
        <f t="shared" si="102"/>
        <v/>
      </c>
      <c r="Z120" s="16" t="str">
        <f t="shared" si="103"/>
        <v/>
      </c>
      <c r="AA120" s="16" t="str">
        <f t="shared" si="112"/>
        <v/>
      </c>
      <c r="AB120" s="16" t="str">
        <f t="shared" si="113"/>
        <v>grid grid-cols-5</v>
      </c>
      <c r="AC120">
        <f t="shared" si="114"/>
        <v>1</v>
      </c>
      <c r="AD120">
        <f t="shared" si="115"/>
        <v>0</v>
      </c>
      <c r="AE120" t="b">
        <f t="shared" si="104"/>
        <v>0</v>
      </c>
      <c r="AF120" s="20" t="str">
        <f t="shared" si="116"/>
        <v/>
      </c>
      <c r="AG120" s="16" t="str">
        <f t="shared" si="117"/>
        <v/>
      </c>
      <c r="AH120" s="16" t="str">
        <f t="shared" si="118"/>
        <v/>
      </c>
    </row>
    <row r="121" spans="1:34" ht="15" customHeight="1" x14ac:dyDescent="0.25">
      <c r="A121" s="47"/>
      <c r="B121" s="53"/>
      <c r="C121" s="25" t="str">
        <f t="shared" ref="C121" si="188">IF(OR(LEN(C120)&lt;1,LEN(D120)&lt;1),"","B")</f>
        <v>B</v>
      </c>
      <c r="D121" s="31" t="s">
        <v>179</v>
      </c>
      <c r="E121" s="34"/>
      <c r="F121" s="45"/>
      <c r="G121" s="50"/>
      <c r="H121" s="31"/>
      <c r="I121" s="31"/>
      <c r="J121" s="39"/>
      <c r="K121" s="39"/>
      <c r="L121" s="40"/>
      <c r="M121" s="29"/>
      <c r="O121" s="2">
        <f t="shared" si="106"/>
        <v>0</v>
      </c>
      <c r="P121" s="2">
        <f t="shared" si="127"/>
        <v>2</v>
      </c>
      <c r="Q121" t="str">
        <f t="shared" si="107"/>
        <v/>
      </c>
      <c r="R121">
        <f t="shared" si="108"/>
        <v>1</v>
      </c>
      <c r="S121" s="16" t="s">
        <v>45</v>
      </c>
      <c r="T121" s="16" t="str">
        <f t="shared" si="100"/>
        <v>Pemrograman Web dan Perangkat Bergerak XI</v>
      </c>
      <c r="U121" s="16" t="str">
        <f t="shared" si="101"/>
        <v>Ujian Akhir Semester</v>
      </c>
      <c r="V121" s="16">
        <f t="shared" si="109"/>
        <v>0</v>
      </c>
      <c r="W121" s="16">
        <f t="shared" si="110"/>
        <v>0</v>
      </c>
      <c r="X121" s="16">
        <f t="shared" si="111"/>
        <v>0</v>
      </c>
      <c r="Y121" s="16" t="str">
        <f t="shared" si="102"/>
        <v/>
      </c>
      <c r="Z121" s="16" t="str">
        <f t="shared" si="103"/>
        <v/>
      </c>
      <c r="AA121" s="16" t="str">
        <f t="shared" si="112"/>
        <v/>
      </c>
      <c r="AB121" s="16" t="str">
        <f t="shared" si="113"/>
        <v>grid grid-cols-6</v>
      </c>
      <c r="AC121">
        <f t="shared" si="114"/>
        <v>1</v>
      </c>
      <c r="AD121">
        <f t="shared" si="115"/>
        <v>0</v>
      </c>
      <c r="AE121" t="b">
        <f t="shared" si="104"/>
        <v>0</v>
      </c>
      <c r="AF121" s="20" t="str">
        <f t="shared" si="116"/>
        <v/>
      </c>
      <c r="AG121" s="16" t="str">
        <f t="shared" si="117"/>
        <v/>
      </c>
      <c r="AH121" s="16" t="str">
        <f t="shared" si="118"/>
        <v/>
      </c>
    </row>
    <row r="122" spans="1:34" ht="15" customHeight="1" x14ac:dyDescent="0.25">
      <c r="A122" s="47"/>
      <c r="B122" s="53"/>
      <c r="C122" s="25" t="str">
        <f t="shared" ref="C122" si="189">IF(OR(LEN(C121)&lt;1,LEN(D122)&lt;1),"","C")</f>
        <v>C</v>
      </c>
      <c r="D122" s="31" t="s">
        <v>180</v>
      </c>
      <c r="E122" s="34" t="s">
        <v>41</v>
      </c>
      <c r="F122" s="45"/>
      <c r="G122" s="50"/>
      <c r="H122" s="31"/>
      <c r="I122" s="31"/>
      <c r="J122" s="39"/>
      <c r="K122" s="39"/>
      <c r="L122" s="40"/>
      <c r="M122" s="29"/>
      <c r="O122" s="2">
        <f t="shared" si="106"/>
        <v>1</v>
      </c>
      <c r="P122" s="2">
        <f t="shared" si="127"/>
        <v>3</v>
      </c>
      <c r="Q122" t="str">
        <f t="shared" si="107"/>
        <v/>
      </c>
      <c r="R122">
        <f t="shared" si="108"/>
        <v>1</v>
      </c>
      <c r="S122" s="16" t="s">
        <v>45</v>
      </c>
      <c r="T122" s="16" t="str">
        <f t="shared" si="100"/>
        <v>Pemrograman Web dan Perangkat Bergerak XI</v>
      </c>
      <c r="U122" s="16" t="str">
        <f t="shared" si="101"/>
        <v>Ujian Akhir Semester</v>
      </c>
      <c r="V122" s="16">
        <f t="shared" si="109"/>
        <v>0</v>
      </c>
      <c r="W122" s="16">
        <f t="shared" si="110"/>
        <v>0</v>
      </c>
      <c r="X122" s="16">
        <f t="shared" si="111"/>
        <v>0</v>
      </c>
      <c r="Y122" s="16" t="str">
        <f t="shared" si="102"/>
        <v/>
      </c>
      <c r="Z122" s="16" t="str">
        <f t="shared" si="103"/>
        <v/>
      </c>
      <c r="AA122" s="16" t="str">
        <f t="shared" si="112"/>
        <v/>
      </c>
      <c r="AB122" s="16" t="str">
        <f t="shared" si="113"/>
        <v>grid grid-cols-7</v>
      </c>
      <c r="AC122">
        <f t="shared" si="114"/>
        <v>2</v>
      </c>
      <c r="AD122">
        <f t="shared" si="115"/>
        <v>1</v>
      </c>
      <c r="AE122" t="b">
        <f t="shared" si="104"/>
        <v>0</v>
      </c>
      <c r="AF122" s="20" t="str">
        <f t="shared" si="116"/>
        <v/>
      </c>
      <c r="AG122" s="16" t="str">
        <f t="shared" si="117"/>
        <v/>
      </c>
      <c r="AH122" s="16" t="str">
        <f t="shared" si="118"/>
        <v/>
      </c>
    </row>
    <row r="123" spans="1:34" ht="15" customHeight="1" x14ac:dyDescent="0.25">
      <c r="A123" s="47"/>
      <c r="B123" s="53"/>
      <c r="C123" s="25" t="str">
        <f t="shared" ref="C123" si="190">IF(OR(LEN(C122)&lt;1,LEN(D123)&lt;1),"","D")</f>
        <v>D</v>
      </c>
      <c r="D123" s="31" t="s">
        <v>181</v>
      </c>
      <c r="E123" s="34"/>
      <c r="F123" s="45"/>
      <c r="G123" s="50"/>
      <c r="H123" s="31"/>
      <c r="I123" s="31"/>
      <c r="J123" s="39"/>
      <c r="K123" s="39"/>
      <c r="L123" s="40"/>
      <c r="M123" s="29"/>
      <c r="O123" s="2">
        <f t="shared" si="106"/>
        <v>0</v>
      </c>
      <c r="P123" s="2">
        <f t="shared" si="127"/>
        <v>4</v>
      </c>
      <c r="Q123" t="str">
        <f t="shared" si="107"/>
        <v/>
      </c>
      <c r="R123">
        <f t="shared" si="108"/>
        <v>1</v>
      </c>
      <c r="S123" s="16" t="s">
        <v>45</v>
      </c>
      <c r="T123" s="16" t="str">
        <f t="shared" si="100"/>
        <v>Pemrograman Web dan Perangkat Bergerak XI</v>
      </c>
      <c r="U123" s="16" t="str">
        <f t="shared" si="101"/>
        <v>Ujian Akhir Semester</v>
      </c>
      <c r="V123" s="16">
        <f t="shared" si="109"/>
        <v>0</v>
      </c>
      <c r="W123" s="16">
        <f t="shared" si="110"/>
        <v>0</v>
      </c>
      <c r="X123" s="16">
        <f t="shared" si="111"/>
        <v>0</v>
      </c>
      <c r="Y123" s="16" t="str">
        <f t="shared" si="102"/>
        <v/>
      </c>
      <c r="Z123" s="16" t="str">
        <f t="shared" si="103"/>
        <v/>
      </c>
      <c r="AA123" s="16" t="str">
        <f t="shared" si="112"/>
        <v/>
      </c>
      <c r="AB123" s="16" t="str">
        <f t="shared" si="113"/>
        <v>grid grid-cols-8</v>
      </c>
      <c r="AC123">
        <f t="shared" si="114"/>
        <v>1</v>
      </c>
      <c r="AD123">
        <f t="shared" si="115"/>
        <v>0</v>
      </c>
      <c r="AE123" t="b">
        <f t="shared" si="104"/>
        <v>0</v>
      </c>
      <c r="AF123" s="20" t="str">
        <f t="shared" si="116"/>
        <v/>
      </c>
      <c r="AG123" s="16" t="str">
        <f t="shared" si="117"/>
        <v/>
      </c>
      <c r="AH123" s="16" t="str">
        <f t="shared" si="118"/>
        <v/>
      </c>
    </row>
    <row r="124" spans="1:34" ht="15.75" customHeight="1" thickBot="1" x14ac:dyDescent="0.3">
      <c r="A124" s="48"/>
      <c r="B124" s="54"/>
      <c r="C124" s="28" t="str">
        <f t="shared" ref="C124" si="191">IF(OR(LEN(C123)&lt;1,LEN(D124)&lt;1),"","E")</f>
        <v>E</v>
      </c>
      <c r="D124" s="32" t="s">
        <v>182</v>
      </c>
      <c r="E124" s="35"/>
      <c r="F124" s="46"/>
      <c r="G124" s="51"/>
      <c r="H124" s="32"/>
      <c r="I124" s="32"/>
      <c r="J124" s="32"/>
      <c r="K124" s="32"/>
      <c r="L124" s="41"/>
      <c r="M124" s="29"/>
      <c r="O124" s="2">
        <f t="shared" si="106"/>
        <v>0</v>
      </c>
      <c r="P124" s="2">
        <f t="shared" si="127"/>
        <v>5</v>
      </c>
      <c r="Q124" t="str">
        <f t="shared" si="107"/>
        <v/>
      </c>
      <c r="R124">
        <f t="shared" si="108"/>
        <v>1</v>
      </c>
      <c r="S124" s="16" t="s">
        <v>45</v>
      </c>
      <c r="T124" s="16" t="str">
        <f t="shared" si="100"/>
        <v>Pemrograman Web dan Perangkat Bergerak XI</v>
      </c>
      <c r="U124" s="16" t="str">
        <f t="shared" si="101"/>
        <v>Ujian Akhir Semester</v>
      </c>
      <c r="V124" s="16">
        <f t="shared" si="109"/>
        <v>0</v>
      </c>
      <c r="W124" s="16">
        <f t="shared" si="110"/>
        <v>0</v>
      </c>
      <c r="X124" s="16">
        <f t="shared" si="111"/>
        <v>0</v>
      </c>
      <c r="Y124" s="16" t="str">
        <f t="shared" si="102"/>
        <v/>
      </c>
      <c r="Z124" s="16" t="str">
        <f t="shared" si="103"/>
        <v/>
      </c>
      <c r="AA124" s="16" t="str">
        <f t="shared" si="112"/>
        <v/>
      </c>
      <c r="AB124" s="16" t="str">
        <f t="shared" si="113"/>
        <v>grid grid-cols-9</v>
      </c>
      <c r="AC124">
        <f t="shared" si="114"/>
        <v>1</v>
      </c>
      <c r="AD124">
        <f t="shared" si="115"/>
        <v>0</v>
      </c>
      <c r="AE124" t="b">
        <f t="shared" si="104"/>
        <v>0</v>
      </c>
      <c r="AF124" s="20" t="str">
        <f t="shared" si="116"/>
        <v/>
      </c>
      <c r="AG124" s="16" t="str">
        <f t="shared" si="117"/>
        <v/>
      </c>
      <c r="AH124" s="16" t="str">
        <f t="shared" si="118"/>
        <v/>
      </c>
    </row>
    <row r="125" spans="1:34" ht="15" customHeight="1" x14ac:dyDescent="0.25">
      <c r="A125" s="47" t="s">
        <v>1</v>
      </c>
      <c r="B125" s="52">
        <f t="shared" ref="B125" si="192">IF(LEN(A125)&lt;1,"",IF(ISBLANK(B119),"",B119+1))</f>
        <v>21</v>
      </c>
      <c r="C125" s="27" t="str">
        <f t="shared" ref="C125" si="193">IF(ISBLANK(A125),"",IF(A125="Uraian Panjang","Teks Uraian","Teks Soal"))</f>
        <v>Teks Soal</v>
      </c>
      <c r="D125" s="33" t="s">
        <v>183</v>
      </c>
      <c r="E125" s="36"/>
      <c r="F125" s="45" t="str">
        <f t="shared" ref="F125" si="194">IF(ISBLANK(A125),"",IF(A125="Pilihan Ganda","Centang salah satu jawaban disamping pada kolom KUNCI",IF(A125="Jawaban Jamak","Centang beberapa jawaban disamping pada kolom KUNCI",IF(A125="Uraian Panjang","Pastikan tidak ada jawaban yang tercentang pada kolom KUNCI",IF(A125="Esai Koreksi Otomatis","Kunci jawaban adalah teks opsi dan centang opsi tersebut pada kolom KUNCI","ISIKAN JODOHNYA PADA KOLOM KUNCI")))))</f>
        <v>Centang salah satu jawaban disamping pada kolom KUNCI</v>
      </c>
      <c r="G125" s="49" t="str">
        <f>IF(LEN(A125)&lt;1,"",IF(AE125=FALSE,"Ada kesalahan, mohon perhatikan kolom KETERANGAN",""))</f>
        <v/>
      </c>
      <c r="H125" s="33"/>
      <c r="I125" s="33"/>
      <c r="J125" s="37"/>
      <c r="K125" s="37"/>
      <c r="L125" s="38"/>
      <c r="M125" s="29"/>
      <c r="O125" s="2" t="str">
        <f t="shared" si="106"/>
        <v>S</v>
      </c>
      <c r="P125" s="2">
        <f t="shared" si="127"/>
        <v>1</v>
      </c>
      <c r="Q125">
        <f t="shared" si="107"/>
        <v>21</v>
      </c>
      <c r="R125">
        <f t="shared" si="108"/>
        <v>1</v>
      </c>
      <c r="S125" s="16" t="s">
        <v>45</v>
      </c>
      <c r="T125" s="16" t="str">
        <f t="shared" si="100"/>
        <v>Pemrograman Web dan Perangkat Bergerak XI</v>
      </c>
      <c r="U125" s="16" t="str">
        <f t="shared" si="101"/>
        <v>Ujian Akhir Semester</v>
      </c>
      <c r="V125" s="16">
        <f t="shared" si="109"/>
        <v>0</v>
      </c>
      <c r="W125" s="16">
        <f t="shared" si="110"/>
        <v>0</v>
      </c>
      <c r="X125" s="16">
        <f t="shared" si="111"/>
        <v>0</v>
      </c>
      <c r="Y125" s="16" t="str">
        <f t="shared" si="102"/>
        <v/>
      </c>
      <c r="Z125" s="16" t="str">
        <f t="shared" si="103"/>
        <v/>
      </c>
      <c r="AA125" s="16" t="str">
        <f t="shared" si="112"/>
        <v/>
      </c>
      <c r="AB125" s="16" t="str">
        <f t="shared" si="113"/>
        <v>Untuk menyimpan data user ketika login dalam web php (status login), maka kita harus menggunakan...&amp;nbsp;</v>
      </c>
      <c r="AC125">
        <f t="shared" si="114"/>
        <v>1</v>
      </c>
      <c r="AD125" t="str">
        <f t="shared" si="115"/>
        <v>S</v>
      </c>
      <c r="AE125" t="b">
        <f t="shared" si="104"/>
        <v>1</v>
      </c>
      <c r="AF125" s="20" t="str">
        <f t="shared" si="116"/>
        <v>&amp;nbsp;</v>
      </c>
      <c r="AG125" s="16" t="str">
        <f t="shared" si="117"/>
        <v/>
      </c>
      <c r="AH125" s="16" t="str">
        <f t="shared" si="118"/>
        <v/>
      </c>
    </row>
    <row r="126" spans="1:34" ht="15" customHeight="1" x14ac:dyDescent="0.25">
      <c r="A126" s="47"/>
      <c r="B126" s="53"/>
      <c r="C126" s="25" t="str">
        <f t="shared" ref="C126" si="195">IF(C125="Teks Uraian","",IF(OR(LEN(C125)&lt;1,LEN(D126)&lt;1),"","A"))</f>
        <v>A</v>
      </c>
      <c r="D126" s="31" t="s">
        <v>172</v>
      </c>
      <c r="E126" s="34"/>
      <c r="F126" s="45"/>
      <c r="G126" s="50"/>
      <c r="H126" s="31"/>
      <c r="I126" s="31"/>
      <c r="J126" s="39"/>
      <c r="K126" s="39"/>
      <c r="L126" s="40"/>
      <c r="M126" s="29"/>
      <c r="O126" s="2">
        <f t="shared" si="106"/>
        <v>0</v>
      </c>
      <c r="P126" s="2">
        <f t="shared" si="127"/>
        <v>1</v>
      </c>
      <c r="Q126" t="str">
        <f t="shared" si="107"/>
        <v/>
      </c>
      <c r="R126">
        <f t="shared" si="108"/>
        <v>1</v>
      </c>
      <c r="S126" s="16" t="s">
        <v>45</v>
      </c>
      <c r="T126" s="16" t="str">
        <f t="shared" si="100"/>
        <v>Pemrograman Web dan Perangkat Bergerak XI</v>
      </c>
      <c r="U126" s="16" t="str">
        <f t="shared" si="101"/>
        <v>Ujian Akhir Semester</v>
      </c>
      <c r="V126" s="16">
        <f t="shared" si="109"/>
        <v>0</v>
      </c>
      <c r="W126" s="16">
        <f t="shared" si="110"/>
        <v>0</v>
      </c>
      <c r="X126" s="16">
        <f t="shared" si="111"/>
        <v>0</v>
      </c>
      <c r="Y126" s="16" t="str">
        <f t="shared" si="102"/>
        <v/>
      </c>
      <c r="Z126" s="16" t="str">
        <f t="shared" si="103"/>
        <v/>
      </c>
      <c r="AA126" s="16" t="str">
        <f t="shared" si="112"/>
        <v/>
      </c>
      <c r="AB126" s="16" t="str">
        <f t="shared" si="113"/>
        <v>form</v>
      </c>
      <c r="AC126">
        <f t="shared" si="114"/>
        <v>1</v>
      </c>
      <c r="AD126">
        <f t="shared" si="115"/>
        <v>0</v>
      </c>
      <c r="AE126" t="b">
        <f t="shared" si="104"/>
        <v>0</v>
      </c>
      <c r="AF126" s="20" t="str">
        <f t="shared" si="116"/>
        <v/>
      </c>
      <c r="AG126" s="16" t="str">
        <f t="shared" si="117"/>
        <v/>
      </c>
      <c r="AH126" s="16" t="str">
        <f t="shared" si="118"/>
        <v/>
      </c>
    </row>
    <row r="127" spans="1:34" ht="15" customHeight="1" x14ac:dyDescent="0.25">
      <c r="A127" s="47"/>
      <c r="B127" s="53"/>
      <c r="C127" s="25" t="str">
        <f t="shared" ref="C127" si="196">IF(OR(LEN(C126)&lt;1,LEN(D126)&lt;1),"","B")</f>
        <v>B</v>
      </c>
      <c r="D127" s="31" t="s">
        <v>184</v>
      </c>
      <c r="E127" s="34" t="s">
        <v>41</v>
      </c>
      <c r="F127" s="45"/>
      <c r="G127" s="50"/>
      <c r="H127" s="31"/>
      <c r="I127" s="31"/>
      <c r="J127" s="39"/>
      <c r="K127" s="39"/>
      <c r="L127" s="40"/>
      <c r="M127" s="29"/>
      <c r="O127" s="2">
        <f t="shared" si="106"/>
        <v>1</v>
      </c>
      <c r="P127" s="2">
        <f t="shared" si="127"/>
        <v>2</v>
      </c>
      <c r="Q127" t="str">
        <f t="shared" si="107"/>
        <v/>
      </c>
      <c r="R127">
        <f t="shared" si="108"/>
        <v>1</v>
      </c>
      <c r="S127" s="16" t="s">
        <v>45</v>
      </c>
      <c r="T127" s="16" t="str">
        <f t="shared" si="100"/>
        <v>Pemrograman Web dan Perangkat Bergerak XI</v>
      </c>
      <c r="U127" s="16" t="str">
        <f t="shared" si="101"/>
        <v>Ujian Akhir Semester</v>
      </c>
      <c r="V127" s="16">
        <f t="shared" si="109"/>
        <v>0</v>
      </c>
      <c r="W127" s="16">
        <f t="shared" si="110"/>
        <v>0</v>
      </c>
      <c r="X127" s="16">
        <f t="shared" si="111"/>
        <v>0</v>
      </c>
      <c r="Y127" s="16" t="str">
        <f t="shared" si="102"/>
        <v/>
      </c>
      <c r="Z127" s="16" t="str">
        <f t="shared" si="103"/>
        <v/>
      </c>
      <c r="AA127" s="16" t="str">
        <f t="shared" si="112"/>
        <v/>
      </c>
      <c r="AB127" s="16" t="str">
        <f t="shared" si="113"/>
        <v>session</v>
      </c>
      <c r="AC127">
        <f t="shared" si="114"/>
        <v>1</v>
      </c>
      <c r="AD127">
        <f t="shared" si="115"/>
        <v>1</v>
      </c>
      <c r="AE127" t="b">
        <f t="shared" si="104"/>
        <v>0</v>
      </c>
      <c r="AF127" s="20" t="str">
        <f t="shared" si="116"/>
        <v/>
      </c>
      <c r="AG127" s="16" t="str">
        <f t="shared" si="117"/>
        <v/>
      </c>
      <c r="AH127" s="16" t="str">
        <f t="shared" si="118"/>
        <v/>
      </c>
    </row>
    <row r="128" spans="1:34" ht="15" customHeight="1" x14ac:dyDescent="0.25">
      <c r="A128" s="47"/>
      <c r="B128" s="53"/>
      <c r="C128" s="25" t="str">
        <f t="shared" ref="C128" si="197">IF(OR(LEN(C127)&lt;1,LEN(D128)&lt;1),"","C")</f>
        <v>C</v>
      </c>
      <c r="D128" s="31" t="s">
        <v>185</v>
      </c>
      <c r="E128" s="34"/>
      <c r="F128" s="45"/>
      <c r="G128" s="50"/>
      <c r="H128" s="31"/>
      <c r="I128" s="31"/>
      <c r="J128" s="39"/>
      <c r="K128" s="39"/>
      <c r="L128" s="40"/>
      <c r="M128" s="29"/>
      <c r="O128" s="2">
        <f t="shared" si="106"/>
        <v>0</v>
      </c>
      <c r="P128" s="2">
        <f t="shared" si="127"/>
        <v>3</v>
      </c>
      <c r="Q128" t="str">
        <f t="shared" si="107"/>
        <v/>
      </c>
      <c r="R128">
        <f t="shared" si="108"/>
        <v>1</v>
      </c>
      <c r="S128" s="16" t="s">
        <v>45</v>
      </c>
      <c r="T128" s="16" t="str">
        <f t="shared" si="100"/>
        <v>Pemrograman Web dan Perangkat Bergerak XI</v>
      </c>
      <c r="U128" s="16" t="str">
        <f t="shared" si="101"/>
        <v>Ujian Akhir Semester</v>
      </c>
      <c r="V128" s="16">
        <f t="shared" si="109"/>
        <v>0</v>
      </c>
      <c r="W128" s="16">
        <f t="shared" si="110"/>
        <v>0</v>
      </c>
      <c r="X128" s="16">
        <f t="shared" si="111"/>
        <v>0</v>
      </c>
      <c r="Y128" s="16" t="str">
        <f t="shared" si="102"/>
        <v/>
      </c>
      <c r="Z128" s="16" t="str">
        <f t="shared" si="103"/>
        <v/>
      </c>
      <c r="AA128" s="16" t="str">
        <f t="shared" si="112"/>
        <v/>
      </c>
      <c r="AB128" s="16" t="str">
        <f t="shared" si="113"/>
        <v>query</v>
      </c>
      <c r="AC128">
        <f t="shared" si="114"/>
        <v>0</v>
      </c>
      <c r="AD128">
        <f t="shared" si="115"/>
        <v>0</v>
      </c>
      <c r="AE128" t="b">
        <f t="shared" si="104"/>
        <v>0</v>
      </c>
      <c r="AF128" s="20" t="str">
        <f t="shared" si="116"/>
        <v/>
      </c>
      <c r="AG128" s="16" t="str">
        <f t="shared" si="117"/>
        <v/>
      </c>
      <c r="AH128" s="16" t="str">
        <f t="shared" si="118"/>
        <v/>
      </c>
    </row>
    <row r="129" spans="1:34" ht="15" customHeight="1" x14ac:dyDescent="0.25">
      <c r="A129" s="47"/>
      <c r="B129" s="53"/>
      <c r="C129" s="25" t="str">
        <f t="shared" ref="C129" si="198">IF(OR(LEN(C128)&lt;1,LEN(D129)&lt;1),"","D")</f>
        <v>D</v>
      </c>
      <c r="D129" s="31" t="s">
        <v>186</v>
      </c>
      <c r="E129" s="34"/>
      <c r="F129" s="45"/>
      <c r="G129" s="50"/>
      <c r="H129" s="31"/>
      <c r="I129" s="31"/>
      <c r="J129" s="39"/>
      <c r="K129" s="39"/>
      <c r="L129" s="40"/>
      <c r="M129" s="29"/>
      <c r="O129" s="2">
        <f t="shared" si="106"/>
        <v>0</v>
      </c>
      <c r="P129" s="2">
        <f t="shared" si="127"/>
        <v>4</v>
      </c>
      <c r="Q129" t="str">
        <f t="shared" si="107"/>
        <v/>
      </c>
      <c r="R129">
        <f t="shared" si="108"/>
        <v>1</v>
      </c>
      <c r="S129" s="16" t="s">
        <v>45</v>
      </c>
      <c r="T129" s="16" t="str">
        <f t="shared" si="100"/>
        <v>Pemrograman Web dan Perangkat Bergerak XI</v>
      </c>
      <c r="U129" s="16" t="str">
        <f t="shared" si="101"/>
        <v>Ujian Akhir Semester</v>
      </c>
      <c r="V129" s="16">
        <f t="shared" si="109"/>
        <v>0</v>
      </c>
      <c r="W129" s="16">
        <f t="shared" si="110"/>
        <v>0</v>
      </c>
      <c r="X129" s="16">
        <f t="shared" si="111"/>
        <v>0</v>
      </c>
      <c r="Y129" s="16" t="str">
        <f t="shared" si="102"/>
        <v/>
      </c>
      <c r="Z129" s="16" t="str">
        <f t="shared" si="103"/>
        <v/>
      </c>
      <c r="AA129" s="16" t="str">
        <f t="shared" si="112"/>
        <v/>
      </c>
      <c r="AB129" s="16" t="str">
        <f t="shared" si="113"/>
        <v>hyperlink</v>
      </c>
      <c r="AC129">
        <f t="shared" si="114"/>
        <v>0</v>
      </c>
      <c r="AD129">
        <f t="shared" si="115"/>
        <v>0</v>
      </c>
      <c r="AE129" t="b">
        <f t="shared" si="104"/>
        <v>0</v>
      </c>
      <c r="AF129" s="20" t="str">
        <f t="shared" si="116"/>
        <v/>
      </c>
      <c r="AG129" s="16" t="str">
        <f t="shared" si="117"/>
        <v/>
      </c>
      <c r="AH129" s="16" t="str">
        <f t="shared" si="118"/>
        <v/>
      </c>
    </row>
    <row r="130" spans="1:34" ht="15.75" customHeight="1" thickBot="1" x14ac:dyDescent="0.3">
      <c r="A130" s="48"/>
      <c r="B130" s="54"/>
      <c r="C130" s="28" t="str">
        <f t="shared" ref="C130" si="199">IF(OR(LEN(C129)&lt;1,LEN(D130)&lt;1),"","E")</f>
        <v>E</v>
      </c>
      <c r="D130" s="32" t="s">
        <v>187</v>
      </c>
      <c r="E130" s="35"/>
      <c r="F130" s="46"/>
      <c r="G130" s="51"/>
      <c r="H130" s="32"/>
      <c r="I130" s="32"/>
      <c r="J130" s="32"/>
      <c r="K130" s="32"/>
      <c r="L130" s="41"/>
      <c r="M130" s="29"/>
      <c r="O130" s="2">
        <f t="shared" si="106"/>
        <v>0</v>
      </c>
      <c r="P130" s="2">
        <f t="shared" si="127"/>
        <v>5</v>
      </c>
      <c r="Q130" t="str">
        <f t="shared" si="107"/>
        <v/>
      </c>
      <c r="R130">
        <f t="shared" si="108"/>
        <v>1</v>
      </c>
      <c r="S130" s="16" t="s">
        <v>45</v>
      </c>
      <c r="T130" s="16" t="str">
        <f t="shared" si="100"/>
        <v>Pemrograman Web dan Perangkat Bergerak XI</v>
      </c>
      <c r="U130" s="16" t="str">
        <f t="shared" si="101"/>
        <v>Ujian Akhir Semester</v>
      </c>
      <c r="V130" s="16">
        <f t="shared" si="109"/>
        <v>0</v>
      </c>
      <c r="W130" s="16">
        <f t="shared" si="110"/>
        <v>0</v>
      </c>
      <c r="X130" s="16">
        <f t="shared" si="111"/>
        <v>0</v>
      </c>
      <c r="Y130" s="16" t="str">
        <f t="shared" si="102"/>
        <v/>
      </c>
      <c r="Z130" s="16" t="str">
        <f t="shared" si="103"/>
        <v/>
      </c>
      <c r="AA130" s="16" t="str">
        <f t="shared" si="112"/>
        <v/>
      </c>
      <c r="AB130" s="16" t="str">
        <f t="shared" si="113"/>
        <v>semua jawaban salah</v>
      </c>
      <c r="AC130">
        <f t="shared" si="114"/>
        <v>0</v>
      </c>
      <c r="AD130">
        <f t="shared" si="115"/>
        <v>0</v>
      </c>
      <c r="AE130" t="b">
        <f t="shared" si="104"/>
        <v>0</v>
      </c>
      <c r="AF130" s="20" t="str">
        <f t="shared" si="116"/>
        <v/>
      </c>
      <c r="AG130" s="16" t="str">
        <f t="shared" si="117"/>
        <v/>
      </c>
      <c r="AH130" s="16" t="str">
        <f t="shared" si="118"/>
        <v/>
      </c>
    </row>
    <row r="131" spans="1:34" ht="15" customHeight="1" x14ac:dyDescent="0.25">
      <c r="A131" s="47" t="s">
        <v>1</v>
      </c>
      <c r="B131" s="52">
        <f t="shared" ref="B131" si="200">IF(LEN(A131)&lt;1,"",IF(ISBLANK(B125),"",B125+1))</f>
        <v>22</v>
      </c>
      <c r="C131" s="27" t="str">
        <f t="shared" ref="C131" si="201">IF(ISBLANK(A131),"",IF(A131="Uraian Panjang","Teks Uraian","Teks Soal"))</f>
        <v>Teks Soal</v>
      </c>
      <c r="D131" s="33" t="s">
        <v>188</v>
      </c>
      <c r="E131" s="36"/>
      <c r="F131" s="45" t="str">
        <f t="shared" ref="F131" si="202">IF(ISBLANK(A131),"",IF(A131="Pilihan Ganda","Centang salah satu jawaban disamping pada kolom KUNCI",IF(A131="Jawaban Jamak","Centang beberapa jawaban disamping pada kolom KUNCI",IF(A131="Uraian Panjang","Pastikan tidak ada jawaban yang tercentang pada kolom KUNCI",IF(A131="Esai Koreksi Otomatis","Kunci jawaban adalah teks opsi dan centang opsi tersebut pada kolom KUNCI","ISIKAN JODOHNYA PADA KOLOM KUNCI")))))</f>
        <v>Centang salah satu jawaban disamping pada kolom KUNCI</v>
      </c>
      <c r="G131" s="49" t="str">
        <f>IF(LEN(A131)&lt;1,"",IF(AE131=FALSE,"Ada kesalahan, mohon perhatikan kolom KETERANGAN",""))</f>
        <v/>
      </c>
      <c r="H131" s="33"/>
      <c r="I131" s="33"/>
      <c r="J131" s="37"/>
      <c r="K131" s="37"/>
      <c r="L131" s="38"/>
      <c r="M131" s="29"/>
      <c r="O131" s="2" t="str">
        <f t="shared" si="106"/>
        <v>S</v>
      </c>
      <c r="P131" s="2">
        <f t="shared" si="127"/>
        <v>1</v>
      </c>
      <c r="Q131">
        <f t="shared" si="107"/>
        <v>22</v>
      </c>
      <c r="R131">
        <f t="shared" si="108"/>
        <v>1</v>
      </c>
      <c r="S131" s="16" t="s">
        <v>45</v>
      </c>
      <c r="T131" s="16" t="str">
        <f t="shared" si="100"/>
        <v>Pemrograman Web dan Perangkat Bergerak XI</v>
      </c>
      <c r="U131" s="16" t="str">
        <f t="shared" si="101"/>
        <v>Ujian Akhir Semester</v>
      </c>
      <c r="V131" s="16">
        <f t="shared" si="109"/>
        <v>0</v>
      </c>
      <c r="W131" s="16">
        <f t="shared" si="110"/>
        <v>0</v>
      </c>
      <c r="X131" s="16">
        <f t="shared" si="111"/>
        <v>0</v>
      </c>
      <c r="Y131" s="16" t="str">
        <f t="shared" si="102"/>
        <v/>
      </c>
      <c r="Z131" s="16" t="str">
        <f t="shared" si="103"/>
        <v/>
      </c>
      <c r="AA131" s="16" t="str">
        <f t="shared" si="112"/>
        <v/>
      </c>
      <c r="AB131" s="16" t="str">
        <f t="shared" si="113"/>
        <v>Dalam tabel admin, bagian password menjadi kombinasi karakter (acak) yang sebenarnya artinya itu 'admin' dengan begitu orang yang berhasil mendapatkan datanya akan kesulitan untuk mengartikannya, konsep itu dinamakan dengan ...&amp;nbsp;</v>
      </c>
      <c r="AC131">
        <f t="shared" si="114"/>
        <v>1</v>
      </c>
      <c r="AD131" t="str">
        <f t="shared" si="115"/>
        <v>S</v>
      </c>
      <c r="AE131" t="b">
        <f t="shared" si="104"/>
        <v>1</v>
      </c>
      <c r="AF131" s="20" t="str">
        <f t="shared" si="116"/>
        <v>&amp;nbsp;</v>
      </c>
      <c r="AG131" s="16" t="str">
        <f t="shared" si="117"/>
        <v/>
      </c>
      <c r="AH131" s="16" t="str">
        <f t="shared" si="118"/>
        <v/>
      </c>
    </row>
    <row r="132" spans="1:34" ht="15" customHeight="1" x14ac:dyDescent="0.25">
      <c r="A132" s="47"/>
      <c r="B132" s="53"/>
      <c r="C132" s="25" t="str">
        <f t="shared" ref="C132" si="203">IF(C131="Teks Uraian","",IF(OR(LEN(C131)&lt;1,LEN(D132)&lt;1),"","A"))</f>
        <v>A</v>
      </c>
      <c r="D132" s="31" t="s">
        <v>189</v>
      </c>
      <c r="E132" s="34"/>
      <c r="F132" s="45"/>
      <c r="G132" s="50"/>
      <c r="H132" s="31"/>
      <c r="I132" s="31"/>
      <c r="J132" s="39"/>
      <c r="K132" s="39"/>
      <c r="L132" s="40"/>
      <c r="M132" s="29"/>
      <c r="O132" s="2">
        <f t="shared" si="106"/>
        <v>0</v>
      </c>
      <c r="P132" s="2">
        <f t="shared" si="127"/>
        <v>1</v>
      </c>
      <c r="Q132" t="str">
        <f t="shared" si="107"/>
        <v/>
      </c>
      <c r="R132">
        <f t="shared" si="108"/>
        <v>1</v>
      </c>
      <c r="S132" s="16" t="s">
        <v>45</v>
      </c>
      <c r="T132" s="16" t="str">
        <f t="shared" si="100"/>
        <v>Pemrograman Web dan Perangkat Bergerak XI</v>
      </c>
      <c r="U132" s="16" t="str">
        <f t="shared" si="101"/>
        <v>Ujian Akhir Semester</v>
      </c>
      <c r="V132" s="16">
        <f t="shared" si="109"/>
        <v>0</v>
      </c>
      <c r="W132" s="16">
        <f t="shared" si="110"/>
        <v>0</v>
      </c>
      <c r="X132" s="16">
        <f t="shared" si="111"/>
        <v>0</v>
      </c>
      <c r="Y132" s="16" t="str">
        <f t="shared" si="102"/>
        <v/>
      </c>
      <c r="Z132" s="16" t="str">
        <f t="shared" si="103"/>
        <v/>
      </c>
      <c r="AA132" s="16" t="str">
        <f t="shared" si="112"/>
        <v/>
      </c>
      <c r="AB132" s="16" t="str">
        <f t="shared" si="113"/>
        <v>insert</v>
      </c>
      <c r="AC132">
        <f t="shared" si="114"/>
        <v>1</v>
      </c>
      <c r="AD132">
        <f t="shared" si="115"/>
        <v>0</v>
      </c>
      <c r="AE132" t="b">
        <f t="shared" si="104"/>
        <v>0</v>
      </c>
      <c r="AF132" s="20" t="str">
        <f t="shared" si="116"/>
        <v/>
      </c>
      <c r="AG132" s="16" t="str">
        <f t="shared" si="117"/>
        <v/>
      </c>
      <c r="AH132" s="16" t="str">
        <f t="shared" si="118"/>
        <v/>
      </c>
    </row>
    <row r="133" spans="1:34" ht="15" customHeight="1" x14ac:dyDescent="0.25">
      <c r="A133" s="47"/>
      <c r="B133" s="53"/>
      <c r="C133" s="25" t="str">
        <f t="shared" ref="C133" si="204">IF(OR(LEN(C132)&lt;1,LEN(D132)&lt;1),"","B")</f>
        <v>B</v>
      </c>
      <c r="D133" s="31" t="s">
        <v>190</v>
      </c>
      <c r="E133" s="34"/>
      <c r="F133" s="45"/>
      <c r="G133" s="50"/>
      <c r="H133" s="31"/>
      <c r="I133" s="31"/>
      <c r="J133" s="39"/>
      <c r="K133" s="39"/>
      <c r="L133" s="40"/>
      <c r="M133" s="29"/>
      <c r="O133" s="2">
        <f t="shared" si="106"/>
        <v>0</v>
      </c>
      <c r="P133" s="2">
        <f t="shared" si="127"/>
        <v>2</v>
      </c>
      <c r="Q133" t="str">
        <f t="shared" si="107"/>
        <v/>
      </c>
      <c r="R133">
        <f t="shared" si="108"/>
        <v>1</v>
      </c>
      <c r="S133" s="16" t="s">
        <v>45</v>
      </c>
      <c r="T133" s="16" t="str">
        <f t="shared" ref="T133:T196" si="205">C$1</f>
        <v>Pemrograman Web dan Perangkat Bergerak XI</v>
      </c>
      <c r="U133" s="16" t="str">
        <f t="shared" ref="U133:U196" si="206">C$2</f>
        <v>Ujian Akhir Semester</v>
      </c>
      <c r="V133" s="16">
        <f t="shared" si="109"/>
        <v>0</v>
      </c>
      <c r="W133" s="16">
        <f t="shared" si="110"/>
        <v>0</v>
      </c>
      <c r="X133" s="16">
        <f t="shared" si="111"/>
        <v>0</v>
      </c>
      <c r="Y133" s="16" t="str">
        <f t="shared" ref="Y133:Y196" si="207">IF(ISBLANK(H133),"",CONCATENATE("&lt;img src='",S133,T133,"/",U133,"/",V133,"'&gt;&lt;br/&gt;"))</f>
        <v/>
      </c>
      <c r="Z133" s="16" t="str">
        <f t="shared" ref="Z133:Z196" si="208">IF(ISBLANK(I133),"",CONCATENATE("&lt;br/&gt;&lt;img src='",S133,T133,"/",U133,"/",W133,"'&gt;"))</f>
        <v/>
      </c>
      <c r="AA133" s="16" t="str">
        <f t="shared" si="112"/>
        <v/>
      </c>
      <c r="AB133" s="16" t="str">
        <f t="shared" si="113"/>
        <v>read</v>
      </c>
      <c r="AC133">
        <f t="shared" si="114"/>
        <v>1</v>
      </c>
      <c r="AD133">
        <f t="shared" si="115"/>
        <v>0</v>
      </c>
      <c r="AE133" t="b">
        <f t="shared" ref="AE133:AE196" si="209">IF(A133="Pilihan Ganda",
 AND(A133="Pilihan Ganda",AC133=1),
 IF(A133="Jawaban Jamak",
  AND(A133="Jawaban Jamak",AC133&gt;1),
  IF(A133="Menjodohkan",
   AND(A133="Menjodohkan",AC133=0),
   IF(A133="Uraian Panjang",
    AND(A133="Uraian Panjang",AC133=0),
    IF(A133="Esai Koreksi Otomatis",
     AND(A133="Esai Koreksi Otomatis",AC133&gt;0)
    )
   )
  )
 )
)</f>
        <v>0</v>
      </c>
      <c r="AF133" s="20" t="str">
        <f t="shared" si="116"/>
        <v/>
      </c>
      <c r="AG133" s="16" t="str">
        <f t="shared" si="117"/>
        <v/>
      </c>
      <c r="AH133" s="16" t="str">
        <f t="shared" si="118"/>
        <v/>
      </c>
    </row>
    <row r="134" spans="1:34" ht="15" customHeight="1" x14ac:dyDescent="0.25">
      <c r="A134" s="47"/>
      <c r="B134" s="53"/>
      <c r="C134" s="25" t="str">
        <f t="shared" ref="C134" si="210">IF(OR(LEN(C133)&lt;1,LEN(D134)&lt;1),"","C")</f>
        <v>C</v>
      </c>
      <c r="D134" s="31" t="s">
        <v>191</v>
      </c>
      <c r="E134" s="34"/>
      <c r="F134" s="45"/>
      <c r="G134" s="50"/>
      <c r="H134" s="31"/>
      <c r="I134" s="31"/>
      <c r="J134" s="39"/>
      <c r="K134" s="39"/>
      <c r="L134" s="40"/>
      <c r="M134" s="29"/>
      <c r="O134" s="2">
        <f t="shared" ref="O134:O197" si="211">IF(AND(ISBLANK(A134),ISBLANK(E134)),0,IF(ISBLANK(E134),IF(A134="Pilihan Ganda","S",IF(A134="Jawaban Jamak","M",IF(A134="Uraian Panjang","T",IF(A134="Esai Koreksi Otomatis","T","O")))),IF(E134="v",1,0)))</f>
        <v>0</v>
      </c>
      <c r="P134" s="2">
        <f t="shared" si="127"/>
        <v>3</v>
      </c>
      <c r="Q134" t="str">
        <f t="shared" ref="Q134:Q197" si="212">IF(ISBLANK(B134),"",B134)</f>
        <v/>
      </c>
      <c r="R134">
        <f t="shared" ref="R134:R197" si="213">IF(ISBLANK(D134),0,1)</f>
        <v>1</v>
      </c>
      <c r="S134" s="16" t="s">
        <v>45</v>
      </c>
      <c r="T134" s="16" t="str">
        <f t="shared" si="205"/>
        <v>Pemrograman Web dan Perangkat Bergerak XI</v>
      </c>
      <c r="U134" s="16" t="str">
        <f t="shared" si="206"/>
        <v>Ujian Akhir Semester</v>
      </c>
      <c r="V134" s="16">
        <f t="shared" ref="V134:V197" si="214">H134</f>
        <v>0</v>
      </c>
      <c r="W134" s="16">
        <f t="shared" ref="W134:W197" si="215">I134</f>
        <v>0</v>
      </c>
      <c r="X134" s="16">
        <f t="shared" ref="X134:X197" si="216">J134</f>
        <v>0</v>
      </c>
      <c r="Y134" s="16" t="str">
        <f t="shared" si="207"/>
        <v/>
      </c>
      <c r="Z134" s="16" t="str">
        <f t="shared" si="208"/>
        <v/>
      </c>
      <c r="AA134" s="16" t="str">
        <f t="shared" ref="AA134:AA197" si="217">IF(ISBLANK(J134),"",CONCATENATE("&lt;br/&gt;&lt;img src='",S134,T134,"/",U134,"/",X134,"'&gt;"))</f>
        <v/>
      </c>
      <c r="AB134" s="16" t="str">
        <f t="shared" ref="AB134:AB197" si="218">CONCATENATE(Y134,SUBSTITUTE(D134,CHAR(34),"&amp;quot;"),AF134,Z134,AA134,AG134,AH134)</f>
        <v>update</v>
      </c>
      <c r="AC134">
        <f t="shared" ref="AC134:AC197" si="219">COUNTIF(E134:E139,"v")</f>
        <v>1</v>
      </c>
      <c r="AD134">
        <f t="shared" ref="AD134:AD197" si="220">O134</f>
        <v>0</v>
      </c>
      <c r="AE134" t="b">
        <f t="shared" si="209"/>
        <v>0</v>
      </c>
      <c r="AF134" s="20" t="str">
        <f t="shared" ref="AF134:AF197" si="221">IF(LEN(C134)&gt;1,IF(A134="Menjodohkan",CONCATENATE("&lt;div id='tmfmatchsub' style='background:#bbdefb; border:1px solid #2196f3; padding:5px 10px'&gt;
&lt;ol&gt;","&lt;li&gt;",E135,"&lt;/li&gt;","&lt;li&gt;",E136,"&lt;/li&gt;","&lt;li&gt;",E137,"&lt;/li&gt;","&lt;li&gt;",E138,"&lt;/li&gt;","&lt;li&gt;",E139,"&lt;/li&gt;&lt;/ol&gt;&lt;/div&gt;"),"&amp;nbsp;"),"")</f>
        <v/>
      </c>
      <c r="AG134" s="16" t="str">
        <f t="shared" ref="AG134:AG197" si="222">IF(ISBLANK(K134),"",CONCATENATE("&lt;br/&gt;&lt;audio controls&gt;&lt;source src='",S134,T134,"/",U134,"/",K134,"'&gt;Your browser does not support the audio element.&lt;/audio&gt;"))</f>
        <v/>
      </c>
      <c r="AH134" s="16" t="str">
        <f t="shared" ref="AH134:AH197" si="223">IF(ISBLANK(L134),"",CONCATENATE("&lt;br/&gt;&lt;video controls&gt;&lt;source src='",S134,T134,"/",U134,"/",L134,"'&gt;Your browser does not support the video element.&lt;/video&gt;"))</f>
        <v/>
      </c>
    </row>
    <row r="135" spans="1:34" ht="15" customHeight="1" x14ac:dyDescent="0.25">
      <c r="A135" s="47"/>
      <c r="B135" s="53"/>
      <c r="C135" s="25" t="str">
        <f t="shared" ref="C135" si="224">IF(OR(LEN(C134)&lt;1,LEN(D135)&lt;1),"","D")</f>
        <v>D</v>
      </c>
      <c r="D135" s="31" t="s">
        <v>192</v>
      </c>
      <c r="E135" s="34"/>
      <c r="F135" s="45"/>
      <c r="G135" s="50"/>
      <c r="H135" s="31"/>
      <c r="I135" s="31"/>
      <c r="J135" s="39"/>
      <c r="K135" s="39"/>
      <c r="L135" s="40"/>
      <c r="M135" s="29"/>
      <c r="O135" s="2">
        <f t="shared" si="211"/>
        <v>0</v>
      </c>
      <c r="P135" s="2">
        <f t="shared" si="127"/>
        <v>4</v>
      </c>
      <c r="Q135" t="str">
        <f t="shared" si="212"/>
        <v/>
      </c>
      <c r="R135">
        <f t="shared" si="213"/>
        <v>1</v>
      </c>
      <c r="S135" s="16" t="s">
        <v>45</v>
      </c>
      <c r="T135" s="16" t="str">
        <f t="shared" si="205"/>
        <v>Pemrograman Web dan Perangkat Bergerak XI</v>
      </c>
      <c r="U135" s="16" t="str">
        <f t="shared" si="206"/>
        <v>Ujian Akhir Semester</v>
      </c>
      <c r="V135" s="16">
        <f t="shared" si="214"/>
        <v>0</v>
      </c>
      <c r="W135" s="16">
        <f t="shared" si="215"/>
        <v>0</v>
      </c>
      <c r="X135" s="16">
        <f t="shared" si="216"/>
        <v>0</v>
      </c>
      <c r="Y135" s="16" t="str">
        <f t="shared" si="207"/>
        <v/>
      </c>
      <c r="Z135" s="16" t="str">
        <f t="shared" si="208"/>
        <v/>
      </c>
      <c r="AA135" s="16" t="str">
        <f t="shared" si="217"/>
        <v/>
      </c>
      <c r="AB135" s="16" t="str">
        <f t="shared" si="218"/>
        <v>delete</v>
      </c>
      <c r="AC135">
        <f t="shared" si="219"/>
        <v>1</v>
      </c>
      <c r="AD135">
        <f t="shared" si="220"/>
        <v>0</v>
      </c>
      <c r="AE135" t="b">
        <f t="shared" si="209"/>
        <v>0</v>
      </c>
      <c r="AF135" s="20" t="str">
        <f t="shared" si="221"/>
        <v/>
      </c>
      <c r="AG135" s="16" t="str">
        <f t="shared" si="222"/>
        <v/>
      </c>
      <c r="AH135" s="16" t="str">
        <f t="shared" si="223"/>
        <v/>
      </c>
    </row>
    <row r="136" spans="1:34" ht="15.75" customHeight="1" thickBot="1" x14ac:dyDescent="0.3">
      <c r="A136" s="48"/>
      <c r="B136" s="54"/>
      <c r="C136" s="28" t="str">
        <f t="shared" ref="C136" si="225">IF(OR(LEN(C135)&lt;1,LEN(D136)&lt;1),"","E")</f>
        <v>E</v>
      </c>
      <c r="D136" s="32" t="s">
        <v>193</v>
      </c>
      <c r="E136" s="34" t="s">
        <v>41</v>
      </c>
      <c r="F136" s="46"/>
      <c r="G136" s="51"/>
      <c r="H136" s="32"/>
      <c r="I136" s="32"/>
      <c r="J136" s="32"/>
      <c r="K136" s="32"/>
      <c r="L136" s="41"/>
      <c r="M136" s="29"/>
      <c r="O136" s="2">
        <f t="shared" si="211"/>
        <v>1</v>
      </c>
      <c r="P136" s="2">
        <f t="shared" si="127"/>
        <v>5</v>
      </c>
      <c r="Q136" t="str">
        <f t="shared" si="212"/>
        <v/>
      </c>
      <c r="R136">
        <f t="shared" si="213"/>
        <v>1</v>
      </c>
      <c r="S136" s="16" t="s">
        <v>45</v>
      </c>
      <c r="T136" s="16" t="str">
        <f t="shared" si="205"/>
        <v>Pemrograman Web dan Perangkat Bergerak XI</v>
      </c>
      <c r="U136" s="16" t="str">
        <f t="shared" si="206"/>
        <v>Ujian Akhir Semester</v>
      </c>
      <c r="V136" s="16">
        <f t="shared" si="214"/>
        <v>0</v>
      </c>
      <c r="W136" s="16">
        <f t="shared" si="215"/>
        <v>0</v>
      </c>
      <c r="X136" s="16">
        <f t="shared" si="216"/>
        <v>0</v>
      </c>
      <c r="Y136" s="16" t="str">
        <f t="shared" si="207"/>
        <v/>
      </c>
      <c r="Z136" s="16" t="str">
        <f t="shared" si="208"/>
        <v/>
      </c>
      <c r="AA136" s="16" t="str">
        <f t="shared" si="217"/>
        <v/>
      </c>
      <c r="AB136" s="16" t="str">
        <f t="shared" si="218"/>
        <v>enkripsi</v>
      </c>
      <c r="AC136">
        <f t="shared" si="219"/>
        <v>1</v>
      </c>
      <c r="AD136">
        <f t="shared" si="220"/>
        <v>1</v>
      </c>
      <c r="AE136" t="b">
        <f t="shared" si="209"/>
        <v>0</v>
      </c>
      <c r="AF136" s="20" t="str">
        <f t="shared" si="221"/>
        <v/>
      </c>
      <c r="AG136" s="16" t="str">
        <f t="shared" si="222"/>
        <v/>
      </c>
      <c r="AH136" s="16" t="str">
        <f t="shared" si="223"/>
        <v/>
      </c>
    </row>
    <row r="137" spans="1:34" ht="15" customHeight="1" x14ac:dyDescent="0.25">
      <c r="A137" s="47" t="s">
        <v>1</v>
      </c>
      <c r="B137" s="52">
        <f t="shared" ref="B137" si="226">IF(LEN(A137)&lt;1,"",IF(ISBLANK(B131),"",B131+1))</f>
        <v>23</v>
      </c>
      <c r="C137" s="27" t="str">
        <f t="shared" ref="C137" si="227">IF(ISBLANK(A137),"",IF(A137="Uraian Panjang","Teks Uraian","Teks Soal"))</f>
        <v>Teks Soal</v>
      </c>
      <c r="D137" s="33" t="s">
        <v>194</v>
      </c>
      <c r="E137" s="36"/>
      <c r="F137" s="45" t="str">
        <f t="shared" ref="F137" si="228">IF(ISBLANK(A137),"",IF(A137="Pilihan Ganda","Centang salah satu jawaban disamping pada kolom KUNCI",IF(A137="Jawaban Jamak","Centang beberapa jawaban disamping pada kolom KUNCI",IF(A137="Uraian Panjang","Pastikan tidak ada jawaban yang tercentang pada kolom KUNCI",IF(A137="Esai Koreksi Otomatis","Kunci jawaban adalah teks opsi dan centang opsi tersebut pada kolom KUNCI","ISIKAN JODOHNYA PADA KOLOM KUNCI")))))</f>
        <v>Centang salah satu jawaban disamping pada kolom KUNCI</v>
      </c>
      <c r="G137" s="49" t="str">
        <f>IF(LEN(A137)&lt;1,"",IF(AE137=FALSE,"Ada kesalahan, mohon perhatikan kolom KETERANGAN",""))</f>
        <v/>
      </c>
      <c r="H137" s="33"/>
      <c r="I137" s="33"/>
      <c r="J137" s="37"/>
      <c r="K137" s="37"/>
      <c r="L137" s="38"/>
      <c r="M137" s="29"/>
      <c r="O137" s="2" t="str">
        <f t="shared" si="211"/>
        <v>S</v>
      </c>
      <c r="P137" s="2">
        <f t="shared" si="127"/>
        <v>1</v>
      </c>
      <c r="Q137">
        <f t="shared" si="212"/>
        <v>23</v>
      </c>
      <c r="R137">
        <f t="shared" si="213"/>
        <v>1</v>
      </c>
      <c r="S137" s="16" t="s">
        <v>45</v>
      </c>
      <c r="T137" s="16" t="str">
        <f t="shared" si="205"/>
        <v>Pemrograman Web dan Perangkat Bergerak XI</v>
      </c>
      <c r="U137" s="16" t="str">
        <f t="shared" si="206"/>
        <v>Ujian Akhir Semester</v>
      </c>
      <c r="V137" s="16">
        <f t="shared" si="214"/>
        <v>0</v>
      </c>
      <c r="W137" s="16">
        <f t="shared" si="215"/>
        <v>0</v>
      </c>
      <c r="X137" s="16">
        <f t="shared" si="216"/>
        <v>0</v>
      </c>
      <c r="Y137" s="16" t="str">
        <f t="shared" si="207"/>
        <v/>
      </c>
      <c r="Z137" s="16" t="str">
        <f t="shared" si="208"/>
        <v/>
      </c>
      <c r="AA137" s="16" t="str">
        <f t="shared" si="217"/>
        <v/>
      </c>
      <c r="AB137" s="16" t="str">
        <f t="shared" si="218"/>
        <v>cara membuat koneksi dalam php, kita membutuhkan, kecuali...&amp;nbsp;</v>
      </c>
      <c r="AC137">
        <f t="shared" si="219"/>
        <v>1</v>
      </c>
      <c r="AD137" t="str">
        <f t="shared" si="220"/>
        <v>S</v>
      </c>
      <c r="AE137" t="b">
        <f t="shared" si="209"/>
        <v>1</v>
      </c>
      <c r="AF137" s="20" t="str">
        <f t="shared" si="221"/>
        <v>&amp;nbsp;</v>
      </c>
      <c r="AG137" s="16" t="str">
        <f t="shared" si="222"/>
        <v/>
      </c>
      <c r="AH137" s="16" t="str">
        <f t="shared" si="223"/>
        <v/>
      </c>
    </row>
    <row r="138" spans="1:34" ht="15" customHeight="1" x14ac:dyDescent="0.25">
      <c r="A138" s="47"/>
      <c r="B138" s="53"/>
      <c r="C138" s="25" t="str">
        <f t="shared" ref="C138" si="229">IF(C137="Teks Uraian","",IF(OR(LEN(C137)&lt;1,LEN(D138)&lt;1),"","A"))</f>
        <v>A</v>
      </c>
      <c r="D138" s="31" t="s">
        <v>195</v>
      </c>
      <c r="E138" s="34"/>
      <c r="F138" s="45"/>
      <c r="G138" s="50"/>
      <c r="H138" s="31"/>
      <c r="I138" s="31"/>
      <c r="J138" s="39"/>
      <c r="K138" s="39"/>
      <c r="L138" s="40"/>
      <c r="M138" s="29"/>
      <c r="O138" s="2">
        <f t="shared" si="211"/>
        <v>0</v>
      </c>
      <c r="P138" s="2">
        <f t="shared" si="127"/>
        <v>1</v>
      </c>
      <c r="Q138" t="str">
        <f t="shared" si="212"/>
        <v/>
      </c>
      <c r="R138">
        <f t="shared" si="213"/>
        <v>1</v>
      </c>
      <c r="S138" s="16" t="s">
        <v>45</v>
      </c>
      <c r="T138" s="16" t="str">
        <f t="shared" si="205"/>
        <v>Pemrograman Web dan Perangkat Bergerak XI</v>
      </c>
      <c r="U138" s="16" t="str">
        <f t="shared" si="206"/>
        <v>Ujian Akhir Semester</v>
      </c>
      <c r="V138" s="16">
        <f t="shared" si="214"/>
        <v>0</v>
      </c>
      <c r="W138" s="16">
        <f t="shared" si="215"/>
        <v>0</v>
      </c>
      <c r="X138" s="16">
        <f t="shared" si="216"/>
        <v>0</v>
      </c>
      <c r="Y138" s="16" t="str">
        <f t="shared" si="207"/>
        <v/>
      </c>
      <c r="Z138" s="16" t="str">
        <f t="shared" si="208"/>
        <v/>
      </c>
      <c r="AA138" s="16" t="str">
        <f t="shared" si="217"/>
        <v/>
      </c>
      <c r="AB138" s="16" t="str">
        <f t="shared" si="218"/>
        <v>host</v>
      </c>
      <c r="AC138">
        <f t="shared" si="219"/>
        <v>1</v>
      </c>
      <c r="AD138">
        <f t="shared" si="220"/>
        <v>0</v>
      </c>
      <c r="AE138" t="b">
        <f t="shared" si="209"/>
        <v>0</v>
      </c>
      <c r="AF138" s="20" t="str">
        <f t="shared" si="221"/>
        <v/>
      </c>
      <c r="AG138" s="16" t="str">
        <f t="shared" si="222"/>
        <v/>
      </c>
      <c r="AH138" s="16" t="str">
        <f t="shared" si="223"/>
        <v/>
      </c>
    </row>
    <row r="139" spans="1:34" ht="15" customHeight="1" x14ac:dyDescent="0.25">
      <c r="A139" s="47"/>
      <c r="B139" s="53"/>
      <c r="C139" s="25" t="str">
        <f t="shared" ref="C139" si="230">IF(OR(LEN(C138)&lt;1,LEN(D138)&lt;1),"","B")</f>
        <v>B</v>
      </c>
      <c r="D139" s="31" t="s">
        <v>196</v>
      </c>
      <c r="E139" s="34"/>
      <c r="F139" s="45"/>
      <c r="G139" s="50"/>
      <c r="H139" s="31"/>
      <c r="I139" s="31"/>
      <c r="J139" s="39"/>
      <c r="K139" s="39"/>
      <c r="L139" s="40"/>
      <c r="M139" s="29"/>
      <c r="O139" s="2">
        <f t="shared" si="211"/>
        <v>0</v>
      </c>
      <c r="P139" s="2">
        <f t="shared" si="127"/>
        <v>2</v>
      </c>
      <c r="Q139" t="str">
        <f t="shared" si="212"/>
        <v/>
      </c>
      <c r="R139">
        <f t="shared" si="213"/>
        <v>1</v>
      </c>
      <c r="S139" s="16" t="s">
        <v>45</v>
      </c>
      <c r="T139" s="16" t="str">
        <f t="shared" si="205"/>
        <v>Pemrograman Web dan Perangkat Bergerak XI</v>
      </c>
      <c r="U139" s="16" t="str">
        <f t="shared" si="206"/>
        <v>Ujian Akhir Semester</v>
      </c>
      <c r="V139" s="16">
        <f t="shared" si="214"/>
        <v>0</v>
      </c>
      <c r="W139" s="16">
        <f t="shared" si="215"/>
        <v>0</v>
      </c>
      <c r="X139" s="16">
        <f t="shared" si="216"/>
        <v>0</v>
      </c>
      <c r="Y139" s="16" t="str">
        <f t="shared" si="207"/>
        <v/>
      </c>
      <c r="Z139" s="16" t="str">
        <f t="shared" si="208"/>
        <v/>
      </c>
      <c r="AA139" s="16" t="str">
        <f t="shared" si="217"/>
        <v/>
      </c>
      <c r="AB139" s="16" t="str">
        <f t="shared" si="218"/>
        <v>username</v>
      </c>
      <c r="AC139">
        <f t="shared" si="219"/>
        <v>2</v>
      </c>
      <c r="AD139">
        <f t="shared" si="220"/>
        <v>0</v>
      </c>
      <c r="AE139" t="b">
        <f t="shared" si="209"/>
        <v>0</v>
      </c>
      <c r="AF139" s="20" t="str">
        <f t="shared" si="221"/>
        <v/>
      </c>
      <c r="AG139" s="16" t="str">
        <f t="shared" si="222"/>
        <v/>
      </c>
      <c r="AH139" s="16" t="str">
        <f t="shared" si="223"/>
        <v/>
      </c>
    </row>
    <row r="140" spans="1:34" ht="15" customHeight="1" x14ac:dyDescent="0.25">
      <c r="A140" s="47"/>
      <c r="B140" s="53"/>
      <c r="C140" s="25" t="str">
        <f t="shared" ref="C140" si="231">IF(OR(LEN(C139)&lt;1,LEN(D140)&lt;1),"","C")</f>
        <v>C</v>
      </c>
      <c r="D140" s="31" t="s">
        <v>197</v>
      </c>
      <c r="E140" s="34"/>
      <c r="F140" s="45"/>
      <c r="G140" s="50"/>
      <c r="H140" s="31"/>
      <c r="I140" s="31"/>
      <c r="J140" s="39"/>
      <c r="K140" s="39"/>
      <c r="L140" s="40"/>
      <c r="M140" s="29"/>
      <c r="O140" s="2">
        <f t="shared" si="211"/>
        <v>0</v>
      </c>
      <c r="P140" s="2">
        <f t="shared" ref="P140:P203" si="232">IF(LEN(C140)&gt;1,1,IF(C140="A",1,IF(C140="B",2,IF(C140="C",3,IF(C140="D",4,IF(C140="E",5,""))))))</f>
        <v>3</v>
      </c>
      <c r="Q140" t="str">
        <f t="shared" si="212"/>
        <v/>
      </c>
      <c r="R140">
        <f t="shared" si="213"/>
        <v>1</v>
      </c>
      <c r="S140" s="16" t="s">
        <v>45</v>
      </c>
      <c r="T140" s="16" t="str">
        <f t="shared" si="205"/>
        <v>Pemrograman Web dan Perangkat Bergerak XI</v>
      </c>
      <c r="U140" s="16" t="str">
        <f t="shared" si="206"/>
        <v>Ujian Akhir Semester</v>
      </c>
      <c r="V140" s="16">
        <f t="shared" si="214"/>
        <v>0</v>
      </c>
      <c r="W140" s="16">
        <f t="shared" si="215"/>
        <v>0</v>
      </c>
      <c r="X140" s="16">
        <f t="shared" si="216"/>
        <v>0</v>
      </c>
      <c r="Y140" s="16" t="str">
        <f t="shared" si="207"/>
        <v/>
      </c>
      <c r="Z140" s="16" t="str">
        <f t="shared" si="208"/>
        <v/>
      </c>
      <c r="AA140" s="16" t="str">
        <f t="shared" si="217"/>
        <v/>
      </c>
      <c r="AB140" s="16" t="str">
        <f t="shared" si="218"/>
        <v>password</v>
      </c>
      <c r="AC140">
        <f t="shared" si="219"/>
        <v>2</v>
      </c>
      <c r="AD140">
        <f t="shared" si="220"/>
        <v>0</v>
      </c>
      <c r="AE140" t="b">
        <f t="shared" si="209"/>
        <v>0</v>
      </c>
      <c r="AF140" s="20" t="str">
        <f t="shared" si="221"/>
        <v/>
      </c>
      <c r="AG140" s="16" t="str">
        <f t="shared" si="222"/>
        <v/>
      </c>
      <c r="AH140" s="16" t="str">
        <f t="shared" si="223"/>
        <v/>
      </c>
    </row>
    <row r="141" spans="1:34" ht="15" customHeight="1" x14ac:dyDescent="0.25">
      <c r="A141" s="47"/>
      <c r="B141" s="53"/>
      <c r="C141" s="25" t="str">
        <f t="shared" ref="C141" si="233">IF(OR(LEN(C140)&lt;1,LEN(D141)&lt;1),"","D")</f>
        <v>D</v>
      </c>
      <c r="D141" s="31" t="s">
        <v>198</v>
      </c>
      <c r="E141" s="34"/>
      <c r="F141" s="45"/>
      <c r="G141" s="50"/>
      <c r="H141" s="31"/>
      <c r="I141" s="31"/>
      <c r="J141" s="39"/>
      <c r="K141" s="39"/>
      <c r="L141" s="40"/>
      <c r="M141" s="29"/>
      <c r="O141" s="2">
        <f t="shared" si="211"/>
        <v>0</v>
      </c>
      <c r="P141" s="2">
        <f t="shared" si="232"/>
        <v>4</v>
      </c>
      <c r="Q141" t="str">
        <f t="shared" si="212"/>
        <v/>
      </c>
      <c r="R141">
        <f t="shared" si="213"/>
        <v>1</v>
      </c>
      <c r="S141" s="16" t="s">
        <v>45</v>
      </c>
      <c r="T141" s="16" t="str">
        <f t="shared" si="205"/>
        <v>Pemrograman Web dan Perangkat Bergerak XI</v>
      </c>
      <c r="U141" s="16" t="str">
        <f t="shared" si="206"/>
        <v>Ujian Akhir Semester</v>
      </c>
      <c r="V141" s="16">
        <f t="shared" si="214"/>
        <v>0</v>
      </c>
      <c r="W141" s="16">
        <f t="shared" si="215"/>
        <v>0</v>
      </c>
      <c r="X141" s="16">
        <f t="shared" si="216"/>
        <v>0</v>
      </c>
      <c r="Y141" s="16" t="str">
        <f t="shared" si="207"/>
        <v/>
      </c>
      <c r="Z141" s="16" t="str">
        <f t="shared" si="208"/>
        <v/>
      </c>
      <c r="AA141" s="16" t="str">
        <f t="shared" si="217"/>
        <v/>
      </c>
      <c r="AB141" s="16" t="str">
        <f t="shared" si="218"/>
        <v>nama database</v>
      </c>
      <c r="AC141">
        <f t="shared" si="219"/>
        <v>2</v>
      </c>
      <c r="AD141">
        <f t="shared" si="220"/>
        <v>0</v>
      </c>
      <c r="AE141" t="b">
        <f t="shared" si="209"/>
        <v>0</v>
      </c>
      <c r="AF141" s="20" t="str">
        <f t="shared" si="221"/>
        <v/>
      </c>
      <c r="AG141" s="16" t="str">
        <f t="shared" si="222"/>
        <v/>
      </c>
      <c r="AH141" s="16" t="str">
        <f t="shared" si="223"/>
        <v/>
      </c>
    </row>
    <row r="142" spans="1:34" ht="15.75" customHeight="1" thickBot="1" x14ac:dyDescent="0.3">
      <c r="A142" s="48"/>
      <c r="B142" s="54"/>
      <c r="C142" s="28" t="str">
        <f t="shared" ref="C142" si="234">IF(OR(LEN(C141)&lt;1,LEN(D142)&lt;1),"","E")</f>
        <v>E</v>
      </c>
      <c r="D142" s="32" t="s">
        <v>199</v>
      </c>
      <c r="E142" s="34" t="s">
        <v>41</v>
      </c>
      <c r="F142" s="46"/>
      <c r="G142" s="51"/>
      <c r="H142" s="32"/>
      <c r="I142" s="32"/>
      <c r="J142" s="32"/>
      <c r="K142" s="32"/>
      <c r="L142" s="41"/>
      <c r="M142" s="29"/>
      <c r="O142" s="2">
        <f t="shared" si="211"/>
        <v>1</v>
      </c>
      <c r="P142" s="2">
        <f t="shared" si="232"/>
        <v>5</v>
      </c>
      <c r="Q142" t="str">
        <f t="shared" si="212"/>
        <v/>
      </c>
      <c r="R142">
        <f t="shared" si="213"/>
        <v>1</v>
      </c>
      <c r="S142" s="16" t="s">
        <v>45</v>
      </c>
      <c r="T142" s="16" t="str">
        <f t="shared" si="205"/>
        <v>Pemrograman Web dan Perangkat Bergerak XI</v>
      </c>
      <c r="U142" s="16" t="str">
        <f t="shared" si="206"/>
        <v>Ujian Akhir Semester</v>
      </c>
      <c r="V142" s="16">
        <f t="shared" si="214"/>
        <v>0</v>
      </c>
      <c r="W142" s="16">
        <f t="shared" si="215"/>
        <v>0</v>
      </c>
      <c r="X142" s="16">
        <f t="shared" si="216"/>
        <v>0</v>
      </c>
      <c r="Y142" s="16" t="str">
        <f t="shared" si="207"/>
        <v/>
      </c>
      <c r="Z142" s="16" t="str">
        <f t="shared" si="208"/>
        <v/>
      </c>
      <c r="AA142" s="16" t="str">
        <f t="shared" si="217"/>
        <v/>
      </c>
      <c r="AB142" s="16" t="str">
        <f t="shared" si="218"/>
        <v>nama tabel/entitas</v>
      </c>
      <c r="AC142">
        <f t="shared" si="219"/>
        <v>2</v>
      </c>
      <c r="AD142">
        <f t="shared" si="220"/>
        <v>1</v>
      </c>
      <c r="AE142" t="b">
        <f t="shared" si="209"/>
        <v>0</v>
      </c>
      <c r="AF142" s="20" t="str">
        <f t="shared" si="221"/>
        <v/>
      </c>
      <c r="AG142" s="16" t="str">
        <f t="shared" si="222"/>
        <v/>
      </c>
      <c r="AH142" s="16" t="str">
        <f t="shared" si="223"/>
        <v/>
      </c>
    </row>
    <row r="143" spans="1:34" ht="15" customHeight="1" x14ac:dyDescent="0.25">
      <c r="A143" s="47" t="s">
        <v>1</v>
      </c>
      <c r="B143" s="52">
        <f t="shared" ref="B143" si="235">IF(LEN(A143)&lt;1,"",IF(ISBLANK(B137),"",B137+1))</f>
        <v>24</v>
      </c>
      <c r="C143" s="27" t="str">
        <f t="shared" ref="C143" si="236">IF(ISBLANK(A143),"",IF(A143="Uraian Panjang","Teks Uraian","Teks Soal"))</f>
        <v>Teks Soal</v>
      </c>
      <c r="D143" s="33" t="s">
        <v>200</v>
      </c>
      <c r="E143" s="36"/>
      <c r="F143" s="45" t="str">
        <f t="shared" ref="F143" si="237">IF(ISBLANK(A143),"",IF(A143="Pilihan Ganda","Centang salah satu jawaban disamping pada kolom KUNCI",IF(A143="Jawaban Jamak","Centang beberapa jawaban disamping pada kolom KUNCI",IF(A143="Uraian Panjang","Pastikan tidak ada jawaban yang tercentang pada kolom KUNCI",IF(A143="Esai Koreksi Otomatis","Kunci jawaban adalah teks opsi dan centang opsi tersebut pada kolom KUNCI","ISIKAN JODOHNYA PADA KOLOM KUNCI")))))</f>
        <v>Centang salah satu jawaban disamping pada kolom KUNCI</v>
      </c>
      <c r="G143" s="49" t="str">
        <f>IF(LEN(A143)&lt;1,"",IF(AE143=FALSE,"Ada kesalahan, mohon perhatikan kolom KETERANGAN",""))</f>
        <v/>
      </c>
      <c r="H143" s="33"/>
      <c r="I143" s="33"/>
      <c r="J143" s="37"/>
      <c r="K143" s="37"/>
      <c r="L143" s="38"/>
      <c r="M143" s="29"/>
      <c r="O143" s="2" t="str">
        <f t="shared" si="211"/>
        <v>S</v>
      </c>
      <c r="P143" s="2">
        <f t="shared" si="232"/>
        <v>1</v>
      </c>
      <c r="Q143">
        <f t="shared" si="212"/>
        <v>24</v>
      </c>
      <c r="R143">
        <f t="shared" si="213"/>
        <v>1</v>
      </c>
      <c r="S143" s="16" t="s">
        <v>45</v>
      </c>
      <c r="T143" s="16" t="str">
        <f t="shared" si="205"/>
        <v>Pemrograman Web dan Perangkat Bergerak XI</v>
      </c>
      <c r="U143" s="16" t="str">
        <f t="shared" si="206"/>
        <v>Ujian Akhir Semester</v>
      </c>
      <c r="V143" s="16">
        <f t="shared" si="214"/>
        <v>0</v>
      </c>
      <c r="W143" s="16">
        <f t="shared" si="215"/>
        <v>0</v>
      </c>
      <c r="X143" s="16">
        <f t="shared" si="216"/>
        <v>0</v>
      </c>
      <c r="Y143" s="16" t="str">
        <f t="shared" si="207"/>
        <v/>
      </c>
      <c r="Z143" s="16" t="str">
        <f t="shared" si="208"/>
        <v/>
      </c>
      <c r="AA143" s="16" t="str">
        <f t="shared" si="217"/>
        <v/>
      </c>
      <c r="AB143" s="16" t="str">
        <f t="shared" si="218"/>
        <v>Create dalam crud berarti melakukan query&amp;nbsp;</v>
      </c>
      <c r="AC143">
        <f t="shared" si="219"/>
        <v>1</v>
      </c>
      <c r="AD143" t="str">
        <f t="shared" si="220"/>
        <v>S</v>
      </c>
      <c r="AE143" t="b">
        <f t="shared" si="209"/>
        <v>1</v>
      </c>
      <c r="AF143" s="20" t="str">
        <f t="shared" si="221"/>
        <v>&amp;nbsp;</v>
      </c>
      <c r="AG143" s="16" t="str">
        <f t="shared" si="222"/>
        <v/>
      </c>
      <c r="AH143" s="16" t="str">
        <f t="shared" si="223"/>
        <v/>
      </c>
    </row>
    <row r="144" spans="1:34" ht="15" customHeight="1" x14ac:dyDescent="0.25">
      <c r="A144" s="47"/>
      <c r="B144" s="53"/>
      <c r="C144" s="25" t="str">
        <f t="shared" ref="C144" si="238">IF(C143="Teks Uraian","",IF(OR(LEN(C143)&lt;1,LEN(D144)&lt;1),"","A"))</f>
        <v>A</v>
      </c>
      <c r="D144" s="31" t="s">
        <v>189</v>
      </c>
      <c r="E144" s="34" t="s">
        <v>41</v>
      </c>
      <c r="F144" s="45"/>
      <c r="G144" s="50"/>
      <c r="H144" s="31"/>
      <c r="I144" s="31"/>
      <c r="J144" s="39"/>
      <c r="K144" s="39"/>
      <c r="L144" s="40"/>
      <c r="M144" s="29"/>
      <c r="O144" s="2">
        <f t="shared" si="211"/>
        <v>1</v>
      </c>
      <c r="P144" s="2">
        <f t="shared" si="232"/>
        <v>1</v>
      </c>
      <c r="Q144" t="str">
        <f t="shared" si="212"/>
        <v/>
      </c>
      <c r="R144">
        <f t="shared" si="213"/>
        <v>1</v>
      </c>
      <c r="S144" s="16" t="s">
        <v>45</v>
      </c>
      <c r="T144" s="16" t="str">
        <f t="shared" si="205"/>
        <v>Pemrograman Web dan Perangkat Bergerak XI</v>
      </c>
      <c r="U144" s="16" t="str">
        <f t="shared" si="206"/>
        <v>Ujian Akhir Semester</v>
      </c>
      <c r="V144" s="16">
        <f t="shared" si="214"/>
        <v>0</v>
      </c>
      <c r="W144" s="16">
        <f t="shared" si="215"/>
        <v>0</v>
      </c>
      <c r="X144" s="16">
        <f t="shared" si="216"/>
        <v>0</v>
      </c>
      <c r="Y144" s="16" t="str">
        <f t="shared" si="207"/>
        <v/>
      </c>
      <c r="Z144" s="16" t="str">
        <f t="shared" si="208"/>
        <v/>
      </c>
      <c r="AA144" s="16" t="str">
        <f t="shared" si="217"/>
        <v/>
      </c>
      <c r="AB144" s="16" t="str">
        <f t="shared" si="218"/>
        <v>insert</v>
      </c>
      <c r="AC144">
        <f t="shared" si="219"/>
        <v>1</v>
      </c>
      <c r="AD144">
        <f t="shared" si="220"/>
        <v>1</v>
      </c>
      <c r="AE144" t="b">
        <f t="shared" si="209"/>
        <v>0</v>
      </c>
      <c r="AF144" s="20" t="str">
        <f t="shared" si="221"/>
        <v/>
      </c>
      <c r="AG144" s="16" t="str">
        <f t="shared" si="222"/>
        <v/>
      </c>
      <c r="AH144" s="16" t="str">
        <f t="shared" si="223"/>
        <v/>
      </c>
    </row>
    <row r="145" spans="1:34" ht="15" customHeight="1" x14ac:dyDescent="0.25">
      <c r="A145" s="47"/>
      <c r="B145" s="53"/>
      <c r="C145" s="25" t="str">
        <f t="shared" ref="C145" si="239">IF(OR(LEN(C144)&lt;1,LEN(D144)&lt;1),"","B")</f>
        <v>B</v>
      </c>
      <c r="D145" s="31" t="s">
        <v>201</v>
      </c>
      <c r="E145" s="34"/>
      <c r="F145" s="45"/>
      <c r="G145" s="50"/>
      <c r="H145" s="31"/>
      <c r="I145" s="31"/>
      <c r="J145" s="39"/>
      <c r="K145" s="39"/>
      <c r="L145" s="40"/>
      <c r="M145" s="29"/>
      <c r="O145" s="2">
        <f t="shared" si="211"/>
        <v>0</v>
      </c>
      <c r="P145" s="2">
        <f t="shared" si="232"/>
        <v>2</v>
      </c>
      <c r="Q145" t="str">
        <f t="shared" si="212"/>
        <v/>
      </c>
      <c r="R145">
        <f t="shared" si="213"/>
        <v>1</v>
      </c>
      <c r="S145" s="16" t="s">
        <v>45</v>
      </c>
      <c r="T145" s="16" t="str">
        <f t="shared" si="205"/>
        <v>Pemrograman Web dan Perangkat Bergerak XI</v>
      </c>
      <c r="U145" s="16" t="str">
        <f t="shared" si="206"/>
        <v>Ujian Akhir Semester</v>
      </c>
      <c r="V145" s="16">
        <f t="shared" si="214"/>
        <v>0</v>
      </c>
      <c r="W145" s="16">
        <f t="shared" si="215"/>
        <v>0</v>
      </c>
      <c r="X145" s="16">
        <f t="shared" si="216"/>
        <v>0</v>
      </c>
      <c r="Y145" s="16" t="str">
        <f t="shared" si="207"/>
        <v/>
      </c>
      <c r="Z145" s="16" t="str">
        <f t="shared" si="208"/>
        <v/>
      </c>
      <c r="AA145" s="16" t="str">
        <f t="shared" si="217"/>
        <v/>
      </c>
      <c r="AB145" s="16" t="str">
        <f t="shared" si="218"/>
        <v>select</v>
      </c>
      <c r="AC145">
        <f t="shared" si="219"/>
        <v>0</v>
      </c>
      <c r="AD145">
        <f t="shared" si="220"/>
        <v>0</v>
      </c>
      <c r="AE145" t="b">
        <f t="shared" si="209"/>
        <v>0</v>
      </c>
      <c r="AF145" s="20" t="str">
        <f t="shared" si="221"/>
        <v/>
      </c>
      <c r="AG145" s="16" t="str">
        <f t="shared" si="222"/>
        <v/>
      </c>
      <c r="AH145" s="16" t="str">
        <f t="shared" si="223"/>
        <v/>
      </c>
    </row>
    <row r="146" spans="1:34" ht="15" customHeight="1" x14ac:dyDescent="0.25">
      <c r="A146" s="47"/>
      <c r="B146" s="53"/>
      <c r="C146" s="25" t="str">
        <f t="shared" ref="C146" si="240">IF(OR(LEN(C145)&lt;1,LEN(D146)&lt;1),"","C")</f>
        <v>C</v>
      </c>
      <c r="D146" s="31" t="s">
        <v>191</v>
      </c>
      <c r="E146" s="34"/>
      <c r="F146" s="45"/>
      <c r="G146" s="50"/>
      <c r="H146" s="31"/>
      <c r="I146" s="31"/>
      <c r="J146" s="39"/>
      <c r="K146" s="39"/>
      <c r="L146" s="40"/>
      <c r="M146" s="29"/>
      <c r="O146" s="2">
        <f t="shared" si="211"/>
        <v>0</v>
      </c>
      <c r="P146" s="2">
        <f t="shared" si="232"/>
        <v>3</v>
      </c>
      <c r="Q146" t="str">
        <f t="shared" si="212"/>
        <v/>
      </c>
      <c r="R146">
        <f t="shared" si="213"/>
        <v>1</v>
      </c>
      <c r="S146" s="16" t="s">
        <v>45</v>
      </c>
      <c r="T146" s="16" t="str">
        <f t="shared" si="205"/>
        <v>Pemrograman Web dan Perangkat Bergerak XI</v>
      </c>
      <c r="U146" s="16" t="str">
        <f t="shared" si="206"/>
        <v>Ujian Akhir Semester</v>
      </c>
      <c r="V146" s="16">
        <f t="shared" si="214"/>
        <v>0</v>
      </c>
      <c r="W146" s="16">
        <f t="shared" si="215"/>
        <v>0</v>
      </c>
      <c r="X146" s="16">
        <f t="shared" si="216"/>
        <v>0</v>
      </c>
      <c r="Y146" s="16" t="str">
        <f t="shared" si="207"/>
        <v/>
      </c>
      <c r="Z146" s="16" t="str">
        <f t="shared" si="208"/>
        <v/>
      </c>
      <c r="AA146" s="16" t="str">
        <f t="shared" si="217"/>
        <v/>
      </c>
      <c r="AB146" s="16" t="str">
        <f t="shared" si="218"/>
        <v>update</v>
      </c>
      <c r="AC146">
        <f t="shared" si="219"/>
        <v>1</v>
      </c>
      <c r="AD146">
        <f t="shared" si="220"/>
        <v>0</v>
      </c>
      <c r="AE146" t="b">
        <f t="shared" si="209"/>
        <v>0</v>
      </c>
      <c r="AF146" s="20" t="str">
        <f t="shared" si="221"/>
        <v/>
      </c>
      <c r="AG146" s="16" t="str">
        <f t="shared" si="222"/>
        <v/>
      </c>
      <c r="AH146" s="16" t="str">
        <f t="shared" si="223"/>
        <v/>
      </c>
    </row>
    <row r="147" spans="1:34" ht="15" customHeight="1" x14ac:dyDescent="0.25">
      <c r="A147" s="47"/>
      <c r="B147" s="53"/>
      <c r="C147" s="25" t="str">
        <f t="shared" ref="C147" si="241">IF(OR(LEN(C146)&lt;1,LEN(D147)&lt;1),"","D")</f>
        <v>D</v>
      </c>
      <c r="D147" s="31" t="s">
        <v>192</v>
      </c>
      <c r="E147" s="34"/>
      <c r="F147" s="45"/>
      <c r="G147" s="50"/>
      <c r="H147" s="31"/>
      <c r="I147" s="31"/>
      <c r="J147" s="39"/>
      <c r="K147" s="39"/>
      <c r="L147" s="40"/>
      <c r="M147" s="29"/>
      <c r="O147" s="2">
        <f t="shared" si="211"/>
        <v>0</v>
      </c>
      <c r="P147" s="2">
        <f t="shared" si="232"/>
        <v>4</v>
      </c>
      <c r="Q147" t="str">
        <f t="shared" si="212"/>
        <v/>
      </c>
      <c r="R147">
        <f t="shared" si="213"/>
        <v>1</v>
      </c>
      <c r="S147" s="16" t="s">
        <v>45</v>
      </c>
      <c r="T147" s="16" t="str">
        <f t="shared" si="205"/>
        <v>Pemrograman Web dan Perangkat Bergerak XI</v>
      </c>
      <c r="U147" s="16" t="str">
        <f t="shared" si="206"/>
        <v>Ujian Akhir Semester</v>
      </c>
      <c r="V147" s="16">
        <f t="shared" si="214"/>
        <v>0</v>
      </c>
      <c r="W147" s="16">
        <f t="shared" si="215"/>
        <v>0</v>
      </c>
      <c r="X147" s="16">
        <f t="shared" si="216"/>
        <v>0</v>
      </c>
      <c r="Y147" s="16" t="str">
        <f t="shared" si="207"/>
        <v/>
      </c>
      <c r="Z147" s="16" t="str">
        <f t="shared" si="208"/>
        <v/>
      </c>
      <c r="AA147" s="16" t="str">
        <f t="shared" si="217"/>
        <v/>
      </c>
      <c r="AB147" s="16" t="str">
        <f t="shared" si="218"/>
        <v>delete</v>
      </c>
      <c r="AC147">
        <f t="shared" si="219"/>
        <v>1</v>
      </c>
      <c r="AD147">
        <f t="shared" si="220"/>
        <v>0</v>
      </c>
      <c r="AE147" t="b">
        <f t="shared" si="209"/>
        <v>0</v>
      </c>
      <c r="AF147" s="20" t="str">
        <f t="shared" si="221"/>
        <v/>
      </c>
      <c r="AG147" s="16" t="str">
        <f t="shared" si="222"/>
        <v/>
      </c>
      <c r="AH147" s="16" t="str">
        <f t="shared" si="223"/>
        <v/>
      </c>
    </row>
    <row r="148" spans="1:34" ht="15.75" customHeight="1" thickBot="1" x14ac:dyDescent="0.3">
      <c r="A148" s="48"/>
      <c r="B148" s="54"/>
      <c r="C148" s="28" t="str">
        <f t="shared" ref="C148" si="242">IF(OR(LEN(C147)&lt;1,LEN(D148)&lt;1),"","E")</f>
        <v>E</v>
      </c>
      <c r="D148" s="32" t="s">
        <v>202</v>
      </c>
      <c r="E148" s="35"/>
      <c r="F148" s="46"/>
      <c r="G148" s="51"/>
      <c r="H148" s="32"/>
      <c r="I148" s="32"/>
      <c r="J148" s="32"/>
      <c r="K148" s="32"/>
      <c r="L148" s="41"/>
      <c r="M148" s="29"/>
      <c r="O148" s="2">
        <f t="shared" si="211"/>
        <v>0</v>
      </c>
      <c r="P148" s="2">
        <f t="shared" si="232"/>
        <v>5</v>
      </c>
      <c r="Q148" t="str">
        <f t="shared" si="212"/>
        <v/>
      </c>
      <c r="R148">
        <f t="shared" si="213"/>
        <v>1</v>
      </c>
      <c r="S148" s="16" t="s">
        <v>45</v>
      </c>
      <c r="T148" s="16" t="str">
        <f t="shared" si="205"/>
        <v>Pemrograman Web dan Perangkat Bergerak XI</v>
      </c>
      <c r="U148" s="16" t="str">
        <f t="shared" si="206"/>
        <v>Ujian Akhir Semester</v>
      </c>
      <c r="V148" s="16">
        <f t="shared" si="214"/>
        <v>0</v>
      </c>
      <c r="W148" s="16">
        <f t="shared" si="215"/>
        <v>0</v>
      </c>
      <c r="X148" s="16">
        <f t="shared" si="216"/>
        <v>0</v>
      </c>
      <c r="Y148" s="16" t="str">
        <f t="shared" si="207"/>
        <v/>
      </c>
      <c r="Z148" s="16" t="str">
        <f t="shared" si="208"/>
        <v/>
      </c>
      <c r="AA148" s="16" t="str">
        <f t="shared" si="217"/>
        <v/>
      </c>
      <c r="AB148" s="16" t="str">
        <f t="shared" si="218"/>
        <v>view</v>
      </c>
      <c r="AC148">
        <f t="shared" si="219"/>
        <v>1</v>
      </c>
      <c r="AD148">
        <f t="shared" si="220"/>
        <v>0</v>
      </c>
      <c r="AE148" t="b">
        <f t="shared" si="209"/>
        <v>0</v>
      </c>
      <c r="AF148" s="20" t="str">
        <f t="shared" si="221"/>
        <v/>
      </c>
      <c r="AG148" s="16" t="str">
        <f t="shared" si="222"/>
        <v/>
      </c>
      <c r="AH148" s="16" t="str">
        <f t="shared" si="223"/>
        <v/>
      </c>
    </row>
    <row r="149" spans="1:34" ht="15" customHeight="1" x14ac:dyDescent="0.25">
      <c r="A149" s="47" t="s">
        <v>1</v>
      </c>
      <c r="B149" s="52">
        <f t="shared" ref="B149" si="243">IF(LEN(A149)&lt;1,"",IF(ISBLANK(B143),"",B143+1))</f>
        <v>25</v>
      </c>
      <c r="C149" s="27" t="str">
        <f t="shared" ref="C149" si="244">IF(ISBLANK(A149),"",IF(A149="Uraian Panjang","Teks Uraian","Teks Soal"))</f>
        <v>Teks Soal</v>
      </c>
      <c r="D149" s="33" t="s">
        <v>203</v>
      </c>
      <c r="E149" s="36"/>
      <c r="F149" s="45" t="str">
        <f t="shared" ref="F149" si="245">IF(ISBLANK(A149),"",IF(A149="Pilihan Ganda","Centang salah satu jawaban disamping pada kolom KUNCI",IF(A149="Jawaban Jamak","Centang beberapa jawaban disamping pada kolom KUNCI",IF(A149="Uraian Panjang","Pastikan tidak ada jawaban yang tercentang pada kolom KUNCI",IF(A149="Esai Koreksi Otomatis","Kunci jawaban adalah teks opsi dan centang opsi tersebut pada kolom KUNCI","ISIKAN JODOHNYA PADA KOLOM KUNCI")))))</f>
        <v>Centang salah satu jawaban disamping pada kolom KUNCI</v>
      </c>
      <c r="G149" s="49" t="str">
        <f>IF(LEN(A149)&lt;1,"",IF(AE149=FALSE,"Ada kesalahan, mohon perhatikan kolom KETERANGAN",""))</f>
        <v/>
      </c>
      <c r="H149" s="33"/>
      <c r="I149" s="33"/>
      <c r="J149" s="37"/>
      <c r="K149" s="37"/>
      <c r="L149" s="38"/>
      <c r="M149" s="29"/>
      <c r="O149" s="2" t="str">
        <f t="shared" si="211"/>
        <v>S</v>
      </c>
      <c r="P149" s="2">
        <f t="shared" si="232"/>
        <v>1</v>
      </c>
      <c r="Q149">
        <f t="shared" si="212"/>
        <v>25</v>
      </c>
      <c r="R149">
        <f t="shared" si="213"/>
        <v>1</v>
      </c>
      <c r="S149" s="16" t="s">
        <v>45</v>
      </c>
      <c r="T149" s="16" t="str">
        <f t="shared" si="205"/>
        <v>Pemrograman Web dan Perangkat Bergerak XI</v>
      </c>
      <c r="U149" s="16" t="str">
        <f t="shared" si="206"/>
        <v>Ujian Akhir Semester</v>
      </c>
      <c r="V149" s="16">
        <f t="shared" si="214"/>
        <v>0</v>
      </c>
      <c r="W149" s="16">
        <f t="shared" si="215"/>
        <v>0</v>
      </c>
      <c r="X149" s="16">
        <f t="shared" si="216"/>
        <v>0</v>
      </c>
      <c r="Y149" s="16" t="str">
        <f t="shared" si="207"/>
        <v/>
      </c>
      <c r="Z149" s="16" t="str">
        <f t="shared" si="208"/>
        <v/>
      </c>
      <c r="AA149" s="16" t="str">
        <f t="shared" si="217"/>
        <v/>
      </c>
      <c r="AB149" s="16" t="str">
        <f t="shared" si="218"/>
        <v>dalam proses logout di php, maka kita harus ...&amp;nbsp;</v>
      </c>
      <c r="AC149">
        <f t="shared" si="219"/>
        <v>1</v>
      </c>
      <c r="AD149" t="str">
        <f t="shared" si="220"/>
        <v>S</v>
      </c>
      <c r="AE149" t="b">
        <f t="shared" si="209"/>
        <v>1</v>
      </c>
      <c r="AF149" s="20" t="str">
        <f t="shared" si="221"/>
        <v>&amp;nbsp;</v>
      </c>
      <c r="AG149" s="16" t="str">
        <f t="shared" si="222"/>
        <v/>
      </c>
      <c r="AH149" s="16" t="str">
        <f t="shared" si="223"/>
        <v/>
      </c>
    </row>
    <row r="150" spans="1:34" ht="15" customHeight="1" x14ac:dyDescent="0.25">
      <c r="A150" s="47"/>
      <c r="B150" s="53"/>
      <c r="C150" s="25" t="str">
        <f t="shared" ref="C150" si="246">IF(C149="Teks Uraian","",IF(OR(LEN(C149)&lt;1,LEN(D150)&lt;1),"","A"))</f>
        <v>A</v>
      </c>
      <c r="D150" s="31" t="s">
        <v>204</v>
      </c>
      <c r="E150" s="34"/>
      <c r="F150" s="45"/>
      <c r="G150" s="50"/>
      <c r="H150" s="31"/>
      <c r="I150" s="31"/>
      <c r="J150" s="39"/>
      <c r="K150" s="39"/>
      <c r="L150" s="40"/>
      <c r="M150" s="29"/>
      <c r="O150" s="2">
        <f t="shared" si="211"/>
        <v>0</v>
      </c>
      <c r="P150" s="2">
        <f t="shared" si="232"/>
        <v>1</v>
      </c>
      <c r="Q150" t="str">
        <f t="shared" si="212"/>
        <v/>
      </c>
      <c r="R150">
        <f t="shared" si="213"/>
        <v>1</v>
      </c>
      <c r="S150" s="16" t="s">
        <v>45</v>
      </c>
      <c r="T150" s="16" t="str">
        <f t="shared" si="205"/>
        <v>Pemrograman Web dan Perangkat Bergerak XI</v>
      </c>
      <c r="U150" s="16" t="str">
        <f t="shared" si="206"/>
        <v>Ujian Akhir Semester</v>
      </c>
      <c r="V150" s="16">
        <f t="shared" si="214"/>
        <v>0</v>
      </c>
      <c r="W150" s="16">
        <f t="shared" si="215"/>
        <v>0</v>
      </c>
      <c r="X150" s="16">
        <f t="shared" si="216"/>
        <v>0</v>
      </c>
      <c r="Y150" s="16" t="str">
        <f t="shared" si="207"/>
        <v/>
      </c>
      <c r="Z150" s="16" t="str">
        <f t="shared" si="208"/>
        <v/>
      </c>
      <c r="AA150" s="16" t="str">
        <f t="shared" si="217"/>
        <v/>
      </c>
      <c r="AB150" s="16" t="str">
        <f t="shared" si="218"/>
        <v>menambahkan session</v>
      </c>
      <c r="AC150">
        <f t="shared" si="219"/>
        <v>1</v>
      </c>
      <c r="AD150">
        <f t="shared" si="220"/>
        <v>0</v>
      </c>
      <c r="AE150" t="b">
        <f t="shared" si="209"/>
        <v>0</v>
      </c>
      <c r="AF150" s="20" t="str">
        <f t="shared" si="221"/>
        <v/>
      </c>
      <c r="AG150" s="16" t="str">
        <f t="shared" si="222"/>
        <v/>
      </c>
      <c r="AH150" s="16" t="str">
        <f t="shared" si="223"/>
        <v/>
      </c>
    </row>
    <row r="151" spans="1:34" ht="15" customHeight="1" x14ac:dyDescent="0.25">
      <c r="A151" s="47"/>
      <c r="B151" s="53"/>
      <c r="C151" s="25" t="str">
        <f t="shared" ref="C151" si="247">IF(OR(LEN(C150)&lt;1,LEN(D150)&lt;1),"","B")</f>
        <v>B</v>
      </c>
      <c r="D151" s="31" t="s">
        <v>205</v>
      </c>
      <c r="E151" s="34" t="s">
        <v>41</v>
      </c>
      <c r="F151" s="45"/>
      <c r="G151" s="50"/>
      <c r="H151" s="31"/>
      <c r="I151" s="31"/>
      <c r="J151" s="39"/>
      <c r="K151" s="39"/>
      <c r="L151" s="40"/>
      <c r="M151" s="29"/>
      <c r="O151" s="2">
        <f t="shared" si="211"/>
        <v>1</v>
      </c>
      <c r="P151" s="2">
        <f t="shared" si="232"/>
        <v>2</v>
      </c>
      <c r="Q151" t="str">
        <f t="shared" si="212"/>
        <v/>
      </c>
      <c r="R151">
        <f t="shared" si="213"/>
        <v>1</v>
      </c>
      <c r="S151" s="16" t="s">
        <v>45</v>
      </c>
      <c r="T151" s="16" t="str">
        <f t="shared" si="205"/>
        <v>Pemrograman Web dan Perangkat Bergerak XI</v>
      </c>
      <c r="U151" s="16" t="str">
        <f t="shared" si="206"/>
        <v>Ujian Akhir Semester</v>
      </c>
      <c r="V151" s="16">
        <f t="shared" si="214"/>
        <v>0</v>
      </c>
      <c r="W151" s="16">
        <f t="shared" si="215"/>
        <v>0</v>
      </c>
      <c r="X151" s="16">
        <f t="shared" si="216"/>
        <v>0</v>
      </c>
      <c r="Y151" s="16" t="str">
        <f t="shared" si="207"/>
        <v/>
      </c>
      <c r="Z151" s="16" t="str">
        <f t="shared" si="208"/>
        <v/>
      </c>
      <c r="AA151" s="16" t="str">
        <f t="shared" si="217"/>
        <v/>
      </c>
      <c r="AB151" s="16" t="str">
        <f t="shared" si="218"/>
        <v>menghancurkan/menghapus session</v>
      </c>
      <c r="AC151">
        <f t="shared" si="219"/>
        <v>1</v>
      </c>
      <c r="AD151">
        <f t="shared" si="220"/>
        <v>1</v>
      </c>
      <c r="AE151" t="b">
        <f t="shared" si="209"/>
        <v>0</v>
      </c>
      <c r="AF151" s="20" t="str">
        <f t="shared" si="221"/>
        <v/>
      </c>
      <c r="AG151" s="16" t="str">
        <f t="shared" si="222"/>
        <v/>
      </c>
      <c r="AH151" s="16" t="str">
        <f t="shared" si="223"/>
        <v/>
      </c>
    </row>
    <row r="152" spans="1:34" ht="15" customHeight="1" x14ac:dyDescent="0.25">
      <c r="A152" s="47"/>
      <c r="B152" s="53"/>
      <c r="C152" s="25" t="str">
        <f t="shared" ref="C152" si="248">IF(OR(LEN(C151)&lt;1,LEN(D152)&lt;1),"","C")</f>
        <v>C</v>
      </c>
      <c r="D152" s="31" t="s">
        <v>206</v>
      </c>
      <c r="E152" s="34"/>
      <c r="F152" s="45"/>
      <c r="G152" s="50"/>
      <c r="H152" s="31"/>
      <c r="I152" s="31"/>
      <c r="J152" s="39"/>
      <c r="K152" s="39"/>
      <c r="L152" s="40"/>
      <c r="M152" s="29"/>
      <c r="O152" s="2">
        <f t="shared" si="211"/>
        <v>0</v>
      </c>
      <c r="P152" s="2">
        <f t="shared" si="232"/>
        <v>3</v>
      </c>
      <c r="Q152" t="str">
        <f t="shared" si="212"/>
        <v/>
      </c>
      <c r="R152">
        <f t="shared" si="213"/>
        <v>1</v>
      </c>
      <c r="S152" s="16" t="s">
        <v>45</v>
      </c>
      <c r="T152" s="16" t="str">
        <f t="shared" si="205"/>
        <v>Pemrograman Web dan Perangkat Bergerak XI</v>
      </c>
      <c r="U152" s="16" t="str">
        <f t="shared" si="206"/>
        <v>Ujian Akhir Semester</v>
      </c>
      <c r="V152" s="16">
        <f t="shared" si="214"/>
        <v>0</v>
      </c>
      <c r="W152" s="16">
        <f t="shared" si="215"/>
        <v>0</v>
      </c>
      <c r="X152" s="16">
        <f t="shared" si="216"/>
        <v>0</v>
      </c>
      <c r="Y152" s="16" t="str">
        <f t="shared" si="207"/>
        <v/>
      </c>
      <c r="Z152" s="16" t="str">
        <f t="shared" si="208"/>
        <v/>
      </c>
      <c r="AA152" s="16" t="str">
        <f t="shared" si="217"/>
        <v/>
      </c>
      <c r="AB152" s="16" t="str">
        <f t="shared" si="218"/>
        <v>membuat tombol logout</v>
      </c>
      <c r="AC152">
        <f t="shared" si="219"/>
        <v>1</v>
      </c>
      <c r="AD152">
        <f t="shared" si="220"/>
        <v>0</v>
      </c>
      <c r="AE152" t="b">
        <f t="shared" si="209"/>
        <v>0</v>
      </c>
      <c r="AF152" s="20" t="str">
        <f t="shared" si="221"/>
        <v/>
      </c>
      <c r="AG152" s="16" t="str">
        <f t="shared" si="222"/>
        <v/>
      </c>
      <c r="AH152" s="16" t="str">
        <f t="shared" si="223"/>
        <v/>
      </c>
    </row>
    <row r="153" spans="1:34" ht="15" customHeight="1" x14ac:dyDescent="0.25">
      <c r="A153" s="47"/>
      <c r="B153" s="53"/>
      <c r="C153" s="25" t="str">
        <f t="shared" ref="C153" si="249">IF(OR(LEN(C152)&lt;1,LEN(D153)&lt;1),"","D")</f>
        <v>D</v>
      </c>
      <c r="D153" s="31" t="s">
        <v>207</v>
      </c>
      <c r="E153" s="34"/>
      <c r="F153" s="45"/>
      <c r="G153" s="50"/>
      <c r="H153" s="31"/>
      <c r="I153" s="31"/>
      <c r="J153" s="39"/>
      <c r="K153" s="39"/>
      <c r="L153" s="40"/>
      <c r="M153" s="29"/>
      <c r="O153" s="2">
        <f t="shared" si="211"/>
        <v>0</v>
      </c>
      <c r="P153" s="2">
        <f t="shared" si="232"/>
        <v>4</v>
      </c>
      <c r="Q153" t="str">
        <f t="shared" si="212"/>
        <v/>
      </c>
      <c r="R153">
        <f t="shared" si="213"/>
        <v>1</v>
      </c>
      <c r="S153" s="16" t="s">
        <v>45</v>
      </c>
      <c r="T153" s="16" t="str">
        <f t="shared" si="205"/>
        <v>Pemrograman Web dan Perangkat Bergerak XI</v>
      </c>
      <c r="U153" s="16" t="str">
        <f t="shared" si="206"/>
        <v>Ujian Akhir Semester</v>
      </c>
      <c r="V153" s="16">
        <f t="shared" si="214"/>
        <v>0</v>
      </c>
      <c r="W153" s="16">
        <f t="shared" si="215"/>
        <v>0</v>
      </c>
      <c r="X153" s="16">
        <f t="shared" si="216"/>
        <v>0</v>
      </c>
      <c r="Y153" s="16" t="str">
        <f t="shared" si="207"/>
        <v/>
      </c>
      <c r="Z153" s="16" t="str">
        <f t="shared" si="208"/>
        <v/>
      </c>
      <c r="AA153" s="16" t="str">
        <f t="shared" si="217"/>
        <v/>
      </c>
      <c r="AB153" s="16" t="str">
        <f t="shared" si="218"/>
        <v>membuat tombol login</v>
      </c>
      <c r="AC153">
        <f t="shared" si="219"/>
        <v>1</v>
      </c>
      <c r="AD153">
        <f t="shared" si="220"/>
        <v>0</v>
      </c>
      <c r="AE153" t="b">
        <f t="shared" si="209"/>
        <v>0</v>
      </c>
      <c r="AF153" s="20" t="str">
        <f t="shared" si="221"/>
        <v/>
      </c>
      <c r="AG153" s="16" t="str">
        <f t="shared" si="222"/>
        <v/>
      </c>
      <c r="AH153" s="16" t="str">
        <f t="shared" si="223"/>
        <v/>
      </c>
    </row>
    <row r="154" spans="1:34" ht="15.75" customHeight="1" thickBot="1" x14ac:dyDescent="0.3">
      <c r="A154" s="48"/>
      <c r="B154" s="54"/>
      <c r="C154" s="28" t="str">
        <f t="shared" ref="C154" si="250">IF(OR(LEN(C153)&lt;1,LEN(D154)&lt;1),"","E")</f>
        <v>E</v>
      </c>
      <c r="D154" s="32" t="s">
        <v>208</v>
      </c>
      <c r="E154" s="35"/>
      <c r="F154" s="46"/>
      <c r="G154" s="51"/>
      <c r="H154" s="32"/>
      <c r="I154" s="32"/>
      <c r="J154" s="32"/>
      <c r="K154" s="32"/>
      <c r="L154" s="41"/>
      <c r="M154" s="29"/>
      <c r="O154" s="2">
        <f t="shared" si="211"/>
        <v>0</v>
      </c>
      <c r="P154" s="2">
        <f t="shared" si="232"/>
        <v>5</v>
      </c>
      <c r="Q154" t="str">
        <f t="shared" si="212"/>
        <v/>
      </c>
      <c r="R154">
        <f t="shared" si="213"/>
        <v>1</v>
      </c>
      <c r="S154" s="16" t="s">
        <v>45</v>
      </c>
      <c r="T154" s="16" t="str">
        <f t="shared" si="205"/>
        <v>Pemrograman Web dan Perangkat Bergerak XI</v>
      </c>
      <c r="U154" s="16" t="str">
        <f t="shared" si="206"/>
        <v>Ujian Akhir Semester</v>
      </c>
      <c r="V154" s="16">
        <f t="shared" si="214"/>
        <v>0</v>
      </c>
      <c r="W154" s="16">
        <f t="shared" si="215"/>
        <v>0</v>
      </c>
      <c r="X154" s="16">
        <f t="shared" si="216"/>
        <v>0</v>
      </c>
      <c r="Y154" s="16" t="str">
        <f t="shared" si="207"/>
        <v/>
      </c>
      <c r="Z154" s="16" t="str">
        <f t="shared" si="208"/>
        <v/>
      </c>
      <c r="AA154" s="16" t="str">
        <f t="shared" si="217"/>
        <v/>
      </c>
      <c r="AB154" s="16" t="str">
        <f t="shared" si="218"/>
        <v>semua pernyataan tidak tepat</v>
      </c>
      <c r="AC154">
        <f t="shared" si="219"/>
        <v>1</v>
      </c>
      <c r="AD154">
        <f t="shared" si="220"/>
        <v>0</v>
      </c>
      <c r="AE154" t="b">
        <f t="shared" si="209"/>
        <v>0</v>
      </c>
      <c r="AF154" s="20" t="str">
        <f t="shared" si="221"/>
        <v/>
      </c>
      <c r="AG154" s="16" t="str">
        <f t="shared" si="222"/>
        <v/>
      </c>
      <c r="AH154" s="16" t="str">
        <f t="shared" si="223"/>
        <v/>
      </c>
    </row>
    <row r="155" spans="1:34" ht="15" customHeight="1" x14ac:dyDescent="0.25">
      <c r="A155" s="47" t="s">
        <v>1</v>
      </c>
      <c r="B155" s="52">
        <f t="shared" ref="B155" si="251">IF(LEN(A155)&lt;1,"",IF(ISBLANK(B149),"",B149+1))</f>
        <v>26</v>
      </c>
      <c r="C155" s="27" t="str">
        <f t="shared" ref="C155" si="252">IF(ISBLANK(A155),"",IF(A155="Uraian Panjang","Teks Uraian","Teks Soal"))</f>
        <v>Teks Soal</v>
      </c>
      <c r="D155" s="33" t="s">
        <v>209</v>
      </c>
      <c r="E155" s="36"/>
      <c r="F155" s="45" t="str">
        <f t="shared" ref="F155" si="253">IF(ISBLANK(A155),"",IF(A155="Pilihan Ganda","Centang salah satu jawaban disamping pada kolom KUNCI",IF(A155="Jawaban Jamak","Centang beberapa jawaban disamping pada kolom KUNCI",IF(A155="Uraian Panjang","Pastikan tidak ada jawaban yang tercentang pada kolom KUNCI",IF(A155="Esai Koreksi Otomatis","Kunci jawaban adalah teks opsi dan centang opsi tersebut pada kolom KUNCI","ISIKAN JODOHNYA PADA KOLOM KUNCI")))))</f>
        <v>Centang salah satu jawaban disamping pada kolom KUNCI</v>
      </c>
      <c r="G155" s="49" t="str">
        <f>IF(LEN(A155)&lt;1,"",IF(AE155=FALSE,"Ada kesalahan, mohon perhatikan kolom KETERANGAN",""))</f>
        <v/>
      </c>
      <c r="H155" s="33"/>
      <c r="I155" s="33"/>
      <c r="J155" s="37"/>
      <c r="K155" s="37"/>
      <c r="L155" s="38"/>
      <c r="M155" s="29"/>
      <c r="O155" s="2" t="str">
        <f t="shared" si="211"/>
        <v>S</v>
      </c>
      <c r="P155" s="2">
        <f t="shared" si="232"/>
        <v>1</v>
      </c>
      <c r="Q155">
        <f t="shared" si="212"/>
        <v>26</v>
      </c>
      <c r="R155">
        <f t="shared" si="213"/>
        <v>1</v>
      </c>
      <c r="S155" s="16" t="s">
        <v>45</v>
      </c>
      <c r="T155" s="16" t="str">
        <f t="shared" si="205"/>
        <v>Pemrograman Web dan Perangkat Bergerak XI</v>
      </c>
      <c r="U155" s="16" t="str">
        <f t="shared" si="206"/>
        <v>Ujian Akhir Semester</v>
      </c>
      <c r="V155" s="16">
        <f t="shared" si="214"/>
        <v>0</v>
      </c>
      <c r="W155" s="16">
        <f t="shared" si="215"/>
        <v>0</v>
      </c>
      <c r="X155" s="16">
        <f t="shared" si="216"/>
        <v>0</v>
      </c>
      <c r="Y155" s="16" t="str">
        <f t="shared" si="207"/>
        <v/>
      </c>
      <c r="Z155" s="16" t="str">
        <f t="shared" si="208"/>
        <v/>
      </c>
      <c r="AA155" s="16" t="str">
        <f t="shared" si="217"/>
        <v/>
      </c>
      <c r="AB155" s="16" t="str">
        <f t="shared" si="218"/>
        <v>Setiap variabel di PHP diawali dengan simbol…&amp;nbsp;</v>
      </c>
      <c r="AC155">
        <f t="shared" si="219"/>
        <v>1</v>
      </c>
      <c r="AD155" t="str">
        <f t="shared" si="220"/>
        <v>S</v>
      </c>
      <c r="AE155" t="b">
        <f t="shared" si="209"/>
        <v>1</v>
      </c>
      <c r="AF155" s="20" t="str">
        <f t="shared" si="221"/>
        <v>&amp;nbsp;</v>
      </c>
      <c r="AG155" s="16" t="str">
        <f t="shared" si="222"/>
        <v/>
      </c>
      <c r="AH155" s="16" t="str">
        <f t="shared" si="223"/>
        <v/>
      </c>
    </row>
    <row r="156" spans="1:34" ht="15" customHeight="1" x14ac:dyDescent="0.25">
      <c r="A156" s="47"/>
      <c r="B156" s="53"/>
      <c r="C156" s="25" t="str">
        <f t="shared" ref="C156" si="254">IF(C155="Teks Uraian","",IF(OR(LEN(C155)&lt;1,LEN(D156)&lt;1),"","A"))</f>
        <v>A</v>
      </c>
      <c r="D156" s="31" t="s">
        <v>210</v>
      </c>
      <c r="E156" s="34"/>
      <c r="F156" s="45"/>
      <c r="G156" s="50"/>
      <c r="H156" s="31"/>
      <c r="I156" s="31"/>
      <c r="J156" s="39"/>
      <c r="K156" s="39"/>
      <c r="L156" s="40"/>
      <c r="M156" s="29"/>
      <c r="O156" s="2">
        <f t="shared" si="211"/>
        <v>0</v>
      </c>
      <c r="P156" s="2">
        <f t="shared" si="232"/>
        <v>1</v>
      </c>
      <c r="Q156" t="str">
        <f t="shared" si="212"/>
        <v/>
      </c>
      <c r="R156">
        <f t="shared" si="213"/>
        <v>1</v>
      </c>
      <c r="S156" s="16" t="s">
        <v>45</v>
      </c>
      <c r="T156" s="16" t="str">
        <f t="shared" si="205"/>
        <v>Pemrograman Web dan Perangkat Bergerak XI</v>
      </c>
      <c r="U156" s="16" t="str">
        <f t="shared" si="206"/>
        <v>Ujian Akhir Semester</v>
      </c>
      <c r="V156" s="16">
        <f t="shared" si="214"/>
        <v>0</v>
      </c>
      <c r="W156" s="16">
        <f t="shared" si="215"/>
        <v>0</v>
      </c>
      <c r="X156" s="16">
        <f t="shared" si="216"/>
        <v>0</v>
      </c>
      <c r="Y156" s="16" t="str">
        <f t="shared" si="207"/>
        <v/>
      </c>
      <c r="Z156" s="16" t="str">
        <f t="shared" si="208"/>
        <v/>
      </c>
      <c r="AA156" s="16" t="str">
        <f t="shared" si="217"/>
        <v/>
      </c>
      <c r="AB156" s="16" t="str">
        <f t="shared" si="218"/>
        <v>*</v>
      </c>
      <c r="AC156">
        <f t="shared" si="219"/>
        <v>1</v>
      </c>
      <c r="AD156">
        <f t="shared" si="220"/>
        <v>0</v>
      </c>
      <c r="AE156" t="b">
        <f t="shared" si="209"/>
        <v>0</v>
      </c>
      <c r="AF156" s="20" t="str">
        <f t="shared" si="221"/>
        <v/>
      </c>
      <c r="AG156" s="16" t="str">
        <f t="shared" si="222"/>
        <v/>
      </c>
      <c r="AH156" s="16" t="str">
        <f t="shared" si="223"/>
        <v/>
      </c>
    </row>
    <row r="157" spans="1:34" ht="15" customHeight="1" x14ac:dyDescent="0.25">
      <c r="A157" s="47"/>
      <c r="B157" s="53"/>
      <c r="C157" s="25" t="str">
        <f t="shared" ref="C157" si="255">IF(OR(LEN(C156)&lt;1,LEN(D156)&lt;1),"","B")</f>
        <v>B</v>
      </c>
      <c r="D157" s="31" t="s">
        <v>86</v>
      </c>
      <c r="E157" s="34" t="s">
        <v>41</v>
      </c>
      <c r="F157" s="45"/>
      <c r="G157" s="50"/>
      <c r="H157" s="31"/>
      <c r="I157" s="31"/>
      <c r="J157" s="39"/>
      <c r="K157" s="39"/>
      <c r="L157" s="40"/>
      <c r="M157" s="29"/>
      <c r="O157" s="2">
        <f t="shared" si="211"/>
        <v>1</v>
      </c>
      <c r="P157" s="2">
        <f t="shared" si="232"/>
        <v>2</v>
      </c>
      <c r="Q157" t="str">
        <f t="shared" si="212"/>
        <v/>
      </c>
      <c r="R157">
        <f t="shared" si="213"/>
        <v>1</v>
      </c>
      <c r="S157" s="16" t="s">
        <v>45</v>
      </c>
      <c r="T157" s="16" t="str">
        <f t="shared" si="205"/>
        <v>Pemrograman Web dan Perangkat Bergerak XI</v>
      </c>
      <c r="U157" s="16" t="str">
        <f t="shared" si="206"/>
        <v>Ujian Akhir Semester</v>
      </c>
      <c r="V157" s="16">
        <f t="shared" si="214"/>
        <v>0</v>
      </c>
      <c r="W157" s="16">
        <f t="shared" si="215"/>
        <v>0</v>
      </c>
      <c r="X157" s="16">
        <f t="shared" si="216"/>
        <v>0</v>
      </c>
      <c r="Y157" s="16" t="str">
        <f t="shared" si="207"/>
        <v/>
      </c>
      <c r="Z157" s="16" t="str">
        <f t="shared" si="208"/>
        <v/>
      </c>
      <c r="AA157" s="16" t="str">
        <f t="shared" si="217"/>
        <v/>
      </c>
      <c r="AB157" s="16" t="str">
        <f t="shared" si="218"/>
        <v>$</v>
      </c>
      <c r="AC157">
        <f t="shared" si="219"/>
        <v>1</v>
      </c>
      <c r="AD157">
        <f t="shared" si="220"/>
        <v>1</v>
      </c>
      <c r="AE157" t="b">
        <f t="shared" si="209"/>
        <v>0</v>
      </c>
      <c r="AF157" s="20" t="str">
        <f t="shared" si="221"/>
        <v/>
      </c>
      <c r="AG157" s="16" t="str">
        <f t="shared" si="222"/>
        <v/>
      </c>
      <c r="AH157" s="16" t="str">
        <f t="shared" si="223"/>
        <v/>
      </c>
    </row>
    <row r="158" spans="1:34" ht="15" customHeight="1" x14ac:dyDescent="0.25">
      <c r="A158" s="47"/>
      <c r="B158" s="53"/>
      <c r="C158" s="25" t="str">
        <f t="shared" ref="C158" si="256">IF(OR(LEN(C157)&lt;1,LEN(D158)&lt;1),"","C")</f>
        <v>C</v>
      </c>
      <c r="D158" s="31" t="s">
        <v>211</v>
      </c>
      <c r="E158" s="34"/>
      <c r="F158" s="45"/>
      <c r="G158" s="50"/>
      <c r="H158" s="31"/>
      <c r="I158" s="31"/>
      <c r="J158" s="39"/>
      <c r="K158" s="39"/>
      <c r="L158" s="40"/>
      <c r="M158" s="29"/>
      <c r="O158" s="2">
        <f t="shared" si="211"/>
        <v>0</v>
      </c>
      <c r="P158" s="2">
        <f t="shared" si="232"/>
        <v>3</v>
      </c>
      <c r="Q158" t="str">
        <f t="shared" si="212"/>
        <v/>
      </c>
      <c r="R158">
        <f t="shared" si="213"/>
        <v>1</v>
      </c>
      <c r="S158" s="16" t="s">
        <v>45</v>
      </c>
      <c r="T158" s="16" t="str">
        <f t="shared" si="205"/>
        <v>Pemrograman Web dan Perangkat Bergerak XI</v>
      </c>
      <c r="U158" s="16" t="str">
        <f t="shared" si="206"/>
        <v>Ujian Akhir Semester</v>
      </c>
      <c r="V158" s="16">
        <f t="shared" si="214"/>
        <v>0</v>
      </c>
      <c r="W158" s="16">
        <f t="shared" si="215"/>
        <v>0</v>
      </c>
      <c r="X158" s="16">
        <f t="shared" si="216"/>
        <v>0</v>
      </c>
      <c r="Y158" s="16" t="str">
        <f t="shared" si="207"/>
        <v/>
      </c>
      <c r="Z158" s="16" t="str">
        <f t="shared" si="208"/>
        <v/>
      </c>
      <c r="AA158" s="16" t="str">
        <f t="shared" si="217"/>
        <v/>
      </c>
      <c r="AB158" s="16" t="str">
        <f t="shared" si="218"/>
        <v>%</v>
      </c>
      <c r="AC158">
        <f t="shared" si="219"/>
        <v>0</v>
      </c>
      <c r="AD158">
        <f t="shared" si="220"/>
        <v>0</v>
      </c>
      <c r="AE158" t="b">
        <f t="shared" si="209"/>
        <v>0</v>
      </c>
      <c r="AF158" s="20" t="str">
        <f t="shared" si="221"/>
        <v/>
      </c>
      <c r="AG158" s="16" t="str">
        <f t="shared" si="222"/>
        <v/>
      </c>
      <c r="AH158" s="16" t="str">
        <f t="shared" si="223"/>
        <v/>
      </c>
    </row>
    <row r="159" spans="1:34" ht="15" customHeight="1" x14ac:dyDescent="0.25">
      <c r="A159" s="47"/>
      <c r="B159" s="53"/>
      <c r="C159" s="25" t="str">
        <f t="shared" ref="C159" si="257">IF(OR(LEN(C158)&lt;1,LEN(D159)&lt;1),"","D")</f>
        <v>D</v>
      </c>
      <c r="D159" s="31" t="s">
        <v>84</v>
      </c>
      <c r="E159" s="34"/>
      <c r="F159" s="45"/>
      <c r="G159" s="50"/>
      <c r="H159" s="31"/>
      <c r="I159" s="31"/>
      <c r="J159" s="39"/>
      <c r="K159" s="39"/>
      <c r="L159" s="40"/>
      <c r="M159" s="29"/>
      <c r="O159" s="2">
        <f t="shared" si="211"/>
        <v>0</v>
      </c>
      <c r="P159" s="2">
        <f t="shared" si="232"/>
        <v>4</v>
      </c>
      <c r="Q159" t="str">
        <f t="shared" si="212"/>
        <v/>
      </c>
      <c r="R159">
        <f t="shared" si="213"/>
        <v>1</v>
      </c>
      <c r="S159" s="16" t="s">
        <v>45</v>
      </c>
      <c r="T159" s="16" t="str">
        <f t="shared" si="205"/>
        <v>Pemrograman Web dan Perangkat Bergerak XI</v>
      </c>
      <c r="U159" s="16" t="str">
        <f t="shared" si="206"/>
        <v>Ujian Akhir Semester</v>
      </c>
      <c r="V159" s="16">
        <f t="shared" si="214"/>
        <v>0</v>
      </c>
      <c r="W159" s="16">
        <f t="shared" si="215"/>
        <v>0</v>
      </c>
      <c r="X159" s="16">
        <f t="shared" si="216"/>
        <v>0</v>
      </c>
      <c r="Y159" s="16" t="str">
        <f t="shared" si="207"/>
        <v/>
      </c>
      <c r="Z159" s="16" t="str">
        <f t="shared" si="208"/>
        <v/>
      </c>
      <c r="AA159" s="16" t="str">
        <f t="shared" si="217"/>
        <v/>
      </c>
      <c r="AB159" s="16" t="str">
        <f t="shared" si="218"/>
        <v>#</v>
      </c>
      <c r="AC159">
        <f t="shared" si="219"/>
        <v>1</v>
      </c>
      <c r="AD159">
        <f t="shared" si="220"/>
        <v>0</v>
      </c>
      <c r="AE159" t="b">
        <f t="shared" si="209"/>
        <v>0</v>
      </c>
      <c r="AF159" s="20" t="str">
        <f t="shared" si="221"/>
        <v/>
      </c>
      <c r="AG159" s="16" t="str">
        <f t="shared" si="222"/>
        <v/>
      </c>
      <c r="AH159" s="16" t="str">
        <f t="shared" si="223"/>
        <v/>
      </c>
    </row>
    <row r="160" spans="1:34" ht="15.75" customHeight="1" thickBot="1" x14ac:dyDescent="0.3">
      <c r="A160" s="48"/>
      <c r="B160" s="54"/>
      <c r="C160" s="28" t="str">
        <f t="shared" ref="C160" si="258">IF(OR(LEN(C159)&lt;1,LEN(D160)&lt;1),"","E")</f>
        <v>E</v>
      </c>
      <c r="D160" s="32" t="s">
        <v>212</v>
      </c>
      <c r="E160" s="35"/>
      <c r="F160" s="46"/>
      <c r="G160" s="51"/>
      <c r="H160" s="32"/>
      <c r="I160" s="32"/>
      <c r="J160" s="32"/>
      <c r="K160" s="32"/>
      <c r="L160" s="41"/>
      <c r="M160" s="29"/>
      <c r="O160" s="2">
        <f t="shared" si="211"/>
        <v>0</v>
      </c>
      <c r="P160" s="2">
        <f t="shared" si="232"/>
        <v>5</v>
      </c>
      <c r="Q160" t="str">
        <f t="shared" si="212"/>
        <v/>
      </c>
      <c r="R160">
        <f t="shared" si="213"/>
        <v>1</v>
      </c>
      <c r="S160" s="16" t="s">
        <v>45</v>
      </c>
      <c r="T160" s="16" t="str">
        <f t="shared" si="205"/>
        <v>Pemrograman Web dan Perangkat Bergerak XI</v>
      </c>
      <c r="U160" s="16" t="str">
        <f t="shared" si="206"/>
        <v>Ujian Akhir Semester</v>
      </c>
      <c r="V160" s="16">
        <f t="shared" si="214"/>
        <v>0</v>
      </c>
      <c r="W160" s="16">
        <f t="shared" si="215"/>
        <v>0</v>
      </c>
      <c r="X160" s="16">
        <f t="shared" si="216"/>
        <v>0</v>
      </c>
      <c r="Y160" s="16" t="str">
        <f t="shared" si="207"/>
        <v/>
      </c>
      <c r="Z160" s="16" t="str">
        <f t="shared" si="208"/>
        <v/>
      </c>
      <c r="AA160" s="16" t="str">
        <f t="shared" si="217"/>
        <v/>
      </c>
      <c r="AB160" s="16" t="str">
        <f t="shared" si="218"/>
        <v>@</v>
      </c>
      <c r="AC160">
        <f t="shared" si="219"/>
        <v>1</v>
      </c>
      <c r="AD160">
        <f t="shared" si="220"/>
        <v>0</v>
      </c>
      <c r="AE160" t="b">
        <f t="shared" si="209"/>
        <v>0</v>
      </c>
      <c r="AF160" s="20" t="str">
        <f t="shared" si="221"/>
        <v/>
      </c>
      <c r="AG160" s="16" t="str">
        <f t="shared" si="222"/>
        <v/>
      </c>
      <c r="AH160" s="16" t="str">
        <f t="shared" si="223"/>
        <v/>
      </c>
    </row>
    <row r="161" spans="1:34" ht="15" customHeight="1" x14ac:dyDescent="0.25">
      <c r="A161" s="47" t="s">
        <v>1</v>
      </c>
      <c r="B161" s="52">
        <f t="shared" ref="B161" si="259">IF(LEN(A161)&lt;1,"",IF(ISBLANK(B155),"",B155+1))</f>
        <v>27</v>
      </c>
      <c r="C161" s="27" t="str">
        <f t="shared" ref="C161" si="260">IF(ISBLANK(A161),"",IF(A161="Uraian Panjang","Teks Uraian","Teks Soal"))</f>
        <v>Teks Soal</v>
      </c>
      <c r="D161" s="33" t="s">
        <v>213</v>
      </c>
      <c r="E161" s="36"/>
      <c r="F161" s="45" t="str">
        <f t="shared" ref="F161" si="261">IF(ISBLANK(A161),"",IF(A161="Pilihan Ganda","Centang salah satu jawaban disamping pada kolom KUNCI",IF(A161="Jawaban Jamak","Centang beberapa jawaban disamping pada kolom KUNCI",IF(A161="Uraian Panjang","Pastikan tidak ada jawaban yang tercentang pada kolom KUNCI",IF(A161="Esai Koreksi Otomatis","Kunci jawaban adalah teks opsi dan centang opsi tersebut pada kolom KUNCI","ISIKAN JODOHNYA PADA KOLOM KUNCI")))))</f>
        <v>Centang salah satu jawaban disamping pada kolom KUNCI</v>
      </c>
      <c r="G161" s="49" t="str">
        <f>IF(LEN(A161)&lt;1,"",IF(AE161=FALSE,"Ada kesalahan, mohon perhatikan kolom KETERANGAN",""))</f>
        <v/>
      </c>
      <c r="H161" s="33"/>
      <c r="I161" s="33"/>
      <c r="J161" s="37"/>
      <c r="K161" s="37"/>
      <c r="L161" s="38"/>
      <c r="M161" s="29"/>
      <c r="O161" s="2" t="str">
        <f t="shared" si="211"/>
        <v>S</v>
      </c>
      <c r="P161" s="2">
        <f t="shared" si="232"/>
        <v>1</v>
      </c>
      <c r="Q161">
        <f t="shared" si="212"/>
        <v>27</v>
      </c>
      <c r="R161">
        <f t="shared" si="213"/>
        <v>1</v>
      </c>
      <c r="S161" s="16" t="s">
        <v>45</v>
      </c>
      <c r="T161" s="16" t="str">
        <f t="shared" si="205"/>
        <v>Pemrograman Web dan Perangkat Bergerak XI</v>
      </c>
      <c r="U161" s="16" t="str">
        <f t="shared" si="206"/>
        <v>Ujian Akhir Semester</v>
      </c>
      <c r="V161" s="16">
        <f t="shared" si="214"/>
        <v>0</v>
      </c>
      <c r="W161" s="16">
        <f t="shared" si="215"/>
        <v>0</v>
      </c>
      <c r="X161" s="16">
        <f t="shared" si="216"/>
        <v>0</v>
      </c>
      <c r="Y161" s="16" t="str">
        <f t="shared" si="207"/>
        <v/>
      </c>
      <c r="Z161" s="16" t="str">
        <f t="shared" si="208"/>
        <v/>
      </c>
      <c r="AA161" s="16" t="str">
        <f t="shared" si="217"/>
        <v/>
      </c>
      <c r="AB161" s="16" t="str">
        <f t="shared" si="218"/>
        <v>Dibawah ini merupakan jenis program yang dibutuhkan saat akan menjalankan kode PHP,kecuali…&amp;nbsp;</v>
      </c>
      <c r="AC161">
        <f t="shared" si="219"/>
        <v>1</v>
      </c>
      <c r="AD161" t="str">
        <f t="shared" si="220"/>
        <v>S</v>
      </c>
      <c r="AE161" t="b">
        <f t="shared" si="209"/>
        <v>1</v>
      </c>
      <c r="AF161" s="20" t="str">
        <f t="shared" si="221"/>
        <v>&amp;nbsp;</v>
      </c>
      <c r="AG161" s="16" t="str">
        <f t="shared" si="222"/>
        <v/>
      </c>
      <c r="AH161" s="16" t="str">
        <f t="shared" si="223"/>
        <v/>
      </c>
    </row>
    <row r="162" spans="1:34" ht="15" customHeight="1" x14ac:dyDescent="0.25">
      <c r="A162" s="47"/>
      <c r="B162" s="53"/>
      <c r="C162" s="25" t="str">
        <f t="shared" ref="C162" si="262">IF(C161="Teks Uraian","",IF(OR(LEN(C161)&lt;1,LEN(D162)&lt;1),"","A"))</f>
        <v>A</v>
      </c>
      <c r="D162" s="31" t="s">
        <v>214</v>
      </c>
      <c r="E162" s="34"/>
      <c r="F162" s="45"/>
      <c r="G162" s="50"/>
      <c r="H162" s="31"/>
      <c r="I162" s="31"/>
      <c r="J162" s="39"/>
      <c r="K162" s="39"/>
      <c r="L162" s="40"/>
      <c r="M162" s="29"/>
      <c r="O162" s="2">
        <f t="shared" si="211"/>
        <v>0</v>
      </c>
      <c r="P162" s="2">
        <f t="shared" si="232"/>
        <v>1</v>
      </c>
      <c r="Q162" t="str">
        <f t="shared" si="212"/>
        <v/>
      </c>
      <c r="R162">
        <f t="shared" si="213"/>
        <v>1</v>
      </c>
      <c r="S162" s="16" t="s">
        <v>45</v>
      </c>
      <c r="T162" s="16" t="str">
        <f t="shared" si="205"/>
        <v>Pemrograman Web dan Perangkat Bergerak XI</v>
      </c>
      <c r="U162" s="16" t="str">
        <f t="shared" si="206"/>
        <v>Ujian Akhir Semester</v>
      </c>
      <c r="V162" s="16">
        <f t="shared" si="214"/>
        <v>0</v>
      </c>
      <c r="W162" s="16">
        <f t="shared" si="215"/>
        <v>0</v>
      </c>
      <c r="X162" s="16">
        <f t="shared" si="216"/>
        <v>0</v>
      </c>
      <c r="Y162" s="16" t="str">
        <f t="shared" si="207"/>
        <v/>
      </c>
      <c r="Z162" s="16" t="str">
        <f t="shared" si="208"/>
        <v/>
      </c>
      <c r="AA162" s="16" t="str">
        <f t="shared" si="217"/>
        <v/>
      </c>
      <c r="AB162" s="16" t="str">
        <f t="shared" si="218"/>
        <v>Web Server</v>
      </c>
      <c r="AC162">
        <f t="shared" si="219"/>
        <v>1</v>
      </c>
      <c r="AD162">
        <f t="shared" si="220"/>
        <v>0</v>
      </c>
      <c r="AE162" t="b">
        <f t="shared" si="209"/>
        <v>0</v>
      </c>
      <c r="AF162" s="20" t="str">
        <f t="shared" si="221"/>
        <v/>
      </c>
      <c r="AG162" s="16" t="str">
        <f t="shared" si="222"/>
        <v/>
      </c>
      <c r="AH162" s="16" t="str">
        <f t="shared" si="223"/>
        <v/>
      </c>
    </row>
    <row r="163" spans="1:34" ht="15" customHeight="1" x14ac:dyDescent="0.25">
      <c r="A163" s="47"/>
      <c r="B163" s="53"/>
      <c r="C163" s="25" t="str">
        <f t="shared" ref="C163" si="263">IF(OR(LEN(C162)&lt;1,LEN(D162)&lt;1),"","B")</f>
        <v>B</v>
      </c>
      <c r="D163" s="31" t="s">
        <v>104</v>
      </c>
      <c r="E163" s="34"/>
      <c r="F163" s="45"/>
      <c r="G163" s="50"/>
      <c r="H163" s="31"/>
      <c r="I163" s="31"/>
      <c r="J163" s="39"/>
      <c r="K163" s="39"/>
      <c r="L163" s="40"/>
      <c r="M163" s="29"/>
      <c r="O163" s="2">
        <f t="shared" si="211"/>
        <v>0</v>
      </c>
      <c r="P163" s="2">
        <f t="shared" si="232"/>
        <v>2</v>
      </c>
      <c r="Q163" t="str">
        <f t="shared" si="212"/>
        <v/>
      </c>
      <c r="R163">
        <f t="shared" si="213"/>
        <v>1</v>
      </c>
      <c r="S163" s="16" t="s">
        <v>45</v>
      </c>
      <c r="T163" s="16" t="str">
        <f t="shared" si="205"/>
        <v>Pemrograman Web dan Perangkat Bergerak XI</v>
      </c>
      <c r="U163" s="16" t="str">
        <f t="shared" si="206"/>
        <v>Ujian Akhir Semester</v>
      </c>
      <c r="V163" s="16">
        <f t="shared" si="214"/>
        <v>0</v>
      </c>
      <c r="W163" s="16">
        <f t="shared" si="215"/>
        <v>0</v>
      </c>
      <c r="X163" s="16">
        <f t="shared" si="216"/>
        <v>0</v>
      </c>
      <c r="Y163" s="16" t="str">
        <f t="shared" si="207"/>
        <v/>
      </c>
      <c r="Z163" s="16" t="str">
        <f t="shared" si="208"/>
        <v/>
      </c>
      <c r="AA163" s="16" t="str">
        <f t="shared" si="217"/>
        <v/>
      </c>
      <c r="AB163" s="16" t="str">
        <f t="shared" si="218"/>
        <v>PHP</v>
      </c>
      <c r="AC163">
        <f t="shared" si="219"/>
        <v>1</v>
      </c>
      <c r="AD163">
        <f t="shared" si="220"/>
        <v>0</v>
      </c>
      <c r="AE163" t="b">
        <f t="shared" si="209"/>
        <v>0</v>
      </c>
      <c r="AF163" s="20" t="str">
        <f t="shared" si="221"/>
        <v/>
      </c>
      <c r="AG163" s="16" t="str">
        <f t="shared" si="222"/>
        <v/>
      </c>
      <c r="AH163" s="16" t="str">
        <f t="shared" si="223"/>
        <v/>
      </c>
    </row>
    <row r="164" spans="1:34" ht="15" customHeight="1" x14ac:dyDescent="0.25">
      <c r="A164" s="47"/>
      <c r="B164" s="53"/>
      <c r="C164" s="25" t="str">
        <f t="shared" ref="C164" si="264">IF(OR(LEN(C163)&lt;1,LEN(D164)&lt;1),"","C")</f>
        <v>C</v>
      </c>
      <c r="D164" s="31" t="s">
        <v>215</v>
      </c>
      <c r="E164" s="34" t="s">
        <v>41</v>
      </c>
      <c r="F164" s="45"/>
      <c r="G164" s="50"/>
      <c r="H164" s="31"/>
      <c r="I164" s="31"/>
      <c r="J164" s="39"/>
      <c r="K164" s="39"/>
      <c r="L164" s="40"/>
      <c r="M164" s="29"/>
      <c r="O164" s="2">
        <f t="shared" si="211"/>
        <v>1</v>
      </c>
      <c r="P164" s="2">
        <f t="shared" si="232"/>
        <v>3</v>
      </c>
      <c r="Q164" t="str">
        <f t="shared" si="212"/>
        <v/>
      </c>
      <c r="R164">
        <f t="shared" si="213"/>
        <v>1</v>
      </c>
      <c r="S164" s="16" t="s">
        <v>45</v>
      </c>
      <c r="T164" s="16" t="str">
        <f t="shared" si="205"/>
        <v>Pemrograman Web dan Perangkat Bergerak XI</v>
      </c>
      <c r="U164" s="16" t="str">
        <f t="shared" si="206"/>
        <v>Ujian Akhir Semester</v>
      </c>
      <c r="V164" s="16">
        <f t="shared" si="214"/>
        <v>0</v>
      </c>
      <c r="W164" s="16">
        <f t="shared" si="215"/>
        <v>0</v>
      </c>
      <c r="X164" s="16">
        <f t="shared" si="216"/>
        <v>0</v>
      </c>
      <c r="Y164" s="16" t="str">
        <f t="shared" si="207"/>
        <v/>
      </c>
      <c r="Z164" s="16" t="str">
        <f t="shared" si="208"/>
        <v/>
      </c>
      <c r="AA164" s="16" t="str">
        <f t="shared" si="217"/>
        <v/>
      </c>
      <c r="AB164" s="16" t="str">
        <f t="shared" si="218"/>
        <v>Photo Viewer</v>
      </c>
      <c r="AC164">
        <f t="shared" si="219"/>
        <v>1</v>
      </c>
      <c r="AD164">
        <f t="shared" si="220"/>
        <v>1</v>
      </c>
      <c r="AE164" t="b">
        <f t="shared" si="209"/>
        <v>0</v>
      </c>
      <c r="AF164" s="20" t="str">
        <f t="shared" si="221"/>
        <v/>
      </c>
      <c r="AG164" s="16" t="str">
        <f t="shared" si="222"/>
        <v/>
      </c>
      <c r="AH164" s="16" t="str">
        <f t="shared" si="223"/>
        <v/>
      </c>
    </row>
    <row r="165" spans="1:34" ht="15" customHeight="1" x14ac:dyDescent="0.25">
      <c r="A165" s="47"/>
      <c r="B165" s="53"/>
      <c r="C165" s="25" t="str">
        <f t="shared" ref="C165" si="265">IF(OR(LEN(C164)&lt;1,LEN(D165)&lt;1),"","D")</f>
        <v>D</v>
      </c>
      <c r="D165" s="31" t="s">
        <v>216</v>
      </c>
      <c r="E165" s="34"/>
      <c r="F165" s="45"/>
      <c r="G165" s="50"/>
      <c r="H165" s="31"/>
      <c r="I165" s="31"/>
      <c r="J165" s="39"/>
      <c r="K165" s="39"/>
      <c r="L165" s="40"/>
      <c r="M165" s="29"/>
      <c r="O165" s="2">
        <f t="shared" si="211"/>
        <v>0</v>
      </c>
      <c r="P165" s="2">
        <f t="shared" si="232"/>
        <v>4</v>
      </c>
      <c r="Q165" t="str">
        <f t="shared" si="212"/>
        <v/>
      </c>
      <c r="R165">
        <f t="shared" si="213"/>
        <v>1</v>
      </c>
      <c r="S165" s="16" t="s">
        <v>45</v>
      </c>
      <c r="T165" s="16" t="str">
        <f t="shared" si="205"/>
        <v>Pemrograman Web dan Perangkat Bergerak XI</v>
      </c>
      <c r="U165" s="16" t="str">
        <f t="shared" si="206"/>
        <v>Ujian Akhir Semester</v>
      </c>
      <c r="V165" s="16">
        <f t="shared" si="214"/>
        <v>0</v>
      </c>
      <c r="W165" s="16">
        <f t="shared" si="215"/>
        <v>0</v>
      </c>
      <c r="X165" s="16">
        <f t="shared" si="216"/>
        <v>0</v>
      </c>
      <c r="Y165" s="16" t="str">
        <f t="shared" si="207"/>
        <v/>
      </c>
      <c r="Z165" s="16" t="str">
        <f t="shared" si="208"/>
        <v/>
      </c>
      <c r="AA165" s="16" t="str">
        <f t="shared" si="217"/>
        <v/>
      </c>
      <c r="AB165" s="16" t="str">
        <f t="shared" si="218"/>
        <v>Web Browser</v>
      </c>
      <c r="AC165">
        <f t="shared" si="219"/>
        <v>1</v>
      </c>
      <c r="AD165">
        <f t="shared" si="220"/>
        <v>0</v>
      </c>
      <c r="AE165" t="b">
        <f t="shared" si="209"/>
        <v>0</v>
      </c>
      <c r="AF165" s="20" t="str">
        <f t="shared" si="221"/>
        <v/>
      </c>
      <c r="AG165" s="16" t="str">
        <f t="shared" si="222"/>
        <v/>
      </c>
      <c r="AH165" s="16" t="str">
        <f t="shared" si="223"/>
        <v/>
      </c>
    </row>
    <row r="166" spans="1:34" ht="15.75" customHeight="1" thickBot="1" x14ac:dyDescent="0.3">
      <c r="A166" s="48"/>
      <c r="B166" s="54"/>
      <c r="C166" s="28" t="str">
        <f t="shared" ref="C166" si="266">IF(OR(LEN(C165)&lt;1,LEN(D166)&lt;1),"","E")</f>
        <v>E</v>
      </c>
      <c r="D166" s="32" t="s">
        <v>217</v>
      </c>
      <c r="E166" s="35"/>
      <c r="F166" s="46"/>
      <c r="G166" s="51"/>
      <c r="H166" s="32"/>
      <c r="I166" s="32"/>
      <c r="J166" s="32"/>
      <c r="K166" s="32"/>
      <c r="L166" s="41"/>
      <c r="M166" s="29"/>
      <c r="O166" s="2">
        <f t="shared" si="211"/>
        <v>0</v>
      </c>
      <c r="P166" s="2">
        <f t="shared" si="232"/>
        <v>5</v>
      </c>
      <c r="Q166" t="str">
        <f t="shared" si="212"/>
        <v/>
      </c>
      <c r="R166">
        <f t="shared" si="213"/>
        <v>1</v>
      </c>
      <c r="S166" s="16" t="s">
        <v>45</v>
      </c>
      <c r="T166" s="16" t="str">
        <f t="shared" si="205"/>
        <v>Pemrograman Web dan Perangkat Bergerak XI</v>
      </c>
      <c r="U166" s="16" t="str">
        <f t="shared" si="206"/>
        <v>Ujian Akhir Semester</v>
      </c>
      <c r="V166" s="16">
        <f t="shared" si="214"/>
        <v>0</v>
      </c>
      <c r="W166" s="16">
        <f t="shared" si="215"/>
        <v>0</v>
      </c>
      <c r="X166" s="16">
        <f t="shared" si="216"/>
        <v>0</v>
      </c>
      <c r="Y166" s="16" t="str">
        <f t="shared" si="207"/>
        <v/>
      </c>
      <c r="Z166" s="16" t="str">
        <f t="shared" si="208"/>
        <v/>
      </c>
      <c r="AA166" s="16" t="str">
        <f t="shared" si="217"/>
        <v/>
      </c>
      <c r="AB166" s="16" t="str">
        <f t="shared" si="218"/>
        <v>Text Editor</v>
      </c>
      <c r="AC166">
        <f t="shared" si="219"/>
        <v>1</v>
      </c>
      <c r="AD166">
        <f t="shared" si="220"/>
        <v>0</v>
      </c>
      <c r="AE166" t="b">
        <f t="shared" si="209"/>
        <v>0</v>
      </c>
      <c r="AF166" s="20" t="str">
        <f t="shared" si="221"/>
        <v/>
      </c>
      <c r="AG166" s="16" t="str">
        <f t="shared" si="222"/>
        <v/>
      </c>
      <c r="AH166" s="16" t="str">
        <f t="shared" si="223"/>
        <v/>
      </c>
    </row>
    <row r="167" spans="1:34" ht="15" customHeight="1" x14ac:dyDescent="0.25">
      <c r="A167" s="47" t="s">
        <v>1</v>
      </c>
      <c r="B167" s="52">
        <f t="shared" ref="B167" si="267">IF(LEN(A167)&lt;1,"",IF(ISBLANK(B161),"",B161+1))</f>
        <v>28</v>
      </c>
      <c r="C167" s="27" t="str">
        <f t="shared" ref="C167" si="268">IF(ISBLANK(A167),"",IF(A167="Uraian Panjang","Teks Uraian","Teks Soal"))</f>
        <v>Teks Soal</v>
      </c>
      <c r="D167" s="33" t="s">
        <v>218</v>
      </c>
      <c r="E167" s="36"/>
      <c r="F167" s="45" t="str">
        <f t="shared" ref="F167" si="269">IF(ISBLANK(A167),"",IF(A167="Pilihan Ganda","Centang salah satu jawaban disamping pada kolom KUNCI",IF(A167="Jawaban Jamak","Centang beberapa jawaban disamping pada kolom KUNCI",IF(A167="Uraian Panjang","Pastikan tidak ada jawaban yang tercentang pada kolom KUNCI",IF(A167="Esai Koreksi Otomatis","Kunci jawaban adalah teks opsi dan centang opsi tersebut pada kolom KUNCI","ISIKAN JODOHNYA PADA KOLOM KUNCI")))))</f>
        <v>Centang salah satu jawaban disamping pada kolom KUNCI</v>
      </c>
      <c r="G167" s="49" t="str">
        <f>IF(LEN(A167)&lt;1,"",IF(AE167=FALSE,"Ada kesalahan, mohon perhatikan kolom KETERANGAN",""))</f>
        <v/>
      </c>
      <c r="H167" s="33"/>
      <c r="I167" s="33"/>
      <c r="J167" s="37"/>
      <c r="K167" s="37"/>
      <c r="L167" s="38"/>
      <c r="M167" s="29"/>
      <c r="O167" s="2" t="str">
        <f t="shared" si="211"/>
        <v>S</v>
      </c>
      <c r="P167" s="2">
        <f t="shared" si="232"/>
        <v>1</v>
      </c>
      <c r="Q167">
        <f t="shared" si="212"/>
        <v>28</v>
      </c>
      <c r="R167">
        <f t="shared" si="213"/>
        <v>1</v>
      </c>
      <c r="S167" s="16" t="s">
        <v>45</v>
      </c>
      <c r="T167" s="16" t="str">
        <f t="shared" si="205"/>
        <v>Pemrograman Web dan Perangkat Bergerak XI</v>
      </c>
      <c r="U167" s="16" t="str">
        <f t="shared" si="206"/>
        <v>Ujian Akhir Semester</v>
      </c>
      <c r="V167" s="16">
        <f t="shared" si="214"/>
        <v>0</v>
      </c>
      <c r="W167" s="16">
        <f t="shared" si="215"/>
        <v>0</v>
      </c>
      <c r="X167" s="16">
        <f t="shared" si="216"/>
        <v>0</v>
      </c>
      <c r="Y167" s="16" t="str">
        <f t="shared" si="207"/>
        <v/>
      </c>
      <c r="Z167" s="16" t="str">
        <f t="shared" si="208"/>
        <v/>
      </c>
      <c r="AA167" s="16" t="str">
        <f t="shared" si="217"/>
        <v/>
      </c>
      <c r="AB167" s="16" t="str">
        <f t="shared" si="218"/>
        <v>Method form yang cocok digunakan untuk form login adalah method...&amp;nbsp;</v>
      </c>
      <c r="AC167">
        <f t="shared" si="219"/>
        <v>1</v>
      </c>
      <c r="AD167" t="str">
        <f t="shared" si="220"/>
        <v>S</v>
      </c>
      <c r="AE167" t="b">
        <f t="shared" si="209"/>
        <v>1</v>
      </c>
      <c r="AF167" s="20" t="str">
        <f t="shared" si="221"/>
        <v>&amp;nbsp;</v>
      </c>
      <c r="AG167" s="16" t="str">
        <f t="shared" si="222"/>
        <v/>
      </c>
      <c r="AH167" s="16" t="str">
        <f t="shared" si="223"/>
        <v/>
      </c>
    </row>
    <row r="168" spans="1:34" ht="15" customHeight="1" x14ac:dyDescent="0.25">
      <c r="A168" s="47"/>
      <c r="B168" s="53"/>
      <c r="C168" s="25" t="str">
        <f t="shared" ref="C168" si="270">IF(C167="Teks Uraian","",IF(OR(LEN(C167)&lt;1,LEN(D168)&lt;1),"","A"))</f>
        <v>A</v>
      </c>
      <c r="D168" s="31" t="s">
        <v>174</v>
      </c>
      <c r="E168" s="34"/>
      <c r="F168" s="45"/>
      <c r="G168" s="50"/>
      <c r="H168" s="31"/>
      <c r="I168" s="31"/>
      <c r="J168" s="39"/>
      <c r="K168" s="39"/>
      <c r="L168" s="40"/>
      <c r="M168" s="29"/>
      <c r="O168" s="2">
        <f t="shared" si="211"/>
        <v>0</v>
      </c>
      <c r="P168" s="2">
        <f t="shared" si="232"/>
        <v>1</v>
      </c>
      <c r="Q168" t="str">
        <f t="shared" si="212"/>
        <v/>
      </c>
      <c r="R168">
        <f t="shared" si="213"/>
        <v>1</v>
      </c>
      <c r="S168" s="16" t="s">
        <v>45</v>
      </c>
      <c r="T168" s="16" t="str">
        <f t="shared" si="205"/>
        <v>Pemrograman Web dan Perangkat Bergerak XI</v>
      </c>
      <c r="U168" s="16" t="str">
        <f t="shared" si="206"/>
        <v>Ujian Akhir Semester</v>
      </c>
      <c r="V168" s="16">
        <f t="shared" si="214"/>
        <v>0</v>
      </c>
      <c r="W168" s="16">
        <f t="shared" si="215"/>
        <v>0</v>
      </c>
      <c r="X168" s="16">
        <f t="shared" si="216"/>
        <v>0</v>
      </c>
      <c r="Y168" s="16" t="str">
        <f t="shared" si="207"/>
        <v/>
      </c>
      <c r="Z168" s="16" t="str">
        <f t="shared" si="208"/>
        <v/>
      </c>
      <c r="AA168" s="16" t="str">
        <f t="shared" si="217"/>
        <v/>
      </c>
      <c r="AB168" s="16" t="str">
        <f t="shared" si="218"/>
        <v>get</v>
      </c>
      <c r="AC168">
        <f t="shared" si="219"/>
        <v>1</v>
      </c>
      <c r="AD168">
        <f t="shared" si="220"/>
        <v>0</v>
      </c>
      <c r="AE168" t="b">
        <f t="shared" si="209"/>
        <v>0</v>
      </c>
      <c r="AF168" s="20" t="str">
        <f t="shared" si="221"/>
        <v/>
      </c>
      <c r="AG168" s="16" t="str">
        <f t="shared" si="222"/>
        <v/>
      </c>
      <c r="AH168" s="16" t="str">
        <f t="shared" si="223"/>
        <v/>
      </c>
    </row>
    <row r="169" spans="1:34" ht="15" customHeight="1" x14ac:dyDescent="0.25">
      <c r="A169" s="47"/>
      <c r="B169" s="53"/>
      <c r="C169" s="25" t="str">
        <f t="shared" ref="C169" si="271">IF(OR(LEN(C168)&lt;1,LEN(D168)&lt;1),"","B")</f>
        <v>B</v>
      </c>
      <c r="D169" s="31" t="s">
        <v>219</v>
      </c>
      <c r="E169" s="34"/>
      <c r="F169" s="45"/>
      <c r="G169" s="50"/>
      <c r="H169" s="31"/>
      <c r="I169" s="31"/>
      <c r="J169" s="39"/>
      <c r="K169" s="39"/>
      <c r="L169" s="40"/>
      <c r="M169" s="29"/>
      <c r="O169" s="2">
        <f t="shared" si="211"/>
        <v>0</v>
      </c>
      <c r="P169" s="2">
        <f t="shared" si="232"/>
        <v>2</v>
      </c>
      <c r="Q169" t="str">
        <f t="shared" si="212"/>
        <v/>
      </c>
      <c r="R169">
        <f t="shared" si="213"/>
        <v>1</v>
      </c>
      <c r="S169" s="16" t="s">
        <v>45</v>
      </c>
      <c r="T169" s="16" t="str">
        <f t="shared" si="205"/>
        <v>Pemrograman Web dan Perangkat Bergerak XI</v>
      </c>
      <c r="U169" s="16" t="str">
        <f t="shared" si="206"/>
        <v>Ujian Akhir Semester</v>
      </c>
      <c r="V169" s="16">
        <f t="shared" si="214"/>
        <v>0</v>
      </c>
      <c r="W169" s="16">
        <f t="shared" si="215"/>
        <v>0</v>
      </c>
      <c r="X169" s="16">
        <f t="shared" si="216"/>
        <v>0</v>
      </c>
      <c r="Y169" s="16" t="str">
        <f t="shared" si="207"/>
        <v/>
      </c>
      <c r="Z169" s="16" t="str">
        <f t="shared" si="208"/>
        <v/>
      </c>
      <c r="AA169" s="16" t="str">
        <f t="shared" si="217"/>
        <v/>
      </c>
      <c r="AB169" s="16" t="str">
        <f t="shared" si="218"/>
        <v>put</v>
      </c>
      <c r="AC169">
        <f t="shared" si="219"/>
        <v>1</v>
      </c>
      <c r="AD169">
        <f t="shared" si="220"/>
        <v>0</v>
      </c>
      <c r="AE169" t="b">
        <f t="shared" si="209"/>
        <v>0</v>
      </c>
      <c r="AF169" s="20" t="str">
        <f t="shared" si="221"/>
        <v/>
      </c>
      <c r="AG169" s="16" t="str">
        <f t="shared" si="222"/>
        <v/>
      </c>
      <c r="AH169" s="16" t="str">
        <f t="shared" si="223"/>
        <v/>
      </c>
    </row>
    <row r="170" spans="1:34" ht="15" customHeight="1" x14ac:dyDescent="0.25">
      <c r="A170" s="47"/>
      <c r="B170" s="53"/>
      <c r="C170" s="25" t="str">
        <f t="shared" ref="C170" si="272">IF(OR(LEN(C169)&lt;1,LEN(D170)&lt;1),"","C")</f>
        <v>C</v>
      </c>
      <c r="D170" s="31" t="s">
        <v>173</v>
      </c>
      <c r="E170" s="34" t="s">
        <v>41</v>
      </c>
      <c r="F170" s="45"/>
      <c r="G170" s="50"/>
      <c r="H170" s="31"/>
      <c r="I170" s="31"/>
      <c r="J170" s="39"/>
      <c r="K170" s="39"/>
      <c r="L170" s="40"/>
      <c r="M170" s="29"/>
      <c r="O170" s="2">
        <f t="shared" si="211"/>
        <v>1</v>
      </c>
      <c r="P170" s="2">
        <f t="shared" si="232"/>
        <v>3</v>
      </c>
      <c r="Q170" t="str">
        <f t="shared" si="212"/>
        <v/>
      </c>
      <c r="R170">
        <f t="shared" si="213"/>
        <v>1</v>
      </c>
      <c r="S170" s="16" t="s">
        <v>45</v>
      </c>
      <c r="T170" s="16" t="str">
        <f t="shared" si="205"/>
        <v>Pemrograman Web dan Perangkat Bergerak XI</v>
      </c>
      <c r="U170" s="16" t="str">
        <f t="shared" si="206"/>
        <v>Ujian Akhir Semester</v>
      </c>
      <c r="V170" s="16">
        <f t="shared" si="214"/>
        <v>0</v>
      </c>
      <c r="W170" s="16">
        <f t="shared" si="215"/>
        <v>0</v>
      </c>
      <c r="X170" s="16">
        <f t="shared" si="216"/>
        <v>0</v>
      </c>
      <c r="Y170" s="16" t="str">
        <f t="shared" si="207"/>
        <v/>
      </c>
      <c r="Z170" s="16" t="str">
        <f t="shared" si="208"/>
        <v/>
      </c>
      <c r="AA170" s="16" t="str">
        <f t="shared" si="217"/>
        <v/>
      </c>
      <c r="AB170" s="16" t="str">
        <f t="shared" si="218"/>
        <v>post</v>
      </c>
      <c r="AC170">
        <f t="shared" si="219"/>
        <v>2</v>
      </c>
      <c r="AD170">
        <f t="shared" si="220"/>
        <v>1</v>
      </c>
      <c r="AE170" t="b">
        <f t="shared" si="209"/>
        <v>0</v>
      </c>
      <c r="AF170" s="20" t="str">
        <f t="shared" si="221"/>
        <v/>
      </c>
      <c r="AG170" s="16" t="str">
        <f t="shared" si="222"/>
        <v/>
      </c>
      <c r="AH170" s="16" t="str">
        <f t="shared" si="223"/>
        <v/>
      </c>
    </row>
    <row r="171" spans="1:34" ht="15" customHeight="1" x14ac:dyDescent="0.25">
      <c r="A171" s="47"/>
      <c r="B171" s="53"/>
      <c r="C171" s="25" t="str">
        <f t="shared" ref="C171" si="273">IF(OR(LEN(C170)&lt;1,LEN(D171)&lt;1),"","D")</f>
        <v>D</v>
      </c>
      <c r="D171" s="31" t="s">
        <v>220</v>
      </c>
      <c r="E171" s="34"/>
      <c r="F171" s="45"/>
      <c r="G171" s="50"/>
      <c r="H171" s="31"/>
      <c r="I171" s="31"/>
      <c r="J171" s="39"/>
      <c r="K171" s="39"/>
      <c r="L171" s="40"/>
      <c r="M171" s="29"/>
      <c r="O171" s="2">
        <f t="shared" si="211"/>
        <v>0</v>
      </c>
      <c r="P171" s="2">
        <f t="shared" si="232"/>
        <v>4</v>
      </c>
      <c r="Q171" t="str">
        <f t="shared" si="212"/>
        <v/>
      </c>
      <c r="R171">
        <f t="shared" si="213"/>
        <v>1</v>
      </c>
      <c r="S171" s="16" t="s">
        <v>45</v>
      </c>
      <c r="T171" s="16" t="str">
        <f t="shared" si="205"/>
        <v>Pemrograman Web dan Perangkat Bergerak XI</v>
      </c>
      <c r="U171" s="16" t="str">
        <f t="shared" si="206"/>
        <v>Ujian Akhir Semester</v>
      </c>
      <c r="V171" s="16">
        <f t="shared" si="214"/>
        <v>0</v>
      </c>
      <c r="W171" s="16">
        <f t="shared" si="215"/>
        <v>0</v>
      </c>
      <c r="X171" s="16">
        <f t="shared" si="216"/>
        <v>0</v>
      </c>
      <c r="Y171" s="16" t="str">
        <f t="shared" si="207"/>
        <v/>
      </c>
      <c r="Z171" s="16" t="str">
        <f t="shared" si="208"/>
        <v/>
      </c>
      <c r="AA171" s="16" t="str">
        <f t="shared" si="217"/>
        <v/>
      </c>
      <c r="AB171" s="16" t="str">
        <f t="shared" si="218"/>
        <v>path</v>
      </c>
      <c r="AC171">
        <f t="shared" si="219"/>
        <v>1</v>
      </c>
      <c r="AD171">
        <f t="shared" si="220"/>
        <v>0</v>
      </c>
      <c r="AE171" t="b">
        <f t="shared" si="209"/>
        <v>0</v>
      </c>
      <c r="AF171" s="20" t="str">
        <f t="shared" si="221"/>
        <v/>
      </c>
      <c r="AG171" s="16" t="str">
        <f t="shared" si="222"/>
        <v/>
      </c>
      <c r="AH171" s="16" t="str">
        <f t="shared" si="223"/>
        <v/>
      </c>
    </row>
    <row r="172" spans="1:34" ht="15.75" customHeight="1" thickBot="1" x14ac:dyDescent="0.3">
      <c r="A172" s="48"/>
      <c r="B172" s="54"/>
      <c r="C172" s="28" t="str">
        <f t="shared" ref="C172" si="274">IF(OR(LEN(C171)&lt;1,LEN(D172)&lt;1),"","E")</f>
        <v>E</v>
      </c>
      <c r="D172" s="32" t="s">
        <v>190</v>
      </c>
      <c r="E172" s="35"/>
      <c r="F172" s="46"/>
      <c r="G172" s="51"/>
      <c r="H172" s="32"/>
      <c r="I172" s="32"/>
      <c r="J172" s="32"/>
      <c r="K172" s="32"/>
      <c r="L172" s="41"/>
      <c r="M172" s="29"/>
      <c r="O172" s="2">
        <f t="shared" si="211"/>
        <v>0</v>
      </c>
      <c r="P172" s="2">
        <f t="shared" si="232"/>
        <v>5</v>
      </c>
      <c r="Q172" t="str">
        <f t="shared" si="212"/>
        <v/>
      </c>
      <c r="R172">
        <f t="shared" si="213"/>
        <v>1</v>
      </c>
      <c r="S172" s="16" t="s">
        <v>45</v>
      </c>
      <c r="T172" s="16" t="str">
        <f t="shared" si="205"/>
        <v>Pemrograman Web dan Perangkat Bergerak XI</v>
      </c>
      <c r="U172" s="16" t="str">
        <f t="shared" si="206"/>
        <v>Ujian Akhir Semester</v>
      </c>
      <c r="V172" s="16">
        <f t="shared" si="214"/>
        <v>0</v>
      </c>
      <c r="W172" s="16">
        <f t="shared" si="215"/>
        <v>0</v>
      </c>
      <c r="X172" s="16">
        <f t="shared" si="216"/>
        <v>0</v>
      </c>
      <c r="Y172" s="16" t="str">
        <f t="shared" si="207"/>
        <v/>
      </c>
      <c r="Z172" s="16" t="str">
        <f t="shared" si="208"/>
        <v/>
      </c>
      <c r="AA172" s="16" t="str">
        <f t="shared" si="217"/>
        <v/>
      </c>
      <c r="AB172" s="16" t="str">
        <f t="shared" si="218"/>
        <v>read</v>
      </c>
      <c r="AC172">
        <f t="shared" si="219"/>
        <v>1</v>
      </c>
      <c r="AD172">
        <f t="shared" si="220"/>
        <v>0</v>
      </c>
      <c r="AE172" t="b">
        <f t="shared" si="209"/>
        <v>0</v>
      </c>
      <c r="AF172" s="20" t="str">
        <f t="shared" si="221"/>
        <v/>
      </c>
      <c r="AG172" s="16" t="str">
        <f t="shared" si="222"/>
        <v/>
      </c>
      <c r="AH172" s="16" t="str">
        <f t="shared" si="223"/>
        <v/>
      </c>
    </row>
    <row r="173" spans="1:34" ht="15" customHeight="1" x14ac:dyDescent="0.25">
      <c r="A173" s="47" t="s">
        <v>1</v>
      </c>
      <c r="B173" s="52">
        <f t="shared" ref="B173" si="275">IF(LEN(A173)&lt;1,"",IF(ISBLANK(B167),"",B167+1))</f>
        <v>29</v>
      </c>
      <c r="C173" s="27" t="str">
        <f t="shared" ref="C173" si="276">IF(ISBLANK(A173),"",IF(A173="Uraian Panjang","Teks Uraian","Teks Soal"))</f>
        <v>Teks Soal</v>
      </c>
      <c r="D173" s="33" t="s">
        <v>221</v>
      </c>
      <c r="E173" s="36"/>
      <c r="F173" s="45" t="str">
        <f t="shared" ref="F173" si="277">IF(ISBLANK(A173),"",IF(A173="Pilihan Ganda","Centang salah satu jawaban disamping pada kolom KUNCI",IF(A173="Jawaban Jamak","Centang beberapa jawaban disamping pada kolom KUNCI",IF(A173="Uraian Panjang","Pastikan tidak ada jawaban yang tercentang pada kolom KUNCI",IF(A173="Esai Koreksi Otomatis","Kunci jawaban adalah teks opsi dan centang opsi tersebut pada kolom KUNCI","ISIKAN JODOHNYA PADA KOLOM KUNCI")))))</f>
        <v>Centang salah satu jawaban disamping pada kolom KUNCI</v>
      </c>
      <c r="G173" s="49" t="str">
        <f>IF(LEN(A173)&lt;1,"",IF(AE173=FALSE,"Ada kesalahan, mohon perhatikan kolom KETERANGAN",""))</f>
        <v/>
      </c>
      <c r="H173" s="33"/>
      <c r="I173" s="33"/>
      <c r="J173" s="37"/>
      <c r="K173" s="37"/>
      <c r="L173" s="38"/>
      <c r="M173" s="29"/>
      <c r="O173" s="2" t="str">
        <f t="shared" si="211"/>
        <v>S</v>
      </c>
      <c r="P173" s="2">
        <f t="shared" si="232"/>
        <v>1</v>
      </c>
      <c r="Q173">
        <f t="shared" si="212"/>
        <v>29</v>
      </c>
      <c r="R173">
        <f t="shared" si="213"/>
        <v>1</v>
      </c>
      <c r="S173" s="16" t="s">
        <v>45</v>
      </c>
      <c r="T173" s="16" t="str">
        <f t="shared" si="205"/>
        <v>Pemrograman Web dan Perangkat Bergerak XI</v>
      </c>
      <c r="U173" s="16" t="str">
        <f t="shared" si="206"/>
        <v>Ujian Akhir Semester</v>
      </c>
      <c r="V173" s="16">
        <f t="shared" si="214"/>
        <v>0</v>
      </c>
      <c r="W173" s="16">
        <f t="shared" si="215"/>
        <v>0</v>
      </c>
      <c r="X173" s="16">
        <f t="shared" si="216"/>
        <v>0</v>
      </c>
      <c r="Y173" s="16" t="str">
        <f t="shared" si="207"/>
        <v/>
      </c>
      <c r="Z173" s="16" t="str">
        <f t="shared" si="208"/>
        <v/>
      </c>
      <c r="AA173" s="16" t="str">
        <f t="shared" si="217"/>
        <v/>
      </c>
      <c r="AB173" s="16" t="str">
        <f t="shared" si="218"/>
        <v>Dalam pemrograman web, kita mengenal istilah Client-side dan Server-side Scripting. Apakah yang dimaksud Server side Scripting tersebut...&amp;nbsp;</v>
      </c>
      <c r="AC173">
        <f t="shared" si="219"/>
        <v>1</v>
      </c>
      <c r="AD173" t="str">
        <f t="shared" si="220"/>
        <v>S</v>
      </c>
      <c r="AE173" t="b">
        <f t="shared" si="209"/>
        <v>1</v>
      </c>
      <c r="AF173" s="20" t="str">
        <f t="shared" si="221"/>
        <v>&amp;nbsp;</v>
      </c>
      <c r="AG173" s="16" t="str">
        <f t="shared" si="222"/>
        <v/>
      </c>
      <c r="AH173" s="16" t="str">
        <f t="shared" si="223"/>
        <v/>
      </c>
    </row>
    <row r="174" spans="1:34" ht="15" customHeight="1" x14ac:dyDescent="0.25">
      <c r="A174" s="47"/>
      <c r="B174" s="53"/>
      <c r="C174" s="25" t="str">
        <f t="shared" ref="C174" si="278">IF(C173="Teks Uraian","",IF(OR(LEN(C173)&lt;1,LEN(D174)&lt;1),"","A"))</f>
        <v>A</v>
      </c>
      <c r="D174" s="31" t="s">
        <v>77</v>
      </c>
      <c r="E174" s="34"/>
      <c r="F174" s="45"/>
      <c r="G174" s="50"/>
      <c r="H174" s="31"/>
      <c r="I174" s="31"/>
      <c r="J174" s="39"/>
      <c r="K174" s="39"/>
      <c r="L174" s="40"/>
      <c r="M174" s="29"/>
      <c r="O174" s="2">
        <f t="shared" si="211"/>
        <v>0</v>
      </c>
      <c r="P174" s="2">
        <f t="shared" si="232"/>
        <v>1</v>
      </c>
      <c r="Q174" t="str">
        <f t="shared" si="212"/>
        <v/>
      </c>
      <c r="R174">
        <f t="shared" si="213"/>
        <v>1</v>
      </c>
      <c r="S174" s="16" t="s">
        <v>45</v>
      </c>
      <c r="T174" s="16" t="str">
        <f t="shared" si="205"/>
        <v>Pemrograman Web dan Perangkat Bergerak XI</v>
      </c>
      <c r="U174" s="16" t="str">
        <f t="shared" si="206"/>
        <v>Ujian Akhir Semester</v>
      </c>
      <c r="V174" s="16">
        <f t="shared" si="214"/>
        <v>0</v>
      </c>
      <c r="W174" s="16">
        <f t="shared" si="215"/>
        <v>0</v>
      </c>
      <c r="X174" s="16">
        <f t="shared" si="216"/>
        <v>0</v>
      </c>
      <c r="Y174" s="16" t="str">
        <f t="shared" si="207"/>
        <v/>
      </c>
      <c r="Z174" s="16" t="str">
        <f t="shared" si="208"/>
        <v/>
      </c>
      <c r="AA174" s="16" t="str">
        <f t="shared" si="217"/>
        <v/>
      </c>
      <c r="AB174" s="16" t="str">
        <f t="shared" si="218"/>
        <v>bahasa pemrograman web yang pengolahan datanya dilakukan oleh komputer server</v>
      </c>
      <c r="AC174">
        <f t="shared" si="219"/>
        <v>1</v>
      </c>
      <c r="AD174">
        <f t="shared" si="220"/>
        <v>0</v>
      </c>
      <c r="AE174" t="b">
        <f t="shared" si="209"/>
        <v>0</v>
      </c>
      <c r="AF174" s="20" t="str">
        <f t="shared" si="221"/>
        <v/>
      </c>
      <c r="AG174" s="16" t="str">
        <f t="shared" si="222"/>
        <v/>
      </c>
      <c r="AH174" s="16" t="str">
        <f t="shared" si="223"/>
        <v/>
      </c>
    </row>
    <row r="175" spans="1:34" ht="15" customHeight="1" x14ac:dyDescent="0.25">
      <c r="A175" s="47"/>
      <c r="B175" s="53"/>
      <c r="C175" s="25" t="str">
        <f t="shared" ref="C175" si="279">IF(OR(LEN(C174)&lt;1,LEN(D174)&lt;1),"","B")</f>
        <v>B</v>
      </c>
      <c r="D175" s="31" t="s">
        <v>78</v>
      </c>
      <c r="E175" s="34" t="s">
        <v>41</v>
      </c>
      <c r="F175" s="45"/>
      <c r="G175" s="50"/>
      <c r="H175" s="31"/>
      <c r="I175" s="31"/>
      <c r="J175" s="39"/>
      <c r="K175" s="39"/>
      <c r="L175" s="40"/>
      <c r="M175" s="29"/>
      <c r="O175" s="2">
        <f t="shared" si="211"/>
        <v>1</v>
      </c>
      <c r="P175" s="2">
        <f t="shared" si="232"/>
        <v>2</v>
      </c>
      <c r="Q175" t="str">
        <f t="shared" si="212"/>
        <v/>
      </c>
      <c r="R175">
        <f t="shared" si="213"/>
        <v>1</v>
      </c>
      <c r="S175" s="16" t="s">
        <v>45</v>
      </c>
      <c r="T175" s="16" t="str">
        <f t="shared" si="205"/>
        <v>Pemrograman Web dan Perangkat Bergerak XI</v>
      </c>
      <c r="U175" s="16" t="str">
        <f t="shared" si="206"/>
        <v>Ujian Akhir Semester</v>
      </c>
      <c r="V175" s="16">
        <f t="shared" si="214"/>
        <v>0</v>
      </c>
      <c r="W175" s="16">
        <f t="shared" si="215"/>
        <v>0</v>
      </c>
      <c r="X175" s="16">
        <f t="shared" si="216"/>
        <v>0</v>
      </c>
      <c r="Y175" s="16" t="str">
        <f t="shared" si="207"/>
        <v/>
      </c>
      <c r="Z175" s="16" t="str">
        <f t="shared" si="208"/>
        <v/>
      </c>
      <c r="AA175" s="16" t="str">
        <f t="shared" si="217"/>
        <v/>
      </c>
      <c r="AB175" s="16" t="str">
        <f t="shared" si="218"/>
        <v>bahasa pemrograman web yang pengolahan datanya dilakukan oleh komputer pengguna / pengunjung</v>
      </c>
      <c r="AC175">
        <f t="shared" si="219"/>
        <v>1</v>
      </c>
      <c r="AD175">
        <f t="shared" si="220"/>
        <v>1</v>
      </c>
      <c r="AE175" t="b">
        <f t="shared" si="209"/>
        <v>0</v>
      </c>
      <c r="AF175" s="20" t="str">
        <f t="shared" si="221"/>
        <v/>
      </c>
      <c r="AG175" s="16" t="str">
        <f t="shared" si="222"/>
        <v/>
      </c>
      <c r="AH175" s="16" t="str">
        <f t="shared" si="223"/>
        <v/>
      </c>
    </row>
    <row r="176" spans="1:34" ht="15" customHeight="1" x14ac:dyDescent="0.25">
      <c r="A176" s="47"/>
      <c r="B176" s="53"/>
      <c r="C176" s="25" t="str">
        <f t="shared" ref="C176" si="280">IF(OR(LEN(C175)&lt;1,LEN(D176)&lt;1),"","C")</f>
        <v>C</v>
      </c>
      <c r="D176" s="31" t="s">
        <v>79</v>
      </c>
      <c r="E176" s="34"/>
      <c r="F176" s="45"/>
      <c r="G176" s="50"/>
      <c r="H176" s="31"/>
      <c r="I176" s="31"/>
      <c r="J176" s="39"/>
      <c r="K176" s="39"/>
      <c r="L176" s="40"/>
      <c r="M176" s="29"/>
      <c r="O176" s="2">
        <f t="shared" si="211"/>
        <v>0</v>
      </c>
      <c r="P176" s="2">
        <f t="shared" si="232"/>
        <v>3</v>
      </c>
      <c r="Q176" t="str">
        <f t="shared" si="212"/>
        <v/>
      </c>
      <c r="R176">
        <f t="shared" si="213"/>
        <v>1</v>
      </c>
      <c r="S176" s="16" t="s">
        <v>45</v>
      </c>
      <c r="T176" s="16" t="str">
        <f t="shared" si="205"/>
        <v>Pemrograman Web dan Perangkat Bergerak XI</v>
      </c>
      <c r="U176" s="16" t="str">
        <f t="shared" si="206"/>
        <v>Ujian Akhir Semester</v>
      </c>
      <c r="V176" s="16">
        <f t="shared" si="214"/>
        <v>0</v>
      </c>
      <c r="W176" s="16">
        <f t="shared" si="215"/>
        <v>0</v>
      </c>
      <c r="X176" s="16">
        <f t="shared" si="216"/>
        <v>0</v>
      </c>
      <c r="Y176" s="16" t="str">
        <f t="shared" si="207"/>
        <v/>
      </c>
      <c r="Z176" s="16" t="str">
        <f t="shared" si="208"/>
        <v/>
      </c>
      <c r="AA176" s="16" t="str">
        <f t="shared" si="217"/>
        <v/>
      </c>
      <c r="AB176" s="16" t="str">
        <f t="shared" si="218"/>
        <v>bahasa pemrograman yang bisa dimodifikasi oleh pengguna</v>
      </c>
      <c r="AC176">
        <f t="shared" si="219"/>
        <v>0</v>
      </c>
      <c r="AD176">
        <f t="shared" si="220"/>
        <v>0</v>
      </c>
      <c r="AE176" t="b">
        <f t="shared" si="209"/>
        <v>0</v>
      </c>
      <c r="AF176" s="20" t="str">
        <f t="shared" si="221"/>
        <v/>
      </c>
      <c r="AG176" s="16" t="str">
        <f t="shared" si="222"/>
        <v/>
      </c>
      <c r="AH176" s="16" t="str">
        <f t="shared" si="223"/>
        <v/>
      </c>
    </row>
    <row r="177" spans="1:34" ht="15" customHeight="1" x14ac:dyDescent="0.25">
      <c r="A177" s="47"/>
      <c r="B177" s="53"/>
      <c r="C177" s="25" t="str">
        <f t="shared" ref="C177" si="281">IF(OR(LEN(C176)&lt;1,LEN(D177)&lt;1),"","D")</f>
        <v>D</v>
      </c>
      <c r="D177" s="31" t="s">
        <v>80</v>
      </c>
      <c r="E177" s="34"/>
      <c r="F177" s="45"/>
      <c r="G177" s="50"/>
      <c r="H177" s="31"/>
      <c r="I177" s="31"/>
      <c r="J177" s="39"/>
      <c r="K177" s="39"/>
      <c r="L177" s="40"/>
      <c r="M177" s="29"/>
      <c r="O177" s="2">
        <f t="shared" si="211"/>
        <v>0</v>
      </c>
      <c r="P177" s="2">
        <f t="shared" si="232"/>
        <v>4</v>
      </c>
      <c r="Q177" t="str">
        <f t="shared" si="212"/>
        <v/>
      </c>
      <c r="R177">
        <f t="shared" si="213"/>
        <v>1</v>
      </c>
      <c r="S177" s="16" t="s">
        <v>45</v>
      </c>
      <c r="T177" s="16" t="str">
        <f t="shared" si="205"/>
        <v>Pemrograman Web dan Perangkat Bergerak XI</v>
      </c>
      <c r="U177" s="16" t="str">
        <f t="shared" si="206"/>
        <v>Ujian Akhir Semester</v>
      </c>
      <c r="V177" s="16">
        <f t="shared" si="214"/>
        <v>0</v>
      </c>
      <c r="W177" s="16">
        <f t="shared" si="215"/>
        <v>0</v>
      </c>
      <c r="X177" s="16">
        <f t="shared" si="216"/>
        <v>0</v>
      </c>
      <c r="Y177" s="16" t="str">
        <f t="shared" si="207"/>
        <v/>
      </c>
      <c r="Z177" s="16" t="str">
        <f t="shared" si="208"/>
        <v/>
      </c>
      <c r="AA177" s="16" t="str">
        <f t="shared" si="217"/>
        <v/>
      </c>
      <c r="AB177" s="16" t="str">
        <f t="shared" si="218"/>
        <v>bahasa pemrograman tingkat rendah yang digunakan untuk mesin</v>
      </c>
      <c r="AC177">
        <f t="shared" si="219"/>
        <v>0</v>
      </c>
      <c r="AD177">
        <f t="shared" si="220"/>
        <v>0</v>
      </c>
      <c r="AE177" t="b">
        <f t="shared" si="209"/>
        <v>0</v>
      </c>
      <c r="AF177" s="20" t="str">
        <f t="shared" si="221"/>
        <v/>
      </c>
      <c r="AG177" s="16" t="str">
        <f t="shared" si="222"/>
        <v/>
      </c>
      <c r="AH177" s="16" t="str">
        <f t="shared" si="223"/>
        <v/>
      </c>
    </row>
    <row r="178" spans="1:34" ht="15.75" customHeight="1" thickBot="1" x14ac:dyDescent="0.3">
      <c r="A178" s="48"/>
      <c r="B178" s="54"/>
      <c r="C178" s="28" t="str">
        <f t="shared" ref="C178" si="282">IF(OR(LEN(C177)&lt;1,LEN(D178)&lt;1),"","E")</f>
        <v>E</v>
      </c>
      <c r="D178" s="32" t="s">
        <v>81</v>
      </c>
      <c r="E178" s="35"/>
      <c r="F178" s="46"/>
      <c r="G178" s="51"/>
      <c r="H178" s="32"/>
      <c r="I178" s="32"/>
      <c r="J178" s="32"/>
      <c r="K178" s="32"/>
      <c r="L178" s="41"/>
      <c r="M178" s="29"/>
      <c r="O178" s="2">
        <f t="shared" si="211"/>
        <v>0</v>
      </c>
      <c r="P178" s="2">
        <f t="shared" si="232"/>
        <v>5</v>
      </c>
      <c r="Q178" t="str">
        <f t="shared" si="212"/>
        <v/>
      </c>
      <c r="R178">
        <f t="shared" si="213"/>
        <v>1</v>
      </c>
      <c r="S178" s="16" t="s">
        <v>45</v>
      </c>
      <c r="T178" s="16" t="str">
        <f t="shared" si="205"/>
        <v>Pemrograman Web dan Perangkat Bergerak XI</v>
      </c>
      <c r="U178" s="16" t="str">
        <f t="shared" si="206"/>
        <v>Ujian Akhir Semester</v>
      </c>
      <c r="V178" s="16">
        <f t="shared" si="214"/>
        <v>0</v>
      </c>
      <c r="W178" s="16">
        <f t="shared" si="215"/>
        <v>0</v>
      </c>
      <c r="X178" s="16">
        <f t="shared" si="216"/>
        <v>0</v>
      </c>
      <c r="Y178" s="16" t="str">
        <f t="shared" si="207"/>
        <v/>
      </c>
      <c r="Z178" s="16" t="str">
        <f t="shared" si="208"/>
        <v/>
      </c>
      <c r="AA178" s="16" t="str">
        <f t="shared" si="217"/>
        <v/>
      </c>
      <c r="AB178" s="16" t="str">
        <f t="shared" si="218"/>
        <v>bahasa pemrograman yang hanya bisa dilihat oleh client</v>
      </c>
      <c r="AC178">
        <f t="shared" si="219"/>
        <v>0</v>
      </c>
      <c r="AD178">
        <f t="shared" si="220"/>
        <v>0</v>
      </c>
      <c r="AE178" t="b">
        <f t="shared" si="209"/>
        <v>0</v>
      </c>
      <c r="AF178" s="20" t="str">
        <f t="shared" si="221"/>
        <v/>
      </c>
      <c r="AG178" s="16" t="str">
        <f t="shared" si="222"/>
        <v/>
      </c>
      <c r="AH178" s="16" t="str">
        <f t="shared" si="223"/>
        <v/>
      </c>
    </row>
    <row r="179" spans="1:34" ht="15" customHeight="1" x14ac:dyDescent="0.25">
      <c r="A179" s="47" t="s">
        <v>1</v>
      </c>
      <c r="B179" s="52">
        <f t="shared" ref="B179" si="283">IF(LEN(A179)&lt;1,"",IF(ISBLANK(B173),"",B173+1))</f>
        <v>30</v>
      </c>
      <c r="C179" s="27" t="str">
        <f t="shared" ref="C179" si="284">IF(ISBLANK(A179),"",IF(A179="Uraian Panjang","Teks Uraian","Teks Soal"))</f>
        <v>Teks Soal</v>
      </c>
      <c r="D179" s="33" t="s">
        <v>222</v>
      </c>
      <c r="E179" s="36"/>
      <c r="F179" s="45" t="str">
        <f t="shared" ref="F179" si="285">IF(ISBLANK(A179),"",IF(A179="Pilihan Ganda","Centang salah satu jawaban disamping pada kolom KUNCI",IF(A179="Jawaban Jamak","Centang beberapa jawaban disamping pada kolom KUNCI",IF(A179="Uraian Panjang","Pastikan tidak ada jawaban yang tercentang pada kolom KUNCI",IF(A179="Esai Koreksi Otomatis","Kunci jawaban adalah teks opsi dan centang opsi tersebut pada kolom KUNCI","ISIKAN JODOHNYA PADA KOLOM KUNCI")))))</f>
        <v>Centang salah satu jawaban disamping pada kolom KUNCI</v>
      </c>
      <c r="G179" s="49" t="str">
        <f>IF(LEN(A179)&lt;1,"",IF(AE179=FALSE,"Ada kesalahan, mohon perhatikan kolom KETERANGAN",""))</f>
        <v/>
      </c>
      <c r="H179" s="33"/>
      <c r="I179" s="33"/>
      <c r="J179" s="37"/>
      <c r="K179" s="37"/>
      <c r="L179" s="38"/>
      <c r="M179" s="29"/>
      <c r="O179" s="2" t="str">
        <f t="shared" si="211"/>
        <v>S</v>
      </c>
      <c r="P179" s="2">
        <f t="shared" si="232"/>
        <v>1</v>
      </c>
      <c r="Q179">
        <f t="shared" si="212"/>
        <v>30</v>
      </c>
      <c r="R179">
        <f t="shared" si="213"/>
        <v>1</v>
      </c>
      <c r="S179" s="16" t="s">
        <v>45</v>
      </c>
      <c r="T179" s="16" t="str">
        <f t="shared" si="205"/>
        <v>Pemrograman Web dan Perangkat Bergerak XI</v>
      </c>
      <c r="U179" s="16" t="str">
        <f t="shared" si="206"/>
        <v>Ujian Akhir Semester</v>
      </c>
      <c r="V179" s="16">
        <f t="shared" si="214"/>
        <v>0</v>
      </c>
      <c r="W179" s="16">
        <f t="shared" si="215"/>
        <v>0</v>
      </c>
      <c r="X179" s="16">
        <f t="shared" si="216"/>
        <v>0</v>
      </c>
      <c r="Y179" s="16" t="str">
        <f t="shared" si="207"/>
        <v/>
      </c>
      <c r="Z179" s="16" t="str">
        <f t="shared" si="208"/>
        <v/>
      </c>
      <c r="AA179" s="16" t="str">
        <f t="shared" si="217"/>
        <v/>
      </c>
      <c r="AB179" s="16" t="str">
        <f t="shared" si="218"/>
        <v>Output dari potongan kode berikut adalah…&amp;nbsp;</v>
      </c>
      <c r="AC179">
        <f t="shared" si="219"/>
        <v>1</v>
      </c>
      <c r="AD179" t="str">
        <f t="shared" si="220"/>
        <v>S</v>
      </c>
      <c r="AE179" t="b">
        <f t="shared" si="209"/>
        <v>1</v>
      </c>
      <c r="AF179" s="20" t="str">
        <f t="shared" si="221"/>
        <v>&amp;nbsp;</v>
      </c>
      <c r="AG179" s="16" t="str">
        <f t="shared" si="222"/>
        <v/>
      </c>
      <c r="AH179" s="16" t="str">
        <f t="shared" si="223"/>
        <v/>
      </c>
    </row>
    <row r="180" spans="1:34" ht="15" customHeight="1" x14ac:dyDescent="0.25">
      <c r="A180" s="47"/>
      <c r="B180" s="53"/>
      <c r="C180" s="25" t="str">
        <f t="shared" ref="C180" si="286">IF(C179="Teks Uraian","",IF(OR(LEN(C179)&lt;1,LEN(D180)&lt;1),"","A"))</f>
        <v>A</v>
      </c>
      <c r="D180" s="31" t="s">
        <v>223</v>
      </c>
      <c r="E180" s="34"/>
      <c r="F180" s="45"/>
      <c r="G180" s="50"/>
      <c r="H180" s="31"/>
      <c r="I180" s="31"/>
      <c r="J180" s="39"/>
      <c r="K180" s="39"/>
      <c r="L180" s="40"/>
      <c r="M180" s="29"/>
      <c r="O180" s="2">
        <f t="shared" si="211"/>
        <v>0</v>
      </c>
      <c r="P180" s="2">
        <f t="shared" si="232"/>
        <v>1</v>
      </c>
      <c r="Q180" t="str">
        <f t="shared" si="212"/>
        <v/>
      </c>
      <c r="R180">
        <f t="shared" si="213"/>
        <v>1</v>
      </c>
      <c r="S180" s="16" t="s">
        <v>45</v>
      </c>
      <c r="T180" s="16" t="str">
        <f t="shared" si="205"/>
        <v>Pemrograman Web dan Perangkat Bergerak XI</v>
      </c>
      <c r="U180" s="16" t="str">
        <f t="shared" si="206"/>
        <v>Ujian Akhir Semester</v>
      </c>
      <c r="V180" s="16">
        <f t="shared" si="214"/>
        <v>0</v>
      </c>
      <c r="W180" s="16">
        <f t="shared" si="215"/>
        <v>0</v>
      </c>
      <c r="X180" s="16">
        <f t="shared" si="216"/>
        <v>0</v>
      </c>
      <c r="Y180" s="16" t="str">
        <f t="shared" si="207"/>
        <v/>
      </c>
      <c r="Z180" s="16" t="str">
        <f t="shared" si="208"/>
        <v/>
      </c>
      <c r="AA180" s="16" t="str">
        <f t="shared" si="217"/>
        <v/>
      </c>
      <c r="AB180" s="16" t="str">
        <f t="shared" si="218"/>
        <v>A</v>
      </c>
      <c r="AC180">
        <f t="shared" si="219"/>
        <v>1</v>
      </c>
      <c r="AD180">
        <f t="shared" si="220"/>
        <v>0</v>
      </c>
      <c r="AE180" t="b">
        <f t="shared" si="209"/>
        <v>0</v>
      </c>
      <c r="AF180" s="20" t="str">
        <f t="shared" si="221"/>
        <v/>
      </c>
      <c r="AG180" s="16" t="str">
        <f t="shared" si="222"/>
        <v/>
      </c>
      <c r="AH180" s="16" t="str">
        <f t="shared" si="223"/>
        <v/>
      </c>
    </row>
    <row r="181" spans="1:34" ht="15" customHeight="1" x14ac:dyDescent="0.25">
      <c r="A181" s="47"/>
      <c r="B181" s="53"/>
      <c r="C181" s="25" t="str">
        <f t="shared" ref="C181" si="287">IF(OR(LEN(C180)&lt;1,LEN(D180)&lt;1),"","B")</f>
        <v>B</v>
      </c>
      <c r="D181" s="31" t="s">
        <v>224</v>
      </c>
      <c r="E181" s="34"/>
      <c r="F181" s="45"/>
      <c r="G181" s="50"/>
      <c r="H181" s="31"/>
      <c r="I181" s="31"/>
      <c r="J181" s="39"/>
      <c r="K181" s="39"/>
      <c r="L181" s="40"/>
      <c r="M181" s="29"/>
      <c r="O181" s="2">
        <f t="shared" si="211"/>
        <v>0</v>
      </c>
      <c r="P181" s="2">
        <f t="shared" si="232"/>
        <v>2</v>
      </c>
      <c r="Q181" t="str">
        <f t="shared" si="212"/>
        <v/>
      </c>
      <c r="R181">
        <f t="shared" si="213"/>
        <v>1</v>
      </c>
      <c r="S181" s="16" t="s">
        <v>45</v>
      </c>
      <c r="T181" s="16" t="str">
        <f t="shared" si="205"/>
        <v>Pemrograman Web dan Perangkat Bergerak XI</v>
      </c>
      <c r="U181" s="16" t="str">
        <f t="shared" si="206"/>
        <v>Ujian Akhir Semester</v>
      </c>
      <c r="V181" s="16">
        <f t="shared" si="214"/>
        <v>0</v>
      </c>
      <c r="W181" s="16">
        <f t="shared" si="215"/>
        <v>0</v>
      </c>
      <c r="X181" s="16">
        <f t="shared" si="216"/>
        <v>0</v>
      </c>
      <c r="Y181" s="16" t="str">
        <f t="shared" si="207"/>
        <v/>
      </c>
      <c r="Z181" s="16" t="str">
        <f t="shared" si="208"/>
        <v/>
      </c>
      <c r="AA181" s="16" t="str">
        <f t="shared" si="217"/>
        <v/>
      </c>
      <c r="AB181" s="16" t="str">
        <f t="shared" si="218"/>
        <v>B</v>
      </c>
      <c r="AC181">
        <f t="shared" si="219"/>
        <v>1</v>
      </c>
      <c r="AD181">
        <f t="shared" si="220"/>
        <v>0</v>
      </c>
      <c r="AE181" t="b">
        <f t="shared" si="209"/>
        <v>0</v>
      </c>
      <c r="AF181" s="20" t="str">
        <f t="shared" si="221"/>
        <v/>
      </c>
      <c r="AG181" s="16" t="str">
        <f t="shared" si="222"/>
        <v/>
      </c>
      <c r="AH181" s="16" t="str">
        <f t="shared" si="223"/>
        <v/>
      </c>
    </row>
    <row r="182" spans="1:34" ht="15" customHeight="1" x14ac:dyDescent="0.25">
      <c r="A182" s="47"/>
      <c r="B182" s="53"/>
      <c r="C182" s="25" t="str">
        <f t="shared" ref="C182" si="288">IF(OR(LEN(C181)&lt;1,LEN(D182)&lt;1),"","C")</f>
        <v>C</v>
      </c>
      <c r="D182" s="31" t="s">
        <v>225</v>
      </c>
      <c r="E182" s="34"/>
      <c r="F182" s="45"/>
      <c r="G182" s="50"/>
      <c r="H182" s="31"/>
      <c r="I182" s="31"/>
      <c r="J182" s="39"/>
      <c r="K182" s="39"/>
      <c r="L182" s="40"/>
      <c r="M182" s="29"/>
      <c r="O182" s="2">
        <f t="shared" si="211"/>
        <v>0</v>
      </c>
      <c r="P182" s="2">
        <f t="shared" si="232"/>
        <v>3</v>
      </c>
      <c r="Q182" t="str">
        <f t="shared" si="212"/>
        <v/>
      </c>
      <c r="R182">
        <f t="shared" si="213"/>
        <v>1</v>
      </c>
      <c r="S182" s="16" t="s">
        <v>45</v>
      </c>
      <c r="T182" s="16" t="str">
        <f t="shared" si="205"/>
        <v>Pemrograman Web dan Perangkat Bergerak XI</v>
      </c>
      <c r="U182" s="16" t="str">
        <f t="shared" si="206"/>
        <v>Ujian Akhir Semester</v>
      </c>
      <c r="V182" s="16">
        <f t="shared" si="214"/>
        <v>0</v>
      </c>
      <c r="W182" s="16">
        <f t="shared" si="215"/>
        <v>0</v>
      </c>
      <c r="X182" s="16">
        <f t="shared" si="216"/>
        <v>0</v>
      </c>
      <c r="Y182" s="16" t="str">
        <f t="shared" si="207"/>
        <v/>
      </c>
      <c r="Z182" s="16" t="str">
        <f t="shared" si="208"/>
        <v/>
      </c>
      <c r="AA182" s="16" t="str">
        <f t="shared" si="217"/>
        <v/>
      </c>
      <c r="AB182" s="16" t="str">
        <f t="shared" si="218"/>
        <v>C</v>
      </c>
      <c r="AC182">
        <f t="shared" si="219"/>
        <v>1</v>
      </c>
      <c r="AD182">
        <f t="shared" si="220"/>
        <v>0</v>
      </c>
      <c r="AE182" t="b">
        <f t="shared" si="209"/>
        <v>0</v>
      </c>
      <c r="AF182" s="20" t="str">
        <f t="shared" si="221"/>
        <v/>
      </c>
      <c r="AG182" s="16" t="str">
        <f t="shared" si="222"/>
        <v/>
      </c>
      <c r="AH182" s="16" t="str">
        <f t="shared" si="223"/>
        <v/>
      </c>
    </row>
    <row r="183" spans="1:34" ht="15" customHeight="1" x14ac:dyDescent="0.25">
      <c r="A183" s="47"/>
      <c r="B183" s="53"/>
      <c r="C183" s="25" t="str">
        <f t="shared" ref="C183" si="289">IF(OR(LEN(C182)&lt;1,LEN(D183)&lt;1),"","D")</f>
        <v>D</v>
      </c>
      <c r="D183" s="31" t="s">
        <v>226</v>
      </c>
      <c r="E183" s="34"/>
      <c r="F183" s="45"/>
      <c r="G183" s="50"/>
      <c r="H183" s="31"/>
      <c r="I183" s="31"/>
      <c r="J183" s="39"/>
      <c r="K183" s="39"/>
      <c r="L183" s="40"/>
      <c r="M183" s="29"/>
      <c r="O183" s="2">
        <f t="shared" si="211"/>
        <v>0</v>
      </c>
      <c r="P183" s="2">
        <f t="shared" si="232"/>
        <v>4</v>
      </c>
      <c r="Q183" t="str">
        <f t="shared" si="212"/>
        <v/>
      </c>
      <c r="R183">
        <f t="shared" si="213"/>
        <v>1</v>
      </c>
      <c r="S183" s="16" t="s">
        <v>45</v>
      </c>
      <c r="T183" s="16" t="str">
        <f t="shared" si="205"/>
        <v>Pemrograman Web dan Perangkat Bergerak XI</v>
      </c>
      <c r="U183" s="16" t="str">
        <f t="shared" si="206"/>
        <v>Ujian Akhir Semester</v>
      </c>
      <c r="V183" s="16">
        <f t="shared" si="214"/>
        <v>0</v>
      </c>
      <c r="W183" s="16">
        <f t="shared" si="215"/>
        <v>0</v>
      </c>
      <c r="X183" s="16">
        <f t="shared" si="216"/>
        <v>0</v>
      </c>
      <c r="Y183" s="16" t="str">
        <f t="shared" si="207"/>
        <v/>
      </c>
      <c r="Z183" s="16" t="str">
        <f t="shared" si="208"/>
        <v/>
      </c>
      <c r="AA183" s="16" t="str">
        <f t="shared" si="217"/>
        <v/>
      </c>
      <c r="AB183" s="16" t="str">
        <f t="shared" si="218"/>
        <v>D</v>
      </c>
      <c r="AC183">
        <f t="shared" si="219"/>
        <v>1</v>
      </c>
      <c r="AD183">
        <f t="shared" si="220"/>
        <v>0</v>
      </c>
      <c r="AE183" t="b">
        <f t="shared" si="209"/>
        <v>0</v>
      </c>
      <c r="AF183" s="20" t="str">
        <f t="shared" si="221"/>
        <v/>
      </c>
      <c r="AG183" s="16" t="str">
        <f t="shared" si="222"/>
        <v/>
      </c>
      <c r="AH183" s="16" t="str">
        <f t="shared" si="223"/>
        <v/>
      </c>
    </row>
    <row r="184" spans="1:34" ht="15.75" customHeight="1" thickBot="1" x14ac:dyDescent="0.3">
      <c r="A184" s="48"/>
      <c r="B184" s="54"/>
      <c r="C184" s="28" t="str">
        <f t="shared" ref="C184" si="290">IF(OR(LEN(C183)&lt;1,LEN(D184)&lt;1),"","E")</f>
        <v>E</v>
      </c>
      <c r="D184" s="32" t="s">
        <v>227</v>
      </c>
      <c r="E184" s="34" t="s">
        <v>41</v>
      </c>
      <c r="F184" s="46"/>
      <c r="G184" s="51"/>
      <c r="H184" s="32"/>
      <c r="I184" s="32"/>
      <c r="J184" s="32"/>
      <c r="K184" s="32"/>
      <c r="L184" s="41"/>
      <c r="M184" s="29"/>
      <c r="O184" s="2">
        <f t="shared" si="211"/>
        <v>1</v>
      </c>
      <c r="P184" s="2">
        <f t="shared" si="232"/>
        <v>5</v>
      </c>
      <c r="Q184" t="str">
        <f t="shared" si="212"/>
        <v/>
      </c>
      <c r="R184">
        <f t="shared" si="213"/>
        <v>1</v>
      </c>
      <c r="S184" s="16" t="s">
        <v>45</v>
      </c>
      <c r="T184" s="16" t="str">
        <f t="shared" si="205"/>
        <v>Pemrograman Web dan Perangkat Bergerak XI</v>
      </c>
      <c r="U184" s="16" t="str">
        <f t="shared" si="206"/>
        <v>Ujian Akhir Semester</v>
      </c>
      <c r="V184" s="16">
        <f t="shared" si="214"/>
        <v>0</v>
      </c>
      <c r="W184" s="16">
        <f t="shared" si="215"/>
        <v>0</v>
      </c>
      <c r="X184" s="16">
        <f t="shared" si="216"/>
        <v>0</v>
      </c>
      <c r="Y184" s="16" t="str">
        <f t="shared" si="207"/>
        <v/>
      </c>
      <c r="Z184" s="16" t="str">
        <f t="shared" si="208"/>
        <v/>
      </c>
      <c r="AA184" s="16" t="str">
        <f t="shared" si="217"/>
        <v/>
      </c>
      <c r="AB184" s="16" t="str">
        <f t="shared" si="218"/>
        <v>-</v>
      </c>
      <c r="AC184">
        <f t="shared" si="219"/>
        <v>1</v>
      </c>
      <c r="AD184">
        <f t="shared" si="220"/>
        <v>1</v>
      </c>
      <c r="AE184" t="b">
        <f t="shared" si="209"/>
        <v>0</v>
      </c>
      <c r="AF184" s="20" t="str">
        <f t="shared" si="221"/>
        <v/>
      </c>
      <c r="AG184" s="16" t="str">
        <f t="shared" si="222"/>
        <v/>
      </c>
      <c r="AH184" s="16" t="str">
        <f t="shared" si="223"/>
        <v/>
      </c>
    </row>
    <row r="185" spans="1:34" ht="15" customHeight="1" x14ac:dyDescent="0.25">
      <c r="A185" s="47" t="s">
        <v>5</v>
      </c>
      <c r="B185" s="52">
        <f t="shared" ref="B185" si="291">IF(LEN(A185)&lt;1,"",IF(ISBLANK(B179),"",B179+1))</f>
        <v>31</v>
      </c>
      <c r="C185" s="27" t="str">
        <f t="shared" ref="C185" si="292">IF(ISBLANK(A185),"",IF(A185="Uraian Panjang","Teks Uraian","Teks Soal"))</f>
        <v>Teks Uraian</v>
      </c>
      <c r="D185" s="33" t="s">
        <v>228</v>
      </c>
      <c r="E185" s="36"/>
      <c r="F185" s="45" t="str">
        <f t="shared" ref="F185" si="293">IF(ISBLANK(A185),"",IF(A185="Pilihan Ganda","Centang salah satu jawaban disamping pada kolom KUNCI",IF(A185="Jawaban Jamak","Centang beberapa jawaban disamping pada kolom KUNCI",IF(A185="Uraian Panjang","Pastikan tidak ada jawaban yang tercentang pada kolom KUNCI",IF(A185="Esai Koreksi Otomatis","Kunci jawaban adalah teks opsi dan centang opsi tersebut pada kolom KUNCI","ISIKAN JODOHNYA PADA KOLOM KUNCI")))))</f>
        <v>Pastikan tidak ada jawaban yang tercentang pada kolom KUNCI</v>
      </c>
      <c r="G185" s="49" t="str">
        <f>IF(LEN(A185)&lt;1,"",IF(AE185=FALSE,"Ada kesalahan, mohon perhatikan kolom KETERANGAN",""))</f>
        <v/>
      </c>
      <c r="H185" s="33"/>
      <c r="I185" s="33"/>
      <c r="J185" s="37"/>
      <c r="K185" s="37"/>
      <c r="L185" s="38"/>
      <c r="M185" s="29"/>
      <c r="O185" s="2" t="str">
        <f t="shared" si="211"/>
        <v>T</v>
      </c>
      <c r="P185" s="2">
        <f t="shared" si="232"/>
        <v>1</v>
      </c>
      <c r="Q185">
        <f t="shared" si="212"/>
        <v>31</v>
      </c>
      <c r="R185">
        <f t="shared" si="213"/>
        <v>1</v>
      </c>
      <c r="S185" s="16" t="s">
        <v>45</v>
      </c>
      <c r="T185" s="16" t="str">
        <f t="shared" si="205"/>
        <v>Pemrograman Web dan Perangkat Bergerak XI</v>
      </c>
      <c r="U185" s="16" t="str">
        <f t="shared" si="206"/>
        <v>Ujian Akhir Semester</v>
      </c>
      <c r="V185" s="16">
        <f t="shared" si="214"/>
        <v>0</v>
      </c>
      <c r="W185" s="16">
        <f t="shared" si="215"/>
        <v>0</v>
      </c>
      <c r="X185" s="16">
        <f t="shared" si="216"/>
        <v>0</v>
      </c>
      <c r="Y185" s="16" t="str">
        <f t="shared" si="207"/>
        <v/>
      </c>
      <c r="Z185" s="16" t="str">
        <f t="shared" si="208"/>
        <v/>
      </c>
      <c r="AA185" s="16" t="str">
        <f t="shared" si="217"/>
        <v/>
      </c>
      <c r="AB185" s="16" t="str">
        <f t="shared" si="218"/>
        <v>(Bonus) Apa saja yang kamu pelajari selama semester ini ...&amp;nbsp;</v>
      </c>
      <c r="AC185">
        <f t="shared" si="219"/>
        <v>0</v>
      </c>
      <c r="AD185" t="str">
        <f t="shared" si="220"/>
        <v>T</v>
      </c>
      <c r="AE185" t="b">
        <f t="shared" si="209"/>
        <v>1</v>
      </c>
      <c r="AF185" s="20" t="str">
        <f t="shared" si="221"/>
        <v>&amp;nbsp;</v>
      </c>
      <c r="AG185" s="16" t="str">
        <f t="shared" si="222"/>
        <v/>
      </c>
      <c r="AH185" s="16" t="str">
        <f t="shared" si="223"/>
        <v/>
      </c>
    </row>
    <row r="186" spans="1:34" ht="15" customHeight="1" x14ac:dyDescent="0.25">
      <c r="A186" s="47"/>
      <c r="B186" s="53"/>
      <c r="C186" s="25" t="str">
        <f t="shared" ref="C186" si="294">IF(C185="Teks Uraian","",IF(OR(LEN(C185)&lt;1,LEN(D186)&lt;1),"","A"))</f>
        <v/>
      </c>
      <c r="D186" s="31"/>
      <c r="E186" s="34"/>
      <c r="F186" s="45"/>
      <c r="G186" s="50"/>
      <c r="H186" s="31"/>
      <c r="I186" s="31"/>
      <c r="J186" s="39"/>
      <c r="K186" s="39"/>
      <c r="L186" s="40"/>
      <c r="M186" s="29"/>
      <c r="O186" s="2">
        <f t="shared" si="211"/>
        <v>0</v>
      </c>
      <c r="P186" s="2" t="str">
        <f t="shared" si="232"/>
        <v/>
      </c>
      <c r="Q186" t="str">
        <f t="shared" si="212"/>
        <v/>
      </c>
      <c r="R186">
        <f t="shared" si="213"/>
        <v>0</v>
      </c>
      <c r="S186" s="16" t="s">
        <v>45</v>
      </c>
      <c r="T186" s="16" t="str">
        <f t="shared" si="205"/>
        <v>Pemrograman Web dan Perangkat Bergerak XI</v>
      </c>
      <c r="U186" s="16" t="str">
        <f t="shared" si="206"/>
        <v>Ujian Akhir Semester</v>
      </c>
      <c r="V186" s="16">
        <f t="shared" si="214"/>
        <v>0</v>
      </c>
      <c r="W186" s="16">
        <f t="shared" si="215"/>
        <v>0</v>
      </c>
      <c r="X186" s="16">
        <f t="shared" si="216"/>
        <v>0</v>
      </c>
      <c r="Y186" s="16" t="str">
        <f t="shared" si="207"/>
        <v/>
      </c>
      <c r="Z186" s="16" t="str">
        <f t="shared" si="208"/>
        <v/>
      </c>
      <c r="AA186" s="16" t="str">
        <f t="shared" si="217"/>
        <v/>
      </c>
      <c r="AB186" s="16" t="str">
        <f t="shared" si="218"/>
        <v/>
      </c>
      <c r="AC186">
        <f t="shared" si="219"/>
        <v>0</v>
      </c>
      <c r="AD186">
        <f t="shared" si="220"/>
        <v>0</v>
      </c>
      <c r="AE186" t="b">
        <f t="shared" si="209"/>
        <v>0</v>
      </c>
      <c r="AF186" s="20" t="str">
        <f t="shared" si="221"/>
        <v/>
      </c>
      <c r="AG186" s="16" t="str">
        <f t="shared" si="222"/>
        <v/>
      </c>
      <c r="AH186" s="16" t="str">
        <f t="shared" si="223"/>
        <v/>
      </c>
    </row>
    <row r="187" spans="1:34" ht="15" customHeight="1" x14ac:dyDescent="0.25">
      <c r="A187" s="47"/>
      <c r="B187" s="53"/>
      <c r="C187" s="25" t="str">
        <f t="shared" ref="C187" si="295">IF(OR(LEN(C186)&lt;1,LEN(D186)&lt;1),"","B")</f>
        <v/>
      </c>
      <c r="D187" s="31"/>
      <c r="E187" s="34"/>
      <c r="F187" s="45"/>
      <c r="G187" s="50"/>
      <c r="H187" s="31"/>
      <c r="I187" s="31"/>
      <c r="J187" s="39"/>
      <c r="K187" s="39"/>
      <c r="L187" s="40"/>
      <c r="M187" s="29"/>
      <c r="O187" s="2">
        <f t="shared" si="211"/>
        <v>0</v>
      </c>
      <c r="P187" s="2" t="str">
        <f t="shared" si="232"/>
        <v/>
      </c>
      <c r="Q187" t="str">
        <f t="shared" si="212"/>
        <v/>
      </c>
      <c r="R187">
        <f t="shared" si="213"/>
        <v>0</v>
      </c>
      <c r="S187" s="16" t="s">
        <v>45</v>
      </c>
      <c r="T187" s="16" t="str">
        <f t="shared" si="205"/>
        <v>Pemrograman Web dan Perangkat Bergerak XI</v>
      </c>
      <c r="U187" s="16" t="str">
        <f t="shared" si="206"/>
        <v>Ujian Akhir Semester</v>
      </c>
      <c r="V187" s="16">
        <f t="shared" si="214"/>
        <v>0</v>
      </c>
      <c r="W187" s="16">
        <f t="shared" si="215"/>
        <v>0</v>
      </c>
      <c r="X187" s="16">
        <f t="shared" si="216"/>
        <v>0</v>
      </c>
      <c r="Y187" s="16" t="str">
        <f t="shared" si="207"/>
        <v/>
      </c>
      <c r="Z187" s="16" t="str">
        <f t="shared" si="208"/>
        <v/>
      </c>
      <c r="AA187" s="16" t="str">
        <f t="shared" si="217"/>
        <v/>
      </c>
      <c r="AB187" s="16" t="str">
        <f t="shared" si="218"/>
        <v/>
      </c>
      <c r="AC187">
        <f t="shared" si="219"/>
        <v>0</v>
      </c>
      <c r="AD187">
        <f t="shared" si="220"/>
        <v>0</v>
      </c>
      <c r="AE187" t="b">
        <f t="shared" si="209"/>
        <v>0</v>
      </c>
      <c r="AF187" s="20" t="str">
        <f t="shared" si="221"/>
        <v/>
      </c>
      <c r="AG187" s="16" t="str">
        <f t="shared" si="222"/>
        <v/>
      </c>
      <c r="AH187" s="16" t="str">
        <f t="shared" si="223"/>
        <v/>
      </c>
    </row>
    <row r="188" spans="1:34" ht="15" customHeight="1" x14ac:dyDescent="0.25">
      <c r="A188" s="47"/>
      <c r="B188" s="53"/>
      <c r="C188" s="25" t="str">
        <f t="shared" ref="C188" si="296">IF(OR(LEN(C187)&lt;1,LEN(D188)&lt;1),"","C")</f>
        <v/>
      </c>
      <c r="D188" s="31"/>
      <c r="E188" s="34"/>
      <c r="F188" s="45"/>
      <c r="G188" s="50"/>
      <c r="H188" s="31"/>
      <c r="I188" s="31"/>
      <c r="J188" s="39"/>
      <c r="K188" s="39"/>
      <c r="L188" s="40"/>
      <c r="M188" s="29"/>
      <c r="O188" s="2">
        <f t="shared" si="211"/>
        <v>0</v>
      </c>
      <c r="P188" s="2" t="str">
        <f t="shared" si="232"/>
        <v/>
      </c>
      <c r="Q188" t="str">
        <f t="shared" si="212"/>
        <v/>
      </c>
      <c r="R188">
        <f t="shared" si="213"/>
        <v>0</v>
      </c>
      <c r="S188" s="16" t="s">
        <v>45</v>
      </c>
      <c r="T188" s="16" t="str">
        <f t="shared" si="205"/>
        <v>Pemrograman Web dan Perangkat Bergerak XI</v>
      </c>
      <c r="U188" s="16" t="str">
        <f t="shared" si="206"/>
        <v>Ujian Akhir Semester</v>
      </c>
      <c r="V188" s="16">
        <f t="shared" si="214"/>
        <v>0</v>
      </c>
      <c r="W188" s="16">
        <f t="shared" si="215"/>
        <v>0</v>
      </c>
      <c r="X188" s="16">
        <f t="shared" si="216"/>
        <v>0</v>
      </c>
      <c r="Y188" s="16" t="str">
        <f t="shared" si="207"/>
        <v/>
      </c>
      <c r="Z188" s="16" t="str">
        <f t="shared" si="208"/>
        <v/>
      </c>
      <c r="AA188" s="16" t="str">
        <f t="shared" si="217"/>
        <v/>
      </c>
      <c r="AB188" s="16" t="str">
        <f t="shared" si="218"/>
        <v/>
      </c>
      <c r="AC188">
        <f t="shared" si="219"/>
        <v>0</v>
      </c>
      <c r="AD188">
        <f t="shared" si="220"/>
        <v>0</v>
      </c>
      <c r="AE188" t="b">
        <f t="shared" si="209"/>
        <v>0</v>
      </c>
      <c r="AF188" s="20" t="str">
        <f t="shared" si="221"/>
        <v/>
      </c>
      <c r="AG188" s="16" t="str">
        <f t="shared" si="222"/>
        <v/>
      </c>
      <c r="AH188" s="16" t="str">
        <f t="shared" si="223"/>
        <v/>
      </c>
    </row>
    <row r="189" spans="1:34" ht="15" customHeight="1" x14ac:dyDescent="0.25">
      <c r="A189" s="47"/>
      <c r="B189" s="53"/>
      <c r="C189" s="25" t="str">
        <f t="shared" ref="C189" si="297">IF(OR(LEN(C188)&lt;1,LEN(D189)&lt;1),"","D")</f>
        <v/>
      </c>
      <c r="D189" s="31"/>
      <c r="E189" s="34"/>
      <c r="F189" s="45"/>
      <c r="G189" s="50"/>
      <c r="H189" s="31"/>
      <c r="I189" s="31"/>
      <c r="J189" s="39"/>
      <c r="K189" s="39"/>
      <c r="L189" s="40"/>
      <c r="M189" s="29"/>
      <c r="O189" s="2">
        <f t="shared" si="211"/>
        <v>0</v>
      </c>
      <c r="P189" s="2" t="str">
        <f t="shared" si="232"/>
        <v/>
      </c>
      <c r="Q189" t="str">
        <f t="shared" si="212"/>
        <v/>
      </c>
      <c r="R189">
        <f t="shared" si="213"/>
        <v>0</v>
      </c>
      <c r="S189" s="16" t="s">
        <v>45</v>
      </c>
      <c r="T189" s="16" t="str">
        <f t="shared" si="205"/>
        <v>Pemrograman Web dan Perangkat Bergerak XI</v>
      </c>
      <c r="U189" s="16" t="str">
        <f t="shared" si="206"/>
        <v>Ujian Akhir Semester</v>
      </c>
      <c r="V189" s="16">
        <f t="shared" si="214"/>
        <v>0</v>
      </c>
      <c r="W189" s="16">
        <f t="shared" si="215"/>
        <v>0</v>
      </c>
      <c r="X189" s="16">
        <f t="shared" si="216"/>
        <v>0</v>
      </c>
      <c r="Y189" s="16" t="str">
        <f t="shared" si="207"/>
        <v/>
      </c>
      <c r="Z189" s="16" t="str">
        <f t="shared" si="208"/>
        <v/>
      </c>
      <c r="AA189" s="16" t="str">
        <f t="shared" si="217"/>
        <v/>
      </c>
      <c r="AB189" s="16" t="str">
        <f t="shared" si="218"/>
        <v/>
      </c>
      <c r="AC189">
        <f t="shared" si="219"/>
        <v>0</v>
      </c>
      <c r="AD189">
        <f t="shared" si="220"/>
        <v>0</v>
      </c>
      <c r="AE189" t="b">
        <f t="shared" si="209"/>
        <v>0</v>
      </c>
      <c r="AF189" s="20" t="str">
        <f t="shared" si="221"/>
        <v/>
      </c>
      <c r="AG189" s="16" t="str">
        <f t="shared" si="222"/>
        <v/>
      </c>
      <c r="AH189" s="16" t="str">
        <f t="shared" si="223"/>
        <v/>
      </c>
    </row>
    <row r="190" spans="1:34" ht="15.75" customHeight="1" thickBot="1" x14ac:dyDescent="0.3">
      <c r="A190" s="48"/>
      <c r="B190" s="54"/>
      <c r="C190" s="28" t="str">
        <f t="shared" ref="C190" si="298">IF(OR(LEN(C189)&lt;1,LEN(D190)&lt;1),"","E")</f>
        <v/>
      </c>
      <c r="D190" s="32"/>
      <c r="E190" s="35"/>
      <c r="F190" s="46"/>
      <c r="G190" s="51"/>
      <c r="H190" s="32"/>
      <c r="I190" s="32"/>
      <c r="J190" s="32"/>
      <c r="K190" s="32"/>
      <c r="L190" s="41"/>
      <c r="M190" s="29"/>
      <c r="O190" s="2">
        <f t="shared" si="211"/>
        <v>0</v>
      </c>
      <c r="P190" s="2" t="str">
        <f t="shared" si="232"/>
        <v/>
      </c>
      <c r="Q190" t="str">
        <f t="shared" si="212"/>
        <v/>
      </c>
      <c r="R190">
        <f t="shared" si="213"/>
        <v>0</v>
      </c>
      <c r="S190" s="16" t="s">
        <v>45</v>
      </c>
      <c r="T190" s="16" t="str">
        <f t="shared" si="205"/>
        <v>Pemrograman Web dan Perangkat Bergerak XI</v>
      </c>
      <c r="U190" s="16" t="str">
        <f t="shared" si="206"/>
        <v>Ujian Akhir Semester</v>
      </c>
      <c r="V190" s="16">
        <f t="shared" si="214"/>
        <v>0</v>
      </c>
      <c r="W190" s="16">
        <f t="shared" si="215"/>
        <v>0</v>
      </c>
      <c r="X190" s="16">
        <f t="shared" si="216"/>
        <v>0</v>
      </c>
      <c r="Y190" s="16" t="str">
        <f t="shared" si="207"/>
        <v/>
      </c>
      <c r="Z190" s="16" t="str">
        <f t="shared" si="208"/>
        <v/>
      </c>
      <c r="AA190" s="16" t="str">
        <f t="shared" si="217"/>
        <v/>
      </c>
      <c r="AB190" s="16" t="str">
        <f t="shared" si="218"/>
        <v/>
      </c>
      <c r="AC190">
        <f t="shared" si="219"/>
        <v>0</v>
      </c>
      <c r="AD190">
        <f t="shared" si="220"/>
        <v>0</v>
      </c>
      <c r="AE190" t="b">
        <f t="shared" si="209"/>
        <v>0</v>
      </c>
      <c r="AF190" s="20" t="str">
        <f t="shared" si="221"/>
        <v/>
      </c>
      <c r="AG190" s="16" t="str">
        <f t="shared" si="222"/>
        <v/>
      </c>
      <c r="AH190" s="16" t="str">
        <f t="shared" si="223"/>
        <v/>
      </c>
    </row>
    <row r="191" spans="1:34" ht="15" customHeight="1" x14ac:dyDescent="0.25">
      <c r="A191" s="47"/>
      <c r="B191" s="52" t="str">
        <f t="shared" ref="B191" si="299">IF(LEN(A191)&lt;1,"",IF(ISBLANK(B185),"",B185+1))</f>
        <v/>
      </c>
      <c r="C191" s="27" t="str">
        <f t="shared" ref="C191" si="300">IF(ISBLANK(A191),"",IF(A191="Uraian Panjang","Teks Uraian","Teks Soal"))</f>
        <v/>
      </c>
      <c r="D191" s="33"/>
      <c r="E191" s="36"/>
      <c r="F191" s="45" t="str">
        <f t="shared" ref="F191" si="301">IF(ISBLANK(A191),"",IF(A191="Pilihan Ganda","Centang salah satu jawaban disamping pada kolom KUNCI",IF(A191="Jawaban Jamak","Centang beberapa jawaban disamping pada kolom KUNCI",IF(A191="Uraian Panjang","Pastikan tidak ada jawaban yang tercentang pada kolom KUNCI",IF(A191="Esai Koreksi Otomatis","Kunci jawaban adalah teks opsi dan centang opsi tersebut pada kolom KUNCI","ISIKAN JODOHNYA PADA KOLOM KUNCI")))))</f>
        <v/>
      </c>
      <c r="G191" s="49" t="str">
        <f>IF(LEN(A191)&lt;1,"",IF(AE191=FALSE,"Ada kesalahan, mohon perhatikan kolom KETERANGAN",""))</f>
        <v/>
      </c>
      <c r="H191" s="33"/>
      <c r="I191" s="33"/>
      <c r="J191" s="37"/>
      <c r="K191" s="37"/>
      <c r="L191" s="38"/>
      <c r="M191" s="29"/>
      <c r="O191" s="2">
        <f t="shared" si="211"/>
        <v>0</v>
      </c>
      <c r="P191" s="2" t="str">
        <f t="shared" si="232"/>
        <v/>
      </c>
      <c r="Q191" t="str">
        <f t="shared" si="212"/>
        <v/>
      </c>
      <c r="R191">
        <f t="shared" si="213"/>
        <v>0</v>
      </c>
      <c r="S191" s="16" t="s">
        <v>45</v>
      </c>
      <c r="T191" s="16" t="str">
        <f t="shared" si="205"/>
        <v>Pemrograman Web dan Perangkat Bergerak XI</v>
      </c>
      <c r="U191" s="16" t="str">
        <f t="shared" si="206"/>
        <v>Ujian Akhir Semester</v>
      </c>
      <c r="V191" s="16">
        <f t="shared" si="214"/>
        <v>0</v>
      </c>
      <c r="W191" s="16">
        <f t="shared" si="215"/>
        <v>0</v>
      </c>
      <c r="X191" s="16">
        <f t="shared" si="216"/>
        <v>0</v>
      </c>
      <c r="Y191" s="16" t="str">
        <f t="shared" si="207"/>
        <v/>
      </c>
      <c r="Z191" s="16" t="str">
        <f t="shared" si="208"/>
        <v/>
      </c>
      <c r="AA191" s="16" t="str">
        <f t="shared" si="217"/>
        <v/>
      </c>
      <c r="AB191" s="16" t="str">
        <f t="shared" si="218"/>
        <v/>
      </c>
      <c r="AC191">
        <f t="shared" si="219"/>
        <v>0</v>
      </c>
      <c r="AD191">
        <f t="shared" si="220"/>
        <v>0</v>
      </c>
      <c r="AE191" t="b">
        <f t="shared" si="209"/>
        <v>0</v>
      </c>
      <c r="AF191" s="20" t="str">
        <f t="shared" si="221"/>
        <v/>
      </c>
      <c r="AG191" s="16" t="str">
        <f t="shared" si="222"/>
        <v/>
      </c>
      <c r="AH191" s="16" t="str">
        <f t="shared" si="223"/>
        <v/>
      </c>
    </row>
    <row r="192" spans="1:34" ht="15" customHeight="1" x14ac:dyDescent="0.25">
      <c r="A192" s="47"/>
      <c r="B192" s="53"/>
      <c r="C192" s="25" t="str">
        <f t="shared" ref="C192" si="302">IF(C191="Teks Uraian","",IF(OR(LEN(C191)&lt;1,LEN(D192)&lt;1),"","A"))</f>
        <v/>
      </c>
      <c r="D192" s="31"/>
      <c r="E192" s="34"/>
      <c r="F192" s="45"/>
      <c r="G192" s="50"/>
      <c r="H192" s="31"/>
      <c r="I192" s="31"/>
      <c r="J192" s="39"/>
      <c r="K192" s="39"/>
      <c r="L192" s="40"/>
      <c r="M192" s="29"/>
      <c r="O192" s="2">
        <f t="shared" si="211"/>
        <v>0</v>
      </c>
      <c r="P192" s="2" t="str">
        <f t="shared" si="232"/>
        <v/>
      </c>
      <c r="Q192" t="str">
        <f t="shared" si="212"/>
        <v/>
      </c>
      <c r="R192">
        <f t="shared" si="213"/>
        <v>0</v>
      </c>
      <c r="S192" s="16" t="s">
        <v>45</v>
      </c>
      <c r="T192" s="16" t="str">
        <f t="shared" si="205"/>
        <v>Pemrograman Web dan Perangkat Bergerak XI</v>
      </c>
      <c r="U192" s="16" t="str">
        <f t="shared" si="206"/>
        <v>Ujian Akhir Semester</v>
      </c>
      <c r="V192" s="16">
        <f t="shared" si="214"/>
        <v>0</v>
      </c>
      <c r="W192" s="16">
        <f t="shared" si="215"/>
        <v>0</v>
      </c>
      <c r="X192" s="16">
        <f t="shared" si="216"/>
        <v>0</v>
      </c>
      <c r="Y192" s="16" t="str">
        <f t="shared" si="207"/>
        <v/>
      </c>
      <c r="Z192" s="16" t="str">
        <f t="shared" si="208"/>
        <v/>
      </c>
      <c r="AA192" s="16" t="str">
        <f t="shared" si="217"/>
        <v/>
      </c>
      <c r="AB192" s="16" t="str">
        <f t="shared" si="218"/>
        <v/>
      </c>
      <c r="AC192">
        <f t="shared" si="219"/>
        <v>0</v>
      </c>
      <c r="AD192">
        <f t="shared" si="220"/>
        <v>0</v>
      </c>
      <c r="AE192" t="b">
        <f t="shared" si="209"/>
        <v>0</v>
      </c>
      <c r="AF192" s="20" t="str">
        <f t="shared" si="221"/>
        <v/>
      </c>
      <c r="AG192" s="16" t="str">
        <f t="shared" si="222"/>
        <v/>
      </c>
      <c r="AH192" s="16" t="str">
        <f t="shared" si="223"/>
        <v/>
      </c>
    </row>
    <row r="193" spans="1:34" ht="15" customHeight="1" x14ac:dyDescent="0.25">
      <c r="A193" s="47"/>
      <c r="B193" s="53"/>
      <c r="C193" s="25" t="str">
        <f t="shared" ref="C193" si="303">IF(OR(LEN(C192)&lt;1,LEN(D192)&lt;1),"","B")</f>
        <v/>
      </c>
      <c r="D193" s="31"/>
      <c r="E193" s="34"/>
      <c r="F193" s="45"/>
      <c r="G193" s="50"/>
      <c r="H193" s="31"/>
      <c r="I193" s="31"/>
      <c r="J193" s="39"/>
      <c r="K193" s="39"/>
      <c r="L193" s="40"/>
      <c r="M193" s="29"/>
      <c r="O193" s="2">
        <f t="shared" si="211"/>
        <v>0</v>
      </c>
      <c r="P193" s="2" t="str">
        <f t="shared" si="232"/>
        <v/>
      </c>
      <c r="Q193" t="str">
        <f t="shared" si="212"/>
        <v/>
      </c>
      <c r="R193">
        <f t="shared" si="213"/>
        <v>0</v>
      </c>
      <c r="S193" s="16" t="s">
        <v>45</v>
      </c>
      <c r="T193" s="16" t="str">
        <f t="shared" si="205"/>
        <v>Pemrograman Web dan Perangkat Bergerak XI</v>
      </c>
      <c r="U193" s="16" t="str">
        <f t="shared" si="206"/>
        <v>Ujian Akhir Semester</v>
      </c>
      <c r="V193" s="16">
        <f t="shared" si="214"/>
        <v>0</v>
      </c>
      <c r="W193" s="16">
        <f t="shared" si="215"/>
        <v>0</v>
      </c>
      <c r="X193" s="16">
        <f t="shared" si="216"/>
        <v>0</v>
      </c>
      <c r="Y193" s="16" t="str">
        <f t="shared" si="207"/>
        <v/>
      </c>
      <c r="Z193" s="16" t="str">
        <f t="shared" si="208"/>
        <v/>
      </c>
      <c r="AA193" s="16" t="str">
        <f t="shared" si="217"/>
        <v/>
      </c>
      <c r="AB193" s="16" t="str">
        <f t="shared" si="218"/>
        <v/>
      </c>
      <c r="AC193">
        <f t="shared" si="219"/>
        <v>0</v>
      </c>
      <c r="AD193">
        <f t="shared" si="220"/>
        <v>0</v>
      </c>
      <c r="AE193" t="b">
        <f t="shared" si="209"/>
        <v>0</v>
      </c>
      <c r="AF193" s="20" t="str">
        <f t="shared" si="221"/>
        <v/>
      </c>
      <c r="AG193" s="16" t="str">
        <f t="shared" si="222"/>
        <v/>
      </c>
      <c r="AH193" s="16" t="str">
        <f t="shared" si="223"/>
        <v/>
      </c>
    </row>
    <row r="194" spans="1:34" ht="15" customHeight="1" x14ac:dyDescent="0.25">
      <c r="A194" s="47"/>
      <c r="B194" s="53"/>
      <c r="C194" s="25" t="str">
        <f t="shared" ref="C194" si="304">IF(OR(LEN(C193)&lt;1,LEN(D194)&lt;1),"","C")</f>
        <v/>
      </c>
      <c r="D194" s="31"/>
      <c r="E194" s="34"/>
      <c r="F194" s="45"/>
      <c r="G194" s="50"/>
      <c r="H194" s="31"/>
      <c r="I194" s="31"/>
      <c r="J194" s="39"/>
      <c r="K194" s="39"/>
      <c r="L194" s="40"/>
      <c r="M194" s="29"/>
      <c r="O194" s="2">
        <f t="shared" si="211"/>
        <v>0</v>
      </c>
      <c r="P194" s="2" t="str">
        <f t="shared" si="232"/>
        <v/>
      </c>
      <c r="Q194" t="str">
        <f t="shared" si="212"/>
        <v/>
      </c>
      <c r="R194">
        <f t="shared" si="213"/>
        <v>0</v>
      </c>
      <c r="S194" s="16" t="s">
        <v>45</v>
      </c>
      <c r="T194" s="16" t="str">
        <f t="shared" si="205"/>
        <v>Pemrograman Web dan Perangkat Bergerak XI</v>
      </c>
      <c r="U194" s="16" t="str">
        <f t="shared" si="206"/>
        <v>Ujian Akhir Semester</v>
      </c>
      <c r="V194" s="16">
        <f t="shared" si="214"/>
        <v>0</v>
      </c>
      <c r="W194" s="16">
        <f t="shared" si="215"/>
        <v>0</v>
      </c>
      <c r="X194" s="16">
        <f t="shared" si="216"/>
        <v>0</v>
      </c>
      <c r="Y194" s="16" t="str">
        <f t="shared" si="207"/>
        <v/>
      </c>
      <c r="Z194" s="16" t="str">
        <f t="shared" si="208"/>
        <v/>
      </c>
      <c r="AA194" s="16" t="str">
        <f t="shared" si="217"/>
        <v/>
      </c>
      <c r="AB194" s="16" t="str">
        <f t="shared" si="218"/>
        <v/>
      </c>
      <c r="AC194">
        <f t="shared" si="219"/>
        <v>0</v>
      </c>
      <c r="AD194">
        <f t="shared" si="220"/>
        <v>0</v>
      </c>
      <c r="AE194" t="b">
        <f t="shared" si="209"/>
        <v>0</v>
      </c>
      <c r="AF194" s="20" t="str">
        <f t="shared" si="221"/>
        <v/>
      </c>
      <c r="AG194" s="16" t="str">
        <f t="shared" si="222"/>
        <v/>
      </c>
      <c r="AH194" s="16" t="str">
        <f t="shared" si="223"/>
        <v/>
      </c>
    </row>
    <row r="195" spans="1:34" ht="15" customHeight="1" x14ac:dyDescent="0.25">
      <c r="A195" s="47"/>
      <c r="B195" s="53"/>
      <c r="C195" s="25" t="str">
        <f t="shared" ref="C195" si="305">IF(OR(LEN(C194)&lt;1,LEN(D195)&lt;1),"","D")</f>
        <v/>
      </c>
      <c r="D195" s="31"/>
      <c r="E195" s="34"/>
      <c r="F195" s="45"/>
      <c r="G195" s="50"/>
      <c r="H195" s="31"/>
      <c r="I195" s="31"/>
      <c r="J195" s="39"/>
      <c r="K195" s="39"/>
      <c r="L195" s="40"/>
      <c r="M195" s="29"/>
      <c r="O195" s="2">
        <f t="shared" si="211"/>
        <v>0</v>
      </c>
      <c r="P195" s="2" t="str">
        <f t="shared" si="232"/>
        <v/>
      </c>
      <c r="Q195" t="str">
        <f t="shared" si="212"/>
        <v/>
      </c>
      <c r="R195">
        <f t="shared" si="213"/>
        <v>0</v>
      </c>
      <c r="S195" s="16" t="s">
        <v>45</v>
      </c>
      <c r="T195" s="16" t="str">
        <f t="shared" si="205"/>
        <v>Pemrograman Web dan Perangkat Bergerak XI</v>
      </c>
      <c r="U195" s="16" t="str">
        <f t="shared" si="206"/>
        <v>Ujian Akhir Semester</v>
      </c>
      <c r="V195" s="16">
        <f t="shared" si="214"/>
        <v>0</v>
      </c>
      <c r="W195" s="16">
        <f t="shared" si="215"/>
        <v>0</v>
      </c>
      <c r="X195" s="16">
        <f t="shared" si="216"/>
        <v>0</v>
      </c>
      <c r="Y195" s="16" t="str">
        <f t="shared" si="207"/>
        <v/>
      </c>
      <c r="Z195" s="16" t="str">
        <f t="shared" si="208"/>
        <v/>
      </c>
      <c r="AA195" s="16" t="str">
        <f t="shared" si="217"/>
        <v/>
      </c>
      <c r="AB195" s="16" t="str">
        <f t="shared" si="218"/>
        <v/>
      </c>
      <c r="AC195">
        <f t="shared" si="219"/>
        <v>0</v>
      </c>
      <c r="AD195">
        <f t="shared" si="220"/>
        <v>0</v>
      </c>
      <c r="AE195" t="b">
        <f t="shared" si="209"/>
        <v>0</v>
      </c>
      <c r="AF195" s="20" t="str">
        <f t="shared" si="221"/>
        <v/>
      </c>
      <c r="AG195" s="16" t="str">
        <f t="shared" si="222"/>
        <v/>
      </c>
      <c r="AH195" s="16" t="str">
        <f t="shared" si="223"/>
        <v/>
      </c>
    </row>
    <row r="196" spans="1:34" ht="15.75" customHeight="1" thickBot="1" x14ac:dyDescent="0.3">
      <c r="A196" s="48"/>
      <c r="B196" s="54"/>
      <c r="C196" s="28" t="str">
        <f t="shared" ref="C196" si="306">IF(OR(LEN(C195)&lt;1,LEN(D196)&lt;1),"","E")</f>
        <v/>
      </c>
      <c r="D196" s="32"/>
      <c r="E196" s="35"/>
      <c r="F196" s="46"/>
      <c r="G196" s="51"/>
      <c r="H196" s="32"/>
      <c r="I196" s="32"/>
      <c r="J196" s="32"/>
      <c r="K196" s="32"/>
      <c r="L196" s="41"/>
      <c r="M196" s="29"/>
      <c r="O196" s="2">
        <f t="shared" si="211"/>
        <v>0</v>
      </c>
      <c r="P196" s="2" t="str">
        <f t="shared" si="232"/>
        <v/>
      </c>
      <c r="Q196" t="str">
        <f t="shared" si="212"/>
        <v/>
      </c>
      <c r="R196">
        <f t="shared" si="213"/>
        <v>0</v>
      </c>
      <c r="S196" s="16" t="s">
        <v>45</v>
      </c>
      <c r="T196" s="16" t="str">
        <f t="shared" si="205"/>
        <v>Pemrograman Web dan Perangkat Bergerak XI</v>
      </c>
      <c r="U196" s="16" t="str">
        <f t="shared" si="206"/>
        <v>Ujian Akhir Semester</v>
      </c>
      <c r="V196" s="16">
        <f t="shared" si="214"/>
        <v>0</v>
      </c>
      <c r="W196" s="16">
        <f t="shared" si="215"/>
        <v>0</v>
      </c>
      <c r="X196" s="16">
        <f t="shared" si="216"/>
        <v>0</v>
      </c>
      <c r="Y196" s="16" t="str">
        <f t="shared" si="207"/>
        <v/>
      </c>
      <c r="Z196" s="16" t="str">
        <f t="shared" si="208"/>
        <v/>
      </c>
      <c r="AA196" s="16" t="str">
        <f t="shared" si="217"/>
        <v/>
      </c>
      <c r="AB196" s="16" t="str">
        <f t="shared" si="218"/>
        <v/>
      </c>
      <c r="AC196">
        <f t="shared" si="219"/>
        <v>0</v>
      </c>
      <c r="AD196">
        <f t="shared" si="220"/>
        <v>0</v>
      </c>
      <c r="AE196" t="b">
        <f t="shared" si="209"/>
        <v>0</v>
      </c>
      <c r="AF196" s="20" t="str">
        <f t="shared" si="221"/>
        <v/>
      </c>
      <c r="AG196" s="16" t="str">
        <f t="shared" si="222"/>
        <v/>
      </c>
      <c r="AH196" s="16" t="str">
        <f t="shared" si="223"/>
        <v/>
      </c>
    </row>
    <row r="197" spans="1:34" ht="15" customHeight="1" x14ac:dyDescent="0.25">
      <c r="A197" s="47"/>
      <c r="B197" s="52" t="str">
        <f t="shared" ref="B197" si="307">IF(LEN(A197)&lt;1,"",IF(ISBLANK(B191),"",B191+1))</f>
        <v/>
      </c>
      <c r="C197" s="27" t="str">
        <f t="shared" ref="C197" si="308">IF(ISBLANK(A197),"",IF(A197="Uraian Panjang","Teks Uraian","Teks Soal"))</f>
        <v/>
      </c>
      <c r="D197" s="33"/>
      <c r="E197" s="36"/>
      <c r="F197" s="45" t="str">
        <f t="shared" ref="F197" si="309">IF(ISBLANK(A197),"",IF(A197="Pilihan Ganda","Centang salah satu jawaban disamping pada kolom KUNCI",IF(A197="Jawaban Jamak","Centang beberapa jawaban disamping pada kolom KUNCI",IF(A197="Uraian Panjang","Pastikan tidak ada jawaban yang tercentang pada kolom KUNCI",IF(A197="Esai Koreksi Otomatis","Kunci jawaban adalah teks opsi dan centang opsi tersebut pada kolom KUNCI","ISIKAN JODOHNYA PADA KOLOM KUNCI")))))</f>
        <v/>
      </c>
      <c r="G197" s="49" t="str">
        <f>IF(LEN(A197)&lt;1,"",IF(AE197=FALSE,"Ada kesalahan, mohon perhatikan kolom KETERANGAN",""))</f>
        <v/>
      </c>
      <c r="H197" s="33"/>
      <c r="I197" s="33"/>
      <c r="J197" s="37"/>
      <c r="K197" s="37"/>
      <c r="L197" s="38"/>
      <c r="M197" s="29"/>
      <c r="O197" s="2">
        <f t="shared" si="211"/>
        <v>0</v>
      </c>
      <c r="P197" s="2" t="str">
        <f t="shared" si="232"/>
        <v/>
      </c>
      <c r="Q197" t="str">
        <f t="shared" si="212"/>
        <v/>
      </c>
      <c r="R197">
        <f t="shared" si="213"/>
        <v>0</v>
      </c>
      <c r="S197" s="16" t="s">
        <v>45</v>
      </c>
      <c r="T197" s="16" t="str">
        <f t="shared" ref="T197:T260" si="310">C$1</f>
        <v>Pemrograman Web dan Perangkat Bergerak XI</v>
      </c>
      <c r="U197" s="16" t="str">
        <f t="shared" ref="U197:U260" si="311">C$2</f>
        <v>Ujian Akhir Semester</v>
      </c>
      <c r="V197" s="16">
        <f t="shared" si="214"/>
        <v>0</v>
      </c>
      <c r="W197" s="16">
        <f t="shared" si="215"/>
        <v>0</v>
      </c>
      <c r="X197" s="16">
        <f t="shared" si="216"/>
        <v>0</v>
      </c>
      <c r="Y197" s="16" t="str">
        <f t="shared" ref="Y197:Y260" si="312">IF(ISBLANK(H197),"",CONCATENATE("&lt;img src='",S197,T197,"/",U197,"/",V197,"'&gt;&lt;br/&gt;"))</f>
        <v/>
      </c>
      <c r="Z197" s="16" t="str">
        <f t="shared" ref="Z197:Z260" si="313">IF(ISBLANK(I197),"",CONCATENATE("&lt;br/&gt;&lt;img src='",S197,T197,"/",U197,"/",W197,"'&gt;"))</f>
        <v/>
      </c>
      <c r="AA197" s="16" t="str">
        <f t="shared" si="217"/>
        <v/>
      </c>
      <c r="AB197" s="16" t="str">
        <f t="shared" si="218"/>
        <v/>
      </c>
      <c r="AC197">
        <f t="shared" si="219"/>
        <v>0</v>
      </c>
      <c r="AD197">
        <f t="shared" si="220"/>
        <v>0</v>
      </c>
      <c r="AE197" t="b">
        <f t="shared" ref="AE197:AE260" si="314">IF(A197="Pilihan Ganda",
 AND(A197="Pilihan Ganda",AC197=1),
 IF(A197="Jawaban Jamak",
  AND(A197="Jawaban Jamak",AC197&gt;1),
  IF(A197="Menjodohkan",
   AND(A197="Menjodohkan",AC197=0),
   IF(A197="Uraian Panjang",
    AND(A197="Uraian Panjang",AC197=0),
    IF(A197="Esai Koreksi Otomatis",
     AND(A197="Esai Koreksi Otomatis",AC197&gt;0)
    )
   )
  )
 )
)</f>
        <v>0</v>
      </c>
      <c r="AF197" s="20" t="str">
        <f t="shared" si="221"/>
        <v/>
      </c>
      <c r="AG197" s="16" t="str">
        <f t="shared" si="222"/>
        <v/>
      </c>
      <c r="AH197" s="16" t="str">
        <f t="shared" si="223"/>
        <v/>
      </c>
    </row>
    <row r="198" spans="1:34" ht="15" customHeight="1" x14ac:dyDescent="0.25">
      <c r="A198" s="47"/>
      <c r="B198" s="53"/>
      <c r="C198" s="25" t="str">
        <f t="shared" ref="C198" si="315">IF(C197="Teks Uraian","",IF(OR(LEN(C197)&lt;1,LEN(D198)&lt;1),"","A"))</f>
        <v/>
      </c>
      <c r="D198" s="31"/>
      <c r="E198" s="34"/>
      <c r="F198" s="45"/>
      <c r="G198" s="50"/>
      <c r="H198" s="31"/>
      <c r="I198" s="31"/>
      <c r="J198" s="39"/>
      <c r="K198" s="39"/>
      <c r="L198" s="40"/>
      <c r="M198" s="29"/>
      <c r="O198" s="2">
        <f t="shared" ref="O198:O261" si="316">IF(AND(ISBLANK(A198),ISBLANK(E198)),0,IF(ISBLANK(E198),IF(A198="Pilihan Ganda","S",IF(A198="Jawaban Jamak","M",IF(A198="Uraian Panjang","T",IF(A198="Esai Koreksi Otomatis","T","O")))),IF(E198="v",1,0)))</f>
        <v>0</v>
      </c>
      <c r="P198" s="2" t="str">
        <f t="shared" si="232"/>
        <v/>
      </c>
      <c r="Q198" t="str">
        <f t="shared" ref="Q198:Q261" si="317">IF(ISBLANK(B198),"",B198)</f>
        <v/>
      </c>
      <c r="R198">
        <f t="shared" ref="R198:R261" si="318">IF(ISBLANK(D198),0,1)</f>
        <v>0</v>
      </c>
      <c r="S198" s="16" t="s">
        <v>45</v>
      </c>
      <c r="T198" s="16" t="str">
        <f t="shared" si="310"/>
        <v>Pemrograman Web dan Perangkat Bergerak XI</v>
      </c>
      <c r="U198" s="16" t="str">
        <f t="shared" si="311"/>
        <v>Ujian Akhir Semester</v>
      </c>
      <c r="V198" s="16">
        <f t="shared" ref="V198:V261" si="319">H198</f>
        <v>0</v>
      </c>
      <c r="W198" s="16">
        <f t="shared" ref="W198:W261" si="320">I198</f>
        <v>0</v>
      </c>
      <c r="X198" s="16">
        <f t="shared" ref="X198:X261" si="321">J198</f>
        <v>0</v>
      </c>
      <c r="Y198" s="16" t="str">
        <f t="shared" si="312"/>
        <v/>
      </c>
      <c r="Z198" s="16" t="str">
        <f t="shared" si="313"/>
        <v/>
      </c>
      <c r="AA198" s="16" t="str">
        <f t="shared" ref="AA198:AA261" si="322">IF(ISBLANK(J198),"",CONCATENATE("&lt;br/&gt;&lt;img src='",S198,T198,"/",U198,"/",X198,"'&gt;"))</f>
        <v/>
      </c>
      <c r="AB198" s="16" t="str">
        <f t="shared" ref="AB198:AB261" si="323">CONCATENATE(Y198,SUBSTITUTE(D198,CHAR(34),"&amp;quot;"),AF198,Z198,AA198,AG198,AH198)</f>
        <v/>
      </c>
      <c r="AC198">
        <f t="shared" ref="AC198:AC261" si="324">COUNTIF(E198:E203,"v")</f>
        <v>0</v>
      </c>
      <c r="AD198">
        <f t="shared" ref="AD198:AD261" si="325">O198</f>
        <v>0</v>
      </c>
      <c r="AE198" t="b">
        <f t="shared" si="314"/>
        <v>0</v>
      </c>
      <c r="AF198" s="20" t="str">
        <f t="shared" ref="AF198:AF261" si="326">IF(LEN(C198)&gt;1,IF(A198="Menjodohkan",CONCATENATE("&lt;div id='tmfmatchsub' style='background:#bbdefb; border:1px solid #2196f3; padding:5px 10px'&gt;
&lt;ol&gt;","&lt;li&gt;",E199,"&lt;/li&gt;","&lt;li&gt;",E200,"&lt;/li&gt;","&lt;li&gt;",E201,"&lt;/li&gt;","&lt;li&gt;",E202,"&lt;/li&gt;","&lt;li&gt;",E203,"&lt;/li&gt;&lt;/ol&gt;&lt;/div&gt;"),"&amp;nbsp;"),"")</f>
        <v/>
      </c>
      <c r="AG198" s="16" t="str">
        <f t="shared" ref="AG198:AG261" si="327">IF(ISBLANK(K198),"",CONCATENATE("&lt;br/&gt;&lt;audio controls&gt;&lt;source src='",S198,T198,"/",U198,"/",K198,"'&gt;Your browser does not support the audio element.&lt;/audio&gt;"))</f>
        <v/>
      </c>
      <c r="AH198" s="16" t="str">
        <f t="shared" ref="AH198:AH261" si="328">IF(ISBLANK(L198),"",CONCATENATE("&lt;br/&gt;&lt;video controls&gt;&lt;source src='",S198,T198,"/",U198,"/",L198,"'&gt;Your browser does not support the video element.&lt;/video&gt;"))</f>
        <v/>
      </c>
    </row>
    <row r="199" spans="1:34" ht="15" customHeight="1" x14ac:dyDescent="0.25">
      <c r="A199" s="47"/>
      <c r="B199" s="53"/>
      <c r="C199" s="25" t="str">
        <f t="shared" ref="C199" si="329">IF(OR(LEN(C198)&lt;1,LEN(D198)&lt;1),"","B")</f>
        <v/>
      </c>
      <c r="D199" s="31"/>
      <c r="E199" s="34"/>
      <c r="F199" s="45"/>
      <c r="G199" s="50"/>
      <c r="H199" s="31"/>
      <c r="I199" s="31"/>
      <c r="J199" s="39"/>
      <c r="K199" s="39"/>
      <c r="L199" s="40"/>
      <c r="M199" s="29"/>
      <c r="O199" s="2">
        <f t="shared" si="316"/>
        <v>0</v>
      </c>
      <c r="P199" s="2" t="str">
        <f t="shared" si="232"/>
        <v/>
      </c>
      <c r="Q199" t="str">
        <f t="shared" si="317"/>
        <v/>
      </c>
      <c r="R199">
        <f t="shared" si="318"/>
        <v>0</v>
      </c>
      <c r="S199" s="16" t="s">
        <v>45</v>
      </c>
      <c r="T199" s="16" t="str">
        <f t="shared" si="310"/>
        <v>Pemrograman Web dan Perangkat Bergerak XI</v>
      </c>
      <c r="U199" s="16" t="str">
        <f t="shared" si="311"/>
        <v>Ujian Akhir Semester</v>
      </c>
      <c r="V199" s="16">
        <f t="shared" si="319"/>
        <v>0</v>
      </c>
      <c r="W199" s="16">
        <f t="shared" si="320"/>
        <v>0</v>
      </c>
      <c r="X199" s="16">
        <f t="shared" si="321"/>
        <v>0</v>
      </c>
      <c r="Y199" s="16" t="str">
        <f t="shared" si="312"/>
        <v/>
      </c>
      <c r="Z199" s="16" t="str">
        <f t="shared" si="313"/>
        <v/>
      </c>
      <c r="AA199" s="16" t="str">
        <f t="shared" si="322"/>
        <v/>
      </c>
      <c r="AB199" s="16" t="str">
        <f t="shared" si="323"/>
        <v/>
      </c>
      <c r="AC199">
        <f t="shared" si="324"/>
        <v>0</v>
      </c>
      <c r="AD199">
        <f t="shared" si="325"/>
        <v>0</v>
      </c>
      <c r="AE199" t="b">
        <f t="shared" si="314"/>
        <v>0</v>
      </c>
      <c r="AF199" s="20" t="str">
        <f t="shared" si="326"/>
        <v/>
      </c>
      <c r="AG199" s="16" t="str">
        <f t="shared" si="327"/>
        <v/>
      </c>
      <c r="AH199" s="16" t="str">
        <f t="shared" si="328"/>
        <v/>
      </c>
    </row>
    <row r="200" spans="1:34" ht="15" customHeight="1" x14ac:dyDescent="0.25">
      <c r="A200" s="47"/>
      <c r="B200" s="53"/>
      <c r="C200" s="25" t="str">
        <f t="shared" ref="C200" si="330">IF(OR(LEN(C199)&lt;1,LEN(D200)&lt;1),"","C")</f>
        <v/>
      </c>
      <c r="D200" s="31"/>
      <c r="E200" s="34"/>
      <c r="F200" s="45"/>
      <c r="G200" s="50"/>
      <c r="H200" s="31"/>
      <c r="I200" s="31"/>
      <c r="J200" s="39"/>
      <c r="K200" s="39"/>
      <c r="L200" s="40"/>
      <c r="M200" s="29"/>
      <c r="O200" s="2">
        <f t="shared" si="316"/>
        <v>0</v>
      </c>
      <c r="P200" s="2" t="str">
        <f t="shared" si="232"/>
        <v/>
      </c>
      <c r="Q200" t="str">
        <f t="shared" si="317"/>
        <v/>
      </c>
      <c r="R200">
        <f t="shared" si="318"/>
        <v>0</v>
      </c>
      <c r="S200" s="16" t="s">
        <v>45</v>
      </c>
      <c r="T200" s="16" t="str">
        <f t="shared" si="310"/>
        <v>Pemrograman Web dan Perangkat Bergerak XI</v>
      </c>
      <c r="U200" s="16" t="str">
        <f t="shared" si="311"/>
        <v>Ujian Akhir Semester</v>
      </c>
      <c r="V200" s="16">
        <f t="shared" si="319"/>
        <v>0</v>
      </c>
      <c r="W200" s="16">
        <f t="shared" si="320"/>
        <v>0</v>
      </c>
      <c r="X200" s="16">
        <f t="shared" si="321"/>
        <v>0</v>
      </c>
      <c r="Y200" s="16" t="str">
        <f t="shared" si="312"/>
        <v/>
      </c>
      <c r="Z200" s="16" t="str">
        <f t="shared" si="313"/>
        <v/>
      </c>
      <c r="AA200" s="16" t="str">
        <f t="shared" si="322"/>
        <v/>
      </c>
      <c r="AB200" s="16" t="str">
        <f t="shared" si="323"/>
        <v/>
      </c>
      <c r="AC200">
        <f t="shared" si="324"/>
        <v>0</v>
      </c>
      <c r="AD200">
        <f t="shared" si="325"/>
        <v>0</v>
      </c>
      <c r="AE200" t="b">
        <f t="shared" si="314"/>
        <v>0</v>
      </c>
      <c r="AF200" s="20" t="str">
        <f t="shared" si="326"/>
        <v/>
      </c>
      <c r="AG200" s="16" t="str">
        <f t="shared" si="327"/>
        <v/>
      </c>
      <c r="AH200" s="16" t="str">
        <f t="shared" si="328"/>
        <v/>
      </c>
    </row>
    <row r="201" spans="1:34" ht="15" customHeight="1" x14ac:dyDescent="0.25">
      <c r="A201" s="47"/>
      <c r="B201" s="53"/>
      <c r="C201" s="25" t="str">
        <f t="shared" ref="C201" si="331">IF(OR(LEN(C200)&lt;1,LEN(D201)&lt;1),"","D")</f>
        <v/>
      </c>
      <c r="D201" s="31"/>
      <c r="E201" s="34"/>
      <c r="F201" s="45"/>
      <c r="G201" s="50"/>
      <c r="H201" s="31"/>
      <c r="I201" s="31"/>
      <c r="J201" s="39"/>
      <c r="K201" s="39"/>
      <c r="L201" s="40"/>
      <c r="M201" s="29"/>
      <c r="O201" s="2">
        <f t="shared" si="316"/>
        <v>0</v>
      </c>
      <c r="P201" s="2" t="str">
        <f t="shared" si="232"/>
        <v/>
      </c>
      <c r="Q201" t="str">
        <f t="shared" si="317"/>
        <v/>
      </c>
      <c r="R201">
        <f t="shared" si="318"/>
        <v>0</v>
      </c>
      <c r="S201" s="16" t="s">
        <v>45</v>
      </c>
      <c r="T201" s="16" t="str">
        <f t="shared" si="310"/>
        <v>Pemrograman Web dan Perangkat Bergerak XI</v>
      </c>
      <c r="U201" s="16" t="str">
        <f t="shared" si="311"/>
        <v>Ujian Akhir Semester</v>
      </c>
      <c r="V201" s="16">
        <f t="shared" si="319"/>
        <v>0</v>
      </c>
      <c r="W201" s="16">
        <f t="shared" si="320"/>
        <v>0</v>
      </c>
      <c r="X201" s="16">
        <f t="shared" si="321"/>
        <v>0</v>
      </c>
      <c r="Y201" s="16" t="str">
        <f t="shared" si="312"/>
        <v/>
      </c>
      <c r="Z201" s="16" t="str">
        <f t="shared" si="313"/>
        <v/>
      </c>
      <c r="AA201" s="16" t="str">
        <f t="shared" si="322"/>
        <v/>
      </c>
      <c r="AB201" s="16" t="str">
        <f t="shared" si="323"/>
        <v/>
      </c>
      <c r="AC201">
        <f t="shared" si="324"/>
        <v>0</v>
      </c>
      <c r="AD201">
        <f t="shared" si="325"/>
        <v>0</v>
      </c>
      <c r="AE201" t="b">
        <f t="shared" si="314"/>
        <v>0</v>
      </c>
      <c r="AF201" s="20" t="str">
        <f t="shared" si="326"/>
        <v/>
      </c>
      <c r="AG201" s="16" t="str">
        <f t="shared" si="327"/>
        <v/>
      </c>
      <c r="AH201" s="16" t="str">
        <f t="shared" si="328"/>
        <v/>
      </c>
    </row>
    <row r="202" spans="1:34" ht="15.75" customHeight="1" thickBot="1" x14ac:dyDescent="0.3">
      <c r="A202" s="48"/>
      <c r="B202" s="54"/>
      <c r="C202" s="28" t="str">
        <f t="shared" ref="C202" si="332">IF(OR(LEN(C201)&lt;1,LEN(D202)&lt;1),"","E")</f>
        <v/>
      </c>
      <c r="D202" s="32"/>
      <c r="E202" s="35"/>
      <c r="F202" s="46"/>
      <c r="G202" s="51"/>
      <c r="H202" s="32"/>
      <c r="I202" s="32"/>
      <c r="J202" s="32"/>
      <c r="K202" s="32"/>
      <c r="L202" s="41"/>
      <c r="M202" s="29"/>
      <c r="O202" s="2">
        <f t="shared" si="316"/>
        <v>0</v>
      </c>
      <c r="P202" s="2" t="str">
        <f t="shared" si="232"/>
        <v/>
      </c>
      <c r="Q202" t="str">
        <f t="shared" si="317"/>
        <v/>
      </c>
      <c r="R202">
        <f t="shared" si="318"/>
        <v>0</v>
      </c>
      <c r="S202" s="16" t="s">
        <v>45</v>
      </c>
      <c r="T202" s="16" t="str">
        <f t="shared" si="310"/>
        <v>Pemrograman Web dan Perangkat Bergerak XI</v>
      </c>
      <c r="U202" s="16" t="str">
        <f t="shared" si="311"/>
        <v>Ujian Akhir Semester</v>
      </c>
      <c r="V202" s="16">
        <f t="shared" si="319"/>
        <v>0</v>
      </c>
      <c r="W202" s="16">
        <f t="shared" si="320"/>
        <v>0</v>
      </c>
      <c r="X202" s="16">
        <f t="shared" si="321"/>
        <v>0</v>
      </c>
      <c r="Y202" s="16" t="str">
        <f t="shared" si="312"/>
        <v/>
      </c>
      <c r="Z202" s="16" t="str">
        <f t="shared" si="313"/>
        <v/>
      </c>
      <c r="AA202" s="16" t="str">
        <f t="shared" si="322"/>
        <v/>
      </c>
      <c r="AB202" s="16" t="str">
        <f t="shared" si="323"/>
        <v/>
      </c>
      <c r="AC202">
        <f t="shared" si="324"/>
        <v>0</v>
      </c>
      <c r="AD202">
        <f t="shared" si="325"/>
        <v>0</v>
      </c>
      <c r="AE202" t="b">
        <f t="shared" si="314"/>
        <v>0</v>
      </c>
      <c r="AF202" s="20" t="str">
        <f t="shared" si="326"/>
        <v/>
      </c>
      <c r="AG202" s="16" t="str">
        <f t="shared" si="327"/>
        <v/>
      </c>
      <c r="AH202" s="16" t="str">
        <f t="shared" si="328"/>
        <v/>
      </c>
    </row>
    <row r="203" spans="1:34" ht="15" customHeight="1" x14ac:dyDescent="0.25">
      <c r="A203" s="47"/>
      <c r="B203" s="52" t="str">
        <f t="shared" ref="B203" si="333">IF(LEN(A203)&lt;1,"",IF(ISBLANK(B197),"",B197+1))</f>
        <v/>
      </c>
      <c r="C203" s="27" t="str">
        <f t="shared" ref="C203" si="334">IF(ISBLANK(A203),"",IF(A203="Uraian Panjang","Teks Uraian","Teks Soal"))</f>
        <v/>
      </c>
      <c r="D203" s="33"/>
      <c r="E203" s="36"/>
      <c r="F203" s="45" t="str">
        <f t="shared" ref="F203" si="335">IF(ISBLANK(A203),"",IF(A203="Pilihan Ganda","Centang salah satu jawaban disamping pada kolom KUNCI",IF(A203="Jawaban Jamak","Centang beberapa jawaban disamping pada kolom KUNCI",IF(A203="Uraian Panjang","Pastikan tidak ada jawaban yang tercentang pada kolom KUNCI",IF(A203="Esai Koreksi Otomatis","Kunci jawaban adalah teks opsi dan centang opsi tersebut pada kolom KUNCI","ISIKAN JODOHNYA PADA KOLOM KUNCI")))))</f>
        <v/>
      </c>
      <c r="G203" s="49" t="str">
        <f>IF(LEN(A203)&lt;1,"",IF(AE203=FALSE,"Ada kesalahan, mohon perhatikan kolom KETERANGAN",""))</f>
        <v/>
      </c>
      <c r="H203" s="33"/>
      <c r="I203" s="33"/>
      <c r="J203" s="37"/>
      <c r="K203" s="37"/>
      <c r="L203" s="38"/>
      <c r="M203" s="29"/>
      <c r="O203" s="2">
        <f t="shared" si="316"/>
        <v>0</v>
      </c>
      <c r="P203" s="2" t="str">
        <f t="shared" si="232"/>
        <v/>
      </c>
      <c r="Q203" t="str">
        <f t="shared" si="317"/>
        <v/>
      </c>
      <c r="R203">
        <f t="shared" si="318"/>
        <v>0</v>
      </c>
      <c r="S203" s="16" t="s">
        <v>45</v>
      </c>
      <c r="T203" s="16" t="str">
        <f t="shared" si="310"/>
        <v>Pemrograman Web dan Perangkat Bergerak XI</v>
      </c>
      <c r="U203" s="16" t="str">
        <f t="shared" si="311"/>
        <v>Ujian Akhir Semester</v>
      </c>
      <c r="V203" s="16">
        <f t="shared" si="319"/>
        <v>0</v>
      </c>
      <c r="W203" s="16">
        <f t="shared" si="320"/>
        <v>0</v>
      </c>
      <c r="X203" s="16">
        <f t="shared" si="321"/>
        <v>0</v>
      </c>
      <c r="Y203" s="16" t="str">
        <f t="shared" si="312"/>
        <v/>
      </c>
      <c r="Z203" s="16" t="str">
        <f t="shared" si="313"/>
        <v/>
      </c>
      <c r="AA203" s="16" t="str">
        <f t="shared" si="322"/>
        <v/>
      </c>
      <c r="AB203" s="16" t="str">
        <f t="shared" si="323"/>
        <v/>
      </c>
      <c r="AC203">
        <f t="shared" si="324"/>
        <v>0</v>
      </c>
      <c r="AD203">
        <f t="shared" si="325"/>
        <v>0</v>
      </c>
      <c r="AE203" t="b">
        <f t="shared" si="314"/>
        <v>0</v>
      </c>
      <c r="AF203" s="20" t="str">
        <f t="shared" si="326"/>
        <v/>
      </c>
      <c r="AG203" s="16" t="str">
        <f t="shared" si="327"/>
        <v/>
      </c>
      <c r="AH203" s="16" t="str">
        <f t="shared" si="328"/>
        <v/>
      </c>
    </row>
    <row r="204" spans="1:34" ht="15" customHeight="1" x14ac:dyDescent="0.25">
      <c r="A204" s="47"/>
      <c r="B204" s="53"/>
      <c r="C204" s="25" t="str">
        <f t="shared" ref="C204" si="336">IF(C203="Teks Uraian","",IF(OR(LEN(C203)&lt;1,LEN(D204)&lt;1),"","A"))</f>
        <v/>
      </c>
      <c r="D204" s="31"/>
      <c r="E204" s="34"/>
      <c r="F204" s="45"/>
      <c r="G204" s="50"/>
      <c r="H204" s="31"/>
      <c r="I204" s="31"/>
      <c r="J204" s="39"/>
      <c r="K204" s="39"/>
      <c r="L204" s="40"/>
      <c r="M204" s="29"/>
      <c r="O204" s="2">
        <f t="shared" si="316"/>
        <v>0</v>
      </c>
      <c r="P204" s="2" t="str">
        <f t="shared" ref="P204:P267" si="337">IF(LEN(C204)&gt;1,1,IF(C204="A",1,IF(C204="B",2,IF(C204="C",3,IF(C204="D",4,IF(C204="E",5,""))))))</f>
        <v/>
      </c>
      <c r="Q204" t="str">
        <f t="shared" si="317"/>
        <v/>
      </c>
      <c r="R204">
        <f t="shared" si="318"/>
        <v>0</v>
      </c>
      <c r="S204" s="16" t="s">
        <v>45</v>
      </c>
      <c r="T204" s="16" t="str">
        <f t="shared" si="310"/>
        <v>Pemrograman Web dan Perangkat Bergerak XI</v>
      </c>
      <c r="U204" s="16" t="str">
        <f t="shared" si="311"/>
        <v>Ujian Akhir Semester</v>
      </c>
      <c r="V204" s="16">
        <f t="shared" si="319"/>
        <v>0</v>
      </c>
      <c r="W204" s="16">
        <f t="shared" si="320"/>
        <v>0</v>
      </c>
      <c r="X204" s="16">
        <f t="shared" si="321"/>
        <v>0</v>
      </c>
      <c r="Y204" s="16" t="str">
        <f t="shared" si="312"/>
        <v/>
      </c>
      <c r="Z204" s="16" t="str">
        <f t="shared" si="313"/>
        <v/>
      </c>
      <c r="AA204" s="16" t="str">
        <f t="shared" si="322"/>
        <v/>
      </c>
      <c r="AB204" s="16" t="str">
        <f t="shared" si="323"/>
        <v/>
      </c>
      <c r="AC204">
        <f t="shared" si="324"/>
        <v>0</v>
      </c>
      <c r="AD204">
        <f t="shared" si="325"/>
        <v>0</v>
      </c>
      <c r="AE204" t="b">
        <f t="shared" si="314"/>
        <v>0</v>
      </c>
      <c r="AF204" s="20" t="str">
        <f t="shared" si="326"/>
        <v/>
      </c>
      <c r="AG204" s="16" t="str">
        <f t="shared" si="327"/>
        <v/>
      </c>
      <c r="AH204" s="16" t="str">
        <f t="shared" si="328"/>
        <v/>
      </c>
    </row>
    <row r="205" spans="1:34" ht="15" customHeight="1" x14ac:dyDescent="0.25">
      <c r="A205" s="47"/>
      <c r="B205" s="53"/>
      <c r="C205" s="25" t="str">
        <f t="shared" ref="C205" si="338">IF(OR(LEN(C204)&lt;1,LEN(D204)&lt;1),"","B")</f>
        <v/>
      </c>
      <c r="D205" s="31"/>
      <c r="E205" s="34"/>
      <c r="F205" s="45"/>
      <c r="G205" s="50"/>
      <c r="H205" s="31"/>
      <c r="I205" s="31"/>
      <c r="J205" s="39"/>
      <c r="K205" s="39"/>
      <c r="L205" s="40"/>
      <c r="M205" s="29"/>
      <c r="O205" s="2">
        <f t="shared" si="316"/>
        <v>0</v>
      </c>
      <c r="P205" s="2" t="str">
        <f t="shared" si="337"/>
        <v/>
      </c>
      <c r="Q205" t="str">
        <f t="shared" si="317"/>
        <v/>
      </c>
      <c r="R205">
        <f t="shared" si="318"/>
        <v>0</v>
      </c>
      <c r="S205" s="16" t="s">
        <v>45</v>
      </c>
      <c r="T205" s="16" t="str">
        <f t="shared" si="310"/>
        <v>Pemrograman Web dan Perangkat Bergerak XI</v>
      </c>
      <c r="U205" s="16" t="str">
        <f t="shared" si="311"/>
        <v>Ujian Akhir Semester</v>
      </c>
      <c r="V205" s="16">
        <f t="shared" si="319"/>
        <v>0</v>
      </c>
      <c r="W205" s="16">
        <f t="shared" si="320"/>
        <v>0</v>
      </c>
      <c r="X205" s="16">
        <f t="shared" si="321"/>
        <v>0</v>
      </c>
      <c r="Y205" s="16" t="str">
        <f t="shared" si="312"/>
        <v/>
      </c>
      <c r="Z205" s="16" t="str">
        <f t="shared" si="313"/>
        <v/>
      </c>
      <c r="AA205" s="16" t="str">
        <f t="shared" si="322"/>
        <v/>
      </c>
      <c r="AB205" s="16" t="str">
        <f t="shared" si="323"/>
        <v/>
      </c>
      <c r="AC205">
        <f t="shared" si="324"/>
        <v>0</v>
      </c>
      <c r="AD205">
        <f t="shared" si="325"/>
        <v>0</v>
      </c>
      <c r="AE205" t="b">
        <f t="shared" si="314"/>
        <v>0</v>
      </c>
      <c r="AF205" s="20" t="str">
        <f t="shared" si="326"/>
        <v/>
      </c>
      <c r="AG205" s="16" t="str">
        <f t="shared" si="327"/>
        <v/>
      </c>
      <c r="AH205" s="16" t="str">
        <f t="shared" si="328"/>
        <v/>
      </c>
    </row>
    <row r="206" spans="1:34" ht="15" customHeight="1" x14ac:dyDescent="0.25">
      <c r="A206" s="47"/>
      <c r="B206" s="53"/>
      <c r="C206" s="25" t="str">
        <f t="shared" ref="C206" si="339">IF(OR(LEN(C205)&lt;1,LEN(D206)&lt;1),"","C")</f>
        <v/>
      </c>
      <c r="D206" s="31"/>
      <c r="E206" s="34"/>
      <c r="F206" s="45"/>
      <c r="G206" s="50"/>
      <c r="H206" s="31"/>
      <c r="I206" s="31"/>
      <c r="J206" s="39"/>
      <c r="K206" s="39"/>
      <c r="L206" s="40"/>
      <c r="M206" s="29"/>
      <c r="O206" s="2">
        <f t="shared" si="316"/>
        <v>0</v>
      </c>
      <c r="P206" s="2" t="str">
        <f t="shared" si="337"/>
        <v/>
      </c>
      <c r="Q206" t="str">
        <f t="shared" si="317"/>
        <v/>
      </c>
      <c r="R206">
        <f t="shared" si="318"/>
        <v>0</v>
      </c>
      <c r="S206" s="16" t="s">
        <v>45</v>
      </c>
      <c r="T206" s="16" t="str">
        <f t="shared" si="310"/>
        <v>Pemrograman Web dan Perangkat Bergerak XI</v>
      </c>
      <c r="U206" s="16" t="str">
        <f t="shared" si="311"/>
        <v>Ujian Akhir Semester</v>
      </c>
      <c r="V206" s="16">
        <f t="shared" si="319"/>
        <v>0</v>
      </c>
      <c r="W206" s="16">
        <f t="shared" si="320"/>
        <v>0</v>
      </c>
      <c r="X206" s="16">
        <f t="shared" si="321"/>
        <v>0</v>
      </c>
      <c r="Y206" s="16" t="str">
        <f t="shared" si="312"/>
        <v/>
      </c>
      <c r="Z206" s="16" t="str">
        <f t="shared" si="313"/>
        <v/>
      </c>
      <c r="AA206" s="16" t="str">
        <f t="shared" si="322"/>
        <v/>
      </c>
      <c r="AB206" s="16" t="str">
        <f t="shared" si="323"/>
        <v/>
      </c>
      <c r="AC206">
        <f t="shared" si="324"/>
        <v>0</v>
      </c>
      <c r="AD206">
        <f t="shared" si="325"/>
        <v>0</v>
      </c>
      <c r="AE206" t="b">
        <f t="shared" si="314"/>
        <v>0</v>
      </c>
      <c r="AF206" s="20" t="str">
        <f t="shared" si="326"/>
        <v/>
      </c>
      <c r="AG206" s="16" t="str">
        <f t="shared" si="327"/>
        <v/>
      </c>
      <c r="AH206" s="16" t="str">
        <f t="shared" si="328"/>
        <v/>
      </c>
    </row>
    <row r="207" spans="1:34" ht="15" customHeight="1" x14ac:dyDescent="0.25">
      <c r="A207" s="47"/>
      <c r="B207" s="53"/>
      <c r="C207" s="25" t="str">
        <f t="shared" ref="C207" si="340">IF(OR(LEN(C206)&lt;1,LEN(D207)&lt;1),"","D")</f>
        <v/>
      </c>
      <c r="D207" s="31"/>
      <c r="E207" s="34"/>
      <c r="F207" s="45"/>
      <c r="G207" s="50"/>
      <c r="H207" s="31"/>
      <c r="I207" s="31"/>
      <c r="J207" s="39"/>
      <c r="K207" s="39"/>
      <c r="L207" s="40"/>
      <c r="M207" s="29"/>
      <c r="O207" s="2">
        <f t="shared" si="316"/>
        <v>0</v>
      </c>
      <c r="P207" s="2" t="str">
        <f t="shared" si="337"/>
        <v/>
      </c>
      <c r="Q207" t="str">
        <f t="shared" si="317"/>
        <v/>
      </c>
      <c r="R207">
        <f t="shared" si="318"/>
        <v>0</v>
      </c>
      <c r="S207" s="16" t="s">
        <v>45</v>
      </c>
      <c r="T207" s="16" t="str">
        <f t="shared" si="310"/>
        <v>Pemrograman Web dan Perangkat Bergerak XI</v>
      </c>
      <c r="U207" s="16" t="str">
        <f t="shared" si="311"/>
        <v>Ujian Akhir Semester</v>
      </c>
      <c r="V207" s="16">
        <f t="shared" si="319"/>
        <v>0</v>
      </c>
      <c r="W207" s="16">
        <f t="shared" si="320"/>
        <v>0</v>
      </c>
      <c r="X207" s="16">
        <f t="shared" si="321"/>
        <v>0</v>
      </c>
      <c r="Y207" s="16" t="str">
        <f t="shared" si="312"/>
        <v/>
      </c>
      <c r="Z207" s="16" t="str">
        <f t="shared" si="313"/>
        <v/>
      </c>
      <c r="AA207" s="16" t="str">
        <f t="shared" si="322"/>
        <v/>
      </c>
      <c r="AB207" s="16" t="str">
        <f t="shared" si="323"/>
        <v/>
      </c>
      <c r="AC207">
        <f t="shared" si="324"/>
        <v>0</v>
      </c>
      <c r="AD207">
        <f t="shared" si="325"/>
        <v>0</v>
      </c>
      <c r="AE207" t="b">
        <f t="shared" si="314"/>
        <v>0</v>
      </c>
      <c r="AF207" s="20" t="str">
        <f t="shared" si="326"/>
        <v/>
      </c>
      <c r="AG207" s="16" t="str">
        <f t="shared" si="327"/>
        <v/>
      </c>
      <c r="AH207" s="16" t="str">
        <f t="shared" si="328"/>
        <v/>
      </c>
    </row>
    <row r="208" spans="1:34" ht="15.75" customHeight="1" thickBot="1" x14ac:dyDescent="0.3">
      <c r="A208" s="48"/>
      <c r="B208" s="54"/>
      <c r="C208" s="28" t="str">
        <f t="shared" ref="C208" si="341">IF(OR(LEN(C207)&lt;1,LEN(D208)&lt;1),"","E")</f>
        <v/>
      </c>
      <c r="D208" s="32"/>
      <c r="E208" s="35"/>
      <c r="F208" s="46"/>
      <c r="G208" s="51"/>
      <c r="H208" s="32"/>
      <c r="I208" s="32"/>
      <c r="J208" s="32"/>
      <c r="K208" s="32"/>
      <c r="L208" s="41"/>
      <c r="M208" s="29"/>
      <c r="O208" s="2">
        <f t="shared" si="316"/>
        <v>0</v>
      </c>
      <c r="P208" s="2" t="str">
        <f t="shared" si="337"/>
        <v/>
      </c>
      <c r="Q208" t="str">
        <f t="shared" si="317"/>
        <v/>
      </c>
      <c r="R208">
        <f t="shared" si="318"/>
        <v>0</v>
      </c>
      <c r="S208" s="16" t="s">
        <v>45</v>
      </c>
      <c r="T208" s="16" t="str">
        <f t="shared" si="310"/>
        <v>Pemrograman Web dan Perangkat Bergerak XI</v>
      </c>
      <c r="U208" s="16" t="str">
        <f t="shared" si="311"/>
        <v>Ujian Akhir Semester</v>
      </c>
      <c r="V208" s="16">
        <f t="shared" si="319"/>
        <v>0</v>
      </c>
      <c r="W208" s="16">
        <f t="shared" si="320"/>
        <v>0</v>
      </c>
      <c r="X208" s="16">
        <f t="shared" si="321"/>
        <v>0</v>
      </c>
      <c r="Y208" s="16" t="str">
        <f t="shared" si="312"/>
        <v/>
      </c>
      <c r="Z208" s="16" t="str">
        <f t="shared" si="313"/>
        <v/>
      </c>
      <c r="AA208" s="16" t="str">
        <f t="shared" si="322"/>
        <v/>
      </c>
      <c r="AB208" s="16" t="str">
        <f t="shared" si="323"/>
        <v/>
      </c>
      <c r="AC208">
        <f t="shared" si="324"/>
        <v>0</v>
      </c>
      <c r="AD208">
        <f t="shared" si="325"/>
        <v>0</v>
      </c>
      <c r="AE208" t="b">
        <f t="shared" si="314"/>
        <v>0</v>
      </c>
      <c r="AF208" s="20" t="str">
        <f t="shared" si="326"/>
        <v/>
      </c>
      <c r="AG208" s="16" t="str">
        <f t="shared" si="327"/>
        <v/>
      </c>
      <c r="AH208" s="16" t="str">
        <f t="shared" si="328"/>
        <v/>
      </c>
    </row>
    <row r="209" spans="1:34" ht="15" customHeight="1" x14ac:dyDescent="0.25">
      <c r="A209" s="47"/>
      <c r="B209" s="52" t="str">
        <f t="shared" ref="B209" si="342">IF(LEN(A209)&lt;1,"",IF(ISBLANK(B203),"",B203+1))</f>
        <v/>
      </c>
      <c r="C209" s="27" t="str">
        <f t="shared" ref="C209" si="343">IF(ISBLANK(A209),"",IF(A209="Uraian Panjang","Teks Uraian","Teks Soal"))</f>
        <v/>
      </c>
      <c r="D209" s="33"/>
      <c r="E209" s="36"/>
      <c r="F209" s="45" t="str">
        <f t="shared" ref="F209" si="344">IF(ISBLANK(A209),"",IF(A209="Pilihan Ganda","Centang salah satu jawaban disamping pada kolom KUNCI",IF(A209="Jawaban Jamak","Centang beberapa jawaban disamping pada kolom KUNCI",IF(A209="Uraian Panjang","Pastikan tidak ada jawaban yang tercentang pada kolom KUNCI",IF(A209="Esai Koreksi Otomatis","Kunci jawaban adalah teks opsi dan centang opsi tersebut pada kolom KUNCI","ISIKAN JODOHNYA PADA KOLOM KUNCI")))))</f>
        <v/>
      </c>
      <c r="G209" s="49" t="str">
        <f>IF(LEN(A209)&lt;1,"",IF(AE209=FALSE,"Ada kesalahan, mohon perhatikan kolom KETERANGAN",""))</f>
        <v/>
      </c>
      <c r="H209" s="33"/>
      <c r="I209" s="33"/>
      <c r="J209" s="37"/>
      <c r="K209" s="37"/>
      <c r="L209" s="38"/>
      <c r="M209" s="29"/>
      <c r="O209" s="2">
        <f t="shared" si="316"/>
        <v>0</v>
      </c>
      <c r="P209" s="2" t="str">
        <f t="shared" si="337"/>
        <v/>
      </c>
      <c r="Q209" t="str">
        <f t="shared" si="317"/>
        <v/>
      </c>
      <c r="R209">
        <f t="shared" si="318"/>
        <v>0</v>
      </c>
      <c r="S209" s="16" t="s">
        <v>45</v>
      </c>
      <c r="T209" s="16" t="str">
        <f t="shared" si="310"/>
        <v>Pemrograman Web dan Perangkat Bergerak XI</v>
      </c>
      <c r="U209" s="16" t="str">
        <f t="shared" si="311"/>
        <v>Ujian Akhir Semester</v>
      </c>
      <c r="V209" s="16">
        <f t="shared" si="319"/>
        <v>0</v>
      </c>
      <c r="W209" s="16">
        <f t="shared" si="320"/>
        <v>0</v>
      </c>
      <c r="X209" s="16">
        <f t="shared" si="321"/>
        <v>0</v>
      </c>
      <c r="Y209" s="16" t="str">
        <f t="shared" si="312"/>
        <v/>
      </c>
      <c r="Z209" s="16" t="str">
        <f t="shared" si="313"/>
        <v/>
      </c>
      <c r="AA209" s="16" t="str">
        <f t="shared" si="322"/>
        <v/>
      </c>
      <c r="AB209" s="16" t="str">
        <f t="shared" si="323"/>
        <v/>
      </c>
      <c r="AC209">
        <f t="shared" si="324"/>
        <v>0</v>
      </c>
      <c r="AD209">
        <f t="shared" si="325"/>
        <v>0</v>
      </c>
      <c r="AE209" t="b">
        <f t="shared" si="314"/>
        <v>0</v>
      </c>
      <c r="AF209" s="20" t="str">
        <f t="shared" si="326"/>
        <v/>
      </c>
      <c r="AG209" s="16" t="str">
        <f t="shared" si="327"/>
        <v/>
      </c>
      <c r="AH209" s="16" t="str">
        <f t="shared" si="328"/>
        <v/>
      </c>
    </row>
    <row r="210" spans="1:34" ht="15" customHeight="1" x14ac:dyDescent="0.25">
      <c r="A210" s="47"/>
      <c r="B210" s="53"/>
      <c r="C210" s="25" t="str">
        <f t="shared" ref="C210" si="345">IF(C209="Teks Uraian","",IF(OR(LEN(C209)&lt;1,LEN(D210)&lt;1),"","A"))</f>
        <v/>
      </c>
      <c r="D210" s="31"/>
      <c r="E210" s="34"/>
      <c r="F210" s="45"/>
      <c r="G210" s="50"/>
      <c r="H210" s="31"/>
      <c r="I210" s="31"/>
      <c r="J210" s="39"/>
      <c r="K210" s="39"/>
      <c r="L210" s="40"/>
      <c r="M210" s="29"/>
      <c r="O210" s="2">
        <f t="shared" si="316"/>
        <v>0</v>
      </c>
      <c r="P210" s="2" t="str">
        <f t="shared" si="337"/>
        <v/>
      </c>
      <c r="Q210" t="str">
        <f t="shared" si="317"/>
        <v/>
      </c>
      <c r="R210">
        <f t="shared" si="318"/>
        <v>0</v>
      </c>
      <c r="S210" s="16" t="s">
        <v>45</v>
      </c>
      <c r="T210" s="16" t="str">
        <f t="shared" si="310"/>
        <v>Pemrograman Web dan Perangkat Bergerak XI</v>
      </c>
      <c r="U210" s="16" t="str">
        <f t="shared" si="311"/>
        <v>Ujian Akhir Semester</v>
      </c>
      <c r="V210" s="16">
        <f t="shared" si="319"/>
        <v>0</v>
      </c>
      <c r="W210" s="16">
        <f t="shared" si="320"/>
        <v>0</v>
      </c>
      <c r="X210" s="16">
        <f t="shared" si="321"/>
        <v>0</v>
      </c>
      <c r="Y210" s="16" t="str">
        <f t="shared" si="312"/>
        <v/>
      </c>
      <c r="Z210" s="16" t="str">
        <f t="shared" si="313"/>
        <v/>
      </c>
      <c r="AA210" s="16" t="str">
        <f t="shared" si="322"/>
        <v/>
      </c>
      <c r="AB210" s="16" t="str">
        <f t="shared" si="323"/>
        <v/>
      </c>
      <c r="AC210">
        <f t="shared" si="324"/>
        <v>0</v>
      </c>
      <c r="AD210">
        <f t="shared" si="325"/>
        <v>0</v>
      </c>
      <c r="AE210" t="b">
        <f t="shared" si="314"/>
        <v>0</v>
      </c>
      <c r="AF210" s="20" t="str">
        <f t="shared" si="326"/>
        <v/>
      </c>
      <c r="AG210" s="16" t="str">
        <f t="shared" si="327"/>
        <v/>
      </c>
      <c r="AH210" s="16" t="str">
        <f t="shared" si="328"/>
        <v/>
      </c>
    </row>
    <row r="211" spans="1:34" ht="15" customHeight="1" x14ac:dyDescent="0.25">
      <c r="A211" s="47"/>
      <c r="B211" s="53"/>
      <c r="C211" s="25" t="str">
        <f t="shared" ref="C211" si="346">IF(OR(LEN(C210)&lt;1,LEN(D210)&lt;1),"","B")</f>
        <v/>
      </c>
      <c r="D211" s="31"/>
      <c r="E211" s="34"/>
      <c r="F211" s="45"/>
      <c r="G211" s="50"/>
      <c r="H211" s="31"/>
      <c r="I211" s="31"/>
      <c r="J211" s="39"/>
      <c r="K211" s="39"/>
      <c r="L211" s="40"/>
      <c r="M211" s="29"/>
      <c r="O211" s="2">
        <f t="shared" si="316"/>
        <v>0</v>
      </c>
      <c r="P211" s="2" t="str">
        <f t="shared" si="337"/>
        <v/>
      </c>
      <c r="Q211" t="str">
        <f t="shared" si="317"/>
        <v/>
      </c>
      <c r="R211">
        <f t="shared" si="318"/>
        <v>0</v>
      </c>
      <c r="S211" s="16" t="s">
        <v>45</v>
      </c>
      <c r="T211" s="16" t="str">
        <f t="shared" si="310"/>
        <v>Pemrograman Web dan Perangkat Bergerak XI</v>
      </c>
      <c r="U211" s="16" t="str">
        <f t="shared" si="311"/>
        <v>Ujian Akhir Semester</v>
      </c>
      <c r="V211" s="16">
        <f t="shared" si="319"/>
        <v>0</v>
      </c>
      <c r="W211" s="16">
        <f t="shared" si="320"/>
        <v>0</v>
      </c>
      <c r="X211" s="16">
        <f t="shared" si="321"/>
        <v>0</v>
      </c>
      <c r="Y211" s="16" t="str">
        <f t="shared" si="312"/>
        <v/>
      </c>
      <c r="Z211" s="16" t="str">
        <f t="shared" si="313"/>
        <v/>
      </c>
      <c r="AA211" s="16" t="str">
        <f t="shared" si="322"/>
        <v/>
      </c>
      <c r="AB211" s="16" t="str">
        <f t="shared" si="323"/>
        <v/>
      </c>
      <c r="AC211">
        <f t="shared" si="324"/>
        <v>0</v>
      </c>
      <c r="AD211">
        <f t="shared" si="325"/>
        <v>0</v>
      </c>
      <c r="AE211" t="b">
        <f t="shared" si="314"/>
        <v>0</v>
      </c>
      <c r="AF211" s="20" t="str">
        <f t="shared" si="326"/>
        <v/>
      </c>
      <c r="AG211" s="16" t="str">
        <f t="shared" si="327"/>
        <v/>
      </c>
      <c r="AH211" s="16" t="str">
        <f t="shared" si="328"/>
        <v/>
      </c>
    </row>
    <row r="212" spans="1:34" ht="15" customHeight="1" x14ac:dyDescent="0.25">
      <c r="A212" s="47"/>
      <c r="B212" s="53"/>
      <c r="C212" s="25" t="str">
        <f t="shared" ref="C212" si="347">IF(OR(LEN(C211)&lt;1,LEN(D212)&lt;1),"","C")</f>
        <v/>
      </c>
      <c r="D212" s="31"/>
      <c r="E212" s="34"/>
      <c r="F212" s="45"/>
      <c r="G212" s="50"/>
      <c r="H212" s="31"/>
      <c r="I212" s="31"/>
      <c r="J212" s="39"/>
      <c r="K212" s="39"/>
      <c r="L212" s="40"/>
      <c r="M212" s="29"/>
      <c r="O212" s="2">
        <f t="shared" si="316"/>
        <v>0</v>
      </c>
      <c r="P212" s="2" t="str">
        <f t="shared" si="337"/>
        <v/>
      </c>
      <c r="Q212" t="str">
        <f t="shared" si="317"/>
        <v/>
      </c>
      <c r="R212">
        <f t="shared" si="318"/>
        <v>0</v>
      </c>
      <c r="S212" s="16" t="s">
        <v>45</v>
      </c>
      <c r="T212" s="16" t="str">
        <f t="shared" si="310"/>
        <v>Pemrograman Web dan Perangkat Bergerak XI</v>
      </c>
      <c r="U212" s="16" t="str">
        <f t="shared" si="311"/>
        <v>Ujian Akhir Semester</v>
      </c>
      <c r="V212" s="16">
        <f t="shared" si="319"/>
        <v>0</v>
      </c>
      <c r="W212" s="16">
        <f t="shared" si="320"/>
        <v>0</v>
      </c>
      <c r="X212" s="16">
        <f t="shared" si="321"/>
        <v>0</v>
      </c>
      <c r="Y212" s="16" t="str">
        <f t="shared" si="312"/>
        <v/>
      </c>
      <c r="Z212" s="16" t="str">
        <f t="shared" si="313"/>
        <v/>
      </c>
      <c r="AA212" s="16" t="str">
        <f t="shared" si="322"/>
        <v/>
      </c>
      <c r="AB212" s="16" t="str">
        <f t="shared" si="323"/>
        <v/>
      </c>
      <c r="AC212">
        <f t="shared" si="324"/>
        <v>0</v>
      </c>
      <c r="AD212">
        <f t="shared" si="325"/>
        <v>0</v>
      </c>
      <c r="AE212" t="b">
        <f t="shared" si="314"/>
        <v>0</v>
      </c>
      <c r="AF212" s="20" t="str">
        <f t="shared" si="326"/>
        <v/>
      </c>
      <c r="AG212" s="16" t="str">
        <f t="shared" si="327"/>
        <v/>
      </c>
      <c r="AH212" s="16" t="str">
        <f t="shared" si="328"/>
        <v/>
      </c>
    </row>
    <row r="213" spans="1:34" ht="15" customHeight="1" x14ac:dyDescent="0.25">
      <c r="A213" s="47"/>
      <c r="B213" s="53"/>
      <c r="C213" s="25" t="str">
        <f t="shared" ref="C213" si="348">IF(OR(LEN(C212)&lt;1,LEN(D213)&lt;1),"","D")</f>
        <v/>
      </c>
      <c r="D213" s="31"/>
      <c r="E213" s="34"/>
      <c r="F213" s="45"/>
      <c r="G213" s="50"/>
      <c r="H213" s="31"/>
      <c r="I213" s="31"/>
      <c r="J213" s="39"/>
      <c r="K213" s="39"/>
      <c r="L213" s="40"/>
      <c r="M213" s="29"/>
      <c r="O213" s="2">
        <f t="shared" si="316"/>
        <v>0</v>
      </c>
      <c r="P213" s="2" t="str">
        <f t="shared" si="337"/>
        <v/>
      </c>
      <c r="Q213" t="str">
        <f t="shared" si="317"/>
        <v/>
      </c>
      <c r="R213">
        <f t="shared" si="318"/>
        <v>0</v>
      </c>
      <c r="S213" s="16" t="s">
        <v>45</v>
      </c>
      <c r="T213" s="16" t="str">
        <f t="shared" si="310"/>
        <v>Pemrograman Web dan Perangkat Bergerak XI</v>
      </c>
      <c r="U213" s="16" t="str">
        <f t="shared" si="311"/>
        <v>Ujian Akhir Semester</v>
      </c>
      <c r="V213" s="16">
        <f t="shared" si="319"/>
        <v>0</v>
      </c>
      <c r="W213" s="16">
        <f t="shared" si="320"/>
        <v>0</v>
      </c>
      <c r="X213" s="16">
        <f t="shared" si="321"/>
        <v>0</v>
      </c>
      <c r="Y213" s="16" t="str">
        <f t="shared" si="312"/>
        <v/>
      </c>
      <c r="Z213" s="16" t="str">
        <f t="shared" si="313"/>
        <v/>
      </c>
      <c r="AA213" s="16" t="str">
        <f t="shared" si="322"/>
        <v/>
      </c>
      <c r="AB213" s="16" t="str">
        <f t="shared" si="323"/>
        <v/>
      </c>
      <c r="AC213">
        <f t="shared" si="324"/>
        <v>0</v>
      </c>
      <c r="AD213">
        <f t="shared" si="325"/>
        <v>0</v>
      </c>
      <c r="AE213" t="b">
        <f t="shared" si="314"/>
        <v>0</v>
      </c>
      <c r="AF213" s="20" t="str">
        <f t="shared" si="326"/>
        <v/>
      </c>
      <c r="AG213" s="16" t="str">
        <f t="shared" si="327"/>
        <v/>
      </c>
      <c r="AH213" s="16" t="str">
        <f t="shared" si="328"/>
        <v/>
      </c>
    </row>
    <row r="214" spans="1:34" ht="15.75" customHeight="1" thickBot="1" x14ac:dyDescent="0.3">
      <c r="A214" s="48"/>
      <c r="B214" s="54"/>
      <c r="C214" s="28" t="str">
        <f t="shared" ref="C214" si="349">IF(OR(LEN(C213)&lt;1,LEN(D214)&lt;1),"","E")</f>
        <v/>
      </c>
      <c r="D214" s="32"/>
      <c r="E214" s="35"/>
      <c r="F214" s="46"/>
      <c r="G214" s="51"/>
      <c r="H214" s="32"/>
      <c r="I214" s="32"/>
      <c r="J214" s="32"/>
      <c r="K214" s="32"/>
      <c r="L214" s="41"/>
      <c r="M214" s="29"/>
      <c r="O214" s="2">
        <f t="shared" si="316"/>
        <v>0</v>
      </c>
      <c r="P214" s="2" t="str">
        <f t="shared" si="337"/>
        <v/>
      </c>
      <c r="Q214" t="str">
        <f t="shared" si="317"/>
        <v/>
      </c>
      <c r="R214">
        <f t="shared" si="318"/>
        <v>0</v>
      </c>
      <c r="S214" s="16" t="s">
        <v>45</v>
      </c>
      <c r="T214" s="16" t="str">
        <f t="shared" si="310"/>
        <v>Pemrograman Web dan Perangkat Bergerak XI</v>
      </c>
      <c r="U214" s="16" t="str">
        <f t="shared" si="311"/>
        <v>Ujian Akhir Semester</v>
      </c>
      <c r="V214" s="16">
        <f t="shared" si="319"/>
        <v>0</v>
      </c>
      <c r="W214" s="16">
        <f t="shared" si="320"/>
        <v>0</v>
      </c>
      <c r="X214" s="16">
        <f t="shared" si="321"/>
        <v>0</v>
      </c>
      <c r="Y214" s="16" t="str">
        <f t="shared" si="312"/>
        <v/>
      </c>
      <c r="Z214" s="16" t="str">
        <f t="shared" si="313"/>
        <v/>
      </c>
      <c r="AA214" s="16" t="str">
        <f t="shared" si="322"/>
        <v/>
      </c>
      <c r="AB214" s="16" t="str">
        <f t="shared" si="323"/>
        <v/>
      </c>
      <c r="AC214">
        <f t="shared" si="324"/>
        <v>0</v>
      </c>
      <c r="AD214">
        <f t="shared" si="325"/>
        <v>0</v>
      </c>
      <c r="AE214" t="b">
        <f t="shared" si="314"/>
        <v>0</v>
      </c>
      <c r="AF214" s="20" t="str">
        <f t="shared" si="326"/>
        <v/>
      </c>
      <c r="AG214" s="16" t="str">
        <f t="shared" si="327"/>
        <v/>
      </c>
      <c r="AH214" s="16" t="str">
        <f t="shared" si="328"/>
        <v/>
      </c>
    </row>
    <row r="215" spans="1:34" ht="15" customHeight="1" x14ac:dyDescent="0.25">
      <c r="A215" s="47"/>
      <c r="B215" s="52" t="str">
        <f t="shared" ref="B215" si="350">IF(LEN(A215)&lt;1,"",IF(ISBLANK(B209),"",B209+1))</f>
        <v/>
      </c>
      <c r="C215" s="27" t="str">
        <f t="shared" ref="C215" si="351">IF(ISBLANK(A215),"",IF(A215="Uraian Panjang","Teks Uraian","Teks Soal"))</f>
        <v/>
      </c>
      <c r="D215" s="33"/>
      <c r="E215" s="36"/>
      <c r="F215" s="45" t="str">
        <f t="shared" ref="F215" si="352">IF(ISBLANK(A215),"",IF(A215="Pilihan Ganda","Centang salah satu jawaban disamping pada kolom KUNCI",IF(A215="Jawaban Jamak","Centang beberapa jawaban disamping pada kolom KUNCI",IF(A215="Uraian Panjang","Pastikan tidak ada jawaban yang tercentang pada kolom KUNCI",IF(A215="Esai Koreksi Otomatis","Kunci jawaban adalah teks opsi dan centang opsi tersebut pada kolom KUNCI","ISIKAN JODOHNYA PADA KOLOM KUNCI")))))</f>
        <v/>
      </c>
      <c r="G215" s="49" t="str">
        <f>IF(LEN(A215)&lt;1,"",IF(AE215=FALSE,"Ada kesalahan, mohon perhatikan kolom KETERANGAN",""))</f>
        <v/>
      </c>
      <c r="H215" s="33"/>
      <c r="I215" s="33"/>
      <c r="J215" s="37"/>
      <c r="K215" s="37"/>
      <c r="L215" s="38"/>
      <c r="M215" s="29"/>
      <c r="O215" s="2">
        <f t="shared" si="316"/>
        <v>0</v>
      </c>
      <c r="P215" s="2" t="str">
        <f t="shared" si="337"/>
        <v/>
      </c>
      <c r="Q215" t="str">
        <f t="shared" si="317"/>
        <v/>
      </c>
      <c r="R215">
        <f t="shared" si="318"/>
        <v>0</v>
      </c>
      <c r="S215" s="16" t="s">
        <v>45</v>
      </c>
      <c r="T215" s="16" t="str">
        <f t="shared" si="310"/>
        <v>Pemrograman Web dan Perangkat Bergerak XI</v>
      </c>
      <c r="U215" s="16" t="str">
        <f t="shared" si="311"/>
        <v>Ujian Akhir Semester</v>
      </c>
      <c r="V215" s="16">
        <f t="shared" si="319"/>
        <v>0</v>
      </c>
      <c r="W215" s="16">
        <f t="shared" si="320"/>
        <v>0</v>
      </c>
      <c r="X215" s="16">
        <f t="shared" si="321"/>
        <v>0</v>
      </c>
      <c r="Y215" s="16" t="str">
        <f t="shared" si="312"/>
        <v/>
      </c>
      <c r="Z215" s="16" t="str">
        <f t="shared" si="313"/>
        <v/>
      </c>
      <c r="AA215" s="16" t="str">
        <f t="shared" si="322"/>
        <v/>
      </c>
      <c r="AB215" s="16" t="str">
        <f t="shared" si="323"/>
        <v/>
      </c>
      <c r="AC215">
        <f t="shared" si="324"/>
        <v>0</v>
      </c>
      <c r="AD215">
        <f t="shared" si="325"/>
        <v>0</v>
      </c>
      <c r="AE215" t="b">
        <f t="shared" si="314"/>
        <v>0</v>
      </c>
      <c r="AF215" s="20" t="str">
        <f t="shared" si="326"/>
        <v/>
      </c>
      <c r="AG215" s="16" t="str">
        <f t="shared" si="327"/>
        <v/>
      </c>
      <c r="AH215" s="16" t="str">
        <f t="shared" si="328"/>
        <v/>
      </c>
    </row>
    <row r="216" spans="1:34" ht="15" customHeight="1" x14ac:dyDescent="0.25">
      <c r="A216" s="47"/>
      <c r="B216" s="53"/>
      <c r="C216" s="25" t="str">
        <f t="shared" ref="C216" si="353">IF(C215="Teks Uraian","",IF(OR(LEN(C215)&lt;1,LEN(D216)&lt;1),"","A"))</f>
        <v/>
      </c>
      <c r="D216" s="31"/>
      <c r="E216" s="34"/>
      <c r="F216" s="45"/>
      <c r="G216" s="50"/>
      <c r="H216" s="31"/>
      <c r="I216" s="31"/>
      <c r="J216" s="39"/>
      <c r="K216" s="39"/>
      <c r="L216" s="40"/>
      <c r="M216" s="29"/>
      <c r="O216" s="2">
        <f t="shared" si="316"/>
        <v>0</v>
      </c>
      <c r="P216" s="2" t="str">
        <f t="shared" si="337"/>
        <v/>
      </c>
      <c r="Q216" t="str">
        <f t="shared" si="317"/>
        <v/>
      </c>
      <c r="R216">
        <f t="shared" si="318"/>
        <v>0</v>
      </c>
      <c r="S216" s="16" t="s">
        <v>45</v>
      </c>
      <c r="T216" s="16" t="str">
        <f t="shared" si="310"/>
        <v>Pemrograman Web dan Perangkat Bergerak XI</v>
      </c>
      <c r="U216" s="16" t="str">
        <f t="shared" si="311"/>
        <v>Ujian Akhir Semester</v>
      </c>
      <c r="V216" s="16">
        <f t="shared" si="319"/>
        <v>0</v>
      </c>
      <c r="W216" s="16">
        <f t="shared" si="320"/>
        <v>0</v>
      </c>
      <c r="X216" s="16">
        <f t="shared" si="321"/>
        <v>0</v>
      </c>
      <c r="Y216" s="16" t="str">
        <f t="shared" si="312"/>
        <v/>
      </c>
      <c r="Z216" s="16" t="str">
        <f t="shared" si="313"/>
        <v/>
      </c>
      <c r="AA216" s="16" t="str">
        <f t="shared" si="322"/>
        <v/>
      </c>
      <c r="AB216" s="16" t="str">
        <f t="shared" si="323"/>
        <v/>
      </c>
      <c r="AC216">
        <f t="shared" si="324"/>
        <v>0</v>
      </c>
      <c r="AD216">
        <f t="shared" si="325"/>
        <v>0</v>
      </c>
      <c r="AE216" t="b">
        <f t="shared" si="314"/>
        <v>0</v>
      </c>
      <c r="AF216" s="20" t="str">
        <f t="shared" si="326"/>
        <v/>
      </c>
      <c r="AG216" s="16" t="str">
        <f t="shared" si="327"/>
        <v/>
      </c>
      <c r="AH216" s="16" t="str">
        <f t="shared" si="328"/>
        <v/>
      </c>
    </row>
    <row r="217" spans="1:34" ht="15" customHeight="1" x14ac:dyDescent="0.25">
      <c r="A217" s="47"/>
      <c r="B217" s="53"/>
      <c r="C217" s="25" t="str">
        <f t="shared" ref="C217" si="354">IF(OR(LEN(C216)&lt;1,LEN(D216)&lt;1),"","B")</f>
        <v/>
      </c>
      <c r="D217" s="31"/>
      <c r="E217" s="34"/>
      <c r="F217" s="45"/>
      <c r="G217" s="50"/>
      <c r="H217" s="31"/>
      <c r="I217" s="31"/>
      <c r="J217" s="39"/>
      <c r="K217" s="39"/>
      <c r="L217" s="40"/>
      <c r="M217" s="29"/>
      <c r="O217" s="2">
        <f t="shared" si="316"/>
        <v>0</v>
      </c>
      <c r="P217" s="2" t="str">
        <f t="shared" si="337"/>
        <v/>
      </c>
      <c r="Q217" t="str">
        <f t="shared" si="317"/>
        <v/>
      </c>
      <c r="R217">
        <f t="shared" si="318"/>
        <v>0</v>
      </c>
      <c r="S217" s="16" t="s">
        <v>45</v>
      </c>
      <c r="T217" s="16" t="str">
        <f t="shared" si="310"/>
        <v>Pemrograman Web dan Perangkat Bergerak XI</v>
      </c>
      <c r="U217" s="16" t="str">
        <f t="shared" si="311"/>
        <v>Ujian Akhir Semester</v>
      </c>
      <c r="V217" s="16">
        <f t="shared" si="319"/>
        <v>0</v>
      </c>
      <c r="W217" s="16">
        <f t="shared" si="320"/>
        <v>0</v>
      </c>
      <c r="X217" s="16">
        <f t="shared" si="321"/>
        <v>0</v>
      </c>
      <c r="Y217" s="16" t="str">
        <f t="shared" si="312"/>
        <v/>
      </c>
      <c r="Z217" s="16" t="str">
        <f t="shared" si="313"/>
        <v/>
      </c>
      <c r="AA217" s="16" t="str">
        <f t="shared" si="322"/>
        <v/>
      </c>
      <c r="AB217" s="16" t="str">
        <f t="shared" si="323"/>
        <v/>
      </c>
      <c r="AC217">
        <f t="shared" si="324"/>
        <v>0</v>
      </c>
      <c r="AD217">
        <f t="shared" si="325"/>
        <v>0</v>
      </c>
      <c r="AE217" t="b">
        <f t="shared" si="314"/>
        <v>0</v>
      </c>
      <c r="AF217" s="20" t="str">
        <f t="shared" si="326"/>
        <v/>
      </c>
      <c r="AG217" s="16" t="str">
        <f t="shared" si="327"/>
        <v/>
      </c>
      <c r="AH217" s="16" t="str">
        <f t="shared" si="328"/>
        <v/>
      </c>
    </row>
    <row r="218" spans="1:34" ht="15" customHeight="1" x14ac:dyDescent="0.25">
      <c r="A218" s="47"/>
      <c r="B218" s="53"/>
      <c r="C218" s="25" t="str">
        <f t="shared" ref="C218" si="355">IF(OR(LEN(C217)&lt;1,LEN(D218)&lt;1),"","C")</f>
        <v/>
      </c>
      <c r="D218" s="31"/>
      <c r="E218" s="34"/>
      <c r="F218" s="45"/>
      <c r="G218" s="50"/>
      <c r="H218" s="31"/>
      <c r="I218" s="31"/>
      <c r="J218" s="39"/>
      <c r="K218" s="39"/>
      <c r="L218" s="40"/>
      <c r="M218" s="29"/>
      <c r="O218" s="2">
        <f t="shared" si="316"/>
        <v>0</v>
      </c>
      <c r="P218" s="2" t="str">
        <f t="shared" si="337"/>
        <v/>
      </c>
      <c r="Q218" t="str">
        <f t="shared" si="317"/>
        <v/>
      </c>
      <c r="R218">
        <f t="shared" si="318"/>
        <v>0</v>
      </c>
      <c r="S218" s="16" t="s">
        <v>45</v>
      </c>
      <c r="T218" s="16" t="str">
        <f t="shared" si="310"/>
        <v>Pemrograman Web dan Perangkat Bergerak XI</v>
      </c>
      <c r="U218" s="16" t="str">
        <f t="shared" si="311"/>
        <v>Ujian Akhir Semester</v>
      </c>
      <c r="V218" s="16">
        <f t="shared" si="319"/>
        <v>0</v>
      </c>
      <c r="W218" s="16">
        <f t="shared" si="320"/>
        <v>0</v>
      </c>
      <c r="X218" s="16">
        <f t="shared" si="321"/>
        <v>0</v>
      </c>
      <c r="Y218" s="16" t="str">
        <f t="shared" si="312"/>
        <v/>
      </c>
      <c r="Z218" s="16" t="str">
        <f t="shared" si="313"/>
        <v/>
      </c>
      <c r="AA218" s="16" t="str">
        <f t="shared" si="322"/>
        <v/>
      </c>
      <c r="AB218" s="16" t="str">
        <f t="shared" si="323"/>
        <v/>
      </c>
      <c r="AC218">
        <f t="shared" si="324"/>
        <v>0</v>
      </c>
      <c r="AD218">
        <f t="shared" si="325"/>
        <v>0</v>
      </c>
      <c r="AE218" t="b">
        <f t="shared" si="314"/>
        <v>0</v>
      </c>
      <c r="AF218" s="20" t="str">
        <f t="shared" si="326"/>
        <v/>
      </c>
      <c r="AG218" s="16" t="str">
        <f t="shared" si="327"/>
        <v/>
      </c>
      <c r="AH218" s="16" t="str">
        <f t="shared" si="328"/>
        <v/>
      </c>
    </row>
    <row r="219" spans="1:34" ht="15" customHeight="1" x14ac:dyDescent="0.25">
      <c r="A219" s="47"/>
      <c r="B219" s="53"/>
      <c r="C219" s="25" t="str">
        <f t="shared" ref="C219" si="356">IF(OR(LEN(C218)&lt;1,LEN(D219)&lt;1),"","D")</f>
        <v/>
      </c>
      <c r="D219" s="31"/>
      <c r="E219" s="34"/>
      <c r="F219" s="45"/>
      <c r="G219" s="50"/>
      <c r="H219" s="31"/>
      <c r="I219" s="31"/>
      <c r="J219" s="39"/>
      <c r="K219" s="39"/>
      <c r="L219" s="40"/>
      <c r="M219" s="29"/>
      <c r="O219" s="2">
        <f t="shared" si="316"/>
        <v>0</v>
      </c>
      <c r="P219" s="2" t="str">
        <f t="shared" si="337"/>
        <v/>
      </c>
      <c r="Q219" t="str">
        <f t="shared" si="317"/>
        <v/>
      </c>
      <c r="R219">
        <f t="shared" si="318"/>
        <v>0</v>
      </c>
      <c r="S219" s="16" t="s">
        <v>45</v>
      </c>
      <c r="T219" s="16" t="str">
        <f t="shared" si="310"/>
        <v>Pemrograman Web dan Perangkat Bergerak XI</v>
      </c>
      <c r="U219" s="16" t="str">
        <f t="shared" si="311"/>
        <v>Ujian Akhir Semester</v>
      </c>
      <c r="V219" s="16">
        <f t="shared" si="319"/>
        <v>0</v>
      </c>
      <c r="W219" s="16">
        <f t="shared" si="320"/>
        <v>0</v>
      </c>
      <c r="X219" s="16">
        <f t="shared" si="321"/>
        <v>0</v>
      </c>
      <c r="Y219" s="16" t="str">
        <f t="shared" si="312"/>
        <v/>
      </c>
      <c r="Z219" s="16" t="str">
        <f t="shared" si="313"/>
        <v/>
      </c>
      <c r="AA219" s="16" t="str">
        <f t="shared" si="322"/>
        <v/>
      </c>
      <c r="AB219" s="16" t="str">
        <f t="shared" si="323"/>
        <v/>
      </c>
      <c r="AC219">
        <f t="shared" si="324"/>
        <v>0</v>
      </c>
      <c r="AD219">
        <f t="shared" si="325"/>
        <v>0</v>
      </c>
      <c r="AE219" t="b">
        <f t="shared" si="314"/>
        <v>0</v>
      </c>
      <c r="AF219" s="20" t="str">
        <f t="shared" si="326"/>
        <v/>
      </c>
      <c r="AG219" s="16" t="str">
        <f t="shared" si="327"/>
        <v/>
      </c>
      <c r="AH219" s="16" t="str">
        <f t="shared" si="328"/>
        <v/>
      </c>
    </row>
    <row r="220" spans="1:34" ht="15.75" customHeight="1" thickBot="1" x14ac:dyDescent="0.3">
      <c r="A220" s="48"/>
      <c r="B220" s="54"/>
      <c r="C220" s="28" t="str">
        <f t="shared" ref="C220" si="357">IF(OR(LEN(C219)&lt;1,LEN(D220)&lt;1),"","E")</f>
        <v/>
      </c>
      <c r="D220" s="32"/>
      <c r="E220" s="35"/>
      <c r="F220" s="46"/>
      <c r="G220" s="51"/>
      <c r="H220" s="32"/>
      <c r="I220" s="32"/>
      <c r="J220" s="32"/>
      <c r="K220" s="32"/>
      <c r="L220" s="41"/>
      <c r="M220" s="29"/>
      <c r="O220" s="2">
        <f t="shared" si="316"/>
        <v>0</v>
      </c>
      <c r="P220" s="2" t="str">
        <f t="shared" si="337"/>
        <v/>
      </c>
      <c r="Q220" t="str">
        <f t="shared" si="317"/>
        <v/>
      </c>
      <c r="R220">
        <f t="shared" si="318"/>
        <v>0</v>
      </c>
      <c r="S220" s="16" t="s">
        <v>45</v>
      </c>
      <c r="T220" s="16" t="str">
        <f t="shared" si="310"/>
        <v>Pemrograman Web dan Perangkat Bergerak XI</v>
      </c>
      <c r="U220" s="16" t="str">
        <f t="shared" si="311"/>
        <v>Ujian Akhir Semester</v>
      </c>
      <c r="V220" s="16">
        <f t="shared" si="319"/>
        <v>0</v>
      </c>
      <c r="W220" s="16">
        <f t="shared" si="320"/>
        <v>0</v>
      </c>
      <c r="X220" s="16">
        <f t="shared" si="321"/>
        <v>0</v>
      </c>
      <c r="Y220" s="16" t="str">
        <f t="shared" si="312"/>
        <v/>
      </c>
      <c r="Z220" s="16" t="str">
        <f t="shared" si="313"/>
        <v/>
      </c>
      <c r="AA220" s="16" t="str">
        <f t="shared" si="322"/>
        <v/>
      </c>
      <c r="AB220" s="16" t="str">
        <f t="shared" si="323"/>
        <v/>
      </c>
      <c r="AC220">
        <f t="shared" si="324"/>
        <v>0</v>
      </c>
      <c r="AD220">
        <f t="shared" si="325"/>
        <v>0</v>
      </c>
      <c r="AE220" t="b">
        <f t="shared" si="314"/>
        <v>0</v>
      </c>
      <c r="AF220" s="20" t="str">
        <f t="shared" si="326"/>
        <v/>
      </c>
      <c r="AG220" s="16" t="str">
        <f t="shared" si="327"/>
        <v/>
      </c>
      <c r="AH220" s="16" t="str">
        <f t="shared" si="328"/>
        <v/>
      </c>
    </row>
    <row r="221" spans="1:34" ht="15" customHeight="1" x14ac:dyDescent="0.25">
      <c r="A221" s="47"/>
      <c r="B221" s="52" t="str">
        <f t="shared" ref="B221" si="358">IF(LEN(A221)&lt;1,"",IF(ISBLANK(B215),"",B215+1))</f>
        <v/>
      </c>
      <c r="C221" s="27" t="str">
        <f t="shared" ref="C221" si="359">IF(ISBLANK(A221),"",IF(A221="Uraian Panjang","Teks Uraian","Teks Soal"))</f>
        <v/>
      </c>
      <c r="D221" s="33"/>
      <c r="E221" s="36"/>
      <c r="F221" s="45" t="str">
        <f t="shared" ref="F221" si="360">IF(ISBLANK(A221),"",IF(A221="Pilihan Ganda","Centang salah satu jawaban disamping pada kolom KUNCI",IF(A221="Jawaban Jamak","Centang beberapa jawaban disamping pada kolom KUNCI",IF(A221="Uraian Panjang","Pastikan tidak ada jawaban yang tercentang pada kolom KUNCI",IF(A221="Esai Koreksi Otomatis","Kunci jawaban adalah teks opsi dan centang opsi tersebut pada kolom KUNCI","ISIKAN JODOHNYA PADA KOLOM KUNCI")))))</f>
        <v/>
      </c>
      <c r="G221" s="49" t="str">
        <f>IF(LEN(A221)&lt;1,"",IF(AE221=FALSE,"Ada kesalahan, mohon perhatikan kolom KETERANGAN",""))</f>
        <v/>
      </c>
      <c r="H221" s="33"/>
      <c r="I221" s="33"/>
      <c r="J221" s="37"/>
      <c r="K221" s="37"/>
      <c r="L221" s="38"/>
      <c r="M221" s="29"/>
      <c r="O221" s="2">
        <f t="shared" si="316"/>
        <v>0</v>
      </c>
      <c r="P221" s="2" t="str">
        <f t="shared" si="337"/>
        <v/>
      </c>
      <c r="Q221" t="str">
        <f t="shared" si="317"/>
        <v/>
      </c>
      <c r="R221">
        <f t="shared" si="318"/>
        <v>0</v>
      </c>
      <c r="S221" s="16" t="s">
        <v>45</v>
      </c>
      <c r="T221" s="16" t="str">
        <f t="shared" si="310"/>
        <v>Pemrograman Web dan Perangkat Bergerak XI</v>
      </c>
      <c r="U221" s="16" t="str">
        <f t="shared" si="311"/>
        <v>Ujian Akhir Semester</v>
      </c>
      <c r="V221" s="16">
        <f t="shared" si="319"/>
        <v>0</v>
      </c>
      <c r="W221" s="16">
        <f t="shared" si="320"/>
        <v>0</v>
      </c>
      <c r="X221" s="16">
        <f t="shared" si="321"/>
        <v>0</v>
      </c>
      <c r="Y221" s="16" t="str">
        <f t="shared" si="312"/>
        <v/>
      </c>
      <c r="Z221" s="16" t="str">
        <f t="shared" si="313"/>
        <v/>
      </c>
      <c r="AA221" s="16" t="str">
        <f t="shared" si="322"/>
        <v/>
      </c>
      <c r="AB221" s="16" t="str">
        <f t="shared" si="323"/>
        <v/>
      </c>
      <c r="AC221">
        <f t="shared" si="324"/>
        <v>0</v>
      </c>
      <c r="AD221">
        <f t="shared" si="325"/>
        <v>0</v>
      </c>
      <c r="AE221" t="b">
        <f t="shared" si="314"/>
        <v>0</v>
      </c>
      <c r="AF221" s="20" t="str">
        <f t="shared" si="326"/>
        <v/>
      </c>
      <c r="AG221" s="16" t="str">
        <f t="shared" si="327"/>
        <v/>
      </c>
      <c r="AH221" s="16" t="str">
        <f t="shared" si="328"/>
        <v/>
      </c>
    </row>
    <row r="222" spans="1:34" ht="15" customHeight="1" x14ac:dyDescent="0.25">
      <c r="A222" s="47"/>
      <c r="B222" s="53"/>
      <c r="C222" s="25" t="str">
        <f t="shared" ref="C222" si="361">IF(C221="Teks Uraian","",IF(OR(LEN(C221)&lt;1,LEN(D222)&lt;1),"","A"))</f>
        <v/>
      </c>
      <c r="D222" s="31"/>
      <c r="E222" s="34"/>
      <c r="F222" s="45"/>
      <c r="G222" s="50"/>
      <c r="H222" s="31"/>
      <c r="I222" s="31"/>
      <c r="J222" s="39"/>
      <c r="K222" s="39"/>
      <c r="L222" s="40"/>
      <c r="M222" s="29"/>
      <c r="O222" s="2">
        <f t="shared" si="316"/>
        <v>0</v>
      </c>
      <c r="P222" s="2" t="str">
        <f t="shared" si="337"/>
        <v/>
      </c>
      <c r="Q222" t="str">
        <f t="shared" si="317"/>
        <v/>
      </c>
      <c r="R222">
        <f t="shared" si="318"/>
        <v>0</v>
      </c>
      <c r="S222" s="16" t="s">
        <v>45</v>
      </c>
      <c r="T222" s="16" t="str">
        <f t="shared" si="310"/>
        <v>Pemrograman Web dan Perangkat Bergerak XI</v>
      </c>
      <c r="U222" s="16" t="str">
        <f t="shared" si="311"/>
        <v>Ujian Akhir Semester</v>
      </c>
      <c r="V222" s="16">
        <f t="shared" si="319"/>
        <v>0</v>
      </c>
      <c r="W222" s="16">
        <f t="shared" si="320"/>
        <v>0</v>
      </c>
      <c r="X222" s="16">
        <f t="shared" si="321"/>
        <v>0</v>
      </c>
      <c r="Y222" s="16" t="str">
        <f t="shared" si="312"/>
        <v/>
      </c>
      <c r="Z222" s="16" t="str">
        <f t="shared" si="313"/>
        <v/>
      </c>
      <c r="AA222" s="16" t="str">
        <f t="shared" si="322"/>
        <v/>
      </c>
      <c r="AB222" s="16" t="str">
        <f t="shared" si="323"/>
        <v/>
      </c>
      <c r="AC222">
        <f t="shared" si="324"/>
        <v>0</v>
      </c>
      <c r="AD222">
        <f t="shared" si="325"/>
        <v>0</v>
      </c>
      <c r="AE222" t="b">
        <f t="shared" si="314"/>
        <v>0</v>
      </c>
      <c r="AF222" s="20" t="str">
        <f t="shared" si="326"/>
        <v/>
      </c>
      <c r="AG222" s="16" t="str">
        <f t="shared" si="327"/>
        <v/>
      </c>
      <c r="AH222" s="16" t="str">
        <f t="shared" si="328"/>
        <v/>
      </c>
    </row>
    <row r="223" spans="1:34" ht="15" customHeight="1" x14ac:dyDescent="0.25">
      <c r="A223" s="47"/>
      <c r="B223" s="53"/>
      <c r="C223" s="25" t="str">
        <f t="shared" ref="C223" si="362">IF(OR(LEN(C222)&lt;1,LEN(D222)&lt;1),"","B")</f>
        <v/>
      </c>
      <c r="D223" s="31"/>
      <c r="E223" s="34"/>
      <c r="F223" s="45"/>
      <c r="G223" s="50"/>
      <c r="H223" s="31"/>
      <c r="I223" s="31"/>
      <c r="J223" s="39"/>
      <c r="K223" s="39"/>
      <c r="L223" s="40"/>
      <c r="M223" s="29"/>
      <c r="O223" s="2">
        <f t="shared" si="316"/>
        <v>0</v>
      </c>
      <c r="P223" s="2" t="str">
        <f t="shared" si="337"/>
        <v/>
      </c>
      <c r="Q223" t="str">
        <f t="shared" si="317"/>
        <v/>
      </c>
      <c r="R223">
        <f t="shared" si="318"/>
        <v>0</v>
      </c>
      <c r="S223" s="16" t="s">
        <v>45</v>
      </c>
      <c r="T223" s="16" t="str">
        <f t="shared" si="310"/>
        <v>Pemrograman Web dan Perangkat Bergerak XI</v>
      </c>
      <c r="U223" s="16" t="str">
        <f t="shared" si="311"/>
        <v>Ujian Akhir Semester</v>
      </c>
      <c r="V223" s="16">
        <f t="shared" si="319"/>
        <v>0</v>
      </c>
      <c r="W223" s="16">
        <f t="shared" si="320"/>
        <v>0</v>
      </c>
      <c r="X223" s="16">
        <f t="shared" si="321"/>
        <v>0</v>
      </c>
      <c r="Y223" s="16" t="str">
        <f t="shared" si="312"/>
        <v/>
      </c>
      <c r="Z223" s="16" t="str">
        <f t="shared" si="313"/>
        <v/>
      </c>
      <c r="AA223" s="16" t="str">
        <f t="shared" si="322"/>
        <v/>
      </c>
      <c r="AB223" s="16" t="str">
        <f t="shared" si="323"/>
        <v/>
      </c>
      <c r="AC223">
        <f t="shared" si="324"/>
        <v>0</v>
      </c>
      <c r="AD223">
        <f t="shared" si="325"/>
        <v>0</v>
      </c>
      <c r="AE223" t="b">
        <f t="shared" si="314"/>
        <v>0</v>
      </c>
      <c r="AF223" s="20" t="str">
        <f t="shared" si="326"/>
        <v/>
      </c>
      <c r="AG223" s="16" t="str">
        <f t="shared" si="327"/>
        <v/>
      </c>
      <c r="AH223" s="16" t="str">
        <f t="shared" si="328"/>
        <v/>
      </c>
    </row>
    <row r="224" spans="1:34" ht="15" customHeight="1" x14ac:dyDescent="0.25">
      <c r="A224" s="47"/>
      <c r="B224" s="53"/>
      <c r="C224" s="25" t="str">
        <f t="shared" ref="C224" si="363">IF(OR(LEN(C223)&lt;1,LEN(D224)&lt;1),"","C")</f>
        <v/>
      </c>
      <c r="D224" s="31"/>
      <c r="E224" s="34"/>
      <c r="F224" s="45"/>
      <c r="G224" s="50"/>
      <c r="H224" s="31"/>
      <c r="I224" s="31"/>
      <c r="J224" s="39"/>
      <c r="K224" s="39"/>
      <c r="L224" s="40"/>
      <c r="M224" s="29"/>
      <c r="O224" s="2">
        <f t="shared" si="316"/>
        <v>0</v>
      </c>
      <c r="P224" s="2" t="str">
        <f t="shared" si="337"/>
        <v/>
      </c>
      <c r="Q224" t="str">
        <f t="shared" si="317"/>
        <v/>
      </c>
      <c r="R224">
        <f t="shared" si="318"/>
        <v>0</v>
      </c>
      <c r="S224" s="16" t="s">
        <v>45</v>
      </c>
      <c r="T224" s="16" t="str">
        <f t="shared" si="310"/>
        <v>Pemrograman Web dan Perangkat Bergerak XI</v>
      </c>
      <c r="U224" s="16" t="str">
        <f t="shared" si="311"/>
        <v>Ujian Akhir Semester</v>
      </c>
      <c r="V224" s="16">
        <f t="shared" si="319"/>
        <v>0</v>
      </c>
      <c r="W224" s="16">
        <f t="shared" si="320"/>
        <v>0</v>
      </c>
      <c r="X224" s="16">
        <f t="shared" si="321"/>
        <v>0</v>
      </c>
      <c r="Y224" s="16" t="str">
        <f t="shared" si="312"/>
        <v/>
      </c>
      <c r="Z224" s="16" t="str">
        <f t="shared" si="313"/>
        <v/>
      </c>
      <c r="AA224" s="16" t="str">
        <f t="shared" si="322"/>
        <v/>
      </c>
      <c r="AB224" s="16" t="str">
        <f t="shared" si="323"/>
        <v/>
      </c>
      <c r="AC224">
        <f t="shared" si="324"/>
        <v>0</v>
      </c>
      <c r="AD224">
        <f t="shared" si="325"/>
        <v>0</v>
      </c>
      <c r="AE224" t="b">
        <f t="shared" si="314"/>
        <v>0</v>
      </c>
      <c r="AF224" s="20" t="str">
        <f t="shared" si="326"/>
        <v/>
      </c>
      <c r="AG224" s="16" t="str">
        <f t="shared" si="327"/>
        <v/>
      </c>
      <c r="AH224" s="16" t="str">
        <f t="shared" si="328"/>
        <v/>
      </c>
    </row>
    <row r="225" spans="1:34" ht="15" customHeight="1" x14ac:dyDescent="0.25">
      <c r="A225" s="47"/>
      <c r="B225" s="53"/>
      <c r="C225" s="25" t="str">
        <f t="shared" ref="C225" si="364">IF(OR(LEN(C224)&lt;1,LEN(D225)&lt;1),"","D")</f>
        <v/>
      </c>
      <c r="D225" s="31"/>
      <c r="E225" s="34"/>
      <c r="F225" s="45"/>
      <c r="G225" s="50"/>
      <c r="H225" s="31"/>
      <c r="I225" s="31"/>
      <c r="J225" s="39"/>
      <c r="K225" s="39"/>
      <c r="L225" s="40"/>
      <c r="M225" s="29"/>
      <c r="O225" s="2">
        <f t="shared" si="316"/>
        <v>0</v>
      </c>
      <c r="P225" s="2" t="str">
        <f t="shared" si="337"/>
        <v/>
      </c>
      <c r="Q225" t="str">
        <f t="shared" si="317"/>
        <v/>
      </c>
      <c r="R225">
        <f t="shared" si="318"/>
        <v>0</v>
      </c>
      <c r="S225" s="16" t="s">
        <v>45</v>
      </c>
      <c r="T225" s="16" t="str">
        <f t="shared" si="310"/>
        <v>Pemrograman Web dan Perangkat Bergerak XI</v>
      </c>
      <c r="U225" s="16" t="str">
        <f t="shared" si="311"/>
        <v>Ujian Akhir Semester</v>
      </c>
      <c r="V225" s="16">
        <f t="shared" si="319"/>
        <v>0</v>
      </c>
      <c r="W225" s="16">
        <f t="shared" si="320"/>
        <v>0</v>
      </c>
      <c r="X225" s="16">
        <f t="shared" si="321"/>
        <v>0</v>
      </c>
      <c r="Y225" s="16" t="str">
        <f t="shared" si="312"/>
        <v/>
      </c>
      <c r="Z225" s="16" t="str">
        <f t="shared" si="313"/>
        <v/>
      </c>
      <c r="AA225" s="16" t="str">
        <f t="shared" si="322"/>
        <v/>
      </c>
      <c r="AB225" s="16" t="str">
        <f t="shared" si="323"/>
        <v/>
      </c>
      <c r="AC225">
        <f t="shared" si="324"/>
        <v>0</v>
      </c>
      <c r="AD225">
        <f t="shared" si="325"/>
        <v>0</v>
      </c>
      <c r="AE225" t="b">
        <f t="shared" si="314"/>
        <v>0</v>
      </c>
      <c r="AF225" s="20" t="str">
        <f t="shared" si="326"/>
        <v/>
      </c>
      <c r="AG225" s="16" t="str">
        <f t="shared" si="327"/>
        <v/>
      </c>
      <c r="AH225" s="16" t="str">
        <f t="shared" si="328"/>
        <v/>
      </c>
    </row>
    <row r="226" spans="1:34" ht="15.75" customHeight="1" thickBot="1" x14ac:dyDescent="0.3">
      <c r="A226" s="48"/>
      <c r="B226" s="54"/>
      <c r="C226" s="28" t="str">
        <f t="shared" ref="C226" si="365">IF(OR(LEN(C225)&lt;1,LEN(D226)&lt;1),"","E")</f>
        <v/>
      </c>
      <c r="D226" s="32"/>
      <c r="E226" s="35"/>
      <c r="F226" s="46"/>
      <c r="G226" s="51"/>
      <c r="H226" s="32"/>
      <c r="I226" s="32"/>
      <c r="J226" s="32"/>
      <c r="K226" s="32"/>
      <c r="L226" s="41"/>
      <c r="M226" s="29"/>
      <c r="O226" s="2">
        <f t="shared" si="316"/>
        <v>0</v>
      </c>
      <c r="P226" s="2" t="str">
        <f t="shared" si="337"/>
        <v/>
      </c>
      <c r="Q226" t="str">
        <f t="shared" si="317"/>
        <v/>
      </c>
      <c r="R226">
        <f t="shared" si="318"/>
        <v>0</v>
      </c>
      <c r="S226" s="16" t="s">
        <v>45</v>
      </c>
      <c r="T226" s="16" t="str">
        <f t="shared" si="310"/>
        <v>Pemrograman Web dan Perangkat Bergerak XI</v>
      </c>
      <c r="U226" s="16" t="str">
        <f t="shared" si="311"/>
        <v>Ujian Akhir Semester</v>
      </c>
      <c r="V226" s="16">
        <f t="shared" si="319"/>
        <v>0</v>
      </c>
      <c r="W226" s="16">
        <f t="shared" si="320"/>
        <v>0</v>
      </c>
      <c r="X226" s="16">
        <f t="shared" si="321"/>
        <v>0</v>
      </c>
      <c r="Y226" s="16" t="str">
        <f t="shared" si="312"/>
        <v/>
      </c>
      <c r="Z226" s="16" t="str">
        <f t="shared" si="313"/>
        <v/>
      </c>
      <c r="AA226" s="16" t="str">
        <f t="shared" si="322"/>
        <v/>
      </c>
      <c r="AB226" s="16" t="str">
        <f t="shared" si="323"/>
        <v/>
      </c>
      <c r="AC226">
        <f t="shared" si="324"/>
        <v>0</v>
      </c>
      <c r="AD226">
        <f t="shared" si="325"/>
        <v>0</v>
      </c>
      <c r="AE226" t="b">
        <f t="shared" si="314"/>
        <v>0</v>
      </c>
      <c r="AF226" s="20" t="str">
        <f t="shared" si="326"/>
        <v/>
      </c>
      <c r="AG226" s="16" t="str">
        <f t="shared" si="327"/>
        <v/>
      </c>
      <c r="AH226" s="16" t="str">
        <f t="shared" si="328"/>
        <v/>
      </c>
    </row>
    <row r="227" spans="1:34" ht="15" customHeight="1" x14ac:dyDescent="0.25">
      <c r="A227" s="47"/>
      <c r="B227" s="52" t="str">
        <f t="shared" ref="B227" si="366">IF(LEN(A227)&lt;1,"",IF(ISBLANK(B221),"",B221+1))</f>
        <v/>
      </c>
      <c r="C227" s="27" t="str">
        <f t="shared" ref="C227" si="367">IF(ISBLANK(A227),"",IF(A227="Uraian Panjang","Teks Uraian","Teks Soal"))</f>
        <v/>
      </c>
      <c r="D227" s="33"/>
      <c r="E227" s="36"/>
      <c r="F227" s="45" t="str">
        <f t="shared" ref="F227" si="368">IF(ISBLANK(A227),"",IF(A227="Pilihan Ganda","Centang salah satu jawaban disamping pada kolom KUNCI",IF(A227="Jawaban Jamak","Centang beberapa jawaban disamping pada kolom KUNCI",IF(A227="Uraian Panjang","Pastikan tidak ada jawaban yang tercentang pada kolom KUNCI",IF(A227="Esai Koreksi Otomatis","Kunci jawaban adalah teks opsi dan centang opsi tersebut pada kolom KUNCI","ISIKAN JODOHNYA PADA KOLOM KUNCI")))))</f>
        <v/>
      </c>
      <c r="G227" s="49" t="str">
        <f>IF(LEN(A227)&lt;1,"",IF(AE227=FALSE,"Ada kesalahan, mohon perhatikan kolom KETERANGAN",""))</f>
        <v/>
      </c>
      <c r="H227" s="33"/>
      <c r="I227" s="33"/>
      <c r="J227" s="37"/>
      <c r="K227" s="37"/>
      <c r="L227" s="38"/>
      <c r="M227" s="29"/>
      <c r="O227" s="2">
        <f t="shared" si="316"/>
        <v>0</v>
      </c>
      <c r="P227" s="2" t="str">
        <f t="shared" si="337"/>
        <v/>
      </c>
      <c r="Q227" t="str">
        <f t="shared" si="317"/>
        <v/>
      </c>
      <c r="R227">
        <f t="shared" si="318"/>
        <v>0</v>
      </c>
      <c r="S227" s="16" t="s">
        <v>45</v>
      </c>
      <c r="T227" s="16" t="str">
        <f t="shared" si="310"/>
        <v>Pemrograman Web dan Perangkat Bergerak XI</v>
      </c>
      <c r="U227" s="16" t="str">
        <f t="shared" si="311"/>
        <v>Ujian Akhir Semester</v>
      </c>
      <c r="V227" s="16">
        <f t="shared" si="319"/>
        <v>0</v>
      </c>
      <c r="W227" s="16">
        <f t="shared" si="320"/>
        <v>0</v>
      </c>
      <c r="X227" s="16">
        <f t="shared" si="321"/>
        <v>0</v>
      </c>
      <c r="Y227" s="16" t="str">
        <f t="shared" si="312"/>
        <v/>
      </c>
      <c r="Z227" s="16" t="str">
        <f t="shared" si="313"/>
        <v/>
      </c>
      <c r="AA227" s="16" t="str">
        <f t="shared" si="322"/>
        <v/>
      </c>
      <c r="AB227" s="16" t="str">
        <f t="shared" si="323"/>
        <v/>
      </c>
      <c r="AC227">
        <f t="shared" si="324"/>
        <v>0</v>
      </c>
      <c r="AD227">
        <f t="shared" si="325"/>
        <v>0</v>
      </c>
      <c r="AE227" t="b">
        <f t="shared" si="314"/>
        <v>0</v>
      </c>
      <c r="AF227" s="20" t="str">
        <f t="shared" si="326"/>
        <v/>
      </c>
      <c r="AG227" s="16" t="str">
        <f t="shared" si="327"/>
        <v/>
      </c>
      <c r="AH227" s="16" t="str">
        <f t="shared" si="328"/>
        <v/>
      </c>
    </row>
    <row r="228" spans="1:34" ht="15" customHeight="1" x14ac:dyDescent="0.25">
      <c r="A228" s="47"/>
      <c r="B228" s="53"/>
      <c r="C228" s="25" t="str">
        <f t="shared" ref="C228" si="369">IF(C227="Teks Uraian","",IF(OR(LEN(C227)&lt;1,LEN(D228)&lt;1),"","A"))</f>
        <v/>
      </c>
      <c r="D228" s="31"/>
      <c r="E228" s="34"/>
      <c r="F228" s="45"/>
      <c r="G228" s="50"/>
      <c r="H228" s="31"/>
      <c r="I228" s="31"/>
      <c r="J228" s="39"/>
      <c r="K228" s="39"/>
      <c r="L228" s="40"/>
      <c r="M228" s="29"/>
      <c r="O228" s="2">
        <f t="shared" si="316"/>
        <v>0</v>
      </c>
      <c r="P228" s="2" t="str">
        <f t="shared" si="337"/>
        <v/>
      </c>
      <c r="Q228" t="str">
        <f t="shared" si="317"/>
        <v/>
      </c>
      <c r="R228">
        <f t="shared" si="318"/>
        <v>0</v>
      </c>
      <c r="S228" s="16" t="s">
        <v>45</v>
      </c>
      <c r="T228" s="16" t="str">
        <f t="shared" si="310"/>
        <v>Pemrograman Web dan Perangkat Bergerak XI</v>
      </c>
      <c r="U228" s="16" t="str">
        <f t="shared" si="311"/>
        <v>Ujian Akhir Semester</v>
      </c>
      <c r="V228" s="16">
        <f t="shared" si="319"/>
        <v>0</v>
      </c>
      <c r="W228" s="16">
        <f t="shared" si="320"/>
        <v>0</v>
      </c>
      <c r="X228" s="16">
        <f t="shared" si="321"/>
        <v>0</v>
      </c>
      <c r="Y228" s="16" t="str">
        <f t="shared" si="312"/>
        <v/>
      </c>
      <c r="Z228" s="16" t="str">
        <f t="shared" si="313"/>
        <v/>
      </c>
      <c r="AA228" s="16" t="str">
        <f t="shared" si="322"/>
        <v/>
      </c>
      <c r="AB228" s="16" t="str">
        <f t="shared" si="323"/>
        <v/>
      </c>
      <c r="AC228">
        <f t="shared" si="324"/>
        <v>0</v>
      </c>
      <c r="AD228">
        <f t="shared" si="325"/>
        <v>0</v>
      </c>
      <c r="AE228" t="b">
        <f t="shared" si="314"/>
        <v>0</v>
      </c>
      <c r="AF228" s="20" t="str">
        <f t="shared" si="326"/>
        <v/>
      </c>
      <c r="AG228" s="16" t="str">
        <f t="shared" si="327"/>
        <v/>
      </c>
      <c r="AH228" s="16" t="str">
        <f t="shared" si="328"/>
        <v/>
      </c>
    </row>
    <row r="229" spans="1:34" ht="15" customHeight="1" x14ac:dyDescent="0.25">
      <c r="A229" s="47"/>
      <c r="B229" s="53"/>
      <c r="C229" s="25" t="str">
        <f t="shared" ref="C229" si="370">IF(OR(LEN(C228)&lt;1,LEN(D228)&lt;1),"","B")</f>
        <v/>
      </c>
      <c r="D229" s="31"/>
      <c r="E229" s="34"/>
      <c r="F229" s="45"/>
      <c r="G229" s="50"/>
      <c r="H229" s="31"/>
      <c r="I229" s="31"/>
      <c r="J229" s="39"/>
      <c r="K229" s="39"/>
      <c r="L229" s="40"/>
      <c r="M229" s="29"/>
      <c r="O229" s="2">
        <f t="shared" si="316"/>
        <v>0</v>
      </c>
      <c r="P229" s="2" t="str">
        <f t="shared" si="337"/>
        <v/>
      </c>
      <c r="Q229" t="str">
        <f t="shared" si="317"/>
        <v/>
      </c>
      <c r="R229">
        <f t="shared" si="318"/>
        <v>0</v>
      </c>
      <c r="S229" s="16" t="s">
        <v>45</v>
      </c>
      <c r="T229" s="16" t="str">
        <f t="shared" si="310"/>
        <v>Pemrograman Web dan Perangkat Bergerak XI</v>
      </c>
      <c r="U229" s="16" t="str">
        <f t="shared" si="311"/>
        <v>Ujian Akhir Semester</v>
      </c>
      <c r="V229" s="16">
        <f t="shared" si="319"/>
        <v>0</v>
      </c>
      <c r="W229" s="16">
        <f t="shared" si="320"/>
        <v>0</v>
      </c>
      <c r="X229" s="16">
        <f t="shared" si="321"/>
        <v>0</v>
      </c>
      <c r="Y229" s="16" t="str">
        <f t="shared" si="312"/>
        <v/>
      </c>
      <c r="Z229" s="16" t="str">
        <f t="shared" si="313"/>
        <v/>
      </c>
      <c r="AA229" s="16" t="str">
        <f t="shared" si="322"/>
        <v/>
      </c>
      <c r="AB229" s="16" t="str">
        <f t="shared" si="323"/>
        <v/>
      </c>
      <c r="AC229">
        <f t="shared" si="324"/>
        <v>0</v>
      </c>
      <c r="AD229">
        <f t="shared" si="325"/>
        <v>0</v>
      </c>
      <c r="AE229" t="b">
        <f t="shared" si="314"/>
        <v>0</v>
      </c>
      <c r="AF229" s="20" t="str">
        <f t="shared" si="326"/>
        <v/>
      </c>
      <c r="AG229" s="16" t="str">
        <f t="shared" si="327"/>
        <v/>
      </c>
      <c r="AH229" s="16" t="str">
        <f t="shared" si="328"/>
        <v/>
      </c>
    </row>
    <row r="230" spans="1:34" ht="15" customHeight="1" x14ac:dyDescent="0.25">
      <c r="A230" s="47"/>
      <c r="B230" s="53"/>
      <c r="C230" s="25" t="str">
        <f t="shared" ref="C230" si="371">IF(OR(LEN(C229)&lt;1,LEN(D230)&lt;1),"","C")</f>
        <v/>
      </c>
      <c r="D230" s="31"/>
      <c r="E230" s="34"/>
      <c r="F230" s="45"/>
      <c r="G230" s="50"/>
      <c r="H230" s="31"/>
      <c r="I230" s="31"/>
      <c r="J230" s="39"/>
      <c r="K230" s="39"/>
      <c r="L230" s="40"/>
      <c r="M230" s="29"/>
      <c r="O230" s="2">
        <f t="shared" si="316"/>
        <v>0</v>
      </c>
      <c r="P230" s="2" t="str">
        <f t="shared" si="337"/>
        <v/>
      </c>
      <c r="Q230" t="str">
        <f t="shared" si="317"/>
        <v/>
      </c>
      <c r="R230">
        <f t="shared" si="318"/>
        <v>0</v>
      </c>
      <c r="S230" s="16" t="s">
        <v>45</v>
      </c>
      <c r="T230" s="16" t="str">
        <f t="shared" si="310"/>
        <v>Pemrograman Web dan Perangkat Bergerak XI</v>
      </c>
      <c r="U230" s="16" t="str">
        <f t="shared" si="311"/>
        <v>Ujian Akhir Semester</v>
      </c>
      <c r="V230" s="16">
        <f t="shared" si="319"/>
        <v>0</v>
      </c>
      <c r="W230" s="16">
        <f t="shared" si="320"/>
        <v>0</v>
      </c>
      <c r="X230" s="16">
        <f t="shared" si="321"/>
        <v>0</v>
      </c>
      <c r="Y230" s="16" t="str">
        <f t="shared" si="312"/>
        <v/>
      </c>
      <c r="Z230" s="16" t="str">
        <f t="shared" si="313"/>
        <v/>
      </c>
      <c r="AA230" s="16" t="str">
        <f t="shared" si="322"/>
        <v/>
      </c>
      <c r="AB230" s="16" t="str">
        <f t="shared" si="323"/>
        <v/>
      </c>
      <c r="AC230">
        <f t="shared" si="324"/>
        <v>0</v>
      </c>
      <c r="AD230">
        <f t="shared" si="325"/>
        <v>0</v>
      </c>
      <c r="AE230" t="b">
        <f t="shared" si="314"/>
        <v>0</v>
      </c>
      <c r="AF230" s="20" t="str">
        <f t="shared" si="326"/>
        <v/>
      </c>
      <c r="AG230" s="16" t="str">
        <f t="shared" si="327"/>
        <v/>
      </c>
      <c r="AH230" s="16" t="str">
        <f t="shared" si="328"/>
        <v/>
      </c>
    </row>
    <row r="231" spans="1:34" ht="15" customHeight="1" x14ac:dyDescent="0.25">
      <c r="A231" s="47"/>
      <c r="B231" s="53"/>
      <c r="C231" s="25" t="str">
        <f t="shared" ref="C231" si="372">IF(OR(LEN(C230)&lt;1,LEN(D231)&lt;1),"","D")</f>
        <v/>
      </c>
      <c r="D231" s="31"/>
      <c r="E231" s="34"/>
      <c r="F231" s="45"/>
      <c r="G231" s="50"/>
      <c r="H231" s="31"/>
      <c r="I231" s="31"/>
      <c r="J231" s="39"/>
      <c r="K231" s="39"/>
      <c r="L231" s="40"/>
      <c r="M231" s="29"/>
      <c r="O231" s="2">
        <f t="shared" si="316"/>
        <v>0</v>
      </c>
      <c r="P231" s="2" t="str">
        <f t="shared" si="337"/>
        <v/>
      </c>
      <c r="Q231" t="str">
        <f t="shared" si="317"/>
        <v/>
      </c>
      <c r="R231">
        <f t="shared" si="318"/>
        <v>0</v>
      </c>
      <c r="S231" s="16" t="s">
        <v>45</v>
      </c>
      <c r="T231" s="16" t="str">
        <f t="shared" si="310"/>
        <v>Pemrograman Web dan Perangkat Bergerak XI</v>
      </c>
      <c r="U231" s="16" t="str">
        <f t="shared" si="311"/>
        <v>Ujian Akhir Semester</v>
      </c>
      <c r="V231" s="16">
        <f t="shared" si="319"/>
        <v>0</v>
      </c>
      <c r="W231" s="16">
        <f t="shared" si="320"/>
        <v>0</v>
      </c>
      <c r="X231" s="16">
        <f t="shared" si="321"/>
        <v>0</v>
      </c>
      <c r="Y231" s="16" t="str">
        <f t="shared" si="312"/>
        <v/>
      </c>
      <c r="Z231" s="16" t="str">
        <f t="shared" si="313"/>
        <v/>
      </c>
      <c r="AA231" s="16" t="str">
        <f t="shared" si="322"/>
        <v/>
      </c>
      <c r="AB231" s="16" t="str">
        <f t="shared" si="323"/>
        <v/>
      </c>
      <c r="AC231">
        <f t="shared" si="324"/>
        <v>0</v>
      </c>
      <c r="AD231">
        <f t="shared" si="325"/>
        <v>0</v>
      </c>
      <c r="AE231" t="b">
        <f t="shared" si="314"/>
        <v>0</v>
      </c>
      <c r="AF231" s="20" t="str">
        <f t="shared" si="326"/>
        <v/>
      </c>
      <c r="AG231" s="16" t="str">
        <f t="shared" si="327"/>
        <v/>
      </c>
      <c r="AH231" s="16" t="str">
        <f t="shared" si="328"/>
        <v/>
      </c>
    </row>
    <row r="232" spans="1:34" ht="15.75" customHeight="1" thickBot="1" x14ac:dyDescent="0.3">
      <c r="A232" s="48"/>
      <c r="B232" s="54"/>
      <c r="C232" s="28" t="str">
        <f t="shared" ref="C232" si="373">IF(OR(LEN(C231)&lt;1,LEN(D232)&lt;1),"","E")</f>
        <v/>
      </c>
      <c r="D232" s="32"/>
      <c r="E232" s="35"/>
      <c r="F232" s="46"/>
      <c r="G232" s="51"/>
      <c r="H232" s="32"/>
      <c r="I232" s="32"/>
      <c r="J232" s="32"/>
      <c r="K232" s="32"/>
      <c r="L232" s="41"/>
      <c r="M232" s="29"/>
      <c r="O232" s="2">
        <f t="shared" si="316"/>
        <v>0</v>
      </c>
      <c r="P232" s="2" t="str">
        <f t="shared" si="337"/>
        <v/>
      </c>
      <c r="Q232" t="str">
        <f t="shared" si="317"/>
        <v/>
      </c>
      <c r="R232">
        <f t="shared" si="318"/>
        <v>0</v>
      </c>
      <c r="S232" s="16" t="s">
        <v>45</v>
      </c>
      <c r="T232" s="16" t="str">
        <f t="shared" si="310"/>
        <v>Pemrograman Web dan Perangkat Bergerak XI</v>
      </c>
      <c r="U232" s="16" t="str">
        <f t="shared" si="311"/>
        <v>Ujian Akhir Semester</v>
      </c>
      <c r="V232" s="16">
        <f t="shared" si="319"/>
        <v>0</v>
      </c>
      <c r="W232" s="16">
        <f t="shared" si="320"/>
        <v>0</v>
      </c>
      <c r="X232" s="16">
        <f t="shared" si="321"/>
        <v>0</v>
      </c>
      <c r="Y232" s="16" t="str">
        <f t="shared" si="312"/>
        <v/>
      </c>
      <c r="Z232" s="16" t="str">
        <f t="shared" si="313"/>
        <v/>
      </c>
      <c r="AA232" s="16" t="str">
        <f t="shared" si="322"/>
        <v/>
      </c>
      <c r="AB232" s="16" t="str">
        <f t="shared" si="323"/>
        <v/>
      </c>
      <c r="AC232">
        <f t="shared" si="324"/>
        <v>0</v>
      </c>
      <c r="AD232">
        <f t="shared" si="325"/>
        <v>0</v>
      </c>
      <c r="AE232" t="b">
        <f t="shared" si="314"/>
        <v>0</v>
      </c>
      <c r="AF232" s="20" t="str">
        <f t="shared" si="326"/>
        <v/>
      </c>
      <c r="AG232" s="16" t="str">
        <f t="shared" si="327"/>
        <v/>
      </c>
      <c r="AH232" s="16" t="str">
        <f t="shared" si="328"/>
        <v/>
      </c>
    </row>
    <row r="233" spans="1:34" ht="15" customHeight="1" x14ac:dyDescent="0.25">
      <c r="A233" s="47"/>
      <c r="B233" s="52" t="str">
        <f t="shared" ref="B233" si="374">IF(LEN(A233)&lt;1,"",IF(ISBLANK(B227),"",B227+1))</f>
        <v/>
      </c>
      <c r="C233" s="27" t="str">
        <f t="shared" ref="C233" si="375">IF(ISBLANK(A233),"",IF(A233="Uraian Panjang","Teks Uraian","Teks Soal"))</f>
        <v/>
      </c>
      <c r="D233" s="33"/>
      <c r="E233" s="36"/>
      <c r="F233" s="45" t="str">
        <f t="shared" ref="F233" si="376">IF(ISBLANK(A233),"",IF(A233="Pilihan Ganda","Centang salah satu jawaban disamping pada kolom KUNCI",IF(A233="Jawaban Jamak","Centang beberapa jawaban disamping pada kolom KUNCI",IF(A233="Uraian Panjang","Pastikan tidak ada jawaban yang tercentang pada kolom KUNCI",IF(A233="Esai Koreksi Otomatis","Kunci jawaban adalah teks opsi dan centang opsi tersebut pada kolom KUNCI","ISIKAN JODOHNYA PADA KOLOM KUNCI")))))</f>
        <v/>
      </c>
      <c r="G233" s="49" t="str">
        <f>IF(LEN(A233)&lt;1,"",IF(AE233=FALSE,"Ada kesalahan, mohon perhatikan kolom KETERANGAN",""))</f>
        <v/>
      </c>
      <c r="H233" s="33"/>
      <c r="I233" s="33"/>
      <c r="J233" s="37"/>
      <c r="K233" s="37"/>
      <c r="L233" s="38"/>
      <c r="M233" s="29"/>
      <c r="O233" s="2">
        <f t="shared" si="316"/>
        <v>0</v>
      </c>
      <c r="P233" s="2" t="str">
        <f t="shared" si="337"/>
        <v/>
      </c>
      <c r="Q233" t="str">
        <f t="shared" si="317"/>
        <v/>
      </c>
      <c r="R233">
        <f t="shared" si="318"/>
        <v>0</v>
      </c>
      <c r="S233" s="16" t="s">
        <v>45</v>
      </c>
      <c r="T233" s="16" t="str">
        <f t="shared" si="310"/>
        <v>Pemrograman Web dan Perangkat Bergerak XI</v>
      </c>
      <c r="U233" s="16" t="str">
        <f t="shared" si="311"/>
        <v>Ujian Akhir Semester</v>
      </c>
      <c r="V233" s="16">
        <f t="shared" si="319"/>
        <v>0</v>
      </c>
      <c r="W233" s="16">
        <f t="shared" si="320"/>
        <v>0</v>
      </c>
      <c r="X233" s="16">
        <f t="shared" si="321"/>
        <v>0</v>
      </c>
      <c r="Y233" s="16" t="str">
        <f t="shared" si="312"/>
        <v/>
      </c>
      <c r="Z233" s="16" t="str">
        <f t="shared" si="313"/>
        <v/>
      </c>
      <c r="AA233" s="16" t="str">
        <f t="shared" si="322"/>
        <v/>
      </c>
      <c r="AB233" s="16" t="str">
        <f t="shared" si="323"/>
        <v/>
      </c>
      <c r="AC233">
        <f t="shared" si="324"/>
        <v>0</v>
      </c>
      <c r="AD233">
        <f t="shared" si="325"/>
        <v>0</v>
      </c>
      <c r="AE233" t="b">
        <f t="shared" si="314"/>
        <v>0</v>
      </c>
      <c r="AF233" s="20" t="str">
        <f t="shared" si="326"/>
        <v/>
      </c>
      <c r="AG233" s="16" t="str">
        <f t="shared" si="327"/>
        <v/>
      </c>
      <c r="AH233" s="16" t="str">
        <f t="shared" si="328"/>
        <v/>
      </c>
    </row>
    <row r="234" spans="1:34" ht="15" customHeight="1" x14ac:dyDescent="0.25">
      <c r="A234" s="47"/>
      <c r="B234" s="53"/>
      <c r="C234" s="25" t="str">
        <f t="shared" ref="C234" si="377">IF(C233="Teks Uraian","",IF(OR(LEN(C233)&lt;1,LEN(D234)&lt;1),"","A"))</f>
        <v/>
      </c>
      <c r="D234" s="31"/>
      <c r="E234" s="34"/>
      <c r="F234" s="45"/>
      <c r="G234" s="50"/>
      <c r="H234" s="31"/>
      <c r="I234" s="31"/>
      <c r="J234" s="39"/>
      <c r="K234" s="39"/>
      <c r="L234" s="40"/>
      <c r="M234" s="29"/>
      <c r="O234" s="2">
        <f t="shared" si="316"/>
        <v>0</v>
      </c>
      <c r="P234" s="2" t="str">
        <f t="shared" si="337"/>
        <v/>
      </c>
      <c r="Q234" t="str">
        <f t="shared" si="317"/>
        <v/>
      </c>
      <c r="R234">
        <f t="shared" si="318"/>
        <v>0</v>
      </c>
      <c r="S234" s="16" t="s">
        <v>45</v>
      </c>
      <c r="T234" s="16" t="str">
        <f t="shared" si="310"/>
        <v>Pemrograman Web dan Perangkat Bergerak XI</v>
      </c>
      <c r="U234" s="16" t="str">
        <f t="shared" si="311"/>
        <v>Ujian Akhir Semester</v>
      </c>
      <c r="V234" s="16">
        <f t="shared" si="319"/>
        <v>0</v>
      </c>
      <c r="W234" s="16">
        <f t="shared" si="320"/>
        <v>0</v>
      </c>
      <c r="X234" s="16">
        <f t="shared" si="321"/>
        <v>0</v>
      </c>
      <c r="Y234" s="16" t="str">
        <f t="shared" si="312"/>
        <v/>
      </c>
      <c r="Z234" s="16" t="str">
        <f t="shared" si="313"/>
        <v/>
      </c>
      <c r="AA234" s="16" t="str">
        <f t="shared" si="322"/>
        <v/>
      </c>
      <c r="AB234" s="16" t="str">
        <f t="shared" si="323"/>
        <v/>
      </c>
      <c r="AC234">
        <f t="shared" si="324"/>
        <v>0</v>
      </c>
      <c r="AD234">
        <f t="shared" si="325"/>
        <v>0</v>
      </c>
      <c r="AE234" t="b">
        <f t="shared" si="314"/>
        <v>0</v>
      </c>
      <c r="AF234" s="20" t="str">
        <f t="shared" si="326"/>
        <v/>
      </c>
      <c r="AG234" s="16" t="str">
        <f t="shared" si="327"/>
        <v/>
      </c>
      <c r="AH234" s="16" t="str">
        <f t="shared" si="328"/>
        <v/>
      </c>
    </row>
    <row r="235" spans="1:34" ht="15" customHeight="1" x14ac:dyDescent="0.25">
      <c r="A235" s="47"/>
      <c r="B235" s="53"/>
      <c r="C235" s="25" t="str">
        <f t="shared" ref="C235" si="378">IF(OR(LEN(C234)&lt;1,LEN(D234)&lt;1),"","B")</f>
        <v/>
      </c>
      <c r="D235" s="31"/>
      <c r="E235" s="34"/>
      <c r="F235" s="45"/>
      <c r="G235" s="50"/>
      <c r="H235" s="31"/>
      <c r="I235" s="31"/>
      <c r="J235" s="39"/>
      <c r="K235" s="39"/>
      <c r="L235" s="40"/>
      <c r="M235" s="29"/>
      <c r="O235" s="2">
        <f t="shared" si="316"/>
        <v>0</v>
      </c>
      <c r="P235" s="2" t="str">
        <f t="shared" si="337"/>
        <v/>
      </c>
      <c r="Q235" t="str">
        <f t="shared" si="317"/>
        <v/>
      </c>
      <c r="R235">
        <f t="shared" si="318"/>
        <v>0</v>
      </c>
      <c r="S235" s="16" t="s">
        <v>45</v>
      </c>
      <c r="T235" s="16" t="str">
        <f t="shared" si="310"/>
        <v>Pemrograman Web dan Perangkat Bergerak XI</v>
      </c>
      <c r="U235" s="16" t="str">
        <f t="shared" si="311"/>
        <v>Ujian Akhir Semester</v>
      </c>
      <c r="V235" s="16">
        <f t="shared" si="319"/>
        <v>0</v>
      </c>
      <c r="W235" s="16">
        <f t="shared" si="320"/>
        <v>0</v>
      </c>
      <c r="X235" s="16">
        <f t="shared" si="321"/>
        <v>0</v>
      </c>
      <c r="Y235" s="16" t="str">
        <f t="shared" si="312"/>
        <v/>
      </c>
      <c r="Z235" s="16" t="str">
        <f t="shared" si="313"/>
        <v/>
      </c>
      <c r="AA235" s="16" t="str">
        <f t="shared" si="322"/>
        <v/>
      </c>
      <c r="AB235" s="16" t="str">
        <f t="shared" si="323"/>
        <v/>
      </c>
      <c r="AC235">
        <f t="shared" si="324"/>
        <v>0</v>
      </c>
      <c r="AD235">
        <f t="shared" si="325"/>
        <v>0</v>
      </c>
      <c r="AE235" t="b">
        <f t="shared" si="314"/>
        <v>0</v>
      </c>
      <c r="AF235" s="20" t="str">
        <f t="shared" si="326"/>
        <v/>
      </c>
      <c r="AG235" s="16" t="str">
        <f t="shared" si="327"/>
        <v/>
      </c>
      <c r="AH235" s="16" t="str">
        <f t="shared" si="328"/>
        <v/>
      </c>
    </row>
    <row r="236" spans="1:34" ht="15" customHeight="1" x14ac:dyDescent="0.25">
      <c r="A236" s="47"/>
      <c r="B236" s="53"/>
      <c r="C236" s="25" t="str">
        <f t="shared" ref="C236" si="379">IF(OR(LEN(C235)&lt;1,LEN(D236)&lt;1),"","C")</f>
        <v/>
      </c>
      <c r="D236" s="31"/>
      <c r="E236" s="34"/>
      <c r="F236" s="45"/>
      <c r="G236" s="50"/>
      <c r="H236" s="31"/>
      <c r="I236" s="31"/>
      <c r="J236" s="39"/>
      <c r="K236" s="39"/>
      <c r="L236" s="40"/>
      <c r="M236" s="29"/>
      <c r="O236" s="2">
        <f t="shared" si="316"/>
        <v>0</v>
      </c>
      <c r="P236" s="2" t="str">
        <f t="shared" si="337"/>
        <v/>
      </c>
      <c r="Q236" t="str">
        <f t="shared" si="317"/>
        <v/>
      </c>
      <c r="R236">
        <f t="shared" si="318"/>
        <v>0</v>
      </c>
      <c r="S236" s="16" t="s">
        <v>45</v>
      </c>
      <c r="T236" s="16" t="str">
        <f t="shared" si="310"/>
        <v>Pemrograman Web dan Perangkat Bergerak XI</v>
      </c>
      <c r="U236" s="16" t="str">
        <f t="shared" si="311"/>
        <v>Ujian Akhir Semester</v>
      </c>
      <c r="V236" s="16">
        <f t="shared" si="319"/>
        <v>0</v>
      </c>
      <c r="W236" s="16">
        <f t="shared" si="320"/>
        <v>0</v>
      </c>
      <c r="X236" s="16">
        <f t="shared" si="321"/>
        <v>0</v>
      </c>
      <c r="Y236" s="16" t="str">
        <f t="shared" si="312"/>
        <v/>
      </c>
      <c r="Z236" s="16" t="str">
        <f t="shared" si="313"/>
        <v/>
      </c>
      <c r="AA236" s="16" t="str">
        <f t="shared" si="322"/>
        <v/>
      </c>
      <c r="AB236" s="16" t="str">
        <f t="shared" si="323"/>
        <v/>
      </c>
      <c r="AC236">
        <f t="shared" si="324"/>
        <v>0</v>
      </c>
      <c r="AD236">
        <f t="shared" si="325"/>
        <v>0</v>
      </c>
      <c r="AE236" t="b">
        <f t="shared" si="314"/>
        <v>0</v>
      </c>
      <c r="AF236" s="20" t="str">
        <f t="shared" si="326"/>
        <v/>
      </c>
      <c r="AG236" s="16" t="str">
        <f t="shared" si="327"/>
        <v/>
      </c>
      <c r="AH236" s="16" t="str">
        <f t="shared" si="328"/>
        <v/>
      </c>
    </row>
    <row r="237" spans="1:34" ht="15" customHeight="1" x14ac:dyDescent="0.25">
      <c r="A237" s="47"/>
      <c r="B237" s="53"/>
      <c r="C237" s="25" t="str">
        <f t="shared" ref="C237" si="380">IF(OR(LEN(C236)&lt;1,LEN(D237)&lt;1),"","D")</f>
        <v/>
      </c>
      <c r="D237" s="31"/>
      <c r="E237" s="34"/>
      <c r="F237" s="45"/>
      <c r="G237" s="50"/>
      <c r="H237" s="31"/>
      <c r="I237" s="31"/>
      <c r="J237" s="39"/>
      <c r="K237" s="39"/>
      <c r="L237" s="40"/>
      <c r="M237" s="29"/>
      <c r="O237" s="2">
        <f t="shared" si="316"/>
        <v>0</v>
      </c>
      <c r="P237" s="2" t="str">
        <f t="shared" si="337"/>
        <v/>
      </c>
      <c r="Q237" t="str">
        <f t="shared" si="317"/>
        <v/>
      </c>
      <c r="R237">
        <f t="shared" si="318"/>
        <v>0</v>
      </c>
      <c r="S237" s="16" t="s">
        <v>45</v>
      </c>
      <c r="T237" s="16" t="str">
        <f t="shared" si="310"/>
        <v>Pemrograman Web dan Perangkat Bergerak XI</v>
      </c>
      <c r="U237" s="16" t="str">
        <f t="shared" si="311"/>
        <v>Ujian Akhir Semester</v>
      </c>
      <c r="V237" s="16">
        <f t="shared" si="319"/>
        <v>0</v>
      </c>
      <c r="W237" s="16">
        <f t="shared" si="320"/>
        <v>0</v>
      </c>
      <c r="X237" s="16">
        <f t="shared" si="321"/>
        <v>0</v>
      </c>
      <c r="Y237" s="16" t="str">
        <f t="shared" si="312"/>
        <v/>
      </c>
      <c r="Z237" s="16" t="str">
        <f t="shared" si="313"/>
        <v/>
      </c>
      <c r="AA237" s="16" t="str">
        <f t="shared" si="322"/>
        <v/>
      </c>
      <c r="AB237" s="16" t="str">
        <f t="shared" si="323"/>
        <v/>
      </c>
      <c r="AC237">
        <f t="shared" si="324"/>
        <v>0</v>
      </c>
      <c r="AD237">
        <f t="shared" si="325"/>
        <v>0</v>
      </c>
      <c r="AE237" t="b">
        <f t="shared" si="314"/>
        <v>0</v>
      </c>
      <c r="AF237" s="20" t="str">
        <f t="shared" si="326"/>
        <v/>
      </c>
      <c r="AG237" s="16" t="str">
        <f t="shared" si="327"/>
        <v/>
      </c>
      <c r="AH237" s="16" t="str">
        <f t="shared" si="328"/>
        <v/>
      </c>
    </row>
    <row r="238" spans="1:34" ht="15.75" customHeight="1" thickBot="1" x14ac:dyDescent="0.3">
      <c r="A238" s="48"/>
      <c r="B238" s="54"/>
      <c r="C238" s="28" t="str">
        <f t="shared" ref="C238" si="381">IF(OR(LEN(C237)&lt;1,LEN(D238)&lt;1),"","E")</f>
        <v/>
      </c>
      <c r="D238" s="32"/>
      <c r="E238" s="35"/>
      <c r="F238" s="46"/>
      <c r="G238" s="51"/>
      <c r="H238" s="32"/>
      <c r="I238" s="32"/>
      <c r="J238" s="32"/>
      <c r="K238" s="32"/>
      <c r="L238" s="41"/>
      <c r="M238" s="29"/>
      <c r="O238" s="2">
        <f t="shared" si="316"/>
        <v>0</v>
      </c>
      <c r="P238" s="2" t="str">
        <f t="shared" si="337"/>
        <v/>
      </c>
      <c r="Q238" t="str">
        <f t="shared" si="317"/>
        <v/>
      </c>
      <c r="R238">
        <f t="shared" si="318"/>
        <v>0</v>
      </c>
      <c r="S238" s="16" t="s">
        <v>45</v>
      </c>
      <c r="T238" s="16" t="str">
        <f t="shared" si="310"/>
        <v>Pemrograman Web dan Perangkat Bergerak XI</v>
      </c>
      <c r="U238" s="16" t="str">
        <f t="shared" si="311"/>
        <v>Ujian Akhir Semester</v>
      </c>
      <c r="V238" s="16">
        <f t="shared" si="319"/>
        <v>0</v>
      </c>
      <c r="W238" s="16">
        <f t="shared" si="320"/>
        <v>0</v>
      </c>
      <c r="X238" s="16">
        <f t="shared" si="321"/>
        <v>0</v>
      </c>
      <c r="Y238" s="16" t="str">
        <f t="shared" si="312"/>
        <v/>
      </c>
      <c r="Z238" s="16" t="str">
        <f t="shared" si="313"/>
        <v/>
      </c>
      <c r="AA238" s="16" t="str">
        <f t="shared" si="322"/>
        <v/>
      </c>
      <c r="AB238" s="16" t="str">
        <f t="shared" si="323"/>
        <v/>
      </c>
      <c r="AC238">
        <f t="shared" si="324"/>
        <v>0</v>
      </c>
      <c r="AD238">
        <f t="shared" si="325"/>
        <v>0</v>
      </c>
      <c r="AE238" t="b">
        <f t="shared" si="314"/>
        <v>0</v>
      </c>
      <c r="AF238" s="20" t="str">
        <f t="shared" si="326"/>
        <v/>
      </c>
      <c r="AG238" s="16" t="str">
        <f t="shared" si="327"/>
        <v/>
      </c>
      <c r="AH238" s="16" t="str">
        <f t="shared" si="328"/>
        <v/>
      </c>
    </row>
    <row r="239" spans="1:34" ht="15" customHeight="1" x14ac:dyDescent="0.25">
      <c r="A239" s="47"/>
      <c r="B239" s="52" t="str">
        <f t="shared" ref="B239" si="382">IF(LEN(A239)&lt;1,"",IF(ISBLANK(B233),"",B233+1))</f>
        <v/>
      </c>
      <c r="C239" s="27" t="str">
        <f t="shared" ref="C239" si="383">IF(ISBLANK(A239),"",IF(A239="Uraian Panjang","Teks Uraian","Teks Soal"))</f>
        <v/>
      </c>
      <c r="D239" s="33"/>
      <c r="E239" s="36"/>
      <c r="F239" s="45" t="str">
        <f t="shared" ref="F239" si="384">IF(ISBLANK(A239),"",IF(A239="Pilihan Ganda","Centang salah satu jawaban disamping pada kolom KUNCI",IF(A239="Jawaban Jamak","Centang beberapa jawaban disamping pada kolom KUNCI",IF(A239="Uraian Panjang","Pastikan tidak ada jawaban yang tercentang pada kolom KUNCI",IF(A239="Esai Koreksi Otomatis","Kunci jawaban adalah teks opsi dan centang opsi tersebut pada kolom KUNCI","ISIKAN JODOHNYA PADA KOLOM KUNCI")))))</f>
        <v/>
      </c>
      <c r="G239" s="49" t="str">
        <f>IF(LEN(A239)&lt;1,"",IF(AE239=FALSE,"Ada kesalahan, mohon perhatikan kolom KETERANGAN",""))</f>
        <v/>
      </c>
      <c r="H239" s="33"/>
      <c r="I239" s="33"/>
      <c r="J239" s="37"/>
      <c r="K239" s="37"/>
      <c r="L239" s="38"/>
      <c r="M239" s="29"/>
      <c r="O239" s="2">
        <f t="shared" si="316"/>
        <v>0</v>
      </c>
      <c r="P239" s="2" t="str">
        <f t="shared" si="337"/>
        <v/>
      </c>
      <c r="Q239" t="str">
        <f t="shared" si="317"/>
        <v/>
      </c>
      <c r="R239">
        <f t="shared" si="318"/>
        <v>0</v>
      </c>
      <c r="S239" s="16" t="s">
        <v>45</v>
      </c>
      <c r="T239" s="16" t="str">
        <f t="shared" si="310"/>
        <v>Pemrograman Web dan Perangkat Bergerak XI</v>
      </c>
      <c r="U239" s="16" t="str">
        <f t="shared" si="311"/>
        <v>Ujian Akhir Semester</v>
      </c>
      <c r="V239" s="16">
        <f t="shared" si="319"/>
        <v>0</v>
      </c>
      <c r="W239" s="16">
        <f t="shared" si="320"/>
        <v>0</v>
      </c>
      <c r="X239" s="16">
        <f t="shared" si="321"/>
        <v>0</v>
      </c>
      <c r="Y239" s="16" t="str">
        <f t="shared" si="312"/>
        <v/>
      </c>
      <c r="Z239" s="16" t="str">
        <f t="shared" si="313"/>
        <v/>
      </c>
      <c r="AA239" s="16" t="str">
        <f t="shared" si="322"/>
        <v/>
      </c>
      <c r="AB239" s="16" t="str">
        <f t="shared" si="323"/>
        <v/>
      </c>
      <c r="AC239">
        <f t="shared" si="324"/>
        <v>0</v>
      </c>
      <c r="AD239">
        <f t="shared" si="325"/>
        <v>0</v>
      </c>
      <c r="AE239" t="b">
        <f t="shared" si="314"/>
        <v>0</v>
      </c>
      <c r="AF239" s="20" t="str">
        <f t="shared" si="326"/>
        <v/>
      </c>
      <c r="AG239" s="16" t="str">
        <f t="shared" si="327"/>
        <v/>
      </c>
      <c r="AH239" s="16" t="str">
        <f t="shared" si="328"/>
        <v/>
      </c>
    </row>
    <row r="240" spans="1:34" ht="15" customHeight="1" x14ac:dyDescent="0.25">
      <c r="A240" s="47"/>
      <c r="B240" s="53"/>
      <c r="C240" s="25" t="str">
        <f t="shared" ref="C240" si="385">IF(C239="Teks Uraian","",IF(OR(LEN(C239)&lt;1,LEN(D240)&lt;1),"","A"))</f>
        <v/>
      </c>
      <c r="D240" s="31"/>
      <c r="E240" s="34"/>
      <c r="F240" s="45"/>
      <c r="G240" s="50"/>
      <c r="H240" s="31"/>
      <c r="I240" s="31"/>
      <c r="J240" s="39"/>
      <c r="K240" s="39"/>
      <c r="L240" s="40"/>
      <c r="M240" s="29"/>
      <c r="O240" s="2">
        <f t="shared" si="316"/>
        <v>0</v>
      </c>
      <c r="P240" s="2" t="str">
        <f t="shared" si="337"/>
        <v/>
      </c>
      <c r="Q240" t="str">
        <f t="shared" si="317"/>
        <v/>
      </c>
      <c r="R240">
        <f t="shared" si="318"/>
        <v>0</v>
      </c>
      <c r="S240" s="16" t="s">
        <v>45</v>
      </c>
      <c r="T240" s="16" t="str">
        <f t="shared" si="310"/>
        <v>Pemrograman Web dan Perangkat Bergerak XI</v>
      </c>
      <c r="U240" s="16" t="str">
        <f t="shared" si="311"/>
        <v>Ujian Akhir Semester</v>
      </c>
      <c r="V240" s="16">
        <f t="shared" si="319"/>
        <v>0</v>
      </c>
      <c r="W240" s="16">
        <f t="shared" si="320"/>
        <v>0</v>
      </c>
      <c r="X240" s="16">
        <f t="shared" si="321"/>
        <v>0</v>
      </c>
      <c r="Y240" s="16" t="str">
        <f t="shared" si="312"/>
        <v/>
      </c>
      <c r="Z240" s="16" t="str">
        <f t="shared" si="313"/>
        <v/>
      </c>
      <c r="AA240" s="16" t="str">
        <f t="shared" si="322"/>
        <v/>
      </c>
      <c r="AB240" s="16" t="str">
        <f t="shared" si="323"/>
        <v/>
      </c>
      <c r="AC240">
        <f t="shared" si="324"/>
        <v>0</v>
      </c>
      <c r="AD240">
        <f t="shared" si="325"/>
        <v>0</v>
      </c>
      <c r="AE240" t="b">
        <f t="shared" si="314"/>
        <v>0</v>
      </c>
      <c r="AF240" s="20" t="str">
        <f t="shared" si="326"/>
        <v/>
      </c>
      <c r="AG240" s="16" t="str">
        <f t="shared" si="327"/>
        <v/>
      </c>
      <c r="AH240" s="16" t="str">
        <f t="shared" si="328"/>
        <v/>
      </c>
    </row>
    <row r="241" spans="1:34" ht="15" customHeight="1" x14ac:dyDescent="0.25">
      <c r="A241" s="47"/>
      <c r="B241" s="53"/>
      <c r="C241" s="25" t="str">
        <f t="shared" ref="C241" si="386">IF(OR(LEN(C240)&lt;1,LEN(D240)&lt;1),"","B")</f>
        <v/>
      </c>
      <c r="D241" s="31"/>
      <c r="E241" s="34"/>
      <c r="F241" s="45"/>
      <c r="G241" s="50"/>
      <c r="H241" s="31"/>
      <c r="I241" s="31"/>
      <c r="J241" s="39"/>
      <c r="K241" s="39"/>
      <c r="L241" s="40"/>
      <c r="M241" s="29"/>
      <c r="O241" s="2">
        <f t="shared" si="316"/>
        <v>0</v>
      </c>
      <c r="P241" s="2" t="str">
        <f t="shared" si="337"/>
        <v/>
      </c>
      <c r="Q241" t="str">
        <f t="shared" si="317"/>
        <v/>
      </c>
      <c r="R241">
        <f t="shared" si="318"/>
        <v>0</v>
      </c>
      <c r="S241" s="16" t="s">
        <v>45</v>
      </c>
      <c r="T241" s="16" t="str">
        <f t="shared" si="310"/>
        <v>Pemrograman Web dan Perangkat Bergerak XI</v>
      </c>
      <c r="U241" s="16" t="str">
        <f t="shared" si="311"/>
        <v>Ujian Akhir Semester</v>
      </c>
      <c r="V241" s="16">
        <f t="shared" si="319"/>
        <v>0</v>
      </c>
      <c r="W241" s="16">
        <f t="shared" si="320"/>
        <v>0</v>
      </c>
      <c r="X241" s="16">
        <f t="shared" si="321"/>
        <v>0</v>
      </c>
      <c r="Y241" s="16" t="str">
        <f t="shared" si="312"/>
        <v/>
      </c>
      <c r="Z241" s="16" t="str">
        <f t="shared" si="313"/>
        <v/>
      </c>
      <c r="AA241" s="16" t="str">
        <f t="shared" si="322"/>
        <v/>
      </c>
      <c r="AB241" s="16" t="str">
        <f t="shared" si="323"/>
        <v/>
      </c>
      <c r="AC241">
        <f t="shared" si="324"/>
        <v>0</v>
      </c>
      <c r="AD241">
        <f t="shared" si="325"/>
        <v>0</v>
      </c>
      <c r="AE241" t="b">
        <f t="shared" si="314"/>
        <v>0</v>
      </c>
      <c r="AF241" s="20" t="str">
        <f t="shared" si="326"/>
        <v/>
      </c>
      <c r="AG241" s="16" t="str">
        <f t="shared" si="327"/>
        <v/>
      </c>
      <c r="AH241" s="16" t="str">
        <f t="shared" si="328"/>
        <v/>
      </c>
    </row>
    <row r="242" spans="1:34" ht="15" customHeight="1" x14ac:dyDescent="0.25">
      <c r="A242" s="47"/>
      <c r="B242" s="53"/>
      <c r="C242" s="25" t="str">
        <f t="shared" ref="C242" si="387">IF(OR(LEN(C241)&lt;1,LEN(D242)&lt;1),"","C")</f>
        <v/>
      </c>
      <c r="D242" s="31"/>
      <c r="E242" s="34"/>
      <c r="F242" s="45"/>
      <c r="G242" s="50"/>
      <c r="H242" s="31"/>
      <c r="I242" s="31"/>
      <c r="J242" s="39"/>
      <c r="K242" s="39"/>
      <c r="L242" s="40"/>
      <c r="M242" s="29"/>
      <c r="O242" s="2">
        <f t="shared" si="316"/>
        <v>0</v>
      </c>
      <c r="P242" s="2" t="str">
        <f t="shared" si="337"/>
        <v/>
      </c>
      <c r="Q242" t="str">
        <f t="shared" si="317"/>
        <v/>
      </c>
      <c r="R242">
        <f t="shared" si="318"/>
        <v>0</v>
      </c>
      <c r="S242" s="16" t="s">
        <v>45</v>
      </c>
      <c r="T242" s="16" t="str">
        <f t="shared" si="310"/>
        <v>Pemrograman Web dan Perangkat Bergerak XI</v>
      </c>
      <c r="U242" s="16" t="str">
        <f t="shared" si="311"/>
        <v>Ujian Akhir Semester</v>
      </c>
      <c r="V242" s="16">
        <f t="shared" si="319"/>
        <v>0</v>
      </c>
      <c r="W242" s="16">
        <f t="shared" si="320"/>
        <v>0</v>
      </c>
      <c r="X242" s="16">
        <f t="shared" si="321"/>
        <v>0</v>
      </c>
      <c r="Y242" s="16" t="str">
        <f t="shared" si="312"/>
        <v/>
      </c>
      <c r="Z242" s="16" t="str">
        <f t="shared" si="313"/>
        <v/>
      </c>
      <c r="AA242" s="16" t="str">
        <f t="shared" si="322"/>
        <v/>
      </c>
      <c r="AB242" s="16" t="str">
        <f t="shared" si="323"/>
        <v/>
      </c>
      <c r="AC242">
        <f t="shared" si="324"/>
        <v>0</v>
      </c>
      <c r="AD242">
        <f t="shared" si="325"/>
        <v>0</v>
      </c>
      <c r="AE242" t="b">
        <f t="shared" si="314"/>
        <v>0</v>
      </c>
      <c r="AF242" s="20" t="str">
        <f t="shared" si="326"/>
        <v/>
      </c>
      <c r="AG242" s="16" t="str">
        <f t="shared" si="327"/>
        <v/>
      </c>
      <c r="AH242" s="16" t="str">
        <f t="shared" si="328"/>
        <v/>
      </c>
    </row>
    <row r="243" spans="1:34" ht="15" customHeight="1" x14ac:dyDescent="0.25">
      <c r="A243" s="47"/>
      <c r="B243" s="53"/>
      <c r="C243" s="25" t="str">
        <f t="shared" ref="C243" si="388">IF(OR(LEN(C242)&lt;1,LEN(D243)&lt;1),"","D")</f>
        <v/>
      </c>
      <c r="D243" s="31"/>
      <c r="E243" s="34"/>
      <c r="F243" s="45"/>
      <c r="G243" s="50"/>
      <c r="H243" s="31"/>
      <c r="I243" s="31"/>
      <c r="J243" s="39"/>
      <c r="K243" s="39"/>
      <c r="L243" s="40"/>
      <c r="M243" s="29"/>
      <c r="O243" s="2">
        <f t="shared" si="316"/>
        <v>0</v>
      </c>
      <c r="P243" s="2" t="str">
        <f t="shared" si="337"/>
        <v/>
      </c>
      <c r="Q243" t="str">
        <f t="shared" si="317"/>
        <v/>
      </c>
      <c r="R243">
        <f t="shared" si="318"/>
        <v>0</v>
      </c>
      <c r="S243" s="16" t="s">
        <v>45</v>
      </c>
      <c r="T243" s="16" t="str">
        <f t="shared" si="310"/>
        <v>Pemrograman Web dan Perangkat Bergerak XI</v>
      </c>
      <c r="U243" s="16" t="str">
        <f t="shared" si="311"/>
        <v>Ujian Akhir Semester</v>
      </c>
      <c r="V243" s="16">
        <f t="shared" si="319"/>
        <v>0</v>
      </c>
      <c r="W243" s="16">
        <f t="shared" si="320"/>
        <v>0</v>
      </c>
      <c r="X243" s="16">
        <f t="shared" si="321"/>
        <v>0</v>
      </c>
      <c r="Y243" s="16" t="str">
        <f t="shared" si="312"/>
        <v/>
      </c>
      <c r="Z243" s="16" t="str">
        <f t="shared" si="313"/>
        <v/>
      </c>
      <c r="AA243" s="16" t="str">
        <f t="shared" si="322"/>
        <v/>
      </c>
      <c r="AB243" s="16" t="str">
        <f t="shared" si="323"/>
        <v/>
      </c>
      <c r="AC243">
        <f t="shared" si="324"/>
        <v>0</v>
      </c>
      <c r="AD243">
        <f t="shared" si="325"/>
        <v>0</v>
      </c>
      <c r="AE243" t="b">
        <f t="shared" si="314"/>
        <v>0</v>
      </c>
      <c r="AF243" s="20" t="str">
        <f t="shared" si="326"/>
        <v/>
      </c>
      <c r="AG243" s="16" t="str">
        <f t="shared" si="327"/>
        <v/>
      </c>
      <c r="AH243" s="16" t="str">
        <f t="shared" si="328"/>
        <v/>
      </c>
    </row>
    <row r="244" spans="1:34" ht="15.75" customHeight="1" thickBot="1" x14ac:dyDescent="0.3">
      <c r="A244" s="48"/>
      <c r="B244" s="54"/>
      <c r="C244" s="28" t="str">
        <f t="shared" ref="C244" si="389">IF(OR(LEN(C243)&lt;1,LEN(D244)&lt;1),"","E")</f>
        <v/>
      </c>
      <c r="D244" s="32"/>
      <c r="E244" s="35"/>
      <c r="F244" s="46"/>
      <c r="G244" s="51"/>
      <c r="H244" s="32"/>
      <c r="I244" s="32"/>
      <c r="J244" s="32"/>
      <c r="K244" s="32"/>
      <c r="L244" s="41"/>
      <c r="M244" s="29"/>
      <c r="O244" s="2">
        <f t="shared" si="316"/>
        <v>0</v>
      </c>
      <c r="P244" s="2" t="str">
        <f t="shared" si="337"/>
        <v/>
      </c>
      <c r="Q244" t="str">
        <f t="shared" si="317"/>
        <v/>
      </c>
      <c r="R244">
        <f t="shared" si="318"/>
        <v>0</v>
      </c>
      <c r="S244" s="16" t="s">
        <v>45</v>
      </c>
      <c r="T244" s="16" t="str">
        <f t="shared" si="310"/>
        <v>Pemrograman Web dan Perangkat Bergerak XI</v>
      </c>
      <c r="U244" s="16" t="str">
        <f t="shared" si="311"/>
        <v>Ujian Akhir Semester</v>
      </c>
      <c r="V244" s="16">
        <f t="shared" si="319"/>
        <v>0</v>
      </c>
      <c r="W244" s="16">
        <f t="shared" si="320"/>
        <v>0</v>
      </c>
      <c r="X244" s="16">
        <f t="shared" si="321"/>
        <v>0</v>
      </c>
      <c r="Y244" s="16" t="str">
        <f t="shared" si="312"/>
        <v/>
      </c>
      <c r="Z244" s="16" t="str">
        <f t="shared" si="313"/>
        <v/>
      </c>
      <c r="AA244" s="16" t="str">
        <f t="shared" si="322"/>
        <v/>
      </c>
      <c r="AB244" s="16" t="str">
        <f t="shared" si="323"/>
        <v/>
      </c>
      <c r="AC244">
        <f t="shared" si="324"/>
        <v>0</v>
      </c>
      <c r="AD244">
        <f t="shared" si="325"/>
        <v>0</v>
      </c>
      <c r="AE244" t="b">
        <f t="shared" si="314"/>
        <v>0</v>
      </c>
      <c r="AF244" s="20" t="str">
        <f t="shared" si="326"/>
        <v/>
      </c>
      <c r="AG244" s="16" t="str">
        <f t="shared" si="327"/>
        <v/>
      </c>
      <c r="AH244" s="16" t="str">
        <f t="shared" si="328"/>
        <v/>
      </c>
    </row>
    <row r="245" spans="1:34" ht="15" customHeight="1" x14ac:dyDescent="0.25">
      <c r="A245" s="47"/>
      <c r="B245" s="52" t="str">
        <f t="shared" ref="B245" si="390">IF(LEN(A245)&lt;1,"",IF(ISBLANK(B239),"",B239+1))</f>
        <v/>
      </c>
      <c r="C245" s="27" t="str">
        <f t="shared" ref="C245" si="391">IF(ISBLANK(A245),"",IF(A245="Uraian Panjang","Teks Uraian","Teks Soal"))</f>
        <v/>
      </c>
      <c r="D245" s="33"/>
      <c r="E245" s="36"/>
      <c r="F245" s="45" t="str">
        <f t="shared" ref="F245" si="392">IF(ISBLANK(A245),"",IF(A245="Pilihan Ganda","Centang salah satu jawaban disamping pada kolom KUNCI",IF(A245="Jawaban Jamak","Centang beberapa jawaban disamping pada kolom KUNCI",IF(A245="Uraian Panjang","Pastikan tidak ada jawaban yang tercentang pada kolom KUNCI",IF(A245="Esai Koreksi Otomatis","Kunci jawaban adalah teks opsi dan centang opsi tersebut pada kolom KUNCI","ISIKAN JODOHNYA PADA KOLOM KUNCI")))))</f>
        <v/>
      </c>
      <c r="G245" s="49" t="str">
        <f>IF(LEN(A245)&lt;1,"",IF(AE245=FALSE,"Ada kesalahan, mohon perhatikan kolom KETERANGAN",""))</f>
        <v/>
      </c>
      <c r="H245" s="33"/>
      <c r="I245" s="33"/>
      <c r="J245" s="37"/>
      <c r="K245" s="37"/>
      <c r="L245" s="38"/>
      <c r="M245" s="29"/>
      <c r="O245" s="2">
        <f t="shared" si="316"/>
        <v>0</v>
      </c>
      <c r="P245" s="2" t="str">
        <f t="shared" si="337"/>
        <v/>
      </c>
      <c r="Q245" t="str">
        <f t="shared" si="317"/>
        <v/>
      </c>
      <c r="R245">
        <f t="shared" si="318"/>
        <v>0</v>
      </c>
      <c r="S245" s="16" t="s">
        <v>45</v>
      </c>
      <c r="T245" s="16" t="str">
        <f t="shared" si="310"/>
        <v>Pemrograman Web dan Perangkat Bergerak XI</v>
      </c>
      <c r="U245" s="16" t="str">
        <f t="shared" si="311"/>
        <v>Ujian Akhir Semester</v>
      </c>
      <c r="V245" s="16">
        <f t="shared" si="319"/>
        <v>0</v>
      </c>
      <c r="W245" s="16">
        <f t="shared" si="320"/>
        <v>0</v>
      </c>
      <c r="X245" s="16">
        <f t="shared" si="321"/>
        <v>0</v>
      </c>
      <c r="Y245" s="16" t="str">
        <f t="shared" si="312"/>
        <v/>
      </c>
      <c r="Z245" s="16" t="str">
        <f t="shared" si="313"/>
        <v/>
      </c>
      <c r="AA245" s="16" t="str">
        <f t="shared" si="322"/>
        <v/>
      </c>
      <c r="AB245" s="16" t="str">
        <f t="shared" si="323"/>
        <v/>
      </c>
      <c r="AC245">
        <f t="shared" si="324"/>
        <v>0</v>
      </c>
      <c r="AD245">
        <f t="shared" si="325"/>
        <v>0</v>
      </c>
      <c r="AE245" t="b">
        <f t="shared" si="314"/>
        <v>0</v>
      </c>
      <c r="AF245" s="20" t="str">
        <f t="shared" si="326"/>
        <v/>
      </c>
      <c r="AG245" s="16" t="str">
        <f t="shared" si="327"/>
        <v/>
      </c>
      <c r="AH245" s="16" t="str">
        <f t="shared" si="328"/>
        <v/>
      </c>
    </row>
    <row r="246" spans="1:34" ht="15" customHeight="1" x14ac:dyDescent="0.25">
      <c r="A246" s="47"/>
      <c r="B246" s="53"/>
      <c r="C246" s="25" t="str">
        <f t="shared" ref="C246" si="393">IF(C245="Teks Uraian","",IF(OR(LEN(C245)&lt;1,LEN(D246)&lt;1),"","A"))</f>
        <v/>
      </c>
      <c r="D246" s="31"/>
      <c r="E246" s="34"/>
      <c r="F246" s="45"/>
      <c r="G246" s="50"/>
      <c r="H246" s="31"/>
      <c r="I246" s="31"/>
      <c r="J246" s="39"/>
      <c r="K246" s="39"/>
      <c r="L246" s="40"/>
      <c r="M246" s="29"/>
      <c r="O246" s="2">
        <f t="shared" si="316"/>
        <v>0</v>
      </c>
      <c r="P246" s="2" t="str">
        <f t="shared" si="337"/>
        <v/>
      </c>
      <c r="Q246" t="str">
        <f t="shared" si="317"/>
        <v/>
      </c>
      <c r="R246">
        <f t="shared" si="318"/>
        <v>0</v>
      </c>
      <c r="S246" s="16" t="s">
        <v>45</v>
      </c>
      <c r="T246" s="16" t="str">
        <f t="shared" si="310"/>
        <v>Pemrograman Web dan Perangkat Bergerak XI</v>
      </c>
      <c r="U246" s="16" t="str">
        <f t="shared" si="311"/>
        <v>Ujian Akhir Semester</v>
      </c>
      <c r="V246" s="16">
        <f t="shared" si="319"/>
        <v>0</v>
      </c>
      <c r="W246" s="16">
        <f t="shared" si="320"/>
        <v>0</v>
      </c>
      <c r="X246" s="16">
        <f t="shared" si="321"/>
        <v>0</v>
      </c>
      <c r="Y246" s="16" t="str">
        <f t="shared" si="312"/>
        <v/>
      </c>
      <c r="Z246" s="16" t="str">
        <f t="shared" si="313"/>
        <v/>
      </c>
      <c r="AA246" s="16" t="str">
        <f t="shared" si="322"/>
        <v/>
      </c>
      <c r="AB246" s="16" t="str">
        <f t="shared" si="323"/>
        <v/>
      </c>
      <c r="AC246">
        <f t="shared" si="324"/>
        <v>0</v>
      </c>
      <c r="AD246">
        <f t="shared" si="325"/>
        <v>0</v>
      </c>
      <c r="AE246" t="b">
        <f t="shared" si="314"/>
        <v>0</v>
      </c>
      <c r="AF246" s="20" t="str">
        <f t="shared" si="326"/>
        <v/>
      </c>
      <c r="AG246" s="16" t="str">
        <f t="shared" si="327"/>
        <v/>
      </c>
      <c r="AH246" s="16" t="str">
        <f t="shared" si="328"/>
        <v/>
      </c>
    </row>
    <row r="247" spans="1:34" ht="15" customHeight="1" x14ac:dyDescent="0.25">
      <c r="A247" s="47"/>
      <c r="B247" s="53"/>
      <c r="C247" s="25" t="str">
        <f t="shared" ref="C247" si="394">IF(OR(LEN(C246)&lt;1,LEN(D246)&lt;1),"","B")</f>
        <v/>
      </c>
      <c r="D247" s="31"/>
      <c r="E247" s="34"/>
      <c r="F247" s="45"/>
      <c r="G247" s="50"/>
      <c r="H247" s="31"/>
      <c r="I247" s="31"/>
      <c r="J247" s="39"/>
      <c r="K247" s="39"/>
      <c r="L247" s="40"/>
      <c r="M247" s="29"/>
      <c r="O247" s="2">
        <f t="shared" si="316"/>
        <v>0</v>
      </c>
      <c r="P247" s="2" t="str">
        <f t="shared" si="337"/>
        <v/>
      </c>
      <c r="Q247" t="str">
        <f t="shared" si="317"/>
        <v/>
      </c>
      <c r="R247">
        <f t="shared" si="318"/>
        <v>0</v>
      </c>
      <c r="S247" s="16" t="s">
        <v>45</v>
      </c>
      <c r="T247" s="16" t="str">
        <f t="shared" si="310"/>
        <v>Pemrograman Web dan Perangkat Bergerak XI</v>
      </c>
      <c r="U247" s="16" t="str">
        <f t="shared" si="311"/>
        <v>Ujian Akhir Semester</v>
      </c>
      <c r="V247" s="16">
        <f t="shared" si="319"/>
        <v>0</v>
      </c>
      <c r="W247" s="16">
        <f t="shared" si="320"/>
        <v>0</v>
      </c>
      <c r="X247" s="16">
        <f t="shared" si="321"/>
        <v>0</v>
      </c>
      <c r="Y247" s="16" t="str">
        <f t="shared" si="312"/>
        <v/>
      </c>
      <c r="Z247" s="16" t="str">
        <f t="shared" si="313"/>
        <v/>
      </c>
      <c r="AA247" s="16" t="str">
        <f t="shared" si="322"/>
        <v/>
      </c>
      <c r="AB247" s="16" t="str">
        <f t="shared" si="323"/>
        <v/>
      </c>
      <c r="AC247">
        <f t="shared" si="324"/>
        <v>0</v>
      </c>
      <c r="AD247">
        <f t="shared" si="325"/>
        <v>0</v>
      </c>
      <c r="AE247" t="b">
        <f t="shared" si="314"/>
        <v>0</v>
      </c>
      <c r="AF247" s="20" t="str">
        <f t="shared" si="326"/>
        <v/>
      </c>
      <c r="AG247" s="16" t="str">
        <f t="shared" si="327"/>
        <v/>
      </c>
      <c r="AH247" s="16" t="str">
        <f t="shared" si="328"/>
        <v/>
      </c>
    </row>
    <row r="248" spans="1:34" ht="15" customHeight="1" x14ac:dyDescent="0.25">
      <c r="A248" s="47"/>
      <c r="B248" s="53"/>
      <c r="C248" s="25" t="str">
        <f t="shared" ref="C248" si="395">IF(OR(LEN(C247)&lt;1,LEN(D248)&lt;1),"","C")</f>
        <v/>
      </c>
      <c r="D248" s="31"/>
      <c r="E248" s="34"/>
      <c r="F248" s="45"/>
      <c r="G248" s="50"/>
      <c r="H248" s="31"/>
      <c r="I248" s="31"/>
      <c r="J248" s="39"/>
      <c r="K248" s="39"/>
      <c r="L248" s="40"/>
      <c r="M248" s="29"/>
      <c r="O248" s="2">
        <f t="shared" si="316"/>
        <v>0</v>
      </c>
      <c r="P248" s="2" t="str">
        <f t="shared" si="337"/>
        <v/>
      </c>
      <c r="Q248" t="str">
        <f t="shared" si="317"/>
        <v/>
      </c>
      <c r="R248">
        <f t="shared" si="318"/>
        <v>0</v>
      </c>
      <c r="S248" s="16" t="s">
        <v>45</v>
      </c>
      <c r="T248" s="16" t="str">
        <f t="shared" si="310"/>
        <v>Pemrograman Web dan Perangkat Bergerak XI</v>
      </c>
      <c r="U248" s="16" t="str">
        <f t="shared" si="311"/>
        <v>Ujian Akhir Semester</v>
      </c>
      <c r="V248" s="16">
        <f t="shared" si="319"/>
        <v>0</v>
      </c>
      <c r="W248" s="16">
        <f t="shared" si="320"/>
        <v>0</v>
      </c>
      <c r="X248" s="16">
        <f t="shared" si="321"/>
        <v>0</v>
      </c>
      <c r="Y248" s="16" t="str">
        <f t="shared" si="312"/>
        <v/>
      </c>
      <c r="Z248" s="16" t="str">
        <f t="shared" si="313"/>
        <v/>
      </c>
      <c r="AA248" s="16" t="str">
        <f t="shared" si="322"/>
        <v/>
      </c>
      <c r="AB248" s="16" t="str">
        <f t="shared" si="323"/>
        <v/>
      </c>
      <c r="AC248">
        <f t="shared" si="324"/>
        <v>0</v>
      </c>
      <c r="AD248">
        <f t="shared" si="325"/>
        <v>0</v>
      </c>
      <c r="AE248" t="b">
        <f t="shared" si="314"/>
        <v>0</v>
      </c>
      <c r="AF248" s="20" t="str">
        <f t="shared" si="326"/>
        <v/>
      </c>
      <c r="AG248" s="16" t="str">
        <f t="shared" si="327"/>
        <v/>
      </c>
      <c r="AH248" s="16" t="str">
        <f t="shared" si="328"/>
        <v/>
      </c>
    </row>
    <row r="249" spans="1:34" ht="15" customHeight="1" x14ac:dyDescent="0.25">
      <c r="A249" s="47"/>
      <c r="B249" s="53"/>
      <c r="C249" s="25" t="str">
        <f t="shared" ref="C249" si="396">IF(OR(LEN(C248)&lt;1,LEN(D249)&lt;1),"","D")</f>
        <v/>
      </c>
      <c r="D249" s="31"/>
      <c r="E249" s="34"/>
      <c r="F249" s="45"/>
      <c r="G249" s="50"/>
      <c r="H249" s="31"/>
      <c r="I249" s="31"/>
      <c r="J249" s="39"/>
      <c r="K249" s="39"/>
      <c r="L249" s="40"/>
      <c r="M249" s="29"/>
      <c r="O249" s="2">
        <f t="shared" si="316"/>
        <v>0</v>
      </c>
      <c r="P249" s="2" t="str">
        <f t="shared" si="337"/>
        <v/>
      </c>
      <c r="Q249" t="str">
        <f t="shared" si="317"/>
        <v/>
      </c>
      <c r="R249">
        <f t="shared" si="318"/>
        <v>0</v>
      </c>
      <c r="S249" s="16" t="s">
        <v>45</v>
      </c>
      <c r="T249" s="16" t="str">
        <f t="shared" si="310"/>
        <v>Pemrograman Web dan Perangkat Bergerak XI</v>
      </c>
      <c r="U249" s="16" t="str">
        <f t="shared" si="311"/>
        <v>Ujian Akhir Semester</v>
      </c>
      <c r="V249" s="16">
        <f t="shared" si="319"/>
        <v>0</v>
      </c>
      <c r="W249" s="16">
        <f t="shared" si="320"/>
        <v>0</v>
      </c>
      <c r="X249" s="16">
        <f t="shared" si="321"/>
        <v>0</v>
      </c>
      <c r="Y249" s="16" t="str">
        <f t="shared" si="312"/>
        <v/>
      </c>
      <c r="Z249" s="16" t="str">
        <f t="shared" si="313"/>
        <v/>
      </c>
      <c r="AA249" s="16" t="str">
        <f t="shared" si="322"/>
        <v/>
      </c>
      <c r="AB249" s="16" t="str">
        <f t="shared" si="323"/>
        <v/>
      </c>
      <c r="AC249">
        <f t="shared" si="324"/>
        <v>0</v>
      </c>
      <c r="AD249">
        <f t="shared" si="325"/>
        <v>0</v>
      </c>
      <c r="AE249" t="b">
        <f t="shared" si="314"/>
        <v>0</v>
      </c>
      <c r="AF249" s="20" t="str">
        <f t="shared" si="326"/>
        <v/>
      </c>
      <c r="AG249" s="16" t="str">
        <f t="shared" si="327"/>
        <v/>
      </c>
      <c r="AH249" s="16" t="str">
        <f t="shared" si="328"/>
        <v/>
      </c>
    </row>
    <row r="250" spans="1:34" ht="15.75" customHeight="1" thickBot="1" x14ac:dyDescent="0.3">
      <c r="A250" s="48"/>
      <c r="B250" s="54"/>
      <c r="C250" s="28" t="str">
        <f t="shared" ref="C250" si="397">IF(OR(LEN(C249)&lt;1,LEN(D250)&lt;1),"","E")</f>
        <v/>
      </c>
      <c r="D250" s="32"/>
      <c r="E250" s="35"/>
      <c r="F250" s="46"/>
      <c r="G250" s="51"/>
      <c r="H250" s="32"/>
      <c r="I250" s="32"/>
      <c r="J250" s="32"/>
      <c r="K250" s="32"/>
      <c r="L250" s="41"/>
      <c r="M250" s="29"/>
      <c r="O250" s="2">
        <f t="shared" si="316"/>
        <v>0</v>
      </c>
      <c r="P250" s="2" t="str">
        <f t="shared" si="337"/>
        <v/>
      </c>
      <c r="Q250" t="str">
        <f t="shared" si="317"/>
        <v/>
      </c>
      <c r="R250">
        <f t="shared" si="318"/>
        <v>0</v>
      </c>
      <c r="S250" s="16" t="s">
        <v>45</v>
      </c>
      <c r="T250" s="16" t="str">
        <f t="shared" si="310"/>
        <v>Pemrograman Web dan Perangkat Bergerak XI</v>
      </c>
      <c r="U250" s="16" t="str">
        <f t="shared" si="311"/>
        <v>Ujian Akhir Semester</v>
      </c>
      <c r="V250" s="16">
        <f t="shared" si="319"/>
        <v>0</v>
      </c>
      <c r="W250" s="16">
        <f t="shared" si="320"/>
        <v>0</v>
      </c>
      <c r="X250" s="16">
        <f t="shared" si="321"/>
        <v>0</v>
      </c>
      <c r="Y250" s="16" t="str">
        <f t="shared" si="312"/>
        <v/>
      </c>
      <c r="Z250" s="16" t="str">
        <f t="shared" si="313"/>
        <v/>
      </c>
      <c r="AA250" s="16" t="str">
        <f t="shared" si="322"/>
        <v/>
      </c>
      <c r="AB250" s="16" t="str">
        <f t="shared" si="323"/>
        <v/>
      </c>
      <c r="AC250">
        <f t="shared" si="324"/>
        <v>0</v>
      </c>
      <c r="AD250">
        <f t="shared" si="325"/>
        <v>0</v>
      </c>
      <c r="AE250" t="b">
        <f t="shared" si="314"/>
        <v>0</v>
      </c>
      <c r="AF250" s="20" t="str">
        <f t="shared" si="326"/>
        <v/>
      </c>
      <c r="AG250" s="16" t="str">
        <f t="shared" si="327"/>
        <v/>
      </c>
      <c r="AH250" s="16" t="str">
        <f t="shared" si="328"/>
        <v/>
      </c>
    </row>
    <row r="251" spans="1:34" ht="15" customHeight="1" x14ac:dyDescent="0.25">
      <c r="A251" s="47"/>
      <c r="B251" s="52" t="str">
        <f t="shared" ref="B251" si="398">IF(LEN(A251)&lt;1,"",IF(ISBLANK(B245),"",B245+1))</f>
        <v/>
      </c>
      <c r="C251" s="27" t="str">
        <f t="shared" ref="C251" si="399">IF(ISBLANK(A251),"",IF(A251="Uraian Panjang","Teks Uraian","Teks Soal"))</f>
        <v/>
      </c>
      <c r="D251" s="33"/>
      <c r="E251" s="36"/>
      <c r="F251" s="45" t="str">
        <f t="shared" ref="F251" si="400">IF(ISBLANK(A251),"",IF(A251="Pilihan Ganda","Centang salah satu jawaban disamping pada kolom KUNCI",IF(A251="Jawaban Jamak","Centang beberapa jawaban disamping pada kolom KUNCI",IF(A251="Uraian Panjang","Pastikan tidak ada jawaban yang tercentang pada kolom KUNCI",IF(A251="Esai Koreksi Otomatis","Kunci jawaban adalah teks opsi dan centang opsi tersebut pada kolom KUNCI","ISIKAN JODOHNYA PADA KOLOM KUNCI")))))</f>
        <v/>
      </c>
      <c r="G251" s="49" t="str">
        <f>IF(LEN(A251)&lt;1,"",IF(AE251=FALSE,"Ada kesalahan, mohon perhatikan kolom KETERANGAN",""))</f>
        <v/>
      </c>
      <c r="H251" s="33"/>
      <c r="I251" s="33"/>
      <c r="J251" s="37"/>
      <c r="K251" s="37"/>
      <c r="L251" s="38"/>
      <c r="M251" s="29"/>
      <c r="O251" s="2">
        <f t="shared" si="316"/>
        <v>0</v>
      </c>
      <c r="P251" s="2" t="str">
        <f t="shared" si="337"/>
        <v/>
      </c>
      <c r="Q251" t="str">
        <f t="shared" si="317"/>
        <v/>
      </c>
      <c r="R251">
        <f t="shared" si="318"/>
        <v>0</v>
      </c>
      <c r="S251" s="16" t="s">
        <v>45</v>
      </c>
      <c r="T251" s="16" t="str">
        <f t="shared" si="310"/>
        <v>Pemrograman Web dan Perangkat Bergerak XI</v>
      </c>
      <c r="U251" s="16" t="str">
        <f t="shared" si="311"/>
        <v>Ujian Akhir Semester</v>
      </c>
      <c r="V251" s="16">
        <f t="shared" si="319"/>
        <v>0</v>
      </c>
      <c r="W251" s="16">
        <f t="shared" si="320"/>
        <v>0</v>
      </c>
      <c r="X251" s="16">
        <f t="shared" si="321"/>
        <v>0</v>
      </c>
      <c r="Y251" s="16" t="str">
        <f t="shared" si="312"/>
        <v/>
      </c>
      <c r="Z251" s="16" t="str">
        <f t="shared" si="313"/>
        <v/>
      </c>
      <c r="AA251" s="16" t="str">
        <f t="shared" si="322"/>
        <v/>
      </c>
      <c r="AB251" s="16" t="str">
        <f t="shared" si="323"/>
        <v/>
      </c>
      <c r="AC251">
        <f t="shared" si="324"/>
        <v>0</v>
      </c>
      <c r="AD251">
        <f t="shared" si="325"/>
        <v>0</v>
      </c>
      <c r="AE251" t="b">
        <f t="shared" si="314"/>
        <v>0</v>
      </c>
      <c r="AF251" s="20" t="str">
        <f t="shared" si="326"/>
        <v/>
      </c>
      <c r="AG251" s="16" t="str">
        <f t="shared" si="327"/>
        <v/>
      </c>
      <c r="AH251" s="16" t="str">
        <f t="shared" si="328"/>
        <v/>
      </c>
    </row>
    <row r="252" spans="1:34" ht="15" customHeight="1" x14ac:dyDescent="0.25">
      <c r="A252" s="47"/>
      <c r="B252" s="53"/>
      <c r="C252" s="25" t="str">
        <f t="shared" ref="C252" si="401">IF(C251="Teks Uraian","",IF(OR(LEN(C251)&lt;1,LEN(D252)&lt;1),"","A"))</f>
        <v/>
      </c>
      <c r="D252" s="31"/>
      <c r="E252" s="34"/>
      <c r="F252" s="45"/>
      <c r="G252" s="50"/>
      <c r="H252" s="31"/>
      <c r="I252" s="31"/>
      <c r="J252" s="39"/>
      <c r="K252" s="39"/>
      <c r="L252" s="40"/>
      <c r="M252" s="29"/>
      <c r="O252" s="2">
        <f t="shared" si="316"/>
        <v>0</v>
      </c>
      <c r="P252" s="2" t="str">
        <f t="shared" si="337"/>
        <v/>
      </c>
      <c r="Q252" t="str">
        <f t="shared" si="317"/>
        <v/>
      </c>
      <c r="R252">
        <f t="shared" si="318"/>
        <v>0</v>
      </c>
      <c r="S252" s="16" t="s">
        <v>45</v>
      </c>
      <c r="T252" s="16" t="str">
        <f t="shared" si="310"/>
        <v>Pemrograman Web dan Perangkat Bergerak XI</v>
      </c>
      <c r="U252" s="16" t="str">
        <f t="shared" si="311"/>
        <v>Ujian Akhir Semester</v>
      </c>
      <c r="V252" s="16">
        <f t="shared" si="319"/>
        <v>0</v>
      </c>
      <c r="W252" s="16">
        <f t="shared" si="320"/>
        <v>0</v>
      </c>
      <c r="X252" s="16">
        <f t="shared" si="321"/>
        <v>0</v>
      </c>
      <c r="Y252" s="16" t="str">
        <f t="shared" si="312"/>
        <v/>
      </c>
      <c r="Z252" s="16" t="str">
        <f t="shared" si="313"/>
        <v/>
      </c>
      <c r="AA252" s="16" t="str">
        <f t="shared" si="322"/>
        <v/>
      </c>
      <c r="AB252" s="16" t="str">
        <f t="shared" si="323"/>
        <v/>
      </c>
      <c r="AC252">
        <f t="shared" si="324"/>
        <v>0</v>
      </c>
      <c r="AD252">
        <f t="shared" si="325"/>
        <v>0</v>
      </c>
      <c r="AE252" t="b">
        <f t="shared" si="314"/>
        <v>0</v>
      </c>
      <c r="AF252" s="20" t="str">
        <f t="shared" si="326"/>
        <v/>
      </c>
      <c r="AG252" s="16" t="str">
        <f t="shared" si="327"/>
        <v/>
      </c>
      <c r="AH252" s="16" t="str">
        <f t="shared" si="328"/>
        <v/>
      </c>
    </row>
    <row r="253" spans="1:34" ht="15" customHeight="1" x14ac:dyDescent="0.25">
      <c r="A253" s="47"/>
      <c r="B253" s="53"/>
      <c r="C253" s="25" t="str">
        <f t="shared" ref="C253" si="402">IF(OR(LEN(C252)&lt;1,LEN(D252)&lt;1),"","B")</f>
        <v/>
      </c>
      <c r="D253" s="31"/>
      <c r="E253" s="34"/>
      <c r="F253" s="45"/>
      <c r="G253" s="50"/>
      <c r="H253" s="31"/>
      <c r="I253" s="31"/>
      <c r="J253" s="39"/>
      <c r="K253" s="39"/>
      <c r="L253" s="40"/>
      <c r="M253" s="29"/>
      <c r="O253" s="2">
        <f t="shared" si="316"/>
        <v>0</v>
      </c>
      <c r="P253" s="2" t="str">
        <f t="shared" si="337"/>
        <v/>
      </c>
      <c r="Q253" t="str">
        <f t="shared" si="317"/>
        <v/>
      </c>
      <c r="R253">
        <f t="shared" si="318"/>
        <v>0</v>
      </c>
      <c r="S253" s="16" t="s">
        <v>45</v>
      </c>
      <c r="T253" s="16" t="str">
        <f t="shared" si="310"/>
        <v>Pemrograman Web dan Perangkat Bergerak XI</v>
      </c>
      <c r="U253" s="16" t="str">
        <f t="shared" si="311"/>
        <v>Ujian Akhir Semester</v>
      </c>
      <c r="V253" s="16">
        <f t="shared" si="319"/>
        <v>0</v>
      </c>
      <c r="W253" s="16">
        <f t="shared" si="320"/>
        <v>0</v>
      </c>
      <c r="X253" s="16">
        <f t="shared" si="321"/>
        <v>0</v>
      </c>
      <c r="Y253" s="16" t="str">
        <f t="shared" si="312"/>
        <v/>
      </c>
      <c r="Z253" s="16" t="str">
        <f t="shared" si="313"/>
        <v/>
      </c>
      <c r="AA253" s="16" t="str">
        <f t="shared" si="322"/>
        <v/>
      </c>
      <c r="AB253" s="16" t="str">
        <f t="shared" si="323"/>
        <v/>
      </c>
      <c r="AC253">
        <f t="shared" si="324"/>
        <v>0</v>
      </c>
      <c r="AD253">
        <f t="shared" si="325"/>
        <v>0</v>
      </c>
      <c r="AE253" t="b">
        <f t="shared" si="314"/>
        <v>0</v>
      </c>
      <c r="AF253" s="20" t="str">
        <f t="shared" si="326"/>
        <v/>
      </c>
      <c r="AG253" s="16" t="str">
        <f t="shared" si="327"/>
        <v/>
      </c>
      <c r="AH253" s="16" t="str">
        <f t="shared" si="328"/>
        <v/>
      </c>
    </row>
    <row r="254" spans="1:34" ht="15" customHeight="1" x14ac:dyDescent="0.25">
      <c r="A254" s="47"/>
      <c r="B254" s="53"/>
      <c r="C254" s="25" t="str">
        <f t="shared" ref="C254" si="403">IF(OR(LEN(C253)&lt;1,LEN(D254)&lt;1),"","C")</f>
        <v/>
      </c>
      <c r="D254" s="31"/>
      <c r="E254" s="34"/>
      <c r="F254" s="45"/>
      <c r="G254" s="50"/>
      <c r="H254" s="31"/>
      <c r="I254" s="31"/>
      <c r="J254" s="39"/>
      <c r="K254" s="39"/>
      <c r="L254" s="40"/>
      <c r="M254" s="29"/>
      <c r="O254" s="2">
        <f t="shared" si="316"/>
        <v>0</v>
      </c>
      <c r="P254" s="2" t="str">
        <f t="shared" si="337"/>
        <v/>
      </c>
      <c r="Q254" t="str">
        <f t="shared" si="317"/>
        <v/>
      </c>
      <c r="R254">
        <f t="shared" si="318"/>
        <v>0</v>
      </c>
      <c r="S254" s="16" t="s">
        <v>45</v>
      </c>
      <c r="T254" s="16" t="str">
        <f t="shared" si="310"/>
        <v>Pemrograman Web dan Perangkat Bergerak XI</v>
      </c>
      <c r="U254" s="16" t="str">
        <f t="shared" si="311"/>
        <v>Ujian Akhir Semester</v>
      </c>
      <c r="V254" s="16">
        <f t="shared" si="319"/>
        <v>0</v>
      </c>
      <c r="W254" s="16">
        <f t="shared" si="320"/>
        <v>0</v>
      </c>
      <c r="X254" s="16">
        <f t="shared" si="321"/>
        <v>0</v>
      </c>
      <c r="Y254" s="16" t="str">
        <f t="shared" si="312"/>
        <v/>
      </c>
      <c r="Z254" s="16" t="str">
        <f t="shared" si="313"/>
        <v/>
      </c>
      <c r="AA254" s="16" t="str">
        <f t="shared" si="322"/>
        <v/>
      </c>
      <c r="AB254" s="16" t="str">
        <f t="shared" si="323"/>
        <v/>
      </c>
      <c r="AC254">
        <f t="shared" si="324"/>
        <v>0</v>
      </c>
      <c r="AD254">
        <f t="shared" si="325"/>
        <v>0</v>
      </c>
      <c r="AE254" t="b">
        <f t="shared" si="314"/>
        <v>0</v>
      </c>
      <c r="AF254" s="20" t="str">
        <f t="shared" si="326"/>
        <v/>
      </c>
      <c r="AG254" s="16" t="str">
        <f t="shared" si="327"/>
        <v/>
      </c>
      <c r="AH254" s="16" t="str">
        <f t="shared" si="328"/>
        <v/>
      </c>
    </row>
    <row r="255" spans="1:34" ht="15" customHeight="1" x14ac:dyDescent="0.25">
      <c r="A255" s="47"/>
      <c r="B255" s="53"/>
      <c r="C255" s="25" t="str">
        <f t="shared" ref="C255" si="404">IF(OR(LEN(C254)&lt;1,LEN(D255)&lt;1),"","D")</f>
        <v/>
      </c>
      <c r="D255" s="31"/>
      <c r="E255" s="34"/>
      <c r="F255" s="45"/>
      <c r="G255" s="50"/>
      <c r="H255" s="31"/>
      <c r="I255" s="31"/>
      <c r="J255" s="39"/>
      <c r="K255" s="39"/>
      <c r="L255" s="40"/>
      <c r="M255" s="29"/>
      <c r="O255" s="2">
        <f t="shared" si="316"/>
        <v>0</v>
      </c>
      <c r="P255" s="2" t="str">
        <f t="shared" si="337"/>
        <v/>
      </c>
      <c r="Q255" t="str">
        <f t="shared" si="317"/>
        <v/>
      </c>
      <c r="R255">
        <f t="shared" si="318"/>
        <v>0</v>
      </c>
      <c r="S255" s="16" t="s">
        <v>45</v>
      </c>
      <c r="T255" s="16" t="str">
        <f t="shared" si="310"/>
        <v>Pemrograman Web dan Perangkat Bergerak XI</v>
      </c>
      <c r="U255" s="16" t="str">
        <f t="shared" si="311"/>
        <v>Ujian Akhir Semester</v>
      </c>
      <c r="V255" s="16">
        <f t="shared" si="319"/>
        <v>0</v>
      </c>
      <c r="W255" s="16">
        <f t="shared" si="320"/>
        <v>0</v>
      </c>
      <c r="X255" s="16">
        <f t="shared" si="321"/>
        <v>0</v>
      </c>
      <c r="Y255" s="16" t="str">
        <f t="shared" si="312"/>
        <v/>
      </c>
      <c r="Z255" s="16" t="str">
        <f t="shared" si="313"/>
        <v/>
      </c>
      <c r="AA255" s="16" t="str">
        <f t="shared" si="322"/>
        <v/>
      </c>
      <c r="AB255" s="16" t="str">
        <f t="shared" si="323"/>
        <v/>
      </c>
      <c r="AC255">
        <f t="shared" si="324"/>
        <v>0</v>
      </c>
      <c r="AD255">
        <f t="shared" si="325"/>
        <v>0</v>
      </c>
      <c r="AE255" t="b">
        <f t="shared" si="314"/>
        <v>0</v>
      </c>
      <c r="AF255" s="20" t="str">
        <f t="shared" si="326"/>
        <v/>
      </c>
      <c r="AG255" s="16" t="str">
        <f t="shared" si="327"/>
        <v/>
      </c>
      <c r="AH255" s="16" t="str">
        <f t="shared" si="328"/>
        <v/>
      </c>
    </row>
    <row r="256" spans="1:34" ht="15.75" customHeight="1" thickBot="1" x14ac:dyDescent="0.3">
      <c r="A256" s="48"/>
      <c r="B256" s="54"/>
      <c r="C256" s="28" t="str">
        <f t="shared" ref="C256" si="405">IF(OR(LEN(C255)&lt;1,LEN(D256)&lt;1),"","E")</f>
        <v/>
      </c>
      <c r="D256" s="32"/>
      <c r="E256" s="35"/>
      <c r="F256" s="46"/>
      <c r="G256" s="51"/>
      <c r="H256" s="32"/>
      <c r="I256" s="32"/>
      <c r="J256" s="32"/>
      <c r="K256" s="32"/>
      <c r="L256" s="41"/>
      <c r="M256" s="29"/>
      <c r="O256" s="2">
        <f t="shared" si="316"/>
        <v>0</v>
      </c>
      <c r="P256" s="2" t="str">
        <f t="shared" si="337"/>
        <v/>
      </c>
      <c r="Q256" t="str">
        <f t="shared" si="317"/>
        <v/>
      </c>
      <c r="R256">
        <f t="shared" si="318"/>
        <v>0</v>
      </c>
      <c r="S256" s="16" t="s">
        <v>45</v>
      </c>
      <c r="T256" s="16" t="str">
        <f t="shared" si="310"/>
        <v>Pemrograman Web dan Perangkat Bergerak XI</v>
      </c>
      <c r="U256" s="16" t="str">
        <f t="shared" si="311"/>
        <v>Ujian Akhir Semester</v>
      </c>
      <c r="V256" s="16">
        <f t="shared" si="319"/>
        <v>0</v>
      </c>
      <c r="W256" s="16">
        <f t="shared" si="320"/>
        <v>0</v>
      </c>
      <c r="X256" s="16">
        <f t="shared" si="321"/>
        <v>0</v>
      </c>
      <c r="Y256" s="16" t="str">
        <f t="shared" si="312"/>
        <v/>
      </c>
      <c r="Z256" s="16" t="str">
        <f t="shared" si="313"/>
        <v/>
      </c>
      <c r="AA256" s="16" t="str">
        <f t="shared" si="322"/>
        <v/>
      </c>
      <c r="AB256" s="16" t="str">
        <f t="shared" si="323"/>
        <v/>
      </c>
      <c r="AC256">
        <f t="shared" si="324"/>
        <v>0</v>
      </c>
      <c r="AD256">
        <f t="shared" si="325"/>
        <v>0</v>
      </c>
      <c r="AE256" t="b">
        <f t="shared" si="314"/>
        <v>0</v>
      </c>
      <c r="AF256" s="20" t="str">
        <f t="shared" si="326"/>
        <v/>
      </c>
      <c r="AG256" s="16" t="str">
        <f t="shared" si="327"/>
        <v/>
      </c>
      <c r="AH256" s="16" t="str">
        <f t="shared" si="328"/>
        <v/>
      </c>
    </row>
    <row r="257" spans="1:34" ht="15" customHeight="1" x14ac:dyDescent="0.25">
      <c r="A257" s="47"/>
      <c r="B257" s="52" t="str">
        <f t="shared" ref="B257" si="406">IF(LEN(A257)&lt;1,"",IF(ISBLANK(B251),"",B251+1))</f>
        <v/>
      </c>
      <c r="C257" s="27" t="str">
        <f t="shared" ref="C257" si="407">IF(ISBLANK(A257),"",IF(A257="Uraian Panjang","Teks Uraian","Teks Soal"))</f>
        <v/>
      </c>
      <c r="D257" s="33"/>
      <c r="E257" s="36"/>
      <c r="F257" s="45" t="str">
        <f t="shared" ref="F257" si="408">IF(ISBLANK(A257),"",IF(A257="Pilihan Ganda","Centang salah satu jawaban disamping pada kolom KUNCI",IF(A257="Jawaban Jamak","Centang beberapa jawaban disamping pada kolom KUNCI",IF(A257="Uraian Panjang","Pastikan tidak ada jawaban yang tercentang pada kolom KUNCI",IF(A257="Esai Koreksi Otomatis","Kunci jawaban adalah teks opsi dan centang opsi tersebut pada kolom KUNCI","ISIKAN JODOHNYA PADA KOLOM KUNCI")))))</f>
        <v/>
      </c>
      <c r="G257" s="49" t="str">
        <f>IF(LEN(A257)&lt;1,"",IF(AE257=FALSE,"Ada kesalahan, mohon perhatikan kolom KETERANGAN",""))</f>
        <v/>
      </c>
      <c r="H257" s="33"/>
      <c r="I257" s="33"/>
      <c r="J257" s="37"/>
      <c r="K257" s="37"/>
      <c r="L257" s="38"/>
      <c r="M257" s="29"/>
      <c r="O257" s="2">
        <f t="shared" si="316"/>
        <v>0</v>
      </c>
      <c r="P257" s="2" t="str">
        <f t="shared" si="337"/>
        <v/>
      </c>
      <c r="Q257" t="str">
        <f t="shared" si="317"/>
        <v/>
      </c>
      <c r="R257">
        <f t="shared" si="318"/>
        <v>0</v>
      </c>
      <c r="S257" s="16" t="s">
        <v>45</v>
      </c>
      <c r="T257" s="16" t="str">
        <f t="shared" si="310"/>
        <v>Pemrograman Web dan Perangkat Bergerak XI</v>
      </c>
      <c r="U257" s="16" t="str">
        <f t="shared" si="311"/>
        <v>Ujian Akhir Semester</v>
      </c>
      <c r="V257" s="16">
        <f t="shared" si="319"/>
        <v>0</v>
      </c>
      <c r="W257" s="16">
        <f t="shared" si="320"/>
        <v>0</v>
      </c>
      <c r="X257" s="16">
        <f t="shared" si="321"/>
        <v>0</v>
      </c>
      <c r="Y257" s="16" t="str">
        <f t="shared" si="312"/>
        <v/>
      </c>
      <c r="Z257" s="16" t="str">
        <f t="shared" si="313"/>
        <v/>
      </c>
      <c r="AA257" s="16" t="str">
        <f t="shared" si="322"/>
        <v/>
      </c>
      <c r="AB257" s="16" t="str">
        <f t="shared" si="323"/>
        <v/>
      </c>
      <c r="AC257">
        <f t="shared" si="324"/>
        <v>0</v>
      </c>
      <c r="AD257">
        <f t="shared" si="325"/>
        <v>0</v>
      </c>
      <c r="AE257" t="b">
        <f t="shared" si="314"/>
        <v>0</v>
      </c>
      <c r="AF257" s="20" t="str">
        <f t="shared" si="326"/>
        <v/>
      </c>
      <c r="AG257" s="16" t="str">
        <f t="shared" si="327"/>
        <v/>
      </c>
      <c r="AH257" s="16" t="str">
        <f t="shared" si="328"/>
        <v/>
      </c>
    </row>
    <row r="258" spans="1:34" ht="15" customHeight="1" x14ac:dyDescent="0.25">
      <c r="A258" s="47"/>
      <c r="B258" s="53"/>
      <c r="C258" s="25" t="str">
        <f t="shared" ref="C258" si="409">IF(C257="Teks Uraian","",IF(OR(LEN(C257)&lt;1,LEN(D258)&lt;1),"","A"))</f>
        <v/>
      </c>
      <c r="D258" s="31"/>
      <c r="E258" s="34"/>
      <c r="F258" s="45"/>
      <c r="G258" s="50"/>
      <c r="H258" s="31"/>
      <c r="I258" s="31"/>
      <c r="J258" s="39"/>
      <c r="K258" s="39"/>
      <c r="L258" s="40"/>
      <c r="M258" s="29"/>
      <c r="O258" s="2">
        <f t="shared" si="316"/>
        <v>0</v>
      </c>
      <c r="P258" s="2" t="str">
        <f t="shared" si="337"/>
        <v/>
      </c>
      <c r="Q258" t="str">
        <f t="shared" si="317"/>
        <v/>
      </c>
      <c r="R258">
        <f t="shared" si="318"/>
        <v>0</v>
      </c>
      <c r="S258" s="16" t="s">
        <v>45</v>
      </c>
      <c r="T258" s="16" t="str">
        <f t="shared" si="310"/>
        <v>Pemrograman Web dan Perangkat Bergerak XI</v>
      </c>
      <c r="U258" s="16" t="str">
        <f t="shared" si="311"/>
        <v>Ujian Akhir Semester</v>
      </c>
      <c r="V258" s="16">
        <f t="shared" si="319"/>
        <v>0</v>
      </c>
      <c r="W258" s="16">
        <f t="shared" si="320"/>
        <v>0</v>
      </c>
      <c r="X258" s="16">
        <f t="shared" si="321"/>
        <v>0</v>
      </c>
      <c r="Y258" s="16" t="str">
        <f t="shared" si="312"/>
        <v/>
      </c>
      <c r="Z258" s="16" t="str">
        <f t="shared" si="313"/>
        <v/>
      </c>
      <c r="AA258" s="16" t="str">
        <f t="shared" si="322"/>
        <v/>
      </c>
      <c r="AB258" s="16" t="str">
        <f t="shared" si="323"/>
        <v/>
      </c>
      <c r="AC258">
        <f t="shared" si="324"/>
        <v>0</v>
      </c>
      <c r="AD258">
        <f t="shared" si="325"/>
        <v>0</v>
      </c>
      <c r="AE258" t="b">
        <f t="shared" si="314"/>
        <v>0</v>
      </c>
      <c r="AF258" s="20" t="str">
        <f t="shared" si="326"/>
        <v/>
      </c>
      <c r="AG258" s="16" t="str">
        <f t="shared" si="327"/>
        <v/>
      </c>
      <c r="AH258" s="16" t="str">
        <f t="shared" si="328"/>
        <v/>
      </c>
    </row>
    <row r="259" spans="1:34" ht="15" customHeight="1" x14ac:dyDescent="0.25">
      <c r="A259" s="47"/>
      <c r="B259" s="53"/>
      <c r="C259" s="25" t="str">
        <f t="shared" ref="C259" si="410">IF(OR(LEN(C258)&lt;1,LEN(D258)&lt;1),"","B")</f>
        <v/>
      </c>
      <c r="D259" s="31"/>
      <c r="E259" s="34"/>
      <c r="F259" s="45"/>
      <c r="G259" s="50"/>
      <c r="H259" s="31"/>
      <c r="I259" s="31"/>
      <c r="J259" s="39"/>
      <c r="K259" s="39"/>
      <c r="L259" s="40"/>
      <c r="M259" s="29"/>
      <c r="O259" s="2">
        <f t="shared" si="316"/>
        <v>0</v>
      </c>
      <c r="P259" s="2" t="str">
        <f t="shared" si="337"/>
        <v/>
      </c>
      <c r="Q259" t="str">
        <f t="shared" si="317"/>
        <v/>
      </c>
      <c r="R259">
        <f t="shared" si="318"/>
        <v>0</v>
      </c>
      <c r="S259" s="16" t="s">
        <v>45</v>
      </c>
      <c r="T259" s="16" t="str">
        <f t="shared" si="310"/>
        <v>Pemrograman Web dan Perangkat Bergerak XI</v>
      </c>
      <c r="U259" s="16" t="str">
        <f t="shared" si="311"/>
        <v>Ujian Akhir Semester</v>
      </c>
      <c r="V259" s="16">
        <f t="shared" si="319"/>
        <v>0</v>
      </c>
      <c r="W259" s="16">
        <f t="shared" si="320"/>
        <v>0</v>
      </c>
      <c r="X259" s="16">
        <f t="shared" si="321"/>
        <v>0</v>
      </c>
      <c r="Y259" s="16" t="str">
        <f t="shared" si="312"/>
        <v/>
      </c>
      <c r="Z259" s="16" t="str">
        <f t="shared" si="313"/>
        <v/>
      </c>
      <c r="AA259" s="16" t="str">
        <f t="shared" si="322"/>
        <v/>
      </c>
      <c r="AB259" s="16" t="str">
        <f t="shared" si="323"/>
        <v/>
      </c>
      <c r="AC259">
        <f t="shared" si="324"/>
        <v>0</v>
      </c>
      <c r="AD259">
        <f t="shared" si="325"/>
        <v>0</v>
      </c>
      <c r="AE259" t="b">
        <f t="shared" si="314"/>
        <v>0</v>
      </c>
      <c r="AF259" s="20" t="str">
        <f t="shared" si="326"/>
        <v/>
      </c>
      <c r="AG259" s="16" t="str">
        <f t="shared" si="327"/>
        <v/>
      </c>
      <c r="AH259" s="16" t="str">
        <f t="shared" si="328"/>
        <v/>
      </c>
    </row>
    <row r="260" spans="1:34" ht="15" customHeight="1" x14ac:dyDescent="0.25">
      <c r="A260" s="47"/>
      <c r="B260" s="53"/>
      <c r="C260" s="25" t="str">
        <f t="shared" ref="C260" si="411">IF(OR(LEN(C259)&lt;1,LEN(D260)&lt;1),"","C")</f>
        <v/>
      </c>
      <c r="D260" s="31"/>
      <c r="E260" s="34"/>
      <c r="F260" s="45"/>
      <c r="G260" s="50"/>
      <c r="H260" s="31"/>
      <c r="I260" s="31"/>
      <c r="J260" s="39"/>
      <c r="K260" s="39"/>
      <c r="L260" s="40"/>
      <c r="M260" s="29"/>
      <c r="O260" s="2">
        <f t="shared" si="316"/>
        <v>0</v>
      </c>
      <c r="P260" s="2" t="str">
        <f t="shared" si="337"/>
        <v/>
      </c>
      <c r="Q260" t="str">
        <f t="shared" si="317"/>
        <v/>
      </c>
      <c r="R260">
        <f t="shared" si="318"/>
        <v>0</v>
      </c>
      <c r="S260" s="16" t="s">
        <v>45</v>
      </c>
      <c r="T260" s="16" t="str">
        <f t="shared" si="310"/>
        <v>Pemrograman Web dan Perangkat Bergerak XI</v>
      </c>
      <c r="U260" s="16" t="str">
        <f t="shared" si="311"/>
        <v>Ujian Akhir Semester</v>
      </c>
      <c r="V260" s="16">
        <f t="shared" si="319"/>
        <v>0</v>
      </c>
      <c r="W260" s="16">
        <f t="shared" si="320"/>
        <v>0</v>
      </c>
      <c r="X260" s="16">
        <f t="shared" si="321"/>
        <v>0</v>
      </c>
      <c r="Y260" s="16" t="str">
        <f t="shared" si="312"/>
        <v/>
      </c>
      <c r="Z260" s="16" t="str">
        <f t="shared" si="313"/>
        <v/>
      </c>
      <c r="AA260" s="16" t="str">
        <f t="shared" si="322"/>
        <v/>
      </c>
      <c r="AB260" s="16" t="str">
        <f t="shared" si="323"/>
        <v/>
      </c>
      <c r="AC260">
        <f t="shared" si="324"/>
        <v>0</v>
      </c>
      <c r="AD260">
        <f t="shared" si="325"/>
        <v>0</v>
      </c>
      <c r="AE260" t="b">
        <f t="shared" si="314"/>
        <v>0</v>
      </c>
      <c r="AF260" s="20" t="str">
        <f t="shared" si="326"/>
        <v/>
      </c>
      <c r="AG260" s="16" t="str">
        <f t="shared" si="327"/>
        <v/>
      </c>
      <c r="AH260" s="16" t="str">
        <f t="shared" si="328"/>
        <v/>
      </c>
    </row>
    <row r="261" spans="1:34" ht="15" customHeight="1" x14ac:dyDescent="0.25">
      <c r="A261" s="47"/>
      <c r="B261" s="53"/>
      <c r="C261" s="25" t="str">
        <f t="shared" ref="C261" si="412">IF(OR(LEN(C260)&lt;1,LEN(D261)&lt;1),"","D")</f>
        <v/>
      </c>
      <c r="D261" s="31"/>
      <c r="E261" s="34"/>
      <c r="F261" s="45"/>
      <c r="G261" s="50"/>
      <c r="H261" s="31"/>
      <c r="I261" s="31"/>
      <c r="J261" s="39"/>
      <c r="K261" s="39"/>
      <c r="L261" s="40"/>
      <c r="M261" s="29"/>
      <c r="O261" s="2">
        <f t="shared" si="316"/>
        <v>0</v>
      </c>
      <c r="P261" s="2" t="str">
        <f t="shared" si="337"/>
        <v/>
      </c>
      <c r="Q261" t="str">
        <f t="shared" si="317"/>
        <v/>
      </c>
      <c r="R261">
        <f t="shared" si="318"/>
        <v>0</v>
      </c>
      <c r="S261" s="16" t="s">
        <v>45</v>
      </c>
      <c r="T261" s="16" t="str">
        <f t="shared" ref="T261:T304" si="413">C$1</f>
        <v>Pemrograman Web dan Perangkat Bergerak XI</v>
      </c>
      <c r="U261" s="16" t="str">
        <f t="shared" ref="U261:U304" si="414">C$2</f>
        <v>Ujian Akhir Semester</v>
      </c>
      <c r="V261" s="16">
        <f t="shared" si="319"/>
        <v>0</v>
      </c>
      <c r="W261" s="16">
        <f t="shared" si="320"/>
        <v>0</v>
      </c>
      <c r="X261" s="16">
        <f t="shared" si="321"/>
        <v>0</v>
      </c>
      <c r="Y261" s="16" t="str">
        <f t="shared" ref="Y261:Y304" si="415">IF(ISBLANK(H261),"",CONCATENATE("&lt;img src='",S261,T261,"/",U261,"/",V261,"'&gt;&lt;br/&gt;"))</f>
        <v/>
      </c>
      <c r="Z261" s="16" t="str">
        <f t="shared" ref="Z261:Z304" si="416">IF(ISBLANK(I261),"",CONCATENATE("&lt;br/&gt;&lt;img src='",S261,T261,"/",U261,"/",W261,"'&gt;"))</f>
        <v/>
      </c>
      <c r="AA261" s="16" t="str">
        <f t="shared" si="322"/>
        <v/>
      </c>
      <c r="AB261" s="16" t="str">
        <f t="shared" si="323"/>
        <v/>
      </c>
      <c r="AC261">
        <f t="shared" si="324"/>
        <v>0</v>
      </c>
      <c r="AD261">
        <f t="shared" si="325"/>
        <v>0</v>
      </c>
      <c r="AE261" t="b">
        <f t="shared" ref="AE261:AE304" si="417">IF(A261="Pilihan Ganda",
 AND(A261="Pilihan Ganda",AC261=1),
 IF(A261="Jawaban Jamak",
  AND(A261="Jawaban Jamak",AC261&gt;1),
  IF(A261="Menjodohkan",
   AND(A261="Menjodohkan",AC261=0),
   IF(A261="Uraian Panjang",
    AND(A261="Uraian Panjang",AC261=0),
    IF(A261="Esai Koreksi Otomatis",
     AND(A261="Esai Koreksi Otomatis",AC261&gt;0)
    )
   )
  )
 )
)</f>
        <v>0</v>
      </c>
      <c r="AF261" s="20" t="str">
        <f t="shared" si="326"/>
        <v/>
      </c>
      <c r="AG261" s="16" t="str">
        <f t="shared" si="327"/>
        <v/>
      </c>
      <c r="AH261" s="16" t="str">
        <f t="shared" si="328"/>
        <v/>
      </c>
    </row>
    <row r="262" spans="1:34" ht="15.75" customHeight="1" thickBot="1" x14ac:dyDescent="0.3">
      <c r="A262" s="48"/>
      <c r="B262" s="54"/>
      <c r="C262" s="28" t="str">
        <f t="shared" ref="C262" si="418">IF(OR(LEN(C261)&lt;1,LEN(D262)&lt;1),"","E")</f>
        <v/>
      </c>
      <c r="D262" s="32"/>
      <c r="E262" s="35"/>
      <c r="F262" s="46"/>
      <c r="G262" s="51"/>
      <c r="H262" s="32"/>
      <c r="I262" s="32"/>
      <c r="J262" s="32"/>
      <c r="K262" s="32"/>
      <c r="L262" s="41"/>
      <c r="M262" s="29"/>
      <c r="O262" s="2">
        <f t="shared" ref="O262:O304" si="419">IF(AND(ISBLANK(A262),ISBLANK(E262)),0,IF(ISBLANK(E262),IF(A262="Pilihan Ganda","S",IF(A262="Jawaban Jamak","M",IF(A262="Uraian Panjang","T",IF(A262="Esai Koreksi Otomatis","T","O")))),IF(E262="v",1,0)))</f>
        <v>0</v>
      </c>
      <c r="P262" s="2" t="str">
        <f t="shared" si="337"/>
        <v/>
      </c>
      <c r="Q262" t="str">
        <f t="shared" ref="Q262:Q304" si="420">IF(ISBLANK(B262),"",B262)</f>
        <v/>
      </c>
      <c r="R262">
        <f t="shared" ref="R262:R304" si="421">IF(ISBLANK(D262),0,1)</f>
        <v>0</v>
      </c>
      <c r="S262" s="16" t="s">
        <v>45</v>
      </c>
      <c r="T262" s="16" t="str">
        <f t="shared" si="413"/>
        <v>Pemrograman Web dan Perangkat Bergerak XI</v>
      </c>
      <c r="U262" s="16" t="str">
        <f t="shared" si="414"/>
        <v>Ujian Akhir Semester</v>
      </c>
      <c r="V262" s="16">
        <f t="shared" ref="V262:V304" si="422">H262</f>
        <v>0</v>
      </c>
      <c r="W262" s="16">
        <f t="shared" ref="W262:W304" si="423">I262</f>
        <v>0</v>
      </c>
      <c r="X262" s="16">
        <f t="shared" ref="X262:X304" si="424">J262</f>
        <v>0</v>
      </c>
      <c r="Y262" s="16" t="str">
        <f t="shared" si="415"/>
        <v/>
      </c>
      <c r="Z262" s="16" t="str">
        <f t="shared" si="416"/>
        <v/>
      </c>
      <c r="AA262" s="16" t="str">
        <f t="shared" ref="AA262:AA304" si="425">IF(ISBLANK(J262),"",CONCATENATE("&lt;br/&gt;&lt;img src='",S262,T262,"/",U262,"/",X262,"'&gt;"))</f>
        <v/>
      </c>
      <c r="AB262" s="16" t="str">
        <f t="shared" ref="AB262:AB304" si="426">CONCATENATE(Y262,SUBSTITUTE(D262,CHAR(34),"&amp;quot;"),AF262,Z262,AA262,AG262,AH262)</f>
        <v/>
      </c>
      <c r="AC262">
        <f t="shared" ref="AC262:AC304" si="427">COUNTIF(E262:E267,"v")</f>
        <v>0</v>
      </c>
      <c r="AD262">
        <f t="shared" ref="AD262:AD304" si="428">O262</f>
        <v>0</v>
      </c>
      <c r="AE262" t="b">
        <f t="shared" si="417"/>
        <v>0</v>
      </c>
      <c r="AF262" s="20" t="str">
        <f t="shared" ref="AF262:AF304" si="429">IF(LEN(C262)&gt;1,IF(A262="Menjodohkan",CONCATENATE("&lt;div id='tmfmatchsub' style='background:#bbdefb; border:1px solid #2196f3; padding:5px 10px'&gt;
&lt;ol&gt;","&lt;li&gt;",E263,"&lt;/li&gt;","&lt;li&gt;",E264,"&lt;/li&gt;","&lt;li&gt;",E265,"&lt;/li&gt;","&lt;li&gt;",E266,"&lt;/li&gt;","&lt;li&gt;",E267,"&lt;/li&gt;&lt;/ol&gt;&lt;/div&gt;"),"&amp;nbsp;"),"")</f>
        <v/>
      </c>
      <c r="AG262" s="16" t="str">
        <f t="shared" ref="AG262:AG304" si="430">IF(ISBLANK(K262),"",CONCATENATE("&lt;br/&gt;&lt;audio controls&gt;&lt;source src='",S262,T262,"/",U262,"/",K262,"'&gt;Your browser does not support the audio element.&lt;/audio&gt;"))</f>
        <v/>
      </c>
      <c r="AH262" s="16" t="str">
        <f t="shared" ref="AH262:AH304" si="431">IF(ISBLANK(L262),"",CONCATENATE("&lt;br/&gt;&lt;video controls&gt;&lt;source src='",S262,T262,"/",U262,"/",L262,"'&gt;Your browser does not support the video element.&lt;/video&gt;"))</f>
        <v/>
      </c>
    </row>
    <row r="263" spans="1:34" ht="15" customHeight="1" x14ac:dyDescent="0.25">
      <c r="A263" s="47"/>
      <c r="B263" s="52" t="str">
        <f t="shared" ref="B263" si="432">IF(LEN(A263)&lt;1,"",IF(ISBLANK(B257),"",B257+1))</f>
        <v/>
      </c>
      <c r="C263" s="27" t="str">
        <f t="shared" ref="C263" si="433">IF(ISBLANK(A263),"",IF(A263="Uraian Panjang","Teks Uraian","Teks Soal"))</f>
        <v/>
      </c>
      <c r="D263" s="33"/>
      <c r="E263" s="36"/>
      <c r="F263" s="45" t="str">
        <f t="shared" ref="F263" si="434">IF(ISBLANK(A263),"",IF(A263="Pilihan Ganda","Centang salah satu jawaban disamping pada kolom KUNCI",IF(A263="Jawaban Jamak","Centang beberapa jawaban disamping pada kolom KUNCI",IF(A263="Uraian Panjang","Pastikan tidak ada jawaban yang tercentang pada kolom KUNCI",IF(A263="Esai Koreksi Otomatis","Kunci jawaban adalah teks opsi dan centang opsi tersebut pada kolom KUNCI","ISIKAN JODOHNYA PADA KOLOM KUNCI")))))</f>
        <v/>
      </c>
      <c r="G263" s="49" t="str">
        <f>IF(LEN(A263)&lt;1,"",IF(AE263=FALSE,"Ada kesalahan, mohon perhatikan kolom KETERANGAN",""))</f>
        <v/>
      </c>
      <c r="H263" s="33"/>
      <c r="I263" s="33"/>
      <c r="J263" s="37"/>
      <c r="K263" s="37"/>
      <c r="L263" s="38"/>
      <c r="M263" s="29"/>
      <c r="O263" s="2">
        <f t="shared" si="419"/>
        <v>0</v>
      </c>
      <c r="P263" s="2" t="str">
        <f t="shared" si="337"/>
        <v/>
      </c>
      <c r="Q263" t="str">
        <f t="shared" si="420"/>
        <v/>
      </c>
      <c r="R263">
        <f t="shared" si="421"/>
        <v>0</v>
      </c>
      <c r="S263" s="16" t="s">
        <v>45</v>
      </c>
      <c r="T263" s="16" t="str">
        <f t="shared" si="413"/>
        <v>Pemrograman Web dan Perangkat Bergerak XI</v>
      </c>
      <c r="U263" s="16" t="str">
        <f t="shared" si="414"/>
        <v>Ujian Akhir Semester</v>
      </c>
      <c r="V263" s="16">
        <f t="shared" si="422"/>
        <v>0</v>
      </c>
      <c r="W263" s="16">
        <f t="shared" si="423"/>
        <v>0</v>
      </c>
      <c r="X263" s="16">
        <f t="shared" si="424"/>
        <v>0</v>
      </c>
      <c r="Y263" s="16" t="str">
        <f t="shared" si="415"/>
        <v/>
      </c>
      <c r="Z263" s="16" t="str">
        <f t="shared" si="416"/>
        <v/>
      </c>
      <c r="AA263" s="16" t="str">
        <f t="shared" si="425"/>
        <v/>
      </c>
      <c r="AB263" s="16" t="str">
        <f t="shared" si="426"/>
        <v/>
      </c>
      <c r="AC263">
        <f t="shared" si="427"/>
        <v>0</v>
      </c>
      <c r="AD263">
        <f t="shared" si="428"/>
        <v>0</v>
      </c>
      <c r="AE263" t="b">
        <f t="shared" si="417"/>
        <v>0</v>
      </c>
      <c r="AF263" s="20" t="str">
        <f t="shared" si="429"/>
        <v/>
      </c>
      <c r="AG263" s="16" t="str">
        <f t="shared" si="430"/>
        <v/>
      </c>
      <c r="AH263" s="16" t="str">
        <f t="shared" si="431"/>
        <v/>
      </c>
    </row>
    <row r="264" spans="1:34" ht="15" customHeight="1" x14ac:dyDescent="0.25">
      <c r="A264" s="47"/>
      <c r="B264" s="53"/>
      <c r="C264" s="25" t="str">
        <f t="shared" ref="C264" si="435">IF(C263="Teks Uraian","",IF(OR(LEN(C263)&lt;1,LEN(D264)&lt;1),"","A"))</f>
        <v/>
      </c>
      <c r="D264" s="31"/>
      <c r="E264" s="34"/>
      <c r="F264" s="45"/>
      <c r="G264" s="50"/>
      <c r="H264" s="31"/>
      <c r="I264" s="31"/>
      <c r="J264" s="39"/>
      <c r="K264" s="39"/>
      <c r="L264" s="40"/>
      <c r="M264" s="29"/>
      <c r="O264" s="2">
        <f t="shared" si="419"/>
        <v>0</v>
      </c>
      <c r="P264" s="2" t="str">
        <f t="shared" si="337"/>
        <v/>
      </c>
      <c r="Q264" t="str">
        <f t="shared" si="420"/>
        <v/>
      </c>
      <c r="R264">
        <f t="shared" si="421"/>
        <v>0</v>
      </c>
      <c r="S264" s="16" t="s">
        <v>45</v>
      </c>
      <c r="T264" s="16" t="str">
        <f t="shared" si="413"/>
        <v>Pemrograman Web dan Perangkat Bergerak XI</v>
      </c>
      <c r="U264" s="16" t="str">
        <f t="shared" si="414"/>
        <v>Ujian Akhir Semester</v>
      </c>
      <c r="V264" s="16">
        <f t="shared" si="422"/>
        <v>0</v>
      </c>
      <c r="W264" s="16">
        <f t="shared" si="423"/>
        <v>0</v>
      </c>
      <c r="X264" s="16">
        <f t="shared" si="424"/>
        <v>0</v>
      </c>
      <c r="Y264" s="16" t="str">
        <f t="shared" si="415"/>
        <v/>
      </c>
      <c r="Z264" s="16" t="str">
        <f t="shared" si="416"/>
        <v/>
      </c>
      <c r="AA264" s="16" t="str">
        <f t="shared" si="425"/>
        <v/>
      </c>
      <c r="AB264" s="16" t="str">
        <f t="shared" si="426"/>
        <v/>
      </c>
      <c r="AC264">
        <f t="shared" si="427"/>
        <v>0</v>
      </c>
      <c r="AD264">
        <f t="shared" si="428"/>
        <v>0</v>
      </c>
      <c r="AE264" t="b">
        <f t="shared" si="417"/>
        <v>0</v>
      </c>
      <c r="AF264" s="20" t="str">
        <f t="shared" si="429"/>
        <v/>
      </c>
      <c r="AG264" s="16" t="str">
        <f t="shared" si="430"/>
        <v/>
      </c>
      <c r="AH264" s="16" t="str">
        <f t="shared" si="431"/>
        <v/>
      </c>
    </row>
    <row r="265" spans="1:34" ht="15" customHeight="1" x14ac:dyDescent="0.25">
      <c r="A265" s="47"/>
      <c r="B265" s="53"/>
      <c r="C265" s="25" t="str">
        <f t="shared" ref="C265" si="436">IF(OR(LEN(C264)&lt;1,LEN(D264)&lt;1),"","B")</f>
        <v/>
      </c>
      <c r="D265" s="31"/>
      <c r="E265" s="34"/>
      <c r="F265" s="45"/>
      <c r="G265" s="50"/>
      <c r="H265" s="31"/>
      <c r="I265" s="31"/>
      <c r="J265" s="39"/>
      <c r="K265" s="39"/>
      <c r="L265" s="40"/>
      <c r="M265" s="29"/>
      <c r="O265" s="2">
        <f t="shared" si="419"/>
        <v>0</v>
      </c>
      <c r="P265" s="2" t="str">
        <f t="shared" si="337"/>
        <v/>
      </c>
      <c r="Q265" t="str">
        <f t="shared" si="420"/>
        <v/>
      </c>
      <c r="R265">
        <f t="shared" si="421"/>
        <v>0</v>
      </c>
      <c r="S265" s="16" t="s">
        <v>45</v>
      </c>
      <c r="T265" s="16" t="str">
        <f t="shared" si="413"/>
        <v>Pemrograman Web dan Perangkat Bergerak XI</v>
      </c>
      <c r="U265" s="16" t="str">
        <f t="shared" si="414"/>
        <v>Ujian Akhir Semester</v>
      </c>
      <c r="V265" s="16">
        <f t="shared" si="422"/>
        <v>0</v>
      </c>
      <c r="W265" s="16">
        <f t="shared" si="423"/>
        <v>0</v>
      </c>
      <c r="X265" s="16">
        <f t="shared" si="424"/>
        <v>0</v>
      </c>
      <c r="Y265" s="16" t="str">
        <f t="shared" si="415"/>
        <v/>
      </c>
      <c r="Z265" s="16" t="str">
        <f t="shared" si="416"/>
        <v/>
      </c>
      <c r="AA265" s="16" t="str">
        <f t="shared" si="425"/>
        <v/>
      </c>
      <c r="AB265" s="16" t="str">
        <f t="shared" si="426"/>
        <v/>
      </c>
      <c r="AC265">
        <f t="shared" si="427"/>
        <v>0</v>
      </c>
      <c r="AD265">
        <f t="shared" si="428"/>
        <v>0</v>
      </c>
      <c r="AE265" t="b">
        <f t="shared" si="417"/>
        <v>0</v>
      </c>
      <c r="AF265" s="20" t="str">
        <f t="shared" si="429"/>
        <v/>
      </c>
      <c r="AG265" s="16" t="str">
        <f t="shared" si="430"/>
        <v/>
      </c>
      <c r="AH265" s="16" t="str">
        <f t="shared" si="431"/>
        <v/>
      </c>
    </row>
    <row r="266" spans="1:34" ht="15" customHeight="1" x14ac:dyDescent="0.25">
      <c r="A266" s="47"/>
      <c r="B266" s="53"/>
      <c r="C266" s="25" t="str">
        <f t="shared" ref="C266" si="437">IF(OR(LEN(C265)&lt;1,LEN(D266)&lt;1),"","C")</f>
        <v/>
      </c>
      <c r="D266" s="31"/>
      <c r="E266" s="34"/>
      <c r="F266" s="45"/>
      <c r="G266" s="50"/>
      <c r="H266" s="31"/>
      <c r="I266" s="31"/>
      <c r="J266" s="39"/>
      <c r="K266" s="39"/>
      <c r="L266" s="40"/>
      <c r="M266" s="29"/>
      <c r="O266" s="2">
        <f t="shared" si="419"/>
        <v>0</v>
      </c>
      <c r="P266" s="2" t="str">
        <f t="shared" si="337"/>
        <v/>
      </c>
      <c r="Q266" t="str">
        <f t="shared" si="420"/>
        <v/>
      </c>
      <c r="R266">
        <f t="shared" si="421"/>
        <v>0</v>
      </c>
      <c r="S266" s="16" t="s">
        <v>45</v>
      </c>
      <c r="T266" s="16" t="str">
        <f t="shared" si="413"/>
        <v>Pemrograman Web dan Perangkat Bergerak XI</v>
      </c>
      <c r="U266" s="16" t="str">
        <f t="shared" si="414"/>
        <v>Ujian Akhir Semester</v>
      </c>
      <c r="V266" s="16">
        <f t="shared" si="422"/>
        <v>0</v>
      </c>
      <c r="W266" s="16">
        <f t="shared" si="423"/>
        <v>0</v>
      </c>
      <c r="X266" s="16">
        <f t="shared" si="424"/>
        <v>0</v>
      </c>
      <c r="Y266" s="16" t="str">
        <f t="shared" si="415"/>
        <v/>
      </c>
      <c r="Z266" s="16" t="str">
        <f t="shared" si="416"/>
        <v/>
      </c>
      <c r="AA266" s="16" t="str">
        <f t="shared" si="425"/>
        <v/>
      </c>
      <c r="AB266" s="16" t="str">
        <f t="shared" si="426"/>
        <v/>
      </c>
      <c r="AC266">
        <f t="shared" si="427"/>
        <v>0</v>
      </c>
      <c r="AD266">
        <f t="shared" si="428"/>
        <v>0</v>
      </c>
      <c r="AE266" t="b">
        <f t="shared" si="417"/>
        <v>0</v>
      </c>
      <c r="AF266" s="20" t="str">
        <f t="shared" si="429"/>
        <v/>
      </c>
      <c r="AG266" s="16" t="str">
        <f t="shared" si="430"/>
        <v/>
      </c>
      <c r="AH266" s="16" t="str">
        <f t="shared" si="431"/>
        <v/>
      </c>
    </row>
    <row r="267" spans="1:34" ht="15" customHeight="1" x14ac:dyDescent="0.25">
      <c r="A267" s="47"/>
      <c r="B267" s="53"/>
      <c r="C267" s="25" t="str">
        <f t="shared" ref="C267" si="438">IF(OR(LEN(C266)&lt;1,LEN(D267)&lt;1),"","D")</f>
        <v/>
      </c>
      <c r="D267" s="31"/>
      <c r="E267" s="34"/>
      <c r="F267" s="45"/>
      <c r="G267" s="50"/>
      <c r="H267" s="31"/>
      <c r="I267" s="31"/>
      <c r="J267" s="39"/>
      <c r="K267" s="39"/>
      <c r="L267" s="40"/>
      <c r="M267" s="29"/>
      <c r="O267" s="2">
        <f t="shared" si="419"/>
        <v>0</v>
      </c>
      <c r="P267" s="2" t="str">
        <f t="shared" si="337"/>
        <v/>
      </c>
      <c r="Q267" t="str">
        <f t="shared" si="420"/>
        <v/>
      </c>
      <c r="R267">
        <f t="shared" si="421"/>
        <v>0</v>
      </c>
      <c r="S267" s="16" t="s">
        <v>45</v>
      </c>
      <c r="T267" s="16" t="str">
        <f t="shared" si="413"/>
        <v>Pemrograman Web dan Perangkat Bergerak XI</v>
      </c>
      <c r="U267" s="16" t="str">
        <f t="shared" si="414"/>
        <v>Ujian Akhir Semester</v>
      </c>
      <c r="V267" s="16">
        <f t="shared" si="422"/>
        <v>0</v>
      </c>
      <c r="W267" s="16">
        <f t="shared" si="423"/>
        <v>0</v>
      </c>
      <c r="X267" s="16">
        <f t="shared" si="424"/>
        <v>0</v>
      </c>
      <c r="Y267" s="16" t="str">
        <f t="shared" si="415"/>
        <v/>
      </c>
      <c r="Z267" s="16" t="str">
        <f t="shared" si="416"/>
        <v/>
      </c>
      <c r="AA267" s="16" t="str">
        <f t="shared" si="425"/>
        <v/>
      </c>
      <c r="AB267" s="16" t="str">
        <f t="shared" si="426"/>
        <v/>
      </c>
      <c r="AC267">
        <f t="shared" si="427"/>
        <v>0</v>
      </c>
      <c r="AD267">
        <f t="shared" si="428"/>
        <v>0</v>
      </c>
      <c r="AE267" t="b">
        <f t="shared" si="417"/>
        <v>0</v>
      </c>
      <c r="AF267" s="20" t="str">
        <f t="shared" si="429"/>
        <v/>
      </c>
      <c r="AG267" s="16" t="str">
        <f t="shared" si="430"/>
        <v/>
      </c>
      <c r="AH267" s="16" t="str">
        <f t="shared" si="431"/>
        <v/>
      </c>
    </row>
    <row r="268" spans="1:34" ht="15.75" customHeight="1" thickBot="1" x14ac:dyDescent="0.3">
      <c r="A268" s="48"/>
      <c r="B268" s="54"/>
      <c r="C268" s="28" t="str">
        <f t="shared" ref="C268" si="439">IF(OR(LEN(C267)&lt;1,LEN(D268)&lt;1),"","E")</f>
        <v/>
      </c>
      <c r="D268" s="32"/>
      <c r="E268" s="35"/>
      <c r="F268" s="46"/>
      <c r="G268" s="51"/>
      <c r="H268" s="32"/>
      <c r="I268" s="32"/>
      <c r="J268" s="32"/>
      <c r="K268" s="32"/>
      <c r="L268" s="41"/>
      <c r="M268" s="29"/>
      <c r="O268" s="2">
        <f t="shared" si="419"/>
        <v>0</v>
      </c>
      <c r="P268" s="2" t="str">
        <f t="shared" ref="P268:P304" si="440">IF(LEN(C268)&gt;1,1,IF(C268="A",1,IF(C268="B",2,IF(C268="C",3,IF(C268="D",4,IF(C268="E",5,""))))))</f>
        <v/>
      </c>
      <c r="Q268" t="str">
        <f t="shared" si="420"/>
        <v/>
      </c>
      <c r="R268">
        <f t="shared" si="421"/>
        <v>0</v>
      </c>
      <c r="S268" s="16" t="s">
        <v>45</v>
      </c>
      <c r="T268" s="16" t="str">
        <f t="shared" si="413"/>
        <v>Pemrograman Web dan Perangkat Bergerak XI</v>
      </c>
      <c r="U268" s="16" t="str">
        <f t="shared" si="414"/>
        <v>Ujian Akhir Semester</v>
      </c>
      <c r="V268" s="16">
        <f t="shared" si="422"/>
        <v>0</v>
      </c>
      <c r="W268" s="16">
        <f t="shared" si="423"/>
        <v>0</v>
      </c>
      <c r="X268" s="16">
        <f t="shared" si="424"/>
        <v>0</v>
      </c>
      <c r="Y268" s="16" t="str">
        <f t="shared" si="415"/>
        <v/>
      </c>
      <c r="Z268" s="16" t="str">
        <f t="shared" si="416"/>
        <v/>
      </c>
      <c r="AA268" s="16" t="str">
        <f t="shared" si="425"/>
        <v/>
      </c>
      <c r="AB268" s="16" t="str">
        <f t="shared" si="426"/>
        <v/>
      </c>
      <c r="AC268">
        <f t="shared" si="427"/>
        <v>0</v>
      </c>
      <c r="AD268">
        <f t="shared" si="428"/>
        <v>0</v>
      </c>
      <c r="AE268" t="b">
        <f t="shared" si="417"/>
        <v>0</v>
      </c>
      <c r="AF268" s="20" t="str">
        <f t="shared" si="429"/>
        <v/>
      </c>
      <c r="AG268" s="16" t="str">
        <f t="shared" si="430"/>
        <v/>
      </c>
      <c r="AH268" s="16" t="str">
        <f t="shared" si="431"/>
        <v/>
      </c>
    </row>
    <row r="269" spans="1:34" ht="15" customHeight="1" x14ac:dyDescent="0.25">
      <c r="A269" s="47"/>
      <c r="B269" s="52" t="str">
        <f t="shared" ref="B269" si="441">IF(LEN(A269)&lt;1,"",IF(ISBLANK(B263),"",B263+1))</f>
        <v/>
      </c>
      <c r="C269" s="27" t="str">
        <f t="shared" ref="C269" si="442">IF(ISBLANK(A269),"",IF(A269="Uraian Panjang","Teks Uraian","Teks Soal"))</f>
        <v/>
      </c>
      <c r="D269" s="33"/>
      <c r="E269" s="36"/>
      <c r="F269" s="45" t="str">
        <f t="shared" ref="F269" si="443">IF(ISBLANK(A269),"",IF(A269="Pilihan Ganda","Centang salah satu jawaban disamping pada kolom KUNCI",IF(A269="Jawaban Jamak","Centang beberapa jawaban disamping pada kolom KUNCI",IF(A269="Uraian Panjang","Pastikan tidak ada jawaban yang tercentang pada kolom KUNCI",IF(A269="Esai Koreksi Otomatis","Kunci jawaban adalah teks opsi dan centang opsi tersebut pada kolom KUNCI","ISIKAN JODOHNYA PADA KOLOM KUNCI")))))</f>
        <v/>
      </c>
      <c r="G269" s="49" t="str">
        <f>IF(LEN(A269)&lt;1,"",IF(AE269=FALSE,"Ada kesalahan, mohon perhatikan kolom KETERANGAN",""))</f>
        <v/>
      </c>
      <c r="H269" s="33"/>
      <c r="I269" s="33"/>
      <c r="J269" s="37"/>
      <c r="K269" s="37"/>
      <c r="L269" s="38"/>
      <c r="M269" s="29"/>
      <c r="O269" s="2">
        <f t="shared" si="419"/>
        <v>0</v>
      </c>
      <c r="P269" s="2" t="str">
        <f t="shared" si="440"/>
        <v/>
      </c>
      <c r="Q269" t="str">
        <f t="shared" si="420"/>
        <v/>
      </c>
      <c r="R269">
        <f t="shared" si="421"/>
        <v>0</v>
      </c>
      <c r="S269" s="16" t="s">
        <v>45</v>
      </c>
      <c r="T269" s="16" t="str">
        <f t="shared" si="413"/>
        <v>Pemrograman Web dan Perangkat Bergerak XI</v>
      </c>
      <c r="U269" s="16" t="str">
        <f t="shared" si="414"/>
        <v>Ujian Akhir Semester</v>
      </c>
      <c r="V269" s="16">
        <f t="shared" si="422"/>
        <v>0</v>
      </c>
      <c r="W269" s="16">
        <f t="shared" si="423"/>
        <v>0</v>
      </c>
      <c r="X269" s="16">
        <f t="shared" si="424"/>
        <v>0</v>
      </c>
      <c r="Y269" s="16" t="str">
        <f t="shared" si="415"/>
        <v/>
      </c>
      <c r="Z269" s="16" t="str">
        <f t="shared" si="416"/>
        <v/>
      </c>
      <c r="AA269" s="16" t="str">
        <f t="shared" si="425"/>
        <v/>
      </c>
      <c r="AB269" s="16" t="str">
        <f t="shared" si="426"/>
        <v/>
      </c>
      <c r="AC269">
        <f t="shared" si="427"/>
        <v>0</v>
      </c>
      <c r="AD269">
        <f t="shared" si="428"/>
        <v>0</v>
      </c>
      <c r="AE269" t="b">
        <f t="shared" si="417"/>
        <v>0</v>
      </c>
      <c r="AF269" s="20" t="str">
        <f t="shared" si="429"/>
        <v/>
      </c>
      <c r="AG269" s="16" t="str">
        <f t="shared" si="430"/>
        <v/>
      </c>
      <c r="AH269" s="16" t="str">
        <f t="shared" si="431"/>
        <v/>
      </c>
    </row>
    <row r="270" spans="1:34" ht="15" customHeight="1" x14ac:dyDescent="0.25">
      <c r="A270" s="47"/>
      <c r="B270" s="53"/>
      <c r="C270" s="25" t="str">
        <f t="shared" ref="C270" si="444">IF(C269="Teks Uraian","",IF(OR(LEN(C269)&lt;1,LEN(D270)&lt;1),"","A"))</f>
        <v/>
      </c>
      <c r="D270" s="31"/>
      <c r="E270" s="34"/>
      <c r="F270" s="45"/>
      <c r="G270" s="50"/>
      <c r="H270" s="31"/>
      <c r="I270" s="31"/>
      <c r="J270" s="39"/>
      <c r="K270" s="39"/>
      <c r="L270" s="40"/>
      <c r="M270" s="29"/>
      <c r="O270" s="2">
        <f t="shared" si="419"/>
        <v>0</v>
      </c>
      <c r="P270" s="2" t="str">
        <f t="shared" si="440"/>
        <v/>
      </c>
      <c r="Q270" t="str">
        <f t="shared" si="420"/>
        <v/>
      </c>
      <c r="R270">
        <f t="shared" si="421"/>
        <v>0</v>
      </c>
      <c r="S270" s="16" t="s">
        <v>45</v>
      </c>
      <c r="T270" s="16" t="str">
        <f t="shared" si="413"/>
        <v>Pemrograman Web dan Perangkat Bergerak XI</v>
      </c>
      <c r="U270" s="16" t="str">
        <f t="shared" si="414"/>
        <v>Ujian Akhir Semester</v>
      </c>
      <c r="V270" s="16">
        <f t="shared" si="422"/>
        <v>0</v>
      </c>
      <c r="W270" s="16">
        <f t="shared" si="423"/>
        <v>0</v>
      </c>
      <c r="X270" s="16">
        <f t="shared" si="424"/>
        <v>0</v>
      </c>
      <c r="Y270" s="16" t="str">
        <f t="shared" si="415"/>
        <v/>
      </c>
      <c r="Z270" s="16" t="str">
        <f t="shared" si="416"/>
        <v/>
      </c>
      <c r="AA270" s="16" t="str">
        <f t="shared" si="425"/>
        <v/>
      </c>
      <c r="AB270" s="16" t="str">
        <f t="shared" si="426"/>
        <v/>
      </c>
      <c r="AC270">
        <f t="shared" si="427"/>
        <v>0</v>
      </c>
      <c r="AD270">
        <f t="shared" si="428"/>
        <v>0</v>
      </c>
      <c r="AE270" t="b">
        <f t="shared" si="417"/>
        <v>0</v>
      </c>
      <c r="AF270" s="20" t="str">
        <f t="shared" si="429"/>
        <v/>
      </c>
      <c r="AG270" s="16" t="str">
        <f t="shared" si="430"/>
        <v/>
      </c>
      <c r="AH270" s="16" t="str">
        <f t="shared" si="431"/>
        <v/>
      </c>
    </row>
    <row r="271" spans="1:34" ht="15" customHeight="1" x14ac:dyDescent="0.25">
      <c r="A271" s="47"/>
      <c r="B271" s="53"/>
      <c r="C271" s="25" t="str">
        <f t="shared" ref="C271" si="445">IF(OR(LEN(C270)&lt;1,LEN(D270)&lt;1),"","B")</f>
        <v/>
      </c>
      <c r="D271" s="31"/>
      <c r="E271" s="34"/>
      <c r="F271" s="45"/>
      <c r="G271" s="50"/>
      <c r="H271" s="31"/>
      <c r="I271" s="31"/>
      <c r="J271" s="39"/>
      <c r="K271" s="39"/>
      <c r="L271" s="40"/>
      <c r="M271" s="29"/>
      <c r="O271" s="2">
        <f t="shared" si="419"/>
        <v>0</v>
      </c>
      <c r="P271" s="2" t="str">
        <f t="shared" si="440"/>
        <v/>
      </c>
      <c r="Q271" t="str">
        <f t="shared" si="420"/>
        <v/>
      </c>
      <c r="R271">
        <f t="shared" si="421"/>
        <v>0</v>
      </c>
      <c r="S271" s="16" t="s">
        <v>45</v>
      </c>
      <c r="T271" s="16" t="str">
        <f t="shared" si="413"/>
        <v>Pemrograman Web dan Perangkat Bergerak XI</v>
      </c>
      <c r="U271" s="16" t="str">
        <f t="shared" si="414"/>
        <v>Ujian Akhir Semester</v>
      </c>
      <c r="V271" s="16">
        <f t="shared" si="422"/>
        <v>0</v>
      </c>
      <c r="W271" s="16">
        <f t="shared" si="423"/>
        <v>0</v>
      </c>
      <c r="X271" s="16">
        <f t="shared" si="424"/>
        <v>0</v>
      </c>
      <c r="Y271" s="16" t="str">
        <f t="shared" si="415"/>
        <v/>
      </c>
      <c r="Z271" s="16" t="str">
        <f t="shared" si="416"/>
        <v/>
      </c>
      <c r="AA271" s="16" t="str">
        <f t="shared" si="425"/>
        <v/>
      </c>
      <c r="AB271" s="16" t="str">
        <f t="shared" si="426"/>
        <v/>
      </c>
      <c r="AC271">
        <f t="shared" si="427"/>
        <v>0</v>
      </c>
      <c r="AD271">
        <f t="shared" si="428"/>
        <v>0</v>
      </c>
      <c r="AE271" t="b">
        <f t="shared" si="417"/>
        <v>0</v>
      </c>
      <c r="AF271" s="20" t="str">
        <f t="shared" si="429"/>
        <v/>
      </c>
      <c r="AG271" s="16" t="str">
        <f t="shared" si="430"/>
        <v/>
      </c>
      <c r="AH271" s="16" t="str">
        <f t="shared" si="431"/>
        <v/>
      </c>
    </row>
    <row r="272" spans="1:34" ht="15" customHeight="1" x14ac:dyDescent="0.25">
      <c r="A272" s="47"/>
      <c r="B272" s="53"/>
      <c r="C272" s="25" t="str">
        <f t="shared" ref="C272" si="446">IF(OR(LEN(C271)&lt;1,LEN(D272)&lt;1),"","C")</f>
        <v/>
      </c>
      <c r="D272" s="31"/>
      <c r="E272" s="34"/>
      <c r="F272" s="45"/>
      <c r="G272" s="50"/>
      <c r="H272" s="31"/>
      <c r="I272" s="31"/>
      <c r="J272" s="39"/>
      <c r="K272" s="39"/>
      <c r="L272" s="40"/>
      <c r="M272" s="29"/>
      <c r="O272" s="2">
        <f t="shared" si="419"/>
        <v>0</v>
      </c>
      <c r="P272" s="2" t="str">
        <f t="shared" si="440"/>
        <v/>
      </c>
      <c r="Q272" t="str">
        <f t="shared" si="420"/>
        <v/>
      </c>
      <c r="R272">
        <f t="shared" si="421"/>
        <v>0</v>
      </c>
      <c r="S272" s="16" t="s">
        <v>45</v>
      </c>
      <c r="T272" s="16" t="str">
        <f t="shared" si="413"/>
        <v>Pemrograman Web dan Perangkat Bergerak XI</v>
      </c>
      <c r="U272" s="16" t="str">
        <f t="shared" si="414"/>
        <v>Ujian Akhir Semester</v>
      </c>
      <c r="V272" s="16">
        <f t="shared" si="422"/>
        <v>0</v>
      </c>
      <c r="W272" s="16">
        <f t="shared" si="423"/>
        <v>0</v>
      </c>
      <c r="X272" s="16">
        <f t="shared" si="424"/>
        <v>0</v>
      </c>
      <c r="Y272" s="16" t="str">
        <f t="shared" si="415"/>
        <v/>
      </c>
      <c r="Z272" s="16" t="str">
        <f t="shared" si="416"/>
        <v/>
      </c>
      <c r="AA272" s="16" t="str">
        <f t="shared" si="425"/>
        <v/>
      </c>
      <c r="AB272" s="16" t="str">
        <f t="shared" si="426"/>
        <v/>
      </c>
      <c r="AC272">
        <f t="shared" si="427"/>
        <v>0</v>
      </c>
      <c r="AD272">
        <f t="shared" si="428"/>
        <v>0</v>
      </c>
      <c r="AE272" t="b">
        <f t="shared" si="417"/>
        <v>0</v>
      </c>
      <c r="AF272" s="20" t="str">
        <f t="shared" si="429"/>
        <v/>
      </c>
      <c r="AG272" s="16" t="str">
        <f t="shared" si="430"/>
        <v/>
      </c>
      <c r="AH272" s="16" t="str">
        <f t="shared" si="431"/>
        <v/>
      </c>
    </row>
    <row r="273" spans="1:34" ht="15" customHeight="1" x14ac:dyDescent="0.25">
      <c r="A273" s="47"/>
      <c r="B273" s="53"/>
      <c r="C273" s="25" t="str">
        <f t="shared" ref="C273" si="447">IF(OR(LEN(C272)&lt;1,LEN(D273)&lt;1),"","D")</f>
        <v/>
      </c>
      <c r="D273" s="31"/>
      <c r="E273" s="34"/>
      <c r="F273" s="45"/>
      <c r="G273" s="50"/>
      <c r="H273" s="31"/>
      <c r="I273" s="31"/>
      <c r="J273" s="39"/>
      <c r="K273" s="39"/>
      <c r="L273" s="40"/>
      <c r="M273" s="29"/>
      <c r="O273" s="2">
        <f t="shared" si="419"/>
        <v>0</v>
      </c>
      <c r="P273" s="2" t="str">
        <f t="shared" si="440"/>
        <v/>
      </c>
      <c r="Q273" t="str">
        <f t="shared" si="420"/>
        <v/>
      </c>
      <c r="R273">
        <f t="shared" si="421"/>
        <v>0</v>
      </c>
      <c r="S273" s="16" t="s">
        <v>45</v>
      </c>
      <c r="T273" s="16" t="str">
        <f t="shared" si="413"/>
        <v>Pemrograman Web dan Perangkat Bergerak XI</v>
      </c>
      <c r="U273" s="16" t="str">
        <f t="shared" si="414"/>
        <v>Ujian Akhir Semester</v>
      </c>
      <c r="V273" s="16">
        <f t="shared" si="422"/>
        <v>0</v>
      </c>
      <c r="W273" s="16">
        <f t="shared" si="423"/>
        <v>0</v>
      </c>
      <c r="X273" s="16">
        <f t="shared" si="424"/>
        <v>0</v>
      </c>
      <c r="Y273" s="16" t="str">
        <f t="shared" si="415"/>
        <v/>
      </c>
      <c r="Z273" s="16" t="str">
        <f t="shared" si="416"/>
        <v/>
      </c>
      <c r="AA273" s="16" t="str">
        <f t="shared" si="425"/>
        <v/>
      </c>
      <c r="AB273" s="16" t="str">
        <f t="shared" si="426"/>
        <v/>
      </c>
      <c r="AC273">
        <f t="shared" si="427"/>
        <v>0</v>
      </c>
      <c r="AD273">
        <f t="shared" si="428"/>
        <v>0</v>
      </c>
      <c r="AE273" t="b">
        <f t="shared" si="417"/>
        <v>0</v>
      </c>
      <c r="AF273" s="20" t="str">
        <f t="shared" si="429"/>
        <v/>
      </c>
      <c r="AG273" s="16" t="str">
        <f t="shared" si="430"/>
        <v/>
      </c>
      <c r="AH273" s="16" t="str">
        <f t="shared" si="431"/>
        <v/>
      </c>
    </row>
    <row r="274" spans="1:34" ht="15.75" customHeight="1" thickBot="1" x14ac:dyDescent="0.3">
      <c r="A274" s="48"/>
      <c r="B274" s="54"/>
      <c r="C274" s="28" t="str">
        <f t="shared" ref="C274" si="448">IF(OR(LEN(C273)&lt;1,LEN(D274)&lt;1),"","E")</f>
        <v/>
      </c>
      <c r="D274" s="32"/>
      <c r="E274" s="35"/>
      <c r="F274" s="46"/>
      <c r="G274" s="51"/>
      <c r="H274" s="32"/>
      <c r="I274" s="32"/>
      <c r="J274" s="32"/>
      <c r="K274" s="32"/>
      <c r="L274" s="41"/>
      <c r="M274" s="29"/>
      <c r="O274" s="2">
        <f t="shared" si="419"/>
        <v>0</v>
      </c>
      <c r="P274" s="2" t="str">
        <f t="shared" si="440"/>
        <v/>
      </c>
      <c r="Q274" t="str">
        <f t="shared" si="420"/>
        <v/>
      </c>
      <c r="R274">
        <f t="shared" si="421"/>
        <v>0</v>
      </c>
      <c r="S274" s="16" t="s">
        <v>45</v>
      </c>
      <c r="T274" s="16" t="str">
        <f t="shared" si="413"/>
        <v>Pemrograman Web dan Perangkat Bergerak XI</v>
      </c>
      <c r="U274" s="16" t="str">
        <f t="shared" si="414"/>
        <v>Ujian Akhir Semester</v>
      </c>
      <c r="V274" s="16">
        <f t="shared" si="422"/>
        <v>0</v>
      </c>
      <c r="W274" s="16">
        <f t="shared" si="423"/>
        <v>0</v>
      </c>
      <c r="X274" s="16">
        <f t="shared" si="424"/>
        <v>0</v>
      </c>
      <c r="Y274" s="16" t="str">
        <f t="shared" si="415"/>
        <v/>
      </c>
      <c r="Z274" s="16" t="str">
        <f t="shared" si="416"/>
        <v/>
      </c>
      <c r="AA274" s="16" t="str">
        <f t="shared" si="425"/>
        <v/>
      </c>
      <c r="AB274" s="16" t="str">
        <f t="shared" si="426"/>
        <v/>
      </c>
      <c r="AC274">
        <f t="shared" si="427"/>
        <v>0</v>
      </c>
      <c r="AD274">
        <f t="shared" si="428"/>
        <v>0</v>
      </c>
      <c r="AE274" t="b">
        <f t="shared" si="417"/>
        <v>0</v>
      </c>
      <c r="AF274" s="20" t="str">
        <f t="shared" si="429"/>
        <v/>
      </c>
      <c r="AG274" s="16" t="str">
        <f t="shared" si="430"/>
        <v/>
      </c>
      <c r="AH274" s="16" t="str">
        <f t="shared" si="431"/>
        <v/>
      </c>
    </row>
    <row r="275" spans="1:34" ht="15" customHeight="1" x14ac:dyDescent="0.25">
      <c r="A275" s="47"/>
      <c r="B275" s="52" t="str">
        <f t="shared" ref="B275" si="449">IF(LEN(A275)&lt;1,"",IF(ISBLANK(B269),"",B269+1))</f>
        <v/>
      </c>
      <c r="C275" s="27" t="str">
        <f t="shared" ref="C275" si="450">IF(ISBLANK(A275),"",IF(A275="Uraian Panjang","Teks Uraian","Teks Soal"))</f>
        <v/>
      </c>
      <c r="D275" s="33"/>
      <c r="E275" s="36"/>
      <c r="F275" s="45" t="str">
        <f t="shared" ref="F275" si="451">IF(ISBLANK(A275),"",IF(A275="Pilihan Ganda","Centang salah satu jawaban disamping pada kolom KUNCI",IF(A275="Jawaban Jamak","Centang beberapa jawaban disamping pada kolom KUNCI",IF(A275="Uraian Panjang","Pastikan tidak ada jawaban yang tercentang pada kolom KUNCI",IF(A275="Esai Koreksi Otomatis","Kunci jawaban adalah teks opsi dan centang opsi tersebut pada kolom KUNCI","ISIKAN JODOHNYA PADA KOLOM KUNCI")))))</f>
        <v/>
      </c>
      <c r="G275" s="49" t="str">
        <f>IF(LEN(A275)&lt;1,"",IF(AE275=FALSE,"Ada kesalahan, mohon perhatikan kolom KETERANGAN",""))</f>
        <v/>
      </c>
      <c r="H275" s="33"/>
      <c r="I275" s="33"/>
      <c r="J275" s="37"/>
      <c r="K275" s="37"/>
      <c r="L275" s="38"/>
      <c r="M275" s="29"/>
      <c r="O275" s="2">
        <f t="shared" si="419"/>
        <v>0</v>
      </c>
      <c r="P275" s="2" t="str">
        <f t="shared" si="440"/>
        <v/>
      </c>
      <c r="Q275" t="str">
        <f t="shared" si="420"/>
        <v/>
      </c>
      <c r="R275">
        <f t="shared" si="421"/>
        <v>0</v>
      </c>
      <c r="S275" s="16" t="s">
        <v>45</v>
      </c>
      <c r="T275" s="16" t="str">
        <f t="shared" si="413"/>
        <v>Pemrograman Web dan Perangkat Bergerak XI</v>
      </c>
      <c r="U275" s="16" t="str">
        <f t="shared" si="414"/>
        <v>Ujian Akhir Semester</v>
      </c>
      <c r="V275" s="16">
        <f t="shared" si="422"/>
        <v>0</v>
      </c>
      <c r="W275" s="16">
        <f t="shared" si="423"/>
        <v>0</v>
      </c>
      <c r="X275" s="16">
        <f t="shared" si="424"/>
        <v>0</v>
      </c>
      <c r="Y275" s="16" t="str">
        <f t="shared" si="415"/>
        <v/>
      </c>
      <c r="Z275" s="16" t="str">
        <f t="shared" si="416"/>
        <v/>
      </c>
      <c r="AA275" s="16" t="str">
        <f t="shared" si="425"/>
        <v/>
      </c>
      <c r="AB275" s="16" t="str">
        <f t="shared" si="426"/>
        <v/>
      </c>
      <c r="AC275">
        <f t="shared" si="427"/>
        <v>0</v>
      </c>
      <c r="AD275">
        <f t="shared" si="428"/>
        <v>0</v>
      </c>
      <c r="AE275" t="b">
        <f t="shared" si="417"/>
        <v>0</v>
      </c>
      <c r="AF275" s="20" t="str">
        <f t="shared" si="429"/>
        <v/>
      </c>
      <c r="AG275" s="16" t="str">
        <f t="shared" si="430"/>
        <v/>
      </c>
      <c r="AH275" s="16" t="str">
        <f t="shared" si="431"/>
        <v/>
      </c>
    </row>
    <row r="276" spans="1:34" ht="15" customHeight="1" x14ac:dyDescent="0.25">
      <c r="A276" s="47"/>
      <c r="B276" s="53"/>
      <c r="C276" s="25" t="str">
        <f t="shared" ref="C276" si="452">IF(C275="Teks Uraian","",IF(OR(LEN(C275)&lt;1,LEN(D276)&lt;1),"","A"))</f>
        <v/>
      </c>
      <c r="D276" s="31"/>
      <c r="E276" s="34"/>
      <c r="F276" s="45"/>
      <c r="G276" s="50"/>
      <c r="H276" s="31"/>
      <c r="I276" s="31"/>
      <c r="J276" s="39"/>
      <c r="K276" s="39"/>
      <c r="L276" s="40"/>
      <c r="M276" s="29"/>
      <c r="O276" s="2">
        <f t="shared" si="419"/>
        <v>0</v>
      </c>
      <c r="P276" s="2" t="str">
        <f t="shared" si="440"/>
        <v/>
      </c>
      <c r="Q276" t="str">
        <f t="shared" si="420"/>
        <v/>
      </c>
      <c r="R276">
        <f t="shared" si="421"/>
        <v>0</v>
      </c>
      <c r="S276" s="16" t="s">
        <v>45</v>
      </c>
      <c r="T276" s="16" t="str">
        <f t="shared" si="413"/>
        <v>Pemrograman Web dan Perangkat Bergerak XI</v>
      </c>
      <c r="U276" s="16" t="str">
        <f t="shared" si="414"/>
        <v>Ujian Akhir Semester</v>
      </c>
      <c r="V276" s="16">
        <f t="shared" si="422"/>
        <v>0</v>
      </c>
      <c r="W276" s="16">
        <f t="shared" si="423"/>
        <v>0</v>
      </c>
      <c r="X276" s="16">
        <f t="shared" si="424"/>
        <v>0</v>
      </c>
      <c r="Y276" s="16" t="str">
        <f t="shared" si="415"/>
        <v/>
      </c>
      <c r="Z276" s="16" t="str">
        <f t="shared" si="416"/>
        <v/>
      </c>
      <c r="AA276" s="16" t="str">
        <f t="shared" si="425"/>
        <v/>
      </c>
      <c r="AB276" s="16" t="str">
        <f t="shared" si="426"/>
        <v/>
      </c>
      <c r="AC276">
        <f t="shared" si="427"/>
        <v>0</v>
      </c>
      <c r="AD276">
        <f t="shared" si="428"/>
        <v>0</v>
      </c>
      <c r="AE276" t="b">
        <f t="shared" si="417"/>
        <v>0</v>
      </c>
      <c r="AF276" s="20" t="str">
        <f t="shared" si="429"/>
        <v/>
      </c>
      <c r="AG276" s="16" t="str">
        <f t="shared" si="430"/>
        <v/>
      </c>
      <c r="AH276" s="16" t="str">
        <f t="shared" si="431"/>
        <v/>
      </c>
    </row>
    <row r="277" spans="1:34" ht="15" customHeight="1" x14ac:dyDescent="0.25">
      <c r="A277" s="47"/>
      <c r="B277" s="53"/>
      <c r="C277" s="25" t="str">
        <f t="shared" ref="C277" si="453">IF(OR(LEN(C276)&lt;1,LEN(D276)&lt;1),"","B")</f>
        <v/>
      </c>
      <c r="D277" s="31"/>
      <c r="E277" s="34"/>
      <c r="F277" s="45"/>
      <c r="G277" s="50"/>
      <c r="H277" s="31"/>
      <c r="I277" s="31"/>
      <c r="J277" s="39"/>
      <c r="K277" s="39"/>
      <c r="L277" s="40"/>
      <c r="M277" s="29"/>
      <c r="O277" s="2">
        <f t="shared" si="419"/>
        <v>0</v>
      </c>
      <c r="P277" s="2" t="str">
        <f t="shared" si="440"/>
        <v/>
      </c>
      <c r="Q277" t="str">
        <f t="shared" si="420"/>
        <v/>
      </c>
      <c r="R277">
        <f t="shared" si="421"/>
        <v>0</v>
      </c>
      <c r="S277" s="16" t="s">
        <v>45</v>
      </c>
      <c r="T277" s="16" t="str">
        <f t="shared" si="413"/>
        <v>Pemrograman Web dan Perangkat Bergerak XI</v>
      </c>
      <c r="U277" s="16" t="str">
        <f t="shared" si="414"/>
        <v>Ujian Akhir Semester</v>
      </c>
      <c r="V277" s="16">
        <f t="shared" si="422"/>
        <v>0</v>
      </c>
      <c r="W277" s="16">
        <f t="shared" si="423"/>
        <v>0</v>
      </c>
      <c r="X277" s="16">
        <f t="shared" si="424"/>
        <v>0</v>
      </c>
      <c r="Y277" s="16" t="str">
        <f t="shared" si="415"/>
        <v/>
      </c>
      <c r="Z277" s="16" t="str">
        <f t="shared" si="416"/>
        <v/>
      </c>
      <c r="AA277" s="16" t="str">
        <f t="shared" si="425"/>
        <v/>
      </c>
      <c r="AB277" s="16" t="str">
        <f t="shared" si="426"/>
        <v/>
      </c>
      <c r="AC277">
        <f t="shared" si="427"/>
        <v>0</v>
      </c>
      <c r="AD277">
        <f t="shared" si="428"/>
        <v>0</v>
      </c>
      <c r="AE277" t="b">
        <f t="shared" si="417"/>
        <v>0</v>
      </c>
      <c r="AF277" s="20" t="str">
        <f t="shared" si="429"/>
        <v/>
      </c>
      <c r="AG277" s="16" t="str">
        <f t="shared" si="430"/>
        <v/>
      </c>
      <c r="AH277" s="16" t="str">
        <f t="shared" si="431"/>
        <v/>
      </c>
    </row>
    <row r="278" spans="1:34" ht="15" customHeight="1" x14ac:dyDescent="0.25">
      <c r="A278" s="47"/>
      <c r="B278" s="53"/>
      <c r="C278" s="25" t="str">
        <f t="shared" ref="C278" si="454">IF(OR(LEN(C277)&lt;1,LEN(D278)&lt;1),"","C")</f>
        <v/>
      </c>
      <c r="D278" s="31"/>
      <c r="E278" s="34"/>
      <c r="F278" s="45"/>
      <c r="G278" s="50"/>
      <c r="H278" s="31"/>
      <c r="I278" s="31"/>
      <c r="J278" s="39"/>
      <c r="K278" s="39"/>
      <c r="L278" s="40"/>
      <c r="M278" s="29"/>
      <c r="O278" s="2">
        <f t="shared" si="419"/>
        <v>0</v>
      </c>
      <c r="P278" s="2" t="str">
        <f t="shared" si="440"/>
        <v/>
      </c>
      <c r="Q278" t="str">
        <f t="shared" si="420"/>
        <v/>
      </c>
      <c r="R278">
        <f t="shared" si="421"/>
        <v>0</v>
      </c>
      <c r="S278" s="16" t="s">
        <v>45</v>
      </c>
      <c r="T278" s="16" t="str">
        <f t="shared" si="413"/>
        <v>Pemrograman Web dan Perangkat Bergerak XI</v>
      </c>
      <c r="U278" s="16" t="str">
        <f t="shared" si="414"/>
        <v>Ujian Akhir Semester</v>
      </c>
      <c r="V278" s="16">
        <f t="shared" si="422"/>
        <v>0</v>
      </c>
      <c r="W278" s="16">
        <f t="shared" si="423"/>
        <v>0</v>
      </c>
      <c r="X278" s="16">
        <f t="shared" si="424"/>
        <v>0</v>
      </c>
      <c r="Y278" s="16" t="str">
        <f t="shared" si="415"/>
        <v/>
      </c>
      <c r="Z278" s="16" t="str">
        <f t="shared" si="416"/>
        <v/>
      </c>
      <c r="AA278" s="16" t="str">
        <f t="shared" si="425"/>
        <v/>
      </c>
      <c r="AB278" s="16" t="str">
        <f t="shared" si="426"/>
        <v/>
      </c>
      <c r="AC278">
        <f t="shared" si="427"/>
        <v>0</v>
      </c>
      <c r="AD278">
        <f t="shared" si="428"/>
        <v>0</v>
      </c>
      <c r="AE278" t="b">
        <f t="shared" si="417"/>
        <v>0</v>
      </c>
      <c r="AF278" s="20" t="str">
        <f t="shared" si="429"/>
        <v/>
      </c>
      <c r="AG278" s="16" t="str">
        <f t="shared" si="430"/>
        <v/>
      </c>
      <c r="AH278" s="16" t="str">
        <f t="shared" si="431"/>
        <v/>
      </c>
    </row>
    <row r="279" spans="1:34" ht="15" customHeight="1" x14ac:dyDescent="0.25">
      <c r="A279" s="47"/>
      <c r="B279" s="53"/>
      <c r="C279" s="25" t="str">
        <f t="shared" ref="C279" si="455">IF(OR(LEN(C278)&lt;1,LEN(D279)&lt;1),"","D")</f>
        <v/>
      </c>
      <c r="D279" s="31"/>
      <c r="E279" s="34"/>
      <c r="F279" s="45"/>
      <c r="G279" s="50"/>
      <c r="H279" s="31"/>
      <c r="I279" s="31"/>
      <c r="J279" s="39"/>
      <c r="K279" s="39"/>
      <c r="L279" s="40"/>
      <c r="M279" s="29"/>
      <c r="O279" s="2">
        <f t="shared" si="419"/>
        <v>0</v>
      </c>
      <c r="P279" s="2" t="str">
        <f t="shared" si="440"/>
        <v/>
      </c>
      <c r="Q279" t="str">
        <f t="shared" si="420"/>
        <v/>
      </c>
      <c r="R279">
        <f t="shared" si="421"/>
        <v>0</v>
      </c>
      <c r="S279" s="16" t="s">
        <v>45</v>
      </c>
      <c r="T279" s="16" t="str">
        <f t="shared" si="413"/>
        <v>Pemrograman Web dan Perangkat Bergerak XI</v>
      </c>
      <c r="U279" s="16" t="str">
        <f t="shared" si="414"/>
        <v>Ujian Akhir Semester</v>
      </c>
      <c r="V279" s="16">
        <f t="shared" si="422"/>
        <v>0</v>
      </c>
      <c r="W279" s="16">
        <f t="shared" si="423"/>
        <v>0</v>
      </c>
      <c r="X279" s="16">
        <f t="shared" si="424"/>
        <v>0</v>
      </c>
      <c r="Y279" s="16" t="str">
        <f t="shared" si="415"/>
        <v/>
      </c>
      <c r="Z279" s="16" t="str">
        <f t="shared" si="416"/>
        <v/>
      </c>
      <c r="AA279" s="16" t="str">
        <f t="shared" si="425"/>
        <v/>
      </c>
      <c r="AB279" s="16" t="str">
        <f t="shared" si="426"/>
        <v/>
      </c>
      <c r="AC279">
        <f t="shared" si="427"/>
        <v>0</v>
      </c>
      <c r="AD279">
        <f t="shared" si="428"/>
        <v>0</v>
      </c>
      <c r="AE279" t="b">
        <f t="shared" si="417"/>
        <v>0</v>
      </c>
      <c r="AF279" s="20" t="str">
        <f t="shared" si="429"/>
        <v/>
      </c>
      <c r="AG279" s="16" t="str">
        <f t="shared" si="430"/>
        <v/>
      </c>
      <c r="AH279" s="16" t="str">
        <f t="shared" si="431"/>
        <v/>
      </c>
    </row>
    <row r="280" spans="1:34" ht="15.75" customHeight="1" thickBot="1" x14ac:dyDescent="0.3">
      <c r="A280" s="48"/>
      <c r="B280" s="54"/>
      <c r="C280" s="28" t="str">
        <f t="shared" ref="C280" si="456">IF(OR(LEN(C279)&lt;1,LEN(D280)&lt;1),"","E")</f>
        <v/>
      </c>
      <c r="D280" s="32"/>
      <c r="E280" s="35"/>
      <c r="F280" s="46"/>
      <c r="G280" s="51"/>
      <c r="H280" s="32"/>
      <c r="I280" s="32"/>
      <c r="J280" s="32"/>
      <c r="K280" s="32"/>
      <c r="L280" s="41"/>
      <c r="M280" s="29"/>
      <c r="O280" s="2">
        <f t="shared" si="419"/>
        <v>0</v>
      </c>
      <c r="P280" s="2" t="str">
        <f t="shared" si="440"/>
        <v/>
      </c>
      <c r="Q280" t="str">
        <f t="shared" si="420"/>
        <v/>
      </c>
      <c r="R280">
        <f t="shared" si="421"/>
        <v>0</v>
      </c>
      <c r="S280" s="16" t="s">
        <v>45</v>
      </c>
      <c r="T280" s="16" t="str">
        <f t="shared" si="413"/>
        <v>Pemrograman Web dan Perangkat Bergerak XI</v>
      </c>
      <c r="U280" s="16" t="str">
        <f t="shared" si="414"/>
        <v>Ujian Akhir Semester</v>
      </c>
      <c r="V280" s="16">
        <f t="shared" si="422"/>
        <v>0</v>
      </c>
      <c r="W280" s="16">
        <f t="shared" si="423"/>
        <v>0</v>
      </c>
      <c r="X280" s="16">
        <f t="shared" si="424"/>
        <v>0</v>
      </c>
      <c r="Y280" s="16" t="str">
        <f t="shared" si="415"/>
        <v/>
      </c>
      <c r="Z280" s="16" t="str">
        <f t="shared" si="416"/>
        <v/>
      </c>
      <c r="AA280" s="16" t="str">
        <f t="shared" si="425"/>
        <v/>
      </c>
      <c r="AB280" s="16" t="str">
        <f t="shared" si="426"/>
        <v/>
      </c>
      <c r="AC280">
        <f t="shared" si="427"/>
        <v>0</v>
      </c>
      <c r="AD280">
        <f t="shared" si="428"/>
        <v>0</v>
      </c>
      <c r="AE280" t="b">
        <f t="shared" si="417"/>
        <v>0</v>
      </c>
      <c r="AF280" s="20" t="str">
        <f t="shared" si="429"/>
        <v/>
      </c>
      <c r="AG280" s="16" t="str">
        <f t="shared" si="430"/>
        <v/>
      </c>
      <c r="AH280" s="16" t="str">
        <f t="shared" si="431"/>
        <v/>
      </c>
    </row>
    <row r="281" spans="1:34" ht="15" customHeight="1" x14ac:dyDescent="0.25">
      <c r="A281" s="47"/>
      <c r="B281" s="52" t="str">
        <f t="shared" ref="B281" si="457">IF(LEN(A281)&lt;1,"",IF(ISBLANK(B275),"",B275+1))</f>
        <v/>
      </c>
      <c r="C281" s="27" t="str">
        <f t="shared" ref="C281" si="458">IF(ISBLANK(A281),"",IF(A281="Uraian Panjang","Teks Uraian","Teks Soal"))</f>
        <v/>
      </c>
      <c r="D281" s="33"/>
      <c r="E281" s="36"/>
      <c r="F281" s="45" t="str">
        <f t="shared" ref="F281" si="459">IF(ISBLANK(A281),"",IF(A281="Pilihan Ganda","Centang salah satu jawaban disamping pada kolom KUNCI",IF(A281="Jawaban Jamak","Centang beberapa jawaban disamping pada kolom KUNCI",IF(A281="Uraian Panjang","Pastikan tidak ada jawaban yang tercentang pada kolom KUNCI",IF(A281="Esai Koreksi Otomatis","Kunci jawaban adalah teks opsi dan centang opsi tersebut pada kolom KUNCI","ISIKAN JODOHNYA PADA KOLOM KUNCI")))))</f>
        <v/>
      </c>
      <c r="G281" s="49" t="str">
        <f>IF(LEN(A281)&lt;1,"",IF(AE281=FALSE,"Ada kesalahan, mohon perhatikan kolom KETERANGAN",""))</f>
        <v/>
      </c>
      <c r="H281" s="33"/>
      <c r="I281" s="33"/>
      <c r="J281" s="37"/>
      <c r="K281" s="37"/>
      <c r="L281" s="38"/>
      <c r="M281" s="29"/>
      <c r="O281" s="2">
        <f t="shared" si="419"/>
        <v>0</v>
      </c>
      <c r="P281" s="2" t="str">
        <f t="shared" si="440"/>
        <v/>
      </c>
      <c r="Q281" t="str">
        <f t="shared" si="420"/>
        <v/>
      </c>
      <c r="R281">
        <f t="shared" si="421"/>
        <v>0</v>
      </c>
      <c r="S281" s="16" t="s">
        <v>45</v>
      </c>
      <c r="T281" s="16" t="str">
        <f t="shared" si="413"/>
        <v>Pemrograman Web dan Perangkat Bergerak XI</v>
      </c>
      <c r="U281" s="16" t="str">
        <f t="shared" si="414"/>
        <v>Ujian Akhir Semester</v>
      </c>
      <c r="V281" s="16">
        <f t="shared" si="422"/>
        <v>0</v>
      </c>
      <c r="W281" s="16">
        <f t="shared" si="423"/>
        <v>0</v>
      </c>
      <c r="X281" s="16">
        <f t="shared" si="424"/>
        <v>0</v>
      </c>
      <c r="Y281" s="16" t="str">
        <f t="shared" si="415"/>
        <v/>
      </c>
      <c r="Z281" s="16" t="str">
        <f t="shared" si="416"/>
        <v/>
      </c>
      <c r="AA281" s="16" t="str">
        <f t="shared" si="425"/>
        <v/>
      </c>
      <c r="AB281" s="16" t="str">
        <f t="shared" si="426"/>
        <v/>
      </c>
      <c r="AC281">
        <f t="shared" si="427"/>
        <v>0</v>
      </c>
      <c r="AD281">
        <f t="shared" si="428"/>
        <v>0</v>
      </c>
      <c r="AE281" t="b">
        <f t="shared" si="417"/>
        <v>0</v>
      </c>
      <c r="AF281" s="20" t="str">
        <f t="shared" si="429"/>
        <v/>
      </c>
      <c r="AG281" s="16" t="str">
        <f t="shared" si="430"/>
        <v/>
      </c>
      <c r="AH281" s="16" t="str">
        <f t="shared" si="431"/>
        <v/>
      </c>
    </row>
    <row r="282" spans="1:34" ht="15" customHeight="1" x14ac:dyDescent="0.25">
      <c r="A282" s="47"/>
      <c r="B282" s="53"/>
      <c r="C282" s="25" t="str">
        <f t="shared" ref="C282" si="460">IF(C281="Teks Uraian","",IF(OR(LEN(C281)&lt;1,LEN(D282)&lt;1),"","A"))</f>
        <v/>
      </c>
      <c r="D282" s="31"/>
      <c r="E282" s="34"/>
      <c r="F282" s="45"/>
      <c r="G282" s="50"/>
      <c r="H282" s="31"/>
      <c r="I282" s="31"/>
      <c r="J282" s="39"/>
      <c r="K282" s="39"/>
      <c r="L282" s="40"/>
      <c r="M282" s="29"/>
      <c r="O282" s="2">
        <f t="shared" si="419"/>
        <v>0</v>
      </c>
      <c r="P282" s="2" t="str">
        <f t="shared" si="440"/>
        <v/>
      </c>
      <c r="Q282" t="str">
        <f t="shared" si="420"/>
        <v/>
      </c>
      <c r="R282">
        <f t="shared" si="421"/>
        <v>0</v>
      </c>
      <c r="S282" s="16" t="s">
        <v>45</v>
      </c>
      <c r="T282" s="16" t="str">
        <f t="shared" si="413"/>
        <v>Pemrograman Web dan Perangkat Bergerak XI</v>
      </c>
      <c r="U282" s="16" t="str">
        <f t="shared" si="414"/>
        <v>Ujian Akhir Semester</v>
      </c>
      <c r="V282" s="16">
        <f t="shared" si="422"/>
        <v>0</v>
      </c>
      <c r="W282" s="16">
        <f t="shared" si="423"/>
        <v>0</v>
      </c>
      <c r="X282" s="16">
        <f t="shared" si="424"/>
        <v>0</v>
      </c>
      <c r="Y282" s="16" t="str">
        <f t="shared" si="415"/>
        <v/>
      </c>
      <c r="Z282" s="16" t="str">
        <f t="shared" si="416"/>
        <v/>
      </c>
      <c r="AA282" s="16" t="str">
        <f t="shared" si="425"/>
        <v/>
      </c>
      <c r="AB282" s="16" t="str">
        <f t="shared" si="426"/>
        <v/>
      </c>
      <c r="AC282">
        <f t="shared" si="427"/>
        <v>0</v>
      </c>
      <c r="AD282">
        <f t="shared" si="428"/>
        <v>0</v>
      </c>
      <c r="AE282" t="b">
        <f t="shared" si="417"/>
        <v>0</v>
      </c>
      <c r="AF282" s="20" t="str">
        <f t="shared" si="429"/>
        <v/>
      </c>
      <c r="AG282" s="16" t="str">
        <f t="shared" si="430"/>
        <v/>
      </c>
      <c r="AH282" s="16" t="str">
        <f t="shared" si="431"/>
        <v/>
      </c>
    </row>
    <row r="283" spans="1:34" ht="15" customHeight="1" x14ac:dyDescent="0.25">
      <c r="A283" s="47"/>
      <c r="B283" s="53"/>
      <c r="C283" s="25" t="str">
        <f t="shared" ref="C283" si="461">IF(OR(LEN(C282)&lt;1,LEN(D282)&lt;1),"","B")</f>
        <v/>
      </c>
      <c r="D283" s="31"/>
      <c r="E283" s="34"/>
      <c r="F283" s="45"/>
      <c r="G283" s="50"/>
      <c r="H283" s="31"/>
      <c r="I283" s="31"/>
      <c r="J283" s="39"/>
      <c r="K283" s="39"/>
      <c r="L283" s="40"/>
      <c r="M283" s="29"/>
      <c r="O283" s="2">
        <f t="shared" si="419"/>
        <v>0</v>
      </c>
      <c r="P283" s="2" t="str">
        <f t="shared" si="440"/>
        <v/>
      </c>
      <c r="Q283" t="str">
        <f t="shared" si="420"/>
        <v/>
      </c>
      <c r="R283">
        <f t="shared" si="421"/>
        <v>0</v>
      </c>
      <c r="S283" s="16" t="s">
        <v>45</v>
      </c>
      <c r="T283" s="16" t="str">
        <f t="shared" si="413"/>
        <v>Pemrograman Web dan Perangkat Bergerak XI</v>
      </c>
      <c r="U283" s="16" t="str">
        <f t="shared" si="414"/>
        <v>Ujian Akhir Semester</v>
      </c>
      <c r="V283" s="16">
        <f t="shared" si="422"/>
        <v>0</v>
      </c>
      <c r="W283" s="16">
        <f t="shared" si="423"/>
        <v>0</v>
      </c>
      <c r="X283" s="16">
        <f t="shared" si="424"/>
        <v>0</v>
      </c>
      <c r="Y283" s="16" t="str">
        <f t="shared" si="415"/>
        <v/>
      </c>
      <c r="Z283" s="16" t="str">
        <f t="shared" si="416"/>
        <v/>
      </c>
      <c r="AA283" s="16" t="str">
        <f t="shared" si="425"/>
        <v/>
      </c>
      <c r="AB283" s="16" t="str">
        <f t="shared" si="426"/>
        <v/>
      </c>
      <c r="AC283">
        <f t="shared" si="427"/>
        <v>0</v>
      </c>
      <c r="AD283">
        <f t="shared" si="428"/>
        <v>0</v>
      </c>
      <c r="AE283" t="b">
        <f t="shared" si="417"/>
        <v>0</v>
      </c>
      <c r="AF283" s="20" t="str">
        <f t="shared" si="429"/>
        <v/>
      </c>
      <c r="AG283" s="16" t="str">
        <f t="shared" si="430"/>
        <v/>
      </c>
      <c r="AH283" s="16" t="str">
        <f t="shared" si="431"/>
        <v/>
      </c>
    </row>
    <row r="284" spans="1:34" ht="15" customHeight="1" x14ac:dyDescent="0.25">
      <c r="A284" s="47"/>
      <c r="B284" s="53"/>
      <c r="C284" s="25" t="str">
        <f t="shared" ref="C284" si="462">IF(OR(LEN(C283)&lt;1,LEN(D284)&lt;1),"","C")</f>
        <v/>
      </c>
      <c r="D284" s="31"/>
      <c r="E284" s="34"/>
      <c r="F284" s="45"/>
      <c r="G284" s="50"/>
      <c r="H284" s="31"/>
      <c r="I284" s="31"/>
      <c r="J284" s="39"/>
      <c r="K284" s="39"/>
      <c r="L284" s="40"/>
      <c r="M284" s="29"/>
      <c r="O284" s="2">
        <f t="shared" si="419"/>
        <v>0</v>
      </c>
      <c r="P284" s="2" t="str">
        <f t="shared" si="440"/>
        <v/>
      </c>
      <c r="Q284" t="str">
        <f t="shared" si="420"/>
        <v/>
      </c>
      <c r="R284">
        <f t="shared" si="421"/>
        <v>0</v>
      </c>
      <c r="S284" s="16" t="s">
        <v>45</v>
      </c>
      <c r="T284" s="16" t="str">
        <f t="shared" si="413"/>
        <v>Pemrograman Web dan Perangkat Bergerak XI</v>
      </c>
      <c r="U284" s="16" t="str">
        <f t="shared" si="414"/>
        <v>Ujian Akhir Semester</v>
      </c>
      <c r="V284" s="16">
        <f t="shared" si="422"/>
        <v>0</v>
      </c>
      <c r="W284" s="16">
        <f t="shared" si="423"/>
        <v>0</v>
      </c>
      <c r="X284" s="16">
        <f t="shared" si="424"/>
        <v>0</v>
      </c>
      <c r="Y284" s="16" t="str">
        <f t="shared" si="415"/>
        <v/>
      </c>
      <c r="Z284" s="16" t="str">
        <f t="shared" si="416"/>
        <v/>
      </c>
      <c r="AA284" s="16" t="str">
        <f t="shared" si="425"/>
        <v/>
      </c>
      <c r="AB284" s="16" t="str">
        <f t="shared" si="426"/>
        <v/>
      </c>
      <c r="AC284">
        <f t="shared" si="427"/>
        <v>0</v>
      </c>
      <c r="AD284">
        <f t="shared" si="428"/>
        <v>0</v>
      </c>
      <c r="AE284" t="b">
        <f t="shared" si="417"/>
        <v>0</v>
      </c>
      <c r="AF284" s="20" t="str">
        <f t="shared" si="429"/>
        <v/>
      </c>
      <c r="AG284" s="16" t="str">
        <f t="shared" si="430"/>
        <v/>
      </c>
      <c r="AH284" s="16" t="str">
        <f t="shared" si="431"/>
        <v/>
      </c>
    </row>
    <row r="285" spans="1:34" ht="15" customHeight="1" x14ac:dyDescent="0.25">
      <c r="A285" s="47"/>
      <c r="B285" s="53"/>
      <c r="C285" s="25" t="str">
        <f t="shared" ref="C285" si="463">IF(OR(LEN(C284)&lt;1,LEN(D285)&lt;1),"","D")</f>
        <v/>
      </c>
      <c r="D285" s="31"/>
      <c r="E285" s="34"/>
      <c r="F285" s="45"/>
      <c r="G285" s="50"/>
      <c r="H285" s="31"/>
      <c r="I285" s="31"/>
      <c r="J285" s="39"/>
      <c r="K285" s="39"/>
      <c r="L285" s="40"/>
      <c r="M285" s="29"/>
      <c r="O285" s="2">
        <f t="shared" si="419"/>
        <v>0</v>
      </c>
      <c r="P285" s="2" t="str">
        <f t="shared" si="440"/>
        <v/>
      </c>
      <c r="Q285" t="str">
        <f t="shared" si="420"/>
        <v/>
      </c>
      <c r="R285">
        <f t="shared" si="421"/>
        <v>0</v>
      </c>
      <c r="S285" s="16" t="s">
        <v>45</v>
      </c>
      <c r="T285" s="16" t="str">
        <f t="shared" si="413"/>
        <v>Pemrograman Web dan Perangkat Bergerak XI</v>
      </c>
      <c r="U285" s="16" t="str">
        <f t="shared" si="414"/>
        <v>Ujian Akhir Semester</v>
      </c>
      <c r="V285" s="16">
        <f t="shared" si="422"/>
        <v>0</v>
      </c>
      <c r="W285" s="16">
        <f t="shared" si="423"/>
        <v>0</v>
      </c>
      <c r="X285" s="16">
        <f t="shared" si="424"/>
        <v>0</v>
      </c>
      <c r="Y285" s="16" t="str">
        <f t="shared" si="415"/>
        <v/>
      </c>
      <c r="Z285" s="16" t="str">
        <f t="shared" si="416"/>
        <v/>
      </c>
      <c r="AA285" s="16" t="str">
        <f t="shared" si="425"/>
        <v/>
      </c>
      <c r="AB285" s="16" t="str">
        <f t="shared" si="426"/>
        <v/>
      </c>
      <c r="AC285">
        <f t="shared" si="427"/>
        <v>0</v>
      </c>
      <c r="AD285">
        <f t="shared" si="428"/>
        <v>0</v>
      </c>
      <c r="AE285" t="b">
        <f t="shared" si="417"/>
        <v>0</v>
      </c>
      <c r="AF285" s="20" t="str">
        <f t="shared" si="429"/>
        <v/>
      </c>
      <c r="AG285" s="16" t="str">
        <f t="shared" si="430"/>
        <v/>
      </c>
      <c r="AH285" s="16" t="str">
        <f t="shared" si="431"/>
        <v/>
      </c>
    </row>
    <row r="286" spans="1:34" ht="15.75" customHeight="1" thickBot="1" x14ac:dyDescent="0.3">
      <c r="A286" s="48"/>
      <c r="B286" s="54"/>
      <c r="C286" s="28" t="str">
        <f t="shared" ref="C286" si="464">IF(OR(LEN(C285)&lt;1,LEN(D286)&lt;1),"","E")</f>
        <v/>
      </c>
      <c r="D286" s="32"/>
      <c r="E286" s="35"/>
      <c r="F286" s="46"/>
      <c r="G286" s="51"/>
      <c r="H286" s="32"/>
      <c r="I286" s="32"/>
      <c r="J286" s="32"/>
      <c r="K286" s="32"/>
      <c r="L286" s="41"/>
      <c r="M286" s="29"/>
      <c r="O286" s="2">
        <f t="shared" si="419"/>
        <v>0</v>
      </c>
      <c r="P286" s="2" t="str">
        <f t="shared" si="440"/>
        <v/>
      </c>
      <c r="Q286" t="str">
        <f t="shared" si="420"/>
        <v/>
      </c>
      <c r="R286">
        <f t="shared" si="421"/>
        <v>0</v>
      </c>
      <c r="S286" s="16" t="s">
        <v>45</v>
      </c>
      <c r="T286" s="16" t="str">
        <f t="shared" si="413"/>
        <v>Pemrograman Web dan Perangkat Bergerak XI</v>
      </c>
      <c r="U286" s="16" t="str">
        <f t="shared" si="414"/>
        <v>Ujian Akhir Semester</v>
      </c>
      <c r="V286" s="16">
        <f t="shared" si="422"/>
        <v>0</v>
      </c>
      <c r="W286" s="16">
        <f t="shared" si="423"/>
        <v>0</v>
      </c>
      <c r="X286" s="16">
        <f t="shared" si="424"/>
        <v>0</v>
      </c>
      <c r="Y286" s="16" t="str">
        <f t="shared" si="415"/>
        <v/>
      </c>
      <c r="Z286" s="16" t="str">
        <f t="shared" si="416"/>
        <v/>
      </c>
      <c r="AA286" s="16" t="str">
        <f t="shared" si="425"/>
        <v/>
      </c>
      <c r="AB286" s="16" t="str">
        <f t="shared" si="426"/>
        <v/>
      </c>
      <c r="AC286">
        <f t="shared" si="427"/>
        <v>0</v>
      </c>
      <c r="AD286">
        <f t="shared" si="428"/>
        <v>0</v>
      </c>
      <c r="AE286" t="b">
        <f t="shared" si="417"/>
        <v>0</v>
      </c>
      <c r="AF286" s="20" t="str">
        <f t="shared" si="429"/>
        <v/>
      </c>
      <c r="AG286" s="16" t="str">
        <f t="shared" si="430"/>
        <v/>
      </c>
      <c r="AH286" s="16" t="str">
        <f t="shared" si="431"/>
        <v/>
      </c>
    </row>
    <row r="287" spans="1:34" ht="15" customHeight="1" x14ac:dyDescent="0.25">
      <c r="A287" s="47"/>
      <c r="B287" s="52" t="str">
        <f t="shared" ref="B287" si="465">IF(LEN(A287)&lt;1,"",IF(ISBLANK(B281),"",B281+1))</f>
        <v/>
      </c>
      <c r="C287" s="27" t="str">
        <f t="shared" ref="C287" si="466">IF(ISBLANK(A287),"",IF(A287="Uraian Panjang","Teks Uraian","Teks Soal"))</f>
        <v/>
      </c>
      <c r="D287" s="33"/>
      <c r="E287" s="36"/>
      <c r="F287" s="45" t="str">
        <f t="shared" ref="F287" si="467">IF(ISBLANK(A287),"",IF(A287="Pilihan Ganda","Centang salah satu jawaban disamping pada kolom KUNCI",IF(A287="Jawaban Jamak","Centang beberapa jawaban disamping pada kolom KUNCI",IF(A287="Uraian Panjang","Pastikan tidak ada jawaban yang tercentang pada kolom KUNCI",IF(A287="Esai Koreksi Otomatis","Kunci jawaban adalah teks opsi dan centang opsi tersebut pada kolom KUNCI","ISIKAN JODOHNYA PADA KOLOM KUNCI")))))</f>
        <v/>
      </c>
      <c r="G287" s="49" t="str">
        <f>IF(LEN(A287)&lt;1,"",IF(AE287=FALSE,"Ada kesalahan, mohon perhatikan kolom KETERANGAN",""))</f>
        <v/>
      </c>
      <c r="H287" s="33"/>
      <c r="I287" s="33"/>
      <c r="J287" s="37"/>
      <c r="K287" s="37"/>
      <c r="L287" s="38"/>
      <c r="M287" s="29"/>
      <c r="O287" s="2">
        <f t="shared" si="419"/>
        <v>0</v>
      </c>
      <c r="P287" s="2" t="str">
        <f t="shared" si="440"/>
        <v/>
      </c>
      <c r="Q287" t="str">
        <f t="shared" si="420"/>
        <v/>
      </c>
      <c r="R287">
        <f t="shared" si="421"/>
        <v>0</v>
      </c>
      <c r="S287" s="16" t="s">
        <v>45</v>
      </c>
      <c r="T287" s="16" t="str">
        <f t="shared" si="413"/>
        <v>Pemrograman Web dan Perangkat Bergerak XI</v>
      </c>
      <c r="U287" s="16" t="str">
        <f t="shared" si="414"/>
        <v>Ujian Akhir Semester</v>
      </c>
      <c r="V287" s="16">
        <f t="shared" si="422"/>
        <v>0</v>
      </c>
      <c r="W287" s="16">
        <f t="shared" si="423"/>
        <v>0</v>
      </c>
      <c r="X287" s="16">
        <f t="shared" si="424"/>
        <v>0</v>
      </c>
      <c r="Y287" s="16" t="str">
        <f t="shared" si="415"/>
        <v/>
      </c>
      <c r="Z287" s="16" t="str">
        <f t="shared" si="416"/>
        <v/>
      </c>
      <c r="AA287" s="16" t="str">
        <f t="shared" si="425"/>
        <v/>
      </c>
      <c r="AB287" s="16" t="str">
        <f t="shared" si="426"/>
        <v/>
      </c>
      <c r="AC287">
        <f t="shared" si="427"/>
        <v>0</v>
      </c>
      <c r="AD287">
        <f t="shared" si="428"/>
        <v>0</v>
      </c>
      <c r="AE287" t="b">
        <f t="shared" si="417"/>
        <v>0</v>
      </c>
      <c r="AF287" s="20" t="str">
        <f t="shared" si="429"/>
        <v/>
      </c>
      <c r="AG287" s="16" t="str">
        <f t="shared" si="430"/>
        <v/>
      </c>
      <c r="AH287" s="16" t="str">
        <f t="shared" si="431"/>
        <v/>
      </c>
    </row>
    <row r="288" spans="1:34" ht="15" customHeight="1" x14ac:dyDescent="0.25">
      <c r="A288" s="47"/>
      <c r="B288" s="53"/>
      <c r="C288" s="25" t="str">
        <f t="shared" ref="C288" si="468">IF(C287="Teks Uraian","",IF(OR(LEN(C287)&lt;1,LEN(D288)&lt;1),"","A"))</f>
        <v/>
      </c>
      <c r="D288" s="31"/>
      <c r="E288" s="34"/>
      <c r="F288" s="45"/>
      <c r="G288" s="50"/>
      <c r="H288" s="31"/>
      <c r="I288" s="31"/>
      <c r="J288" s="39"/>
      <c r="K288" s="39"/>
      <c r="L288" s="40"/>
      <c r="M288" s="29"/>
      <c r="O288" s="2">
        <f t="shared" si="419"/>
        <v>0</v>
      </c>
      <c r="P288" s="2" t="str">
        <f t="shared" si="440"/>
        <v/>
      </c>
      <c r="Q288" t="str">
        <f t="shared" si="420"/>
        <v/>
      </c>
      <c r="R288">
        <f t="shared" si="421"/>
        <v>0</v>
      </c>
      <c r="S288" s="16" t="s">
        <v>45</v>
      </c>
      <c r="T288" s="16" t="str">
        <f t="shared" si="413"/>
        <v>Pemrograman Web dan Perangkat Bergerak XI</v>
      </c>
      <c r="U288" s="16" t="str">
        <f t="shared" si="414"/>
        <v>Ujian Akhir Semester</v>
      </c>
      <c r="V288" s="16">
        <f t="shared" si="422"/>
        <v>0</v>
      </c>
      <c r="W288" s="16">
        <f t="shared" si="423"/>
        <v>0</v>
      </c>
      <c r="X288" s="16">
        <f t="shared" si="424"/>
        <v>0</v>
      </c>
      <c r="Y288" s="16" t="str">
        <f t="shared" si="415"/>
        <v/>
      </c>
      <c r="Z288" s="16" t="str">
        <f t="shared" si="416"/>
        <v/>
      </c>
      <c r="AA288" s="16" t="str">
        <f t="shared" si="425"/>
        <v/>
      </c>
      <c r="AB288" s="16" t="str">
        <f t="shared" si="426"/>
        <v/>
      </c>
      <c r="AC288">
        <f t="shared" si="427"/>
        <v>0</v>
      </c>
      <c r="AD288">
        <f t="shared" si="428"/>
        <v>0</v>
      </c>
      <c r="AE288" t="b">
        <f t="shared" si="417"/>
        <v>0</v>
      </c>
      <c r="AF288" s="20" t="str">
        <f t="shared" si="429"/>
        <v/>
      </c>
      <c r="AG288" s="16" t="str">
        <f t="shared" si="430"/>
        <v/>
      </c>
      <c r="AH288" s="16" t="str">
        <f t="shared" si="431"/>
        <v/>
      </c>
    </row>
    <row r="289" spans="1:34" ht="15" customHeight="1" x14ac:dyDescent="0.25">
      <c r="A289" s="47"/>
      <c r="B289" s="53"/>
      <c r="C289" s="25" t="str">
        <f t="shared" ref="C289" si="469">IF(OR(LEN(C288)&lt;1,LEN(D288)&lt;1),"","B")</f>
        <v/>
      </c>
      <c r="D289" s="31"/>
      <c r="E289" s="34"/>
      <c r="F289" s="45"/>
      <c r="G289" s="50"/>
      <c r="H289" s="31"/>
      <c r="I289" s="31"/>
      <c r="J289" s="39"/>
      <c r="K289" s="39"/>
      <c r="L289" s="40"/>
      <c r="M289" s="29"/>
      <c r="O289" s="2">
        <f t="shared" si="419"/>
        <v>0</v>
      </c>
      <c r="P289" s="2" t="str">
        <f t="shared" si="440"/>
        <v/>
      </c>
      <c r="Q289" t="str">
        <f t="shared" si="420"/>
        <v/>
      </c>
      <c r="R289">
        <f t="shared" si="421"/>
        <v>0</v>
      </c>
      <c r="S289" s="16" t="s">
        <v>45</v>
      </c>
      <c r="T289" s="16" t="str">
        <f t="shared" si="413"/>
        <v>Pemrograman Web dan Perangkat Bergerak XI</v>
      </c>
      <c r="U289" s="16" t="str">
        <f t="shared" si="414"/>
        <v>Ujian Akhir Semester</v>
      </c>
      <c r="V289" s="16">
        <f t="shared" si="422"/>
        <v>0</v>
      </c>
      <c r="W289" s="16">
        <f t="shared" si="423"/>
        <v>0</v>
      </c>
      <c r="X289" s="16">
        <f t="shared" si="424"/>
        <v>0</v>
      </c>
      <c r="Y289" s="16" t="str">
        <f t="shared" si="415"/>
        <v/>
      </c>
      <c r="Z289" s="16" t="str">
        <f t="shared" si="416"/>
        <v/>
      </c>
      <c r="AA289" s="16" t="str">
        <f t="shared" si="425"/>
        <v/>
      </c>
      <c r="AB289" s="16" t="str">
        <f t="shared" si="426"/>
        <v/>
      </c>
      <c r="AC289">
        <f t="shared" si="427"/>
        <v>0</v>
      </c>
      <c r="AD289">
        <f t="shared" si="428"/>
        <v>0</v>
      </c>
      <c r="AE289" t="b">
        <f t="shared" si="417"/>
        <v>0</v>
      </c>
      <c r="AF289" s="20" t="str">
        <f t="shared" si="429"/>
        <v/>
      </c>
      <c r="AG289" s="16" t="str">
        <f t="shared" si="430"/>
        <v/>
      </c>
      <c r="AH289" s="16" t="str">
        <f t="shared" si="431"/>
        <v/>
      </c>
    </row>
    <row r="290" spans="1:34" ht="15" customHeight="1" x14ac:dyDescent="0.25">
      <c r="A290" s="47"/>
      <c r="B290" s="53"/>
      <c r="C290" s="25" t="str">
        <f t="shared" ref="C290" si="470">IF(OR(LEN(C289)&lt;1,LEN(D290)&lt;1),"","C")</f>
        <v/>
      </c>
      <c r="D290" s="31"/>
      <c r="E290" s="34"/>
      <c r="F290" s="45"/>
      <c r="G290" s="50"/>
      <c r="H290" s="31"/>
      <c r="I290" s="31"/>
      <c r="J290" s="39"/>
      <c r="K290" s="39"/>
      <c r="L290" s="40"/>
      <c r="M290" s="29"/>
      <c r="O290" s="2">
        <f t="shared" si="419"/>
        <v>0</v>
      </c>
      <c r="P290" s="2" t="str">
        <f t="shared" si="440"/>
        <v/>
      </c>
      <c r="Q290" t="str">
        <f t="shared" si="420"/>
        <v/>
      </c>
      <c r="R290">
        <f t="shared" si="421"/>
        <v>0</v>
      </c>
      <c r="S290" s="16" t="s">
        <v>45</v>
      </c>
      <c r="T290" s="16" t="str">
        <f t="shared" si="413"/>
        <v>Pemrograman Web dan Perangkat Bergerak XI</v>
      </c>
      <c r="U290" s="16" t="str">
        <f t="shared" si="414"/>
        <v>Ujian Akhir Semester</v>
      </c>
      <c r="V290" s="16">
        <f t="shared" si="422"/>
        <v>0</v>
      </c>
      <c r="W290" s="16">
        <f t="shared" si="423"/>
        <v>0</v>
      </c>
      <c r="X290" s="16">
        <f t="shared" si="424"/>
        <v>0</v>
      </c>
      <c r="Y290" s="16" t="str">
        <f t="shared" si="415"/>
        <v/>
      </c>
      <c r="Z290" s="16" t="str">
        <f t="shared" si="416"/>
        <v/>
      </c>
      <c r="AA290" s="16" t="str">
        <f t="shared" si="425"/>
        <v/>
      </c>
      <c r="AB290" s="16" t="str">
        <f t="shared" si="426"/>
        <v/>
      </c>
      <c r="AC290">
        <f t="shared" si="427"/>
        <v>0</v>
      </c>
      <c r="AD290">
        <f t="shared" si="428"/>
        <v>0</v>
      </c>
      <c r="AE290" t="b">
        <f t="shared" si="417"/>
        <v>0</v>
      </c>
      <c r="AF290" s="20" t="str">
        <f t="shared" si="429"/>
        <v/>
      </c>
      <c r="AG290" s="16" t="str">
        <f t="shared" si="430"/>
        <v/>
      </c>
      <c r="AH290" s="16" t="str">
        <f t="shared" si="431"/>
        <v/>
      </c>
    </row>
    <row r="291" spans="1:34" ht="15" customHeight="1" x14ac:dyDescent="0.25">
      <c r="A291" s="47"/>
      <c r="B291" s="53"/>
      <c r="C291" s="25" t="str">
        <f t="shared" ref="C291" si="471">IF(OR(LEN(C290)&lt;1,LEN(D291)&lt;1),"","D")</f>
        <v/>
      </c>
      <c r="D291" s="31"/>
      <c r="E291" s="34"/>
      <c r="F291" s="45"/>
      <c r="G291" s="50"/>
      <c r="H291" s="31"/>
      <c r="I291" s="31"/>
      <c r="J291" s="39"/>
      <c r="K291" s="39"/>
      <c r="L291" s="40"/>
      <c r="M291" s="29"/>
      <c r="O291" s="2">
        <f t="shared" si="419"/>
        <v>0</v>
      </c>
      <c r="P291" s="2" t="str">
        <f t="shared" si="440"/>
        <v/>
      </c>
      <c r="Q291" t="str">
        <f t="shared" si="420"/>
        <v/>
      </c>
      <c r="R291">
        <f t="shared" si="421"/>
        <v>0</v>
      </c>
      <c r="S291" s="16" t="s">
        <v>45</v>
      </c>
      <c r="T291" s="16" t="str">
        <f t="shared" si="413"/>
        <v>Pemrograman Web dan Perangkat Bergerak XI</v>
      </c>
      <c r="U291" s="16" t="str">
        <f t="shared" si="414"/>
        <v>Ujian Akhir Semester</v>
      </c>
      <c r="V291" s="16">
        <f t="shared" si="422"/>
        <v>0</v>
      </c>
      <c r="W291" s="16">
        <f t="shared" si="423"/>
        <v>0</v>
      </c>
      <c r="X291" s="16">
        <f t="shared" si="424"/>
        <v>0</v>
      </c>
      <c r="Y291" s="16" t="str">
        <f t="shared" si="415"/>
        <v/>
      </c>
      <c r="Z291" s="16" t="str">
        <f t="shared" si="416"/>
        <v/>
      </c>
      <c r="AA291" s="16" t="str">
        <f t="shared" si="425"/>
        <v/>
      </c>
      <c r="AB291" s="16" t="str">
        <f t="shared" si="426"/>
        <v/>
      </c>
      <c r="AC291">
        <f t="shared" si="427"/>
        <v>0</v>
      </c>
      <c r="AD291">
        <f t="shared" si="428"/>
        <v>0</v>
      </c>
      <c r="AE291" t="b">
        <f t="shared" si="417"/>
        <v>0</v>
      </c>
      <c r="AF291" s="20" t="str">
        <f t="shared" si="429"/>
        <v/>
      </c>
      <c r="AG291" s="16" t="str">
        <f t="shared" si="430"/>
        <v/>
      </c>
      <c r="AH291" s="16" t="str">
        <f t="shared" si="431"/>
        <v/>
      </c>
    </row>
    <row r="292" spans="1:34" ht="15.75" customHeight="1" thickBot="1" x14ac:dyDescent="0.3">
      <c r="A292" s="48"/>
      <c r="B292" s="54"/>
      <c r="C292" s="28" t="str">
        <f t="shared" ref="C292" si="472">IF(OR(LEN(C291)&lt;1,LEN(D292)&lt;1),"","E")</f>
        <v/>
      </c>
      <c r="D292" s="32"/>
      <c r="E292" s="35"/>
      <c r="F292" s="46"/>
      <c r="G292" s="51"/>
      <c r="H292" s="32"/>
      <c r="I292" s="32"/>
      <c r="J292" s="32"/>
      <c r="K292" s="32"/>
      <c r="L292" s="41"/>
      <c r="M292" s="29"/>
      <c r="O292" s="2">
        <f t="shared" si="419"/>
        <v>0</v>
      </c>
      <c r="P292" s="2" t="str">
        <f t="shared" si="440"/>
        <v/>
      </c>
      <c r="Q292" t="str">
        <f t="shared" si="420"/>
        <v/>
      </c>
      <c r="R292">
        <f t="shared" si="421"/>
        <v>0</v>
      </c>
      <c r="S292" s="16" t="s">
        <v>45</v>
      </c>
      <c r="T292" s="16" t="str">
        <f t="shared" si="413"/>
        <v>Pemrograman Web dan Perangkat Bergerak XI</v>
      </c>
      <c r="U292" s="16" t="str">
        <f t="shared" si="414"/>
        <v>Ujian Akhir Semester</v>
      </c>
      <c r="V292" s="16">
        <f t="shared" si="422"/>
        <v>0</v>
      </c>
      <c r="W292" s="16">
        <f t="shared" si="423"/>
        <v>0</v>
      </c>
      <c r="X292" s="16">
        <f t="shared" si="424"/>
        <v>0</v>
      </c>
      <c r="Y292" s="16" t="str">
        <f t="shared" si="415"/>
        <v/>
      </c>
      <c r="Z292" s="16" t="str">
        <f t="shared" si="416"/>
        <v/>
      </c>
      <c r="AA292" s="16" t="str">
        <f t="shared" si="425"/>
        <v/>
      </c>
      <c r="AB292" s="16" t="str">
        <f t="shared" si="426"/>
        <v/>
      </c>
      <c r="AC292">
        <f t="shared" si="427"/>
        <v>0</v>
      </c>
      <c r="AD292">
        <f t="shared" si="428"/>
        <v>0</v>
      </c>
      <c r="AE292" t="b">
        <f t="shared" si="417"/>
        <v>0</v>
      </c>
      <c r="AF292" s="20" t="str">
        <f t="shared" si="429"/>
        <v/>
      </c>
      <c r="AG292" s="16" t="str">
        <f t="shared" si="430"/>
        <v/>
      </c>
      <c r="AH292" s="16" t="str">
        <f t="shared" si="431"/>
        <v/>
      </c>
    </row>
    <row r="293" spans="1:34" ht="15" customHeight="1" x14ac:dyDescent="0.25">
      <c r="A293" s="47"/>
      <c r="B293" s="52" t="str">
        <f t="shared" ref="B293" si="473">IF(LEN(A293)&lt;1,"",IF(ISBLANK(B287),"",B287+1))</f>
        <v/>
      </c>
      <c r="C293" s="27" t="str">
        <f t="shared" ref="C293" si="474">IF(ISBLANK(A293),"",IF(A293="Uraian Panjang","Teks Uraian","Teks Soal"))</f>
        <v/>
      </c>
      <c r="D293" s="33"/>
      <c r="E293" s="36"/>
      <c r="F293" s="45" t="str">
        <f t="shared" ref="F293" si="475">IF(ISBLANK(A293),"",IF(A293="Pilihan Ganda","Centang salah satu jawaban disamping pada kolom KUNCI",IF(A293="Jawaban Jamak","Centang beberapa jawaban disamping pada kolom KUNCI",IF(A293="Uraian Panjang","Pastikan tidak ada jawaban yang tercentang pada kolom KUNCI",IF(A293="Esai Koreksi Otomatis","Kunci jawaban adalah teks opsi dan centang opsi tersebut pada kolom KUNCI","ISIKAN JODOHNYA PADA KOLOM KUNCI")))))</f>
        <v/>
      </c>
      <c r="G293" s="49" t="str">
        <f>IF(LEN(A293)&lt;1,"",IF(AE293=FALSE,"Ada kesalahan, mohon perhatikan kolom KETERANGAN",""))</f>
        <v/>
      </c>
      <c r="H293" s="33"/>
      <c r="I293" s="33"/>
      <c r="J293" s="37"/>
      <c r="K293" s="37"/>
      <c r="L293" s="38"/>
      <c r="M293" s="29"/>
      <c r="O293" s="2">
        <f t="shared" si="419"/>
        <v>0</v>
      </c>
      <c r="P293" s="2" t="str">
        <f t="shared" si="440"/>
        <v/>
      </c>
      <c r="Q293" t="str">
        <f t="shared" si="420"/>
        <v/>
      </c>
      <c r="R293">
        <f t="shared" si="421"/>
        <v>0</v>
      </c>
      <c r="S293" s="16" t="s">
        <v>45</v>
      </c>
      <c r="T293" s="16" t="str">
        <f t="shared" si="413"/>
        <v>Pemrograman Web dan Perangkat Bergerak XI</v>
      </c>
      <c r="U293" s="16" t="str">
        <f t="shared" si="414"/>
        <v>Ujian Akhir Semester</v>
      </c>
      <c r="V293" s="16">
        <f t="shared" si="422"/>
        <v>0</v>
      </c>
      <c r="W293" s="16">
        <f t="shared" si="423"/>
        <v>0</v>
      </c>
      <c r="X293" s="16">
        <f t="shared" si="424"/>
        <v>0</v>
      </c>
      <c r="Y293" s="16" t="str">
        <f t="shared" si="415"/>
        <v/>
      </c>
      <c r="Z293" s="16" t="str">
        <f t="shared" si="416"/>
        <v/>
      </c>
      <c r="AA293" s="16" t="str">
        <f t="shared" si="425"/>
        <v/>
      </c>
      <c r="AB293" s="16" t="str">
        <f t="shared" si="426"/>
        <v/>
      </c>
      <c r="AC293">
        <f t="shared" si="427"/>
        <v>0</v>
      </c>
      <c r="AD293">
        <f t="shared" si="428"/>
        <v>0</v>
      </c>
      <c r="AE293" t="b">
        <f t="shared" si="417"/>
        <v>0</v>
      </c>
      <c r="AF293" s="20" t="str">
        <f t="shared" si="429"/>
        <v/>
      </c>
      <c r="AG293" s="16" t="str">
        <f t="shared" si="430"/>
        <v/>
      </c>
      <c r="AH293" s="16" t="str">
        <f t="shared" si="431"/>
        <v/>
      </c>
    </row>
    <row r="294" spans="1:34" ht="15" customHeight="1" x14ac:dyDescent="0.25">
      <c r="A294" s="47"/>
      <c r="B294" s="53"/>
      <c r="C294" s="25" t="str">
        <f t="shared" ref="C294" si="476">IF(C293="Teks Uraian","",IF(OR(LEN(C293)&lt;1,LEN(D294)&lt;1),"","A"))</f>
        <v/>
      </c>
      <c r="D294" s="31"/>
      <c r="E294" s="34"/>
      <c r="F294" s="45"/>
      <c r="G294" s="50"/>
      <c r="H294" s="31"/>
      <c r="I294" s="31"/>
      <c r="J294" s="39"/>
      <c r="K294" s="39"/>
      <c r="L294" s="40"/>
      <c r="M294" s="29"/>
      <c r="O294" s="2">
        <f t="shared" si="419"/>
        <v>0</v>
      </c>
      <c r="P294" s="2" t="str">
        <f t="shared" si="440"/>
        <v/>
      </c>
      <c r="Q294" t="str">
        <f t="shared" si="420"/>
        <v/>
      </c>
      <c r="R294">
        <f t="shared" si="421"/>
        <v>0</v>
      </c>
      <c r="S294" s="16" t="s">
        <v>45</v>
      </c>
      <c r="T294" s="16" t="str">
        <f t="shared" si="413"/>
        <v>Pemrograman Web dan Perangkat Bergerak XI</v>
      </c>
      <c r="U294" s="16" t="str">
        <f t="shared" si="414"/>
        <v>Ujian Akhir Semester</v>
      </c>
      <c r="V294" s="16">
        <f t="shared" si="422"/>
        <v>0</v>
      </c>
      <c r="W294" s="16">
        <f t="shared" si="423"/>
        <v>0</v>
      </c>
      <c r="X294" s="16">
        <f t="shared" si="424"/>
        <v>0</v>
      </c>
      <c r="Y294" s="16" t="str">
        <f t="shared" si="415"/>
        <v/>
      </c>
      <c r="Z294" s="16" t="str">
        <f t="shared" si="416"/>
        <v/>
      </c>
      <c r="AA294" s="16" t="str">
        <f t="shared" si="425"/>
        <v/>
      </c>
      <c r="AB294" s="16" t="str">
        <f t="shared" si="426"/>
        <v/>
      </c>
      <c r="AC294">
        <f t="shared" si="427"/>
        <v>0</v>
      </c>
      <c r="AD294">
        <f t="shared" si="428"/>
        <v>0</v>
      </c>
      <c r="AE294" t="b">
        <f t="shared" si="417"/>
        <v>0</v>
      </c>
      <c r="AF294" s="20" t="str">
        <f t="shared" si="429"/>
        <v/>
      </c>
      <c r="AG294" s="16" t="str">
        <f t="shared" si="430"/>
        <v/>
      </c>
      <c r="AH294" s="16" t="str">
        <f t="shared" si="431"/>
        <v/>
      </c>
    </row>
    <row r="295" spans="1:34" ht="15" customHeight="1" x14ac:dyDescent="0.25">
      <c r="A295" s="47"/>
      <c r="B295" s="53"/>
      <c r="C295" s="25" t="str">
        <f t="shared" ref="C295" si="477">IF(OR(LEN(C294)&lt;1,LEN(D294)&lt;1),"","B")</f>
        <v/>
      </c>
      <c r="D295" s="31"/>
      <c r="E295" s="34"/>
      <c r="F295" s="45"/>
      <c r="G295" s="50"/>
      <c r="H295" s="31"/>
      <c r="I295" s="31"/>
      <c r="J295" s="39"/>
      <c r="K295" s="39"/>
      <c r="L295" s="40"/>
      <c r="M295" s="29"/>
      <c r="O295" s="2">
        <f t="shared" si="419"/>
        <v>0</v>
      </c>
      <c r="P295" s="2" t="str">
        <f t="shared" si="440"/>
        <v/>
      </c>
      <c r="Q295" t="str">
        <f t="shared" si="420"/>
        <v/>
      </c>
      <c r="R295">
        <f t="shared" si="421"/>
        <v>0</v>
      </c>
      <c r="S295" s="16" t="s">
        <v>45</v>
      </c>
      <c r="T295" s="16" t="str">
        <f t="shared" si="413"/>
        <v>Pemrograman Web dan Perangkat Bergerak XI</v>
      </c>
      <c r="U295" s="16" t="str">
        <f t="shared" si="414"/>
        <v>Ujian Akhir Semester</v>
      </c>
      <c r="V295" s="16">
        <f t="shared" si="422"/>
        <v>0</v>
      </c>
      <c r="W295" s="16">
        <f t="shared" si="423"/>
        <v>0</v>
      </c>
      <c r="X295" s="16">
        <f t="shared" si="424"/>
        <v>0</v>
      </c>
      <c r="Y295" s="16" t="str">
        <f t="shared" si="415"/>
        <v/>
      </c>
      <c r="Z295" s="16" t="str">
        <f t="shared" si="416"/>
        <v/>
      </c>
      <c r="AA295" s="16" t="str">
        <f t="shared" si="425"/>
        <v/>
      </c>
      <c r="AB295" s="16" t="str">
        <f t="shared" si="426"/>
        <v/>
      </c>
      <c r="AC295">
        <f t="shared" si="427"/>
        <v>0</v>
      </c>
      <c r="AD295">
        <f t="shared" si="428"/>
        <v>0</v>
      </c>
      <c r="AE295" t="b">
        <f t="shared" si="417"/>
        <v>0</v>
      </c>
      <c r="AF295" s="20" t="str">
        <f t="shared" si="429"/>
        <v/>
      </c>
      <c r="AG295" s="16" t="str">
        <f t="shared" si="430"/>
        <v/>
      </c>
      <c r="AH295" s="16" t="str">
        <f t="shared" si="431"/>
        <v/>
      </c>
    </row>
    <row r="296" spans="1:34" ht="15" customHeight="1" x14ac:dyDescent="0.25">
      <c r="A296" s="47"/>
      <c r="B296" s="53"/>
      <c r="C296" s="25" t="str">
        <f t="shared" ref="C296" si="478">IF(OR(LEN(C295)&lt;1,LEN(D296)&lt;1),"","C")</f>
        <v/>
      </c>
      <c r="D296" s="31"/>
      <c r="E296" s="34"/>
      <c r="F296" s="45"/>
      <c r="G296" s="50"/>
      <c r="H296" s="31"/>
      <c r="I296" s="31"/>
      <c r="J296" s="39"/>
      <c r="K296" s="39"/>
      <c r="L296" s="40"/>
      <c r="M296" s="29"/>
      <c r="O296" s="2">
        <f t="shared" si="419"/>
        <v>0</v>
      </c>
      <c r="P296" s="2" t="str">
        <f t="shared" si="440"/>
        <v/>
      </c>
      <c r="Q296" t="str">
        <f t="shared" si="420"/>
        <v/>
      </c>
      <c r="R296">
        <f t="shared" si="421"/>
        <v>0</v>
      </c>
      <c r="S296" s="16" t="s">
        <v>45</v>
      </c>
      <c r="T296" s="16" t="str">
        <f t="shared" si="413"/>
        <v>Pemrograman Web dan Perangkat Bergerak XI</v>
      </c>
      <c r="U296" s="16" t="str">
        <f t="shared" si="414"/>
        <v>Ujian Akhir Semester</v>
      </c>
      <c r="V296" s="16">
        <f t="shared" si="422"/>
        <v>0</v>
      </c>
      <c r="W296" s="16">
        <f t="shared" si="423"/>
        <v>0</v>
      </c>
      <c r="X296" s="16">
        <f t="shared" si="424"/>
        <v>0</v>
      </c>
      <c r="Y296" s="16" t="str">
        <f t="shared" si="415"/>
        <v/>
      </c>
      <c r="Z296" s="16" t="str">
        <f t="shared" si="416"/>
        <v/>
      </c>
      <c r="AA296" s="16" t="str">
        <f t="shared" si="425"/>
        <v/>
      </c>
      <c r="AB296" s="16" t="str">
        <f t="shared" si="426"/>
        <v/>
      </c>
      <c r="AC296">
        <f t="shared" si="427"/>
        <v>0</v>
      </c>
      <c r="AD296">
        <f t="shared" si="428"/>
        <v>0</v>
      </c>
      <c r="AE296" t="b">
        <f t="shared" si="417"/>
        <v>0</v>
      </c>
      <c r="AF296" s="20" t="str">
        <f t="shared" si="429"/>
        <v/>
      </c>
      <c r="AG296" s="16" t="str">
        <f t="shared" si="430"/>
        <v/>
      </c>
      <c r="AH296" s="16" t="str">
        <f t="shared" si="431"/>
        <v/>
      </c>
    </row>
    <row r="297" spans="1:34" ht="15" customHeight="1" x14ac:dyDescent="0.25">
      <c r="A297" s="47"/>
      <c r="B297" s="53"/>
      <c r="C297" s="25" t="str">
        <f t="shared" ref="C297" si="479">IF(OR(LEN(C296)&lt;1,LEN(D297)&lt;1),"","D")</f>
        <v/>
      </c>
      <c r="D297" s="31"/>
      <c r="E297" s="34"/>
      <c r="F297" s="45"/>
      <c r="G297" s="50"/>
      <c r="H297" s="31"/>
      <c r="I297" s="31"/>
      <c r="J297" s="39"/>
      <c r="K297" s="39"/>
      <c r="L297" s="40"/>
      <c r="M297" s="29"/>
      <c r="O297" s="2">
        <f t="shared" si="419"/>
        <v>0</v>
      </c>
      <c r="P297" s="2" t="str">
        <f t="shared" si="440"/>
        <v/>
      </c>
      <c r="Q297" t="str">
        <f t="shared" si="420"/>
        <v/>
      </c>
      <c r="R297">
        <f t="shared" si="421"/>
        <v>0</v>
      </c>
      <c r="S297" s="16" t="s">
        <v>45</v>
      </c>
      <c r="T297" s="16" t="str">
        <f t="shared" si="413"/>
        <v>Pemrograman Web dan Perangkat Bergerak XI</v>
      </c>
      <c r="U297" s="16" t="str">
        <f t="shared" si="414"/>
        <v>Ujian Akhir Semester</v>
      </c>
      <c r="V297" s="16">
        <f t="shared" si="422"/>
        <v>0</v>
      </c>
      <c r="W297" s="16">
        <f t="shared" si="423"/>
        <v>0</v>
      </c>
      <c r="X297" s="16">
        <f t="shared" si="424"/>
        <v>0</v>
      </c>
      <c r="Y297" s="16" t="str">
        <f t="shared" si="415"/>
        <v/>
      </c>
      <c r="Z297" s="16" t="str">
        <f t="shared" si="416"/>
        <v/>
      </c>
      <c r="AA297" s="16" t="str">
        <f t="shared" si="425"/>
        <v/>
      </c>
      <c r="AB297" s="16" t="str">
        <f t="shared" si="426"/>
        <v/>
      </c>
      <c r="AC297">
        <f t="shared" si="427"/>
        <v>0</v>
      </c>
      <c r="AD297">
        <f t="shared" si="428"/>
        <v>0</v>
      </c>
      <c r="AE297" t="b">
        <f t="shared" si="417"/>
        <v>0</v>
      </c>
      <c r="AF297" s="20" t="str">
        <f t="shared" si="429"/>
        <v/>
      </c>
      <c r="AG297" s="16" t="str">
        <f t="shared" si="430"/>
        <v/>
      </c>
      <c r="AH297" s="16" t="str">
        <f t="shared" si="431"/>
        <v/>
      </c>
    </row>
    <row r="298" spans="1:34" ht="15.75" customHeight="1" thickBot="1" x14ac:dyDescent="0.3">
      <c r="A298" s="48"/>
      <c r="B298" s="54"/>
      <c r="C298" s="28" t="str">
        <f t="shared" ref="C298" si="480">IF(OR(LEN(C297)&lt;1,LEN(D298)&lt;1),"","E")</f>
        <v/>
      </c>
      <c r="D298" s="32"/>
      <c r="E298" s="35"/>
      <c r="F298" s="46"/>
      <c r="G298" s="51"/>
      <c r="H298" s="32"/>
      <c r="I298" s="32"/>
      <c r="J298" s="32"/>
      <c r="K298" s="32"/>
      <c r="L298" s="41"/>
      <c r="M298" s="29"/>
      <c r="O298" s="2">
        <f t="shared" si="419"/>
        <v>0</v>
      </c>
      <c r="P298" s="2" t="str">
        <f t="shared" si="440"/>
        <v/>
      </c>
      <c r="Q298" t="str">
        <f t="shared" si="420"/>
        <v/>
      </c>
      <c r="R298">
        <f t="shared" si="421"/>
        <v>0</v>
      </c>
      <c r="S298" s="16" t="s">
        <v>45</v>
      </c>
      <c r="T298" s="16" t="str">
        <f t="shared" si="413"/>
        <v>Pemrograman Web dan Perangkat Bergerak XI</v>
      </c>
      <c r="U298" s="16" t="str">
        <f t="shared" si="414"/>
        <v>Ujian Akhir Semester</v>
      </c>
      <c r="V298" s="16">
        <f t="shared" si="422"/>
        <v>0</v>
      </c>
      <c r="W298" s="16">
        <f t="shared" si="423"/>
        <v>0</v>
      </c>
      <c r="X298" s="16">
        <f t="shared" si="424"/>
        <v>0</v>
      </c>
      <c r="Y298" s="16" t="str">
        <f t="shared" si="415"/>
        <v/>
      </c>
      <c r="Z298" s="16" t="str">
        <f t="shared" si="416"/>
        <v/>
      </c>
      <c r="AA298" s="16" t="str">
        <f t="shared" si="425"/>
        <v/>
      </c>
      <c r="AB298" s="16" t="str">
        <f t="shared" si="426"/>
        <v/>
      </c>
      <c r="AC298">
        <f t="shared" si="427"/>
        <v>0</v>
      </c>
      <c r="AD298">
        <f t="shared" si="428"/>
        <v>0</v>
      </c>
      <c r="AE298" t="b">
        <f t="shared" si="417"/>
        <v>0</v>
      </c>
      <c r="AF298" s="20" t="str">
        <f t="shared" si="429"/>
        <v/>
      </c>
      <c r="AG298" s="16" t="str">
        <f t="shared" si="430"/>
        <v/>
      </c>
      <c r="AH298" s="16" t="str">
        <f t="shared" si="431"/>
        <v/>
      </c>
    </row>
    <row r="299" spans="1:34" ht="15" customHeight="1" x14ac:dyDescent="0.25">
      <c r="A299" s="47"/>
      <c r="B299" s="52" t="str">
        <f t="shared" ref="B299" si="481">IF(LEN(A299)&lt;1,"",IF(ISBLANK(B293),"",B293+1))</f>
        <v/>
      </c>
      <c r="C299" s="27" t="str">
        <f t="shared" ref="C299" si="482">IF(ISBLANK(A299),"",IF(A299="Uraian Panjang","Teks Uraian","Teks Soal"))</f>
        <v/>
      </c>
      <c r="D299" s="30"/>
      <c r="E299" s="36"/>
      <c r="F299" s="45" t="str">
        <f t="shared" ref="F299" si="483">IF(ISBLANK(A299),"",IF(A299="Pilihan Ganda","Centang salah satu jawaban disamping pada kolom KUNCI",IF(A299="Jawaban Jamak","Centang beberapa jawaban disamping pada kolom KUNCI",IF(A299="Uraian Panjang","Pastikan tidak ada jawaban yang tercentang pada kolom KUNCI",IF(A299="Esai Koreksi Otomatis","Kunci jawaban adalah teks opsi dan centang opsi tersebut pada kolom KUNCI","ISIKAN JODOHNYA PADA KOLOM KUNCI")))))</f>
        <v/>
      </c>
      <c r="G299" s="49" t="str">
        <f>IF(LEN(A299)&lt;1,"",IF(AE299=FALSE,"Ada kesalahan, mohon perhatikan kolom KETERANGAN",""))</f>
        <v/>
      </c>
      <c r="H299" s="30"/>
      <c r="I299" s="30"/>
      <c r="J299" s="37"/>
      <c r="K299" s="37"/>
      <c r="L299" s="38"/>
      <c r="M299" s="29"/>
      <c r="O299" s="2">
        <f t="shared" si="419"/>
        <v>0</v>
      </c>
      <c r="P299" s="2" t="str">
        <f t="shared" si="440"/>
        <v/>
      </c>
      <c r="Q299" t="str">
        <f t="shared" si="420"/>
        <v/>
      </c>
      <c r="R299">
        <f t="shared" si="421"/>
        <v>0</v>
      </c>
      <c r="S299" s="16" t="s">
        <v>45</v>
      </c>
      <c r="T299" s="16" t="str">
        <f t="shared" si="413"/>
        <v>Pemrograman Web dan Perangkat Bergerak XI</v>
      </c>
      <c r="U299" s="16" t="str">
        <f t="shared" si="414"/>
        <v>Ujian Akhir Semester</v>
      </c>
      <c r="V299" s="16">
        <f t="shared" si="422"/>
        <v>0</v>
      </c>
      <c r="W299" s="16">
        <f t="shared" si="423"/>
        <v>0</v>
      </c>
      <c r="X299" s="16">
        <f t="shared" si="424"/>
        <v>0</v>
      </c>
      <c r="Y299" s="16" t="str">
        <f t="shared" si="415"/>
        <v/>
      </c>
      <c r="Z299" s="16" t="str">
        <f t="shared" si="416"/>
        <v/>
      </c>
      <c r="AA299" s="16" t="str">
        <f t="shared" si="425"/>
        <v/>
      </c>
      <c r="AB299" s="16" t="str">
        <f t="shared" si="426"/>
        <v/>
      </c>
      <c r="AC299">
        <f t="shared" si="427"/>
        <v>0</v>
      </c>
      <c r="AD299">
        <f t="shared" si="428"/>
        <v>0</v>
      </c>
      <c r="AE299" t="b">
        <f t="shared" si="417"/>
        <v>0</v>
      </c>
      <c r="AF299" s="20" t="str">
        <f t="shared" si="429"/>
        <v/>
      </c>
      <c r="AG299" s="16" t="str">
        <f t="shared" si="430"/>
        <v/>
      </c>
      <c r="AH299" s="16" t="str">
        <f t="shared" si="431"/>
        <v/>
      </c>
    </row>
    <row r="300" spans="1:34" ht="15" customHeight="1" x14ac:dyDescent="0.25">
      <c r="A300" s="47"/>
      <c r="B300" s="53"/>
      <c r="C300" s="25" t="str">
        <f t="shared" ref="C300" si="484">IF(C299="Teks Uraian","",IF(OR(LEN(C299)&lt;1,LEN(D300)&lt;1),"","A"))</f>
        <v/>
      </c>
      <c r="D300" s="31"/>
      <c r="E300" s="34"/>
      <c r="F300" s="45"/>
      <c r="G300" s="50"/>
      <c r="H300" s="31"/>
      <c r="I300" s="31"/>
      <c r="J300" s="39"/>
      <c r="K300" s="39"/>
      <c r="L300" s="40"/>
      <c r="M300" s="29"/>
      <c r="O300" s="2">
        <f t="shared" si="419"/>
        <v>0</v>
      </c>
      <c r="P300" s="2" t="str">
        <f t="shared" si="440"/>
        <v/>
      </c>
      <c r="Q300" t="str">
        <f t="shared" si="420"/>
        <v/>
      </c>
      <c r="R300">
        <f t="shared" si="421"/>
        <v>0</v>
      </c>
      <c r="S300" s="16" t="s">
        <v>45</v>
      </c>
      <c r="T300" s="16" t="str">
        <f t="shared" si="413"/>
        <v>Pemrograman Web dan Perangkat Bergerak XI</v>
      </c>
      <c r="U300" s="16" t="str">
        <f t="shared" si="414"/>
        <v>Ujian Akhir Semester</v>
      </c>
      <c r="V300" s="16">
        <f t="shared" si="422"/>
        <v>0</v>
      </c>
      <c r="W300" s="16">
        <f t="shared" si="423"/>
        <v>0</v>
      </c>
      <c r="X300" s="16">
        <f t="shared" si="424"/>
        <v>0</v>
      </c>
      <c r="Y300" s="16" t="str">
        <f t="shared" si="415"/>
        <v/>
      </c>
      <c r="Z300" s="16" t="str">
        <f t="shared" si="416"/>
        <v/>
      </c>
      <c r="AA300" s="16" t="str">
        <f t="shared" si="425"/>
        <v/>
      </c>
      <c r="AB300" s="16" t="str">
        <f t="shared" si="426"/>
        <v/>
      </c>
      <c r="AC300">
        <f t="shared" si="427"/>
        <v>0</v>
      </c>
      <c r="AD300">
        <f t="shared" si="428"/>
        <v>0</v>
      </c>
      <c r="AE300" t="b">
        <f t="shared" si="417"/>
        <v>0</v>
      </c>
      <c r="AF300" s="20" t="str">
        <f t="shared" si="429"/>
        <v/>
      </c>
      <c r="AG300" s="16" t="str">
        <f t="shared" si="430"/>
        <v/>
      </c>
      <c r="AH300" s="16" t="str">
        <f t="shared" si="431"/>
        <v/>
      </c>
    </row>
    <row r="301" spans="1:34" ht="15" customHeight="1" x14ac:dyDescent="0.25">
      <c r="A301" s="47"/>
      <c r="B301" s="53"/>
      <c r="C301" s="25" t="str">
        <f t="shared" ref="C301" si="485">IF(OR(LEN(C300)&lt;1,LEN(D300)&lt;1),"","B")</f>
        <v/>
      </c>
      <c r="D301" s="31"/>
      <c r="E301" s="34"/>
      <c r="F301" s="45"/>
      <c r="G301" s="50"/>
      <c r="H301" s="31"/>
      <c r="I301" s="31"/>
      <c r="J301" s="39"/>
      <c r="K301" s="39"/>
      <c r="L301" s="40"/>
      <c r="M301" s="29"/>
      <c r="O301" s="2">
        <f t="shared" si="419"/>
        <v>0</v>
      </c>
      <c r="P301" s="2" t="str">
        <f t="shared" si="440"/>
        <v/>
      </c>
      <c r="Q301" t="str">
        <f t="shared" si="420"/>
        <v/>
      </c>
      <c r="R301">
        <f t="shared" si="421"/>
        <v>0</v>
      </c>
      <c r="S301" s="16" t="s">
        <v>45</v>
      </c>
      <c r="T301" s="16" t="str">
        <f t="shared" si="413"/>
        <v>Pemrograman Web dan Perangkat Bergerak XI</v>
      </c>
      <c r="U301" s="16" t="str">
        <f t="shared" si="414"/>
        <v>Ujian Akhir Semester</v>
      </c>
      <c r="V301" s="16">
        <f t="shared" si="422"/>
        <v>0</v>
      </c>
      <c r="W301" s="16">
        <f t="shared" si="423"/>
        <v>0</v>
      </c>
      <c r="X301" s="16">
        <f t="shared" si="424"/>
        <v>0</v>
      </c>
      <c r="Y301" s="16" t="str">
        <f t="shared" si="415"/>
        <v/>
      </c>
      <c r="Z301" s="16" t="str">
        <f t="shared" si="416"/>
        <v/>
      </c>
      <c r="AA301" s="16" t="str">
        <f t="shared" si="425"/>
        <v/>
      </c>
      <c r="AB301" s="16" t="str">
        <f t="shared" si="426"/>
        <v/>
      </c>
      <c r="AC301">
        <f t="shared" si="427"/>
        <v>0</v>
      </c>
      <c r="AD301">
        <f t="shared" si="428"/>
        <v>0</v>
      </c>
      <c r="AE301" t="b">
        <f t="shared" si="417"/>
        <v>0</v>
      </c>
      <c r="AF301" s="20" t="str">
        <f t="shared" si="429"/>
        <v/>
      </c>
      <c r="AG301" s="16" t="str">
        <f t="shared" si="430"/>
        <v/>
      </c>
      <c r="AH301" s="16" t="str">
        <f t="shared" si="431"/>
        <v/>
      </c>
    </row>
    <row r="302" spans="1:34" ht="15" customHeight="1" x14ac:dyDescent="0.25">
      <c r="A302" s="47"/>
      <c r="B302" s="53"/>
      <c r="C302" s="25" t="str">
        <f t="shared" ref="C302" si="486">IF(OR(LEN(C301)&lt;1,LEN(D302)&lt;1),"","C")</f>
        <v/>
      </c>
      <c r="D302" s="31"/>
      <c r="E302" s="34"/>
      <c r="F302" s="45"/>
      <c r="G302" s="50"/>
      <c r="H302" s="31"/>
      <c r="I302" s="31"/>
      <c r="J302" s="39"/>
      <c r="K302" s="39"/>
      <c r="L302" s="40"/>
      <c r="M302" s="29"/>
      <c r="O302" s="2">
        <f t="shared" si="419"/>
        <v>0</v>
      </c>
      <c r="P302" s="2" t="str">
        <f t="shared" si="440"/>
        <v/>
      </c>
      <c r="Q302" t="str">
        <f t="shared" si="420"/>
        <v/>
      </c>
      <c r="R302">
        <f t="shared" si="421"/>
        <v>0</v>
      </c>
      <c r="S302" s="16" t="s">
        <v>45</v>
      </c>
      <c r="T302" s="16" t="str">
        <f t="shared" si="413"/>
        <v>Pemrograman Web dan Perangkat Bergerak XI</v>
      </c>
      <c r="U302" s="16" t="str">
        <f t="shared" si="414"/>
        <v>Ujian Akhir Semester</v>
      </c>
      <c r="V302" s="16">
        <f t="shared" si="422"/>
        <v>0</v>
      </c>
      <c r="W302" s="16">
        <f t="shared" si="423"/>
        <v>0</v>
      </c>
      <c r="X302" s="16">
        <f t="shared" si="424"/>
        <v>0</v>
      </c>
      <c r="Y302" s="16" t="str">
        <f t="shared" si="415"/>
        <v/>
      </c>
      <c r="Z302" s="16" t="str">
        <f t="shared" si="416"/>
        <v/>
      </c>
      <c r="AA302" s="16" t="str">
        <f t="shared" si="425"/>
        <v/>
      </c>
      <c r="AB302" s="16" t="str">
        <f t="shared" si="426"/>
        <v/>
      </c>
      <c r="AC302">
        <f t="shared" si="427"/>
        <v>0</v>
      </c>
      <c r="AD302">
        <f t="shared" si="428"/>
        <v>0</v>
      </c>
      <c r="AE302" t="b">
        <f t="shared" si="417"/>
        <v>0</v>
      </c>
      <c r="AF302" s="20" t="str">
        <f t="shared" si="429"/>
        <v/>
      </c>
      <c r="AG302" s="16" t="str">
        <f t="shared" si="430"/>
        <v/>
      </c>
      <c r="AH302" s="16" t="str">
        <f t="shared" si="431"/>
        <v/>
      </c>
    </row>
    <row r="303" spans="1:34" ht="15" customHeight="1" x14ac:dyDescent="0.25">
      <c r="A303" s="47"/>
      <c r="B303" s="53"/>
      <c r="C303" s="25" t="str">
        <f t="shared" ref="C303" si="487">IF(OR(LEN(C302)&lt;1,LEN(D303)&lt;1),"","D")</f>
        <v/>
      </c>
      <c r="D303" s="31"/>
      <c r="E303" s="34"/>
      <c r="F303" s="45"/>
      <c r="G303" s="50"/>
      <c r="H303" s="31"/>
      <c r="I303" s="31"/>
      <c r="J303" s="39"/>
      <c r="K303" s="39"/>
      <c r="L303" s="40"/>
      <c r="M303" s="29"/>
      <c r="O303" s="2">
        <f t="shared" si="419"/>
        <v>0</v>
      </c>
      <c r="P303" s="2" t="str">
        <f t="shared" si="440"/>
        <v/>
      </c>
      <c r="Q303" t="str">
        <f t="shared" si="420"/>
        <v/>
      </c>
      <c r="R303">
        <f t="shared" si="421"/>
        <v>0</v>
      </c>
      <c r="S303" s="16" t="s">
        <v>45</v>
      </c>
      <c r="T303" s="16" t="str">
        <f t="shared" si="413"/>
        <v>Pemrograman Web dan Perangkat Bergerak XI</v>
      </c>
      <c r="U303" s="16" t="str">
        <f t="shared" si="414"/>
        <v>Ujian Akhir Semester</v>
      </c>
      <c r="V303" s="16">
        <f t="shared" si="422"/>
        <v>0</v>
      </c>
      <c r="W303" s="16">
        <f t="shared" si="423"/>
        <v>0</v>
      </c>
      <c r="X303" s="16">
        <f t="shared" si="424"/>
        <v>0</v>
      </c>
      <c r="Y303" s="16" t="str">
        <f t="shared" si="415"/>
        <v/>
      </c>
      <c r="Z303" s="16" t="str">
        <f t="shared" si="416"/>
        <v/>
      </c>
      <c r="AA303" s="16" t="str">
        <f t="shared" si="425"/>
        <v/>
      </c>
      <c r="AB303" s="16" t="str">
        <f t="shared" si="426"/>
        <v/>
      </c>
      <c r="AC303">
        <f t="shared" si="427"/>
        <v>0</v>
      </c>
      <c r="AD303">
        <f t="shared" si="428"/>
        <v>0</v>
      </c>
      <c r="AE303" t="b">
        <f t="shared" si="417"/>
        <v>0</v>
      </c>
      <c r="AF303" s="20" t="str">
        <f t="shared" si="429"/>
        <v/>
      </c>
      <c r="AG303" s="16" t="str">
        <f t="shared" si="430"/>
        <v/>
      </c>
      <c r="AH303" s="16" t="str">
        <f t="shared" si="431"/>
        <v/>
      </c>
    </row>
    <row r="304" spans="1:34" ht="15.75" customHeight="1" thickBot="1" x14ac:dyDescent="0.3">
      <c r="A304" s="48"/>
      <c r="B304" s="54"/>
      <c r="C304" s="28" t="str">
        <f t="shared" ref="C304" si="488">IF(OR(LEN(C303)&lt;1,LEN(D304)&lt;1),"","E")</f>
        <v/>
      </c>
      <c r="D304" s="32"/>
      <c r="E304" s="35"/>
      <c r="F304" s="46"/>
      <c r="G304" s="51"/>
      <c r="H304" s="32"/>
      <c r="I304" s="32"/>
      <c r="J304" s="42"/>
      <c r="K304" s="42"/>
      <c r="L304" s="41"/>
      <c r="M304" s="29"/>
      <c r="O304" s="2">
        <f t="shared" si="419"/>
        <v>0</v>
      </c>
      <c r="P304" s="2" t="str">
        <f t="shared" si="440"/>
        <v/>
      </c>
      <c r="Q304" t="str">
        <f t="shared" si="420"/>
        <v/>
      </c>
      <c r="R304">
        <f t="shared" si="421"/>
        <v>0</v>
      </c>
      <c r="S304" s="16" t="s">
        <v>45</v>
      </c>
      <c r="T304" s="16" t="str">
        <f t="shared" si="413"/>
        <v>Pemrograman Web dan Perangkat Bergerak XI</v>
      </c>
      <c r="U304" s="16" t="str">
        <f t="shared" si="414"/>
        <v>Ujian Akhir Semester</v>
      </c>
      <c r="V304" s="16">
        <f t="shared" si="422"/>
        <v>0</v>
      </c>
      <c r="W304" s="16">
        <f t="shared" si="423"/>
        <v>0</v>
      </c>
      <c r="X304" s="16">
        <f t="shared" si="424"/>
        <v>0</v>
      </c>
      <c r="Y304" s="16" t="str">
        <f t="shared" si="415"/>
        <v/>
      </c>
      <c r="Z304" s="16" t="str">
        <f t="shared" si="416"/>
        <v/>
      </c>
      <c r="AA304" s="16" t="str">
        <f t="shared" si="425"/>
        <v/>
      </c>
      <c r="AB304" s="16" t="str">
        <f t="shared" si="426"/>
        <v/>
      </c>
      <c r="AC304">
        <f t="shared" si="427"/>
        <v>0</v>
      </c>
      <c r="AD304">
        <f t="shared" si="428"/>
        <v>0</v>
      </c>
      <c r="AE304" t="b">
        <f t="shared" si="417"/>
        <v>0</v>
      </c>
      <c r="AF304" s="20" t="str">
        <f t="shared" si="429"/>
        <v/>
      </c>
      <c r="AG304" s="16" t="str">
        <f t="shared" si="430"/>
        <v/>
      </c>
      <c r="AH304" s="16" t="str">
        <f t="shared" si="431"/>
        <v/>
      </c>
    </row>
    <row r="305" spans="5:5" ht="15" customHeight="1" x14ac:dyDescent="0.25">
      <c r="E305" s="5"/>
    </row>
    <row r="306" spans="5:5" ht="15" customHeight="1" x14ac:dyDescent="0.25">
      <c r="E306" s="5"/>
    </row>
    <row r="307" spans="5:5" ht="15" customHeight="1" x14ac:dyDescent="0.25">
      <c r="E307" s="5"/>
    </row>
    <row r="308" spans="5:5" ht="15" customHeight="1" x14ac:dyDescent="0.25">
      <c r="E308" s="5"/>
    </row>
    <row r="309" spans="5:5" ht="15" customHeight="1" x14ac:dyDescent="0.25">
      <c r="E309" s="5"/>
    </row>
    <row r="310" spans="5:5" ht="15" customHeight="1" x14ac:dyDescent="0.25">
      <c r="E310" s="5"/>
    </row>
    <row r="311" spans="5:5" ht="15" customHeight="1" x14ac:dyDescent="0.25">
      <c r="E311" s="5"/>
    </row>
    <row r="312" spans="5:5" ht="15" customHeight="1" x14ac:dyDescent="0.25">
      <c r="E312" s="5"/>
    </row>
    <row r="313" spans="5:5" ht="15" customHeight="1" x14ac:dyDescent="0.25">
      <c r="E313" s="5"/>
    </row>
    <row r="314" spans="5:5" ht="15" customHeight="1" x14ac:dyDescent="0.25">
      <c r="E314" s="5"/>
    </row>
    <row r="315" spans="5:5" ht="15" customHeight="1" x14ac:dyDescent="0.25">
      <c r="E315" s="5"/>
    </row>
    <row r="316" spans="5:5" ht="15" customHeight="1" x14ac:dyDescent="0.25">
      <c r="E316" s="5"/>
    </row>
    <row r="317" spans="5:5" ht="15" customHeight="1" x14ac:dyDescent="0.25">
      <c r="E317" s="5"/>
    </row>
    <row r="318" spans="5:5" ht="15" customHeight="1" x14ac:dyDescent="0.25">
      <c r="E318" s="5"/>
    </row>
    <row r="319" spans="5:5" ht="15" customHeight="1" x14ac:dyDescent="0.25">
      <c r="E319" s="5"/>
    </row>
    <row r="320" spans="5:5" ht="15" customHeight="1" x14ac:dyDescent="0.25">
      <c r="E320" s="5"/>
    </row>
    <row r="321" spans="5:5" ht="15" customHeight="1" x14ac:dyDescent="0.25">
      <c r="E321" s="5"/>
    </row>
    <row r="322" spans="5:5" ht="15" customHeight="1" x14ac:dyDescent="0.25">
      <c r="E322" s="5"/>
    </row>
    <row r="323" spans="5:5" ht="15" customHeight="1" x14ac:dyDescent="0.25">
      <c r="E323" s="5"/>
    </row>
    <row r="324" spans="5:5" ht="15" customHeight="1" x14ac:dyDescent="0.25">
      <c r="E324" s="5"/>
    </row>
    <row r="325" spans="5:5" ht="15" customHeight="1" x14ac:dyDescent="0.25">
      <c r="E325" s="5"/>
    </row>
    <row r="326" spans="5:5" ht="15" customHeight="1" x14ac:dyDescent="0.25">
      <c r="E326" s="5"/>
    </row>
    <row r="327" spans="5:5" ht="15" customHeight="1" x14ac:dyDescent="0.25">
      <c r="E327" s="5"/>
    </row>
    <row r="328" spans="5:5" ht="15" customHeight="1" x14ac:dyDescent="0.25">
      <c r="E328" s="5"/>
    </row>
    <row r="329" spans="5:5" ht="15" customHeight="1" x14ac:dyDescent="0.25">
      <c r="E329" s="5"/>
    </row>
    <row r="330" spans="5:5" ht="15" customHeight="1" x14ac:dyDescent="0.25">
      <c r="E330" s="5"/>
    </row>
    <row r="331" spans="5:5" ht="15" customHeight="1" x14ac:dyDescent="0.25">
      <c r="E331" s="5"/>
    </row>
    <row r="332" spans="5:5" ht="15" customHeight="1" x14ac:dyDescent="0.25">
      <c r="E332" s="5"/>
    </row>
    <row r="333" spans="5:5" ht="15" customHeight="1" x14ac:dyDescent="0.25">
      <c r="E333" s="5"/>
    </row>
    <row r="334" spans="5:5" ht="15" customHeight="1" x14ac:dyDescent="0.25">
      <c r="E334" s="5"/>
    </row>
    <row r="335" spans="5:5" ht="15" customHeight="1" x14ac:dyDescent="0.25">
      <c r="E335" s="5"/>
    </row>
    <row r="336" spans="5:5" ht="15" customHeight="1" x14ac:dyDescent="0.25">
      <c r="E336" s="5"/>
    </row>
    <row r="337" spans="5:5" ht="15" customHeight="1" x14ac:dyDescent="0.25">
      <c r="E337" s="5"/>
    </row>
    <row r="338" spans="5:5" ht="15" customHeight="1" x14ac:dyDescent="0.25">
      <c r="E338" s="5"/>
    </row>
    <row r="339" spans="5:5" ht="15" customHeight="1" x14ac:dyDescent="0.25">
      <c r="E339" s="5"/>
    </row>
    <row r="340" spans="5:5" ht="15" customHeight="1" x14ac:dyDescent="0.25">
      <c r="E340" s="5"/>
    </row>
    <row r="341" spans="5:5" ht="15" customHeight="1" x14ac:dyDescent="0.25">
      <c r="E341" s="5"/>
    </row>
    <row r="342" spans="5:5" ht="15" customHeight="1" x14ac:dyDescent="0.25">
      <c r="E342" s="5"/>
    </row>
    <row r="343" spans="5:5" ht="15" customHeight="1" x14ac:dyDescent="0.25">
      <c r="E343" s="5"/>
    </row>
    <row r="344" spans="5:5" ht="15" customHeight="1" x14ac:dyDescent="0.25">
      <c r="E344" s="5"/>
    </row>
    <row r="345" spans="5:5" ht="15" customHeight="1" x14ac:dyDescent="0.25">
      <c r="E345" s="5"/>
    </row>
    <row r="346" spans="5:5" ht="15" customHeight="1" x14ac:dyDescent="0.25">
      <c r="E346" s="5"/>
    </row>
    <row r="347" spans="5:5" ht="15" customHeight="1" x14ac:dyDescent="0.25">
      <c r="E347" s="5"/>
    </row>
    <row r="348" spans="5:5" ht="15" customHeight="1" x14ac:dyDescent="0.25">
      <c r="E348" s="5"/>
    </row>
    <row r="349" spans="5:5" ht="15" customHeight="1" x14ac:dyDescent="0.25">
      <c r="E349" s="5"/>
    </row>
    <row r="350" spans="5:5" ht="15" customHeight="1" x14ac:dyDescent="0.25">
      <c r="E350" s="5"/>
    </row>
    <row r="351" spans="5:5" ht="15" customHeight="1" x14ac:dyDescent="0.25">
      <c r="E351" s="5"/>
    </row>
    <row r="352" spans="5:5" ht="15" customHeight="1" x14ac:dyDescent="0.25">
      <c r="E352" s="5"/>
    </row>
    <row r="353" spans="5:5" ht="15" customHeight="1" x14ac:dyDescent="0.25">
      <c r="E353" s="5"/>
    </row>
    <row r="354" spans="5:5" ht="15" customHeight="1" x14ac:dyDescent="0.25">
      <c r="E354" s="5"/>
    </row>
    <row r="355" spans="5:5" ht="15" customHeight="1" x14ac:dyDescent="0.25">
      <c r="E355" s="5"/>
    </row>
    <row r="356" spans="5:5" ht="15" customHeight="1" x14ac:dyDescent="0.25">
      <c r="E356" s="5"/>
    </row>
    <row r="357" spans="5:5" ht="15" customHeight="1" x14ac:dyDescent="0.25">
      <c r="E357" s="5"/>
    </row>
    <row r="358" spans="5:5" ht="15" customHeight="1" x14ac:dyDescent="0.25">
      <c r="E358" s="5"/>
    </row>
    <row r="359" spans="5:5" ht="15" customHeight="1" x14ac:dyDescent="0.25">
      <c r="E359" s="5"/>
    </row>
    <row r="360" spans="5:5" ht="15" customHeight="1" x14ac:dyDescent="0.25">
      <c r="E360" s="5"/>
    </row>
    <row r="361" spans="5:5" ht="15" customHeight="1" x14ac:dyDescent="0.25">
      <c r="E361" s="5"/>
    </row>
    <row r="362" spans="5:5" ht="15" customHeight="1" x14ac:dyDescent="0.25">
      <c r="E362" s="5"/>
    </row>
    <row r="363" spans="5:5" ht="15" customHeight="1" x14ac:dyDescent="0.25">
      <c r="E363" s="5"/>
    </row>
    <row r="364" spans="5:5" ht="15" customHeight="1" x14ac:dyDescent="0.25">
      <c r="E364" s="5"/>
    </row>
    <row r="365" spans="5:5" ht="15" customHeight="1" x14ac:dyDescent="0.25">
      <c r="E365" s="5"/>
    </row>
    <row r="366" spans="5:5" ht="15" customHeight="1" x14ac:dyDescent="0.25">
      <c r="E366" s="5"/>
    </row>
    <row r="367" spans="5:5" ht="15" customHeight="1" x14ac:dyDescent="0.25">
      <c r="E367" s="5"/>
    </row>
    <row r="368" spans="5:5" ht="15" customHeight="1" x14ac:dyDescent="0.25">
      <c r="E368" s="5"/>
    </row>
    <row r="369" spans="5:5" ht="15" customHeight="1" x14ac:dyDescent="0.25">
      <c r="E369" s="5"/>
    </row>
    <row r="370" spans="5:5" ht="15" customHeight="1" x14ac:dyDescent="0.25">
      <c r="E370" s="5"/>
    </row>
    <row r="371" spans="5:5" ht="15" customHeight="1" x14ac:dyDescent="0.25">
      <c r="E371" s="5"/>
    </row>
    <row r="372" spans="5:5" ht="15" customHeight="1" x14ac:dyDescent="0.25">
      <c r="E372" s="5"/>
    </row>
    <row r="373" spans="5:5" ht="15" customHeight="1" x14ac:dyDescent="0.25">
      <c r="E373" s="5"/>
    </row>
    <row r="374" spans="5:5" ht="15" customHeight="1" x14ac:dyDescent="0.25">
      <c r="E374" s="5"/>
    </row>
    <row r="375" spans="5:5" ht="15" customHeight="1" x14ac:dyDescent="0.25">
      <c r="E375" s="5"/>
    </row>
    <row r="376" spans="5:5" ht="15" customHeight="1" x14ac:dyDescent="0.25">
      <c r="E376" s="5"/>
    </row>
    <row r="377" spans="5:5" ht="15" customHeight="1" x14ac:dyDescent="0.25">
      <c r="E377" s="5"/>
    </row>
    <row r="378" spans="5:5" ht="15" customHeight="1" x14ac:dyDescent="0.25">
      <c r="E378" s="5"/>
    </row>
    <row r="379" spans="5:5" ht="15" customHeight="1" x14ac:dyDescent="0.25">
      <c r="E379" s="5"/>
    </row>
    <row r="380" spans="5:5" ht="15" customHeight="1" x14ac:dyDescent="0.25">
      <c r="E380" s="5"/>
    </row>
    <row r="381" spans="5:5" ht="15" customHeight="1" x14ac:dyDescent="0.25">
      <c r="E381" s="5"/>
    </row>
    <row r="382" spans="5:5" ht="15" customHeight="1" x14ac:dyDescent="0.25">
      <c r="E382" s="5"/>
    </row>
    <row r="383" spans="5:5" ht="15" customHeight="1" x14ac:dyDescent="0.25">
      <c r="E383" s="5"/>
    </row>
    <row r="384" spans="5:5" ht="15" customHeight="1" x14ac:dyDescent="0.25">
      <c r="E384" s="5"/>
    </row>
    <row r="385" spans="5:5" ht="15" customHeight="1" x14ac:dyDescent="0.25">
      <c r="E385" s="5"/>
    </row>
    <row r="386" spans="5:5" ht="15" customHeight="1" x14ac:dyDescent="0.25">
      <c r="E386" s="5"/>
    </row>
    <row r="387" spans="5:5" ht="15" customHeight="1" x14ac:dyDescent="0.25">
      <c r="E387" s="5"/>
    </row>
    <row r="388" spans="5:5" ht="15" customHeight="1" x14ac:dyDescent="0.25">
      <c r="E388" s="5"/>
    </row>
    <row r="389" spans="5:5" ht="15" customHeight="1" x14ac:dyDescent="0.25">
      <c r="E389" s="5"/>
    </row>
    <row r="390" spans="5:5" ht="15" customHeight="1" x14ac:dyDescent="0.25">
      <c r="E390" s="5"/>
    </row>
    <row r="391" spans="5:5" ht="15" customHeight="1" x14ac:dyDescent="0.25">
      <c r="E391" s="5"/>
    </row>
    <row r="392" spans="5:5" ht="15" customHeight="1" x14ac:dyDescent="0.25">
      <c r="E392" s="5"/>
    </row>
    <row r="393" spans="5:5" ht="15" customHeight="1" x14ac:dyDescent="0.25">
      <c r="E393" s="5"/>
    </row>
    <row r="394" spans="5:5" ht="15" customHeight="1" x14ac:dyDescent="0.25">
      <c r="E394" s="5"/>
    </row>
    <row r="395" spans="5:5" ht="15" customHeight="1" x14ac:dyDescent="0.25">
      <c r="E395" s="5"/>
    </row>
    <row r="396" spans="5:5" ht="15" customHeight="1" x14ac:dyDescent="0.25">
      <c r="E396" s="5"/>
    </row>
    <row r="397" spans="5:5" ht="15" customHeight="1" x14ac:dyDescent="0.25">
      <c r="E397" s="5"/>
    </row>
    <row r="398" spans="5:5" ht="15" customHeight="1" x14ac:dyDescent="0.25">
      <c r="E398" s="5"/>
    </row>
    <row r="399" spans="5:5" ht="15" customHeight="1" x14ac:dyDescent="0.25">
      <c r="E399" s="5"/>
    </row>
    <row r="400" spans="5:5" ht="15" customHeight="1" x14ac:dyDescent="0.25">
      <c r="E400" s="5"/>
    </row>
    <row r="401" spans="5:5" ht="15" customHeight="1" x14ac:dyDescent="0.25">
      <c r="E401" s="5"/>
    </row>
    <row r="402" spans="5:5" ht="15" customHeight="1" x14ac:dyDescent="0.25">
      <c r="E402" s="5"/>
    </row>
    <row r="403" spans="5:5" ht="15" customHeight="1" x14ac:dyDescent="0.25">
      <c r="E403" s="5"/>
    </row>
    <row r="404" spans="5:5" ht="15" customHeight="1" x14ac:dyDescent="0.25">
      <c r="E404" s="5"/>
    </row>
    <row r="405" spans="5:5" ht="15" customHeight="1" x14ac:dyDescent="0.25">
      <c r="E405" s="5"/>
    </row>
    <row r="406" spans="5:5" ht="15" customHeight="1" x14ac:dyDescent="0.25">
      <c r="E406" s="5"/>
    </row>
    <row r="407" spans="5:5" ht="15" customHeight="1" x14ac:dyDescent="0.25">
      <c r="E407" s="5"/>
    </row>
    <row r="408" spans="5:5" ht="15" customHeight="1" x14ac:dyDescent="0.25">
      <c r="E408" s="5"/>
    </row>
    <row r="409" spans="5:5" ht="15" customHeight="1" x14ac:dyDescent="0.25">
      <c r="E409" s="5"/>
    </row>
    <row r="410" spans="5:5" ht="15" customHeight="1" x14ac:dyDescent="0.25">
      <c r="E410" s="5"/>
    </row>
    <row r="411" spans="5:5" ht="15" customHeight="1" x14ac:dyDescent="0.25">
      <c r="E411" s="5"/>
    </row>
    <row r="412" spans="5:5" ht="15" customHeight="1" x14ac:dyDescent="0.25">
      <c r="E412" s="5"/>
    </row>
    <row r="413" spans="5:5" ht="15" customHeight="1" x14ac:dyDescent="0.25">
      <c r="E413" s="5"/>
    </row>
    <row r="414" spans="5:5" ht="15" customHeight="1" x14ac:dyDescent="0.25">
      <c r="E414" s="5"/>
    </row>
    <row r="415" spans="5:5" ht="15" customHeight="1" x14ac:dyDescent="0.25">
      <c r="E415" s="5"/>
    </row>
    <row r="416" spans="5:5" ht="15" customHeight="1" x14ac:dyDescent="0.25">
      <c r="E416" s="5"/>
    </row>
    <row r="417" spans="5:5" ht="15" customHeight="1" x14ac:dyDescent="0.25">
      <c r="E417" s="5"/>
    </row>
    <row r="418" spans="5:5" ht="15" customHeight="1" x14ac:dyDescent="0.25">
      <c r="E418" s="5"/>
    </row>
    <row r="419" spans="5:5" ht="15" customHeight="1" x14ac:dyDescent="0.25">
      <c r="E419" s="5"/>
    </row>
    <row r="420" spans="5:5" ht="15" customHeight="1" x14ac:dyDescent="0.25">
      <c r="E420" s="5"/>
    </row>
    <row r="421" spans="5:5" ht="15" customHeight="1" x14ac:dyDescent="0.25">
      <c r="E421" s="5"/>
    </row>
    <row r="422" spans="5:5" ht="15" customHeight="1" x14ac:dyDescent="0.25">
      <c r="E422" s="5"/>
    </row>
    <row r="423" spans="5:5" ht="15" customHeight="1" x14ac:dyDescent="0.25">
      <c r="E423" s="5"/>
    </row>
    <row r="424" spans="5:5" ht="15" customHeight="1" x14ac:dyDescent="0.25">
      <c r="E424" s="5"/>
    </row>
    <row r="425" spans="5:5" ht="15" customHeight="1" x14ac:dyDescent="0.25">
      <c r="E425" s="5"/>
    </row>
    <row r="426" spans="5:5" ht="15" customHeight="1" x14ac:dyDescent="0.25">
      <c r="E426" s="5"/>
    </row>
    <row r="427" spans="5:5" ht="15" customHeight="1" x14ac:dyDescent="0.25">
      <c r="E427" s="5"/>
    </row>
    <row r="428" spans="5:5" ht="15" customHeight="1" x14ac:dyDescent="0.25">
      <c r="E428" s="5"/>
    </row>
    <row r="429" spans="5:5" ht="15" customHeight="1" x14ac:dyDescent="0.25">
      <c r="E429" s="5"/>
    </row>
    <row r="430" spans="5:5" ht="15" customHeight="1" x14ac:dyDescent="0.25">
      <c r="E430" s="5"/>
    </row>
  </sheetData>
  <sheetProtection formatColumns="0" formatRows="0"/>
  <mergeCells count="205">
    <mergeCell ref="B11:B16"/>
    <mergeCell ref="B17:B22"/>
    <mergeCell ref="B23:B28"/>
    <mergeCell ref="B29:B34"/>
    <mergeCell ref="B35:B40"/>
    <mergeCell ref="A1:B1"/>
    <mergeCell ref="A2:B2"/>
    <mergeCell ref="B5:B10"/>
    <mergeCell ref="C4:D4"/>
    <mergeCell ref="A11:A16"/>
    <mergeCell ref="A17:A22"/>
    <mergeCell ref="A23:A28"/>
    <mergeCell ref="A29:A34"/>
    <mergeCell ref="A35:A40"/>
    <mergeCell ref="C1:G1"/>
    <mergeCell ref="C2:G2"/>
    <mergeCell ref="B71:B76"/>
    <mergeCell ref="B77:B82"/>
    <mergeCell ref="B83:B88"/>
    <mergeCell ref="B89:B94"/>
    <mergeCell ref="B95:B100"/>
    <mergeCell ref="B41:B46"/>
    <mergeCell ref="B47:B52"/>
    <mergeCell ref="B53:B58"/>
    <mergeCell ref="B59:B64"/>
    <mergeCell ref="B65:B70"/>
    <mergeCell ref="B203:B208"/>
    <mergeCell ref="B209:B214"/>
    <mergeCell ref="B215:B220"/>
    <mergeCell ref="B161:B166"/>
    <mergeCell ref="B167:B172"/>
    <mergeCell ref="B173:B178"/>
    <mergeCell ref="B179:B184"/>
    <mergeCell ref="B185:B190"/>
    <mergeCell ref="B131:B136"/>
    <mergeCell ref="B137:B142"/>
    <mergeCell ref="A41:A46"/>
    <mergeCell ref="A47:A52"/>
    <mergeCell ref="A53:A58"/>
    <mergeCell ref="A59:A64"/>
    <mergeCell ref="A77:A82"/>
    <mergeCell ref="A83:A88"/>
    <mergeCell ref="A89:A94"/>
    <mergeCell ref="A95:A100"/>
    <mergeCell ref="A101:A106"/>
    <mergeCell ref="A65:A70"/>
    <mergeCell ref="A71:A76"/>
    <mergeCell ref="B281:B286"/>
    <mergeCell ref="B287:B292"/>
    <mergeCell ref="B293:B298"/>
    <mergeCell ref="B299:B304"/>
    <mergeCell ref="B143:B148"/>
    <mergeCell ref="B149:B154"/>
    <mergeCell ref="B155:B160"/>
    <mergeCell ref="B101:B106"/>
    <mergeCell ref="B107:B112"/>
    <mergeCell ref="B113:B118"/>
    <mergeCell ref="B119:B124"/>
    <mergeCell ref="B125:B130"/>
    <mergeCell ref="B251:B256"/>
    <mergeCell ref="B257:B262"/>
    <mergeCell ref="B263:B268"/>
    <mergeCell ref="B269:B274"/>
    <mergeCell ref="B275:B280"/>
    <mergeCell ref="B221:B226"/>
    <mergeCell ref="B227:B232"/>
    <mergeCell ref="B233:B238"/>
    <mergeCell ref="B239:B244"/>
    <mergeCell ref="B245:B250"/>
    <mergeCell ref="B191:B196"/>
    <mergeCell ref="B197:B202"/>
    <mergeCell ref="A137:A142"/>
    <mergeCell ref="A143:A148"/>
    <mergeCell ref="A149:A154"/>
    <mergeCell ref="A155:A160"/>
    <mergeCell ref="A161:A166"/>
    <mergeCell ref="A107:A112"/>
    <mergeCell ref="A113:A118"/>
    <mergeCell ref="A119:A124"/>
    <mergeCell ref="A125:A130"/>
    <mergeCell ref="A131:A136"/>
    <mergeCell ref="A197:A202"/>
    <mergeCell ref="A203:A208"/>
    <mergeCell ref="A209:A214"/>
    <mergeCell ref="A215:A220"/>
    <mergeCell ref="A221:A226"/>
    <mergeCell ref="A167:A172"/>
    <mergeCell ref="A173:A178"/>
    <mergeCell ref="A179:A184"/>
    <mergeCell ref="A185:A190"/>
    <mergeCell ref="A191:A196"/>
    <mergeCell ref="A287:A292"/>
    <mergeCell ref="A293:A298"/>
    <mergeCell ref="A299:A304"/>
    <mergeCell ref="A257:A262"/>
    <mergeCell ref="A263:A268"/>
    <mergeCell ref="A269:A274"/>
    <mergeCell ref="A275:A280"/>
    <mergeCell ref="A281:A286"/>
    <mergeCell ref="A227:A232"/>
    <mergeCell ref="A233:A238"/>
    <mergeCell ref="A239:A244"/>
    <mergeCell ref="A245:A250"/>
    <mergeCell ref="A251:A256"/>
    <mergeCell ref="G89:G94"/>
    <mergeCell ref="G95:G100"/>
    <mergeCell ref="G101:G106"/>
    <mergeCell ref="G107:G112"/>
    <mergeCell ref="G113:G118"/>
    <mergeCell ref="G5:G10"/>
    <mergeCell ref="G11:G16"/>
    <mergeCell ref="G17:G22"/>
    <mergeCell ref="G23:G28"/>
    <mergeCell ref="G29:G34"/>
    <mergeCell ref="G35:G40"/>
    <mergeCell ref="G41:G46"/>
    <mergeCell ref="G47:G52"/>
    <mergeCell ref="G53:G58"/>
    <mergeCell ref="G59:G64"/>
    <mergeCell ref="G65:G70"/>
    <mergeCell ref="G71:G76"/>
    <mergeCell ref="G77:G82"/>
    <mergeCell ref="G83:G88"/>
    <mergeCell ref="G149:G154"/>
    <mergeCell ref="G155:G160"/>
    <mergeCell ref="G161:G166"/>
    <mergeCell ref="G167:G172"/>
    <mergeCell ref="G173:G178"/>
    <mergeCell ref="G119:G124"/>
    <mergeCell ref="G125:G130"/>
    <mergeCell ref="G131:G136"/>
    <mergeCell ref="G137:G142"/>
    <mergeCell ref="G143:G148"/>
    <mergeCell ref="G209:G214"/>
    <mergeCell ref="G215:G220"/>
    <mergeCell ref="G221:G226"/>
    <mergeCell ref="G227:G232"/>
    <mergeCell ref="G233:G238"/>
    <mergeCell ref="G179:G184"/>
    <mergeCell ref="G185:G190"/>
    <mergeCell ref="G191:G196"/>
    <mergeCell ref="G197:G202"/>
    <mergeCell ref="G203:G208"/>
    <mergeCell ref="G299:G304"/>
    <mergeCell ref="G269:G274"/>
    <mergeCell ref="G275:G280"/>
    <mergeCell ref="G281:G286"/>
    <mergeCell ref="G287:G292"/>
    <mergeCell ref="G293:G298"/>
    <mergeCell ref="G239:G244"/>
    <mergeCell ref="G245:G250"/>
    <mergeCell ref="G251:G256"/>
    <mergeCell ref="G257:G262"/>
    <mergeCell ref="G263:G268"/>
    <mergeCell ref="F83:F88"/>
    <mergeCell ref="F89:F94"/>
    <mergeCell ref="F95:F100"/>
    <mergeCell ref="F101:F106"/>
    <mergeCell ref="F107:F112"/>
    <mergeCell ref="F5:F10"/>
    <mergeCell ref="F11:F16"/>
    <mergeCell ref="F17:F22"/>
    <mergeCell ref="F23:F28"/>
    <mergeCell ref="F29:F34"/>
    <mergeCell ref="F35:F40"/>
    <mergeCell ref="F41:F46"/>
    <mergeCell ref="F47:F52"/>
    <mergeCell ref="F53:F58"/>
    <mergeCell ref="F59:F64"/>
    <mergeCell ref="F65:F70"/>
    <mergeCell ref="F71:F76"/>
    <mergeCell ref="F77:F82"/>
    <mergeCell ref="F149:F154"/>
    <mergeCell ref="F155:F160"/>
    <mergeCell ref="F161:F166"/>
    <mergeCell ref="F167:F172"/>
    <mergeCell ref="F113:F118"/>
    <mergeCell ref="F119:F124"/>
    <mergeCell ref="F125:F130"/>
    <mergeCell ref="F131:F136"/>
    <mergeCell ref="F137:F142"/>
    <mergeCell ref="F293:F298"/>
    <mergeCell ref="F299:F304"/>
    <mergeCell ref="A5:A10"/>
    <mergeCell ref="F263:F268"/>
    <mergeCell ref="F269:F274"/>
    <mergeCell ref="F275:F280"/>
    <mergeCell ref="F281:F286"/>
    <mergeCell ref="F287:F292"/>
    <mergeCell ref="F233:F238"/>
    <mergeCell ref="F239:F244"/>
    <mergeCell ref="F245:F250"/>
    <mergeCell ref="F251:F256"/>
    <mergeCell ref="F257:F262"/>
    <mergeCell ref="F203:F208"/>
    <mergeCell ref="F209:F214"/>
    <mergeCell ref="F215:F220"/>
    <mergeCell ref="F221:F226"/>
    <mergeCell ref="F227:F232"/>
    <mergeCell ref="F173:F178"/>
    <mergeCell ref="F179:F184"/>
    <mergeCell ref="F185:F190"/>
    <mergeCell ref="F191:F196"/>
    <mergeCell ref="F197:F202"/>
    <mergeCell ref="F143:F148"/>
  </mergeCells>
  <conditionalFormatting sqref="V5:V304">
    <cfRule type="expression" dxfId="3" priority="7">
      <formula>$U$5</formula>
    </cfRule>
  </conditionalFormatting>
  <conditionalFormatting sqref="F5:F304">
    <cfRule type="notContainsBlanks" dxfId="2" priority="5">
      <formula>LEN(TRIM(F5))&gt;0</formula>
    </cfRule>
  </conditionalFormatting>
  <conditionalFormatting sqref="E8:E12 E3:E6 E14:E1048576">
    <cfRule type="cellIs" dxfId="1" priority="4" operator="equal">
      <formula>"v"</formula>
    </cfRule>
  </conditionalFormatting>
  <conditionalFormatting sqref="G5:G304">
    <cfRule type="notContainsBlanks" dxfId="0" priority="2">
      <formula>LEN(TRIM(G5))&gt;0</formula>
    </cfRule>
  </conditionalFormatting>
  <dataValidations count="6">
    <dataValidation type="list" allowBlank="1" showInputMessage="1" showErrorMessage="1" sqref="XEW1 A5:A190" xr:uid="{00000000-0002-0000-0000-000000000000}">
      <formula1>$XES$1:$XEW$1</formula1>
    </dataValidation>
    <dataValidation type="custom" showInputMessage="1" showErrorMessage="1" error="Cell ini tidak perlu diedit, BIARKAN SAJA" sqref="A1" xr:uid="{00000000-0002-0000-0000-000001000000}">
      <formula1>"IF(ISBLANK)"</formula1>
    </dataValidation>
    <dataValidation type="custom" showInputMessage="1" showErrorMessage="1" errorTitle="TIDAK PERLU DIEDIT" error="biarkan saja" sqref="A2" xr:uid="{00000000-0002-0000-0000-000002000000}">
      <formula1>"IF(ISBLANK)"</formula1>
    </dataValidation>
    <dataValidation type="custom" operator="greaterThan" showInputMessage="1" showErrorMessage="1" errorTitle="JANGAN ISI APAPUN" error="Cell ini tidak perlu diisi apapun. KOSONGKAN SAJA" sqref="E5 E11 E17 E23 E29 E35 E41 E47 E53 E59 E65 E71 E77 E83 E89 E95 E101 E107 E113 E119 E125 E131 E137 E143 E149 E155 E161 E167 E173 E179 E185 E191 E197 E203 E209 E215 E221 E227 E233 E239 E245 E251 E257 E263 E269 E275 E281 E287 E293 E299" xr:uid="{00000000-0002-0000-0000-000003000000}">
      <formula1>"IF(ISBLANK)"</formula1>
    </dataValidation>
    <dataValidation showInputMessage="1" showErrorMessage="1" errorTitle="JANGAN DIEDIT" error="BIARKAN SAJA_x000a_" sqref="C5:C304" xr:uid="{00000000-0002-0000-0000-000004000000}"/>
    <dataValidation type="list" showInputMessage="1" showErrorMessage="1" sqref="A191:A304" xr:uid="{00000000-0002-0000-0000-000005000000}">
      <formula1>$XER$1:$XEW$1</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saveAs_Click">
                <anchor moveWithCells="1" sizeWithCells="1">
                  <from>
                    <xdr:col>7</xdr:col>
                    <xdr:colOff>1752600</xdr:colOff>
                    <xdr:row>0</xdr:row>
                    <xdr:rowOff>28575</xdr:rowOff>
                  </from>
                  <to>
                    <xdr:col>8</xdr:col>
                    <xdr:colOff>2171700</xdr:colOff>
                    <xdr:row>2</xdr:row>
                    <xdr:rowOff>0</xdr:rowOff>
                  </to>
                </anchor>
              </controlPr>
            </control>
          </mc:Choice>
        </mc:AlternateContent>
        <mc:AlternateContent xmlns:mc="http://schemas.openxmlformats.org/markup-compatibility/2006">
          <mc:Choice Requires="x14">
            <control shapeId="1032" r:id="rId5" name="Button 8">
              <controlPr defaultSize="0" print="0" autoFill="0" autoPict="0" macro="[0]!saveAsHTML_Click">
                <anchor moveWithCells="1" sizeWithCells="1">
                  <from>
                    <xdr:col>7</xdr:col>
                    <xdr:colOff>95250</xdr:colOff>
                    <xdr:row>0</xdr:row>
                    <xdr:rowOff>47625</xdr:rowOff>
                  </from>
                  <to>
                    <xdr:col>7</xdr:col>
                    <xdr:colOff>1666875</xdr:colOff>
                    <xdr:row>2</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7"/>
  <sheetViews>
    <sheetView zoomScaleNormal="100" workbookViewId="0">
      <selection activeCell="C1" sqref="C1"/>
    </sheetView>
  </sheetViews>
  <sheetFormatPr defaultRowHeight="15" x14ac:dyDescent="0.25"/>
  <cols>
    <col min="3" max="3" width="39.5703125" customWidth="1"/>
  </cols>
  <sheetData>
    <row r="1" spans="1:11" x14ac:dyDescent="0.25">
      <c r="A1" t="s">
        <v>7</v>
      </c>
      <c r="B1" t="s">
        <v>8</v>
      </c>
      <c r="C1" t="s">
        <v>9</v>
      </c>
    </row>
    <row r="2" spans="1:11" x14ac:dyDescent="0.25">
      <c r="A2" t="s">
        <v>10</v>
      </c>
      <c r="B2" t="s">
        <v>11</v>
      </c>
      <c r="C2" t="s">
        <v>12</v>
      </c>
      <c r="D2" t="s">
        <v>13</v>
      </c>
    </row>
    <row r="3" spans="1:11" x14ac:dyDescent="0.25">
      <c r="A3" t="s">
        <v>14</v>
      </c>
      <c r="B3" t="s">
        <v>15</v>
      </c>
      <c r="C3" t="s">
        <v>16</v>
      </c>
      <c r="D3" t="s">
        <v>17</v>
      </c>
      <c r="E3" t="s">
        <v>18</v>
      </c>
      <c r="F3" t="s">
        <v>19</v>
      </c>
      <c r="G3" t="s">
        <v>20</v>
      </c>
      <c r="H3" t="s">
        <v>21</v>
      </c>
      <c r="I3" t="s">
        <v>22</v>
      </c>
      <c r="J3" t="s">
        <v>23</v>
      </c>
      <c r="K3" t="s">
        <v>24</v>
      </c>
    </row>
    <row r="4" spans="1:11" x14ac:dyDescent="0.25">
      <c r="A4" t="s">
        <v>25</v>
      </c>
      <c r="B4" t="s">
        <v>26</v>
      </c>
      <c r="C4" t="s">
        <v>27</v>
      </c>
      <c r="D4" t="s">
        <v>28</v>
      </c>
      <c r="E4" t="s">
        <v>29</v>
      </c>
      <c r="F4" t="s">
        <v>30</v>
      </c>
      <c r="G4" t="s">
        <v>31</v>
      </c>
    </row>
    <row r="6" spans="1:11" x14ac:dyDescent="0.25">
      <c r="A6" t="s">
        <v>32</v>
      </c>
      <c r="B6" t="s">
        <v>33</v>
      </c>
      <c r="C6" t="str">
        <f>Sheet1!C1</f>
        <v>Pemrograman Web dan Perangkat Bergerak XI</v>
      </c>
    </row>
    <row r="7" spans="1:11" x14ac:dyDescent="0.25">
      <c r="A7" t="s">
        <v>34</v>
      </c>
      <c r="B7" t="s">
        <v>33</v>
      </c>
      <c r="C7" t="str">
        <f>Sheet1!C2</f>
        <v>Ujian Akhir Semester</v>
      </c>
    </row>
    <row r="8" spans="1:11" x14ac:dyDescent="0.25">
      <c r="A8" t="str">
        <f>IF(LEN(Sheet1!C5)&lt;1,"",IF(LEN(Sheet1!C5)&gt;1,"Q","A"))</f>
        <v>Q</v>
      </c>
      <c r="B8">
        <f>IF(LEN(A8)&lt;1,"",Sheet1!R5)</f>
        <v>1</v>
      </c>
      <c r="C8" t="str">
        <f>IF(LEN(A8)&lt;1,"",Sheet1!AB5)</f>
        <v>Dalam pemrograman web, kita mengenal istilah Client-side dan Server-side Scripting. Apakah yang dimaksud Server-side Scripting tersebut...&amp;nbsp;</v>
      </c>
      <c r="E8" t="str">
        <f>IF(LEN(A8)&lt;1,"",Sheet1!O5)</f>
        <v>S</v>
      </c>
      <c r="F8">
        <f>IF(ISBLANK(A8),"",Sheet1!P5)</f>
        <v>1</v>
      </c>
      <c r="G8">
        <f>IF(ISBLANK(A8),"",Sheet1!Q5)</f>
        <v>1</v>
      </c>
      <c r="H8">
        <f>IF(ISBLANK(A8),"",IF(A8="Q",0,""))</f>
        <v>0</v>
      </c>
      <c r="I8">
        <f>IF(ISBLANK(A8),"",IF(A8="Q",0,""))</f>
        <v>0</v>
      </c>
      <c r="J8">
        <f>IF(ISBLANK(A8),"",IF(A8="Q",0,""))</f>
        <v>0</v>
      </c>
      <c r="K8">
        <f>IF(ISBLANK(A8),"",IF(A8="Q",0,""))</f>
        <v>0</v>
      </c>
    </row>
    <row r="9" spans="1:11" x14ac:dyDescent="0.25">
      <c r="A9" t="str">
        <f>IF(LEN(Sheet1!C6)&lt;1,"",IF(LEN(Sheet1!C6)&gt;1,"Q","A"))</f>
        <v>A</v>
      </c>
      <c r="B9">
        <f>IF(LEN(A9)&lt;1,"",Sheet1!R6)</f>
        <v>1</v>
      </c>
      <c r="C9" t="str">
        <f>IF(LEN(A9)&lt;1,"",Sheet1!AB6)</f>
        <v>bahasa pemrograman web yang pengolahan datanya dilakukan oleh komputer server</v>
      </c>
      <c r="E9" t="e">
        <f>IF(LEN(A9)&lt;1,"",Sheet1!O6)</f>
        <v>#REF!</v>
      </c>
      <c r="F9">
        <f>IF(ISBLANK(A9),"",Sheet1!P6)</f>
        <v>1</v>
      </c>
      <c r="G9" t="str">
        <f>IF(ISBLANK(A9),"",Sheet1!Q6)</f>
        <v/>
      </c>
      <c r="H9" t="str">
        <f t="shared" ref="H9:H72" si="0">IF(ISBLANK(A9),"",IF(A9="Q",0,""))</f>
        <v/>
      </c>
      <c r="I9" t="str">
        <f t="shared" ref="I9:I72" si="1">IF(ISBLANK(A9),"",IF(A9="Q",0,""))</f>
        <v/>
      </c>
      <c r="J9" t="str">
        <f t="shared" ref="J9:J72" si="2">IF(ISBLANK(A9),"",IF(A9="Q",0,""))</f>
        <v/>
      </c>
      <c r="K9" t="str">
        <f t="shared" ref="K9:K72" si="3">IF(ISBLANK(A9),"",IF(A9="Q",0,""))</f>
        <v/>
      </c>
    </row>
    <row r="10" spans="1:11" x14ac:dyDescent="0.25">
      <c r="A10" t="str">
        <f>IF(LEN(Sheet1!C7)&lt;1,"",IF(LEN(Sheet1!C7)&gt;1,"Q","A"))</f>
        <v>A</v>
      </c>
      <c r="B10">
        <f>IF(LEN(A10)&lt;1,"",Sheet1!R7)</f>
        <v>1</v>
      </c>
      <c r="C10" t="str">
        <f>IF(LEN(A10)&lt;1,"",Sheet1!AB7)</f>
        <v>bahasa pemrograman web yang pengolahan datanya dilakukan oleh komputer pengguna / pengunjung</v>
      </c>
      <c r="E10">
        <f>IF(LEN(A10)&lt;1,"",Sheet1!O7)</f>
        <v>1</v>
      </c>
      <c r="F10">
        <f>IF(ISBLANK(A10),"",Sheet1!P7)</f>
        <v>2</v>
      </c>
      <c r="G10" t="str">
        <f>IF(ISBLANK(A10),"",Sheet1!Q7)</f>
        <v/>
      </c>
      <c r="H10" t="str">
        <f t="shared" si="0"/>
        <v/>
      </c>
      <c r="I10" t="str">
        <f t="shared" si="1"/>
        <v/>
      </c>
      <c r="J10" t="str">
        <f t="shared" si="2"/>
        <v/>
      </c>
      <c r="K10" t="str">
        <f t="shared" si="3"/>
        <v/>
      </c>
    </row>
    <row r="11" spans="1:11" x14ac:dyDescent="0.25">
      <c r="A11" t="str">
        <f>IF(LEN(Sheet1!C8)&lt;1,"",IF(LEN(Sheet1!C8)&gt;1,"Q","A"))</f>
        <v>A</v>
      </c>
      <c r="B11">
        <f>IF(LEN(A11)&lt;1,"",Sheet1!R8)</f>
        <v>1</v>
      </c>
      <c r="C11" t="str">
        <f>IF(LEN(A11)&lt;1,"",Sheet1!AB8)</f>
        <v>bahasa pemrograman yang bisa dimodifikasi oleh pengguna</v>
      </c>
      <c r="E11">
        <f>IF(LEN(A11)&lt;1,"",Sheet1!O8)</f>
        <v>0</v>
      </c>
      <c r="F11">
        <f>IF(ISBLANK(A11),"",Sheet1!P8)</f>
        <v>3</v>
      </c>
      <c r="G11" t="str">
        <f>IF(ISBLANK(A11),"",Sheet1!Q8)</f>
        <v/>
      </c>
      <c r="H11" t="str">
        <f t="shared" si="0"/>
        <v/>
      </c>
      <c r="I11" t="str">
        <f t="shared" si="1"/>
        <v/>
      </c>
      <c r="J11" t="str">
        <f t="shared" si="2"/>
        <v/>
      </c>
      <c r="K11" t="str">
        <f t="shared" si="3"/>
        <v/>
      </c>
    </row>
    <row r="12" spans="1:11" x14ac:dyDescent="0.25">
      <c r="A12" t="str">
        <f>IF(LEN(Sheet1!C9)&lt;1,"",IF(LEN(Sheet1!C9)&gt;1,"Q","A"))</f>
        <v>A</v>
      </c>
      <c r="B12">
        <f>IF(LEN(A12)&lt;1,"",Sheet1!R9)</f>
        <v>1</v>
      </c>
      <c r="C12" t="str">
        <f>IF(LEN(A12)&lt;1,"",Sheet1!AB9)</f>
        <v>bahasa pemrograman tingkat rendah yang digunakan untuk mesin</v>
      </c>
      <c r="E12">
        <f>IF(LEN(A12)&lt;1,"",Sheet1!O9)</f>
        <v>0</v>
      </c>
      <c r="F12">
        <f>IF(ISBLANK(A12),"",Sheet1!P9)</f>
        <v>4</v>
      </c>
      <c r="G12" t="str">
        <f>IF(ISBLANK(A12),"",Sheet1!Q9)</f>
        <v/>
      </c>
      <c r="H12" t="str">
        <f t="shared" si="0"/>
        <v/>
      </c>
      <c r="I12" t="str">
        <f t="shared" si="1"/>
        <v/>
      </c>
      <c r="J12" t="str">
        <f t="shared" si="2"/>
        <v/>
      </c>
      <c r="K12" t="str">
        <f t="shared" si="3"/>
        <v/>
      </c>
    </row>
    <row r="13" spans="1:11" x14ac:dyDescent="0.25">
      <c r="A13" t="str">
        <f>IF(LEN(Sheet1!C10)&lt;1,"",IF(LEN(Sheet1!C10)&gt;1,"Q","A"))</f>
        <v>A</v>
      </c>
      <c r="B13">
        <f>IF(LEN(A13)&lt;1,"",Sheet1!R10)</f>
        <v>1</v>
      </c>
      <c r="C13" t="str">
        <f>IF(LEN(A13)&lt;1,"",Sheet1!AB10)</f>
        <v>bahasa pemrograman yang hanya bisa dilihat oleh client</v>
      </c>
      <c r="E13">
        <f>IF(LEN(A13)&lt;1,"",Sheet1!O10)</f>
        <v>0</v>
      </c>
      <c r="F13">
        <f>IF(ISBLANK(A13),"",Sheet1!P10)</f>
        <v>5</v>
      </c>
      <c r="G13" t="str">
        <f>IF(ISBLANK(A13),"",Sheet1!Q10)</f>
        <v/>
      </c>
      <c r="H13" t="str">
        <f t="shared" si="0"/>
        <v/>
      </c>
      <c r="I13" t="str">
        <f t="shared" si="1"/>
        <v/>
      </c>
      <c r="J13" t="str">
        <f t="shared" si="2"/>
        <v/>
      </c>
      <c r="K13" t="str">
        <f t="shared" si="3"/>
        <v/>
      </c>
    </row>
    <row r="14" spans="1:11" x14ac:dyDescent="0.25">
      <c r="A14" t="str">
        <f>IF(LEN(Sheet1!C11)&lt;1,"",IF(LEN(Sheet1!C11)&gt;1,"Q","A"))</f>
        <v>Q</v>
      </c>
      <c r="B14">
        <f>IF(LEN(A14)&lt;1,"",Sheet1!R11)</f>
        <v>1</v>
      </c>
      <c r="C14" t="str">
        <f>IF(LEN(A14)&lt;1,"",Sheet1!AB11)</f>
        <v>Untuk membuat komentar di PHP menggunakan tanda ...&amp;nbsp;</v>
      </c>
      <c r="E14" t="str">
        <f>IF(LEN(A14)&lt;1,"",Sheet1!O11)</f>
        <v>S</v>
      </c>
      <c r="F14">
        <f>IF(ISBLANK(A14),"",Sheet1!P11)</f>
        <v>1</v>
      </c>
      <c r="G14">
        <f>IF(ISBLANK(A14),"",Sheet1!Q11)</f>
        <v>2</v>
      </c>
      <c r="H14">
        <f t="shared" si="0"/>
        <v>0</v>
      </c>
      <c r="I14">
        <f t="shared" si="1"/>
        <v>0</v>
      </c>
      <c r="J14">
        <f t="shared" si="2"/>
        <v>0</v>
      </c>
      <c r="K14">
        <f t="shared" si="3"/>
        <v>0</v>
      </c>
    </row>
    <row r="15" spans="1:11" x14ac:dyDescent="0.25">
      <c r="A15" t="str">
        <f>IF(LEN(Sheet1!C12)&lt;1,"",IF(LEN(Sheet1!C12)&gt;1,"Q","A"))</f>
        <v>A</v>
      </c>
      <c r="B15">
        <f>IF(LEN(A15)&lt;1,"",Sheet1!R12)</f>
        <v>1</v>
      </c>
      <c r="C15" t="str">
        <f>IF(LEN(A15)&lt;1,"",Sheet1!AB12)</f>
        <v>//</v>
      </c>
      <c r="E15" t="e">
        <f>IF(LEN(A15)&lt;1,"",Sheet1!O12)</f>
        <v>#REF!</v>
      </c>
      <c r="F15">
        <f>IF(ISBLANK(A15),"",Sheet1!P12)</f>
        <v>1</v>
      </c>
      <c r="G15" t="str">
        <f>IF(ISBLANK(A15),"",Sheet1!Q12)</f>
        <v/>
      </c>
      <c r="H15" t="str">
        <f t="shared" si="0"/>
        <v/>
      </c>
      <c r="I15" t="str">
        <f t="shared" si="1"/>
        <v/>
      </c>
      <c r="J15" t="str">
        <f t="shared" si="2"/>
        <v/>
      </c>
      <c r="K15" t="str">
        <f t="shared" si="3"/>
        <v/>
      </c>
    </row>
    <row r="16" spans="1:11" x14ac:dyDescent="0.25">
      <c r="A16" t="str">
        <f>IF(LEN(Sheet1!C13)&lt;1,"",IF(LEN(Sheet1!C13)&gt;1,"Q","A"))</f>
        <v>A</v>
      </c>
      <c r="B16">
        <f>IF(LEN(A16)&lt;1,"",Sheet1!R13)</f>
        <v>1</v>
      </c>
      <c r="C16" t="str">
        <f>IF(LEN(A16)&lt;1,"",Sheet1!AB13)</f>
        <v>#</v>
      </c>
      <c r="E16">
        <f>IF(LEN(A16)&lt;1,"",Sheet1!O13)</f>
        <v>1</v>
      </c>
      <c r="F16">
        <f>IF(ISBLANK(A16),"",Sheet1!P13)</f>
        <v>2</v>
      </c>
      <c r="G16" t="str">
        <f>IF(ISBLANK(A16),"",Sheet1!Q13)</f>
        <v/>
      </c>
      <c r="H16" t="str">
        <f t="shared" si="0"/>
        <v/>
      </c>
      <c r="I16" t="str">
        <f t="shared" si="1"/>
        <v/>
      </c>
      <c r="J16" t="str">
        <f t="shared" si="2"/>
        <v/>
      </c>
      <c r="K16" t="str">
        <f t="shared" si="3"/>
        <v/>
      </c>
    </row>
    <row r="17" spans="1:11" x14ac:dyDescent="0.25">
      <c r="A17" t="str">
        <f>IF(LEN(Sheet1!C14)&lt;1,"",IF(LEN(Sheet1!C14)&gt;1,"Q","A"))</f>
        <v>A</v>
      </c>
      <c r="B17">
        <f>IF(LEN(A17)&lt;1,"",Sheet1!R14)</f>
        <v>1</v>
      </c>
      <c r="C17" t="str">
        <f>IF(LEN(A17)&lt;1,"",Sheet1!AB14)</f>
        <v>%..%</v>
      </c>
      <c r="E17">
        <f>IF(LEN(A17)&lt;1,"",Sheet1!O14)</f>
        <v>0</v>
      </c>
      <c r="F17">
        <f>IF(ISBLANK(A17),"",Sheet1!P14)</f>
        <v>3</v>
      </c>
      <c r="G17" t="str">
        <f>IF(ISBLANK(A17),"",Sheet1!Q14)</f>
        <v/>
      </c>
      <c r="H17" t="str">
        <f t="shared" si="0"/>
        <v/>
      </c>
      <c r="I17" t="str">
        <f t="shared" si="1"/>
        <v/>
      </c>
      <c r="J17" t="str">
        <f t="shared" si="2"/>
        <v/>
      </c>
      <c r="K17" t="str">
        <f t="shared" si="3"/>
        <v/>
      </c>
    </row>
    <row r="18" spans="1:11" x14ac:dyDescent="0.25">
      <c r="A18" t="str">
        <f>IF(LEN(Sheet1!C15)&lt;1,"",IF(LEN(Sheet1!C15)&gt;1,"Q","A"))</f>
        <v>A</v>
      </c>
      <c r="B18">
        <f>IF(LEN(A18)&lt;1,"",Sheet1!R15)</f>
        <v>1</v>
      </c>
      <c r="C18" t="str">
        <f>IF(LEN(A18)&lt;1,"",Sheet1!AB15)</f>
        <v>$</v>
      </c>
      <c r="E18">
        <f>IF(LEN(A18)&lt;1,"",Sheet1!O15)</f>
        <v>0</v>
      </c>
      <c r="F18">
        <f>IF(ISBLANK(A18),"",Sheet1!P15)</f>
        <v>4</v>
      </c>
      <c r="G18" t="str">
        <f>IF(ISBLANK(A18),"",Sheet1!Q15)</f>
        <v/>
      </c>
      <c r="H18" t="str">
        <f t="shared" si="0"/>
        <v/>
      </c>
      <c r="I18" t="str">
        <f t="shared" si="1"/>
        <v/>
      </c>
      <c r="J18" t="str">
        <f t="shared" si="2"/>
        <v/>
      </c>
      <c r="K18" t="str">
        <f t="shared" si="3"/>
        <v/>
      </c>
    </row>
    <row r="19" spans="1:11" x14ac:dyDescent="0.25">
      <c r="A19" t="str">
        <f>IF(LEN(Sheet1!C16)&lt;1,"",IF(LEN(Sheet1!C16)&gt;1,"Q","A"))</f>
        <v>A</v>
      </c>
      <c r="B19">
        <f>IF(LEN(A19)&lt;1,"",Sheet1!R16)</f>
        <v>1</v>
      </c>
      <c r="C19" t="str">
        <f>IF(LEN(A19)&lt;1,"",Sheet1!AB16)</f>
        <v>&amp;</v>
      </c>
      <c r="E19">
        <f>IF(LEN(A19)&lt;1,"",Sheet1!O16)</f>
        <v>0</v>
      </c>
      <c r="F19">
        <f>IF(ISBLANK(A19),"",Sheet1!P16)</f>
        <v>5</v>
      </c>
      <c r="G19" t="str">
        <f>IF(ISBLANK(A19),"",Sheet1!Q16)</f>
        <v/>
      </c>
      <c r="H19" t="str">
        <f t="shared" si="0"/>
        <v/>
      </c>
      <c r="I19" t="str">
        <f t="shared" si="1"/>
        <v/>
      </c>
      <c r="J19" t="str">
        <f t="shared" si="2"/>
        <v/>
      </c>
      <c r="K19" t="str">
        <f t="shared" si="3"/>
        <v/>
      </c>
    </row>
    <row r="20" spans="1:11" x14ac:dyDescent="0.25">
      <c r="A20" t="str">
        <f>IF(LEN(Sheet1!C17)&lt;1,"",IF(LEN(Sheet1!C17)&gt;1,"Q","A"))</f>
        <v>Q</v>
      </c>
      <c r="B20">
        <f>IF(LEN(A20)&lt;1,"",Sheet1!R17)</f>
        <v>1</v>
      </c>
      <c r="C20" t="str">
        <f>IF(LEN(A20)&lt;1,"",Sheet1!AB17)</f>
        <v>Apa fungsi dari $_POST ...&amp;nbsp;</v>
      </c>
      <c r="E20" t="str">
        <f>IF(LEN(A20)&lt;1,"",Sheet1!O17)</f>
        <v>S</v>
      </c>
      <c r="F20">
        <f>IF(ISBLANK(A20),"",Sheet1!P17)</f>
        <v>1</v>
      </c>
      <c r="G20">
        <f>IF(ISBLANK(A20),"",Sheet1!Q17)</f>
        <v>3</v>
      </c>
      <c r="H20">
        <f t="shared" si="0"/>
        <v>0</v>
      </c>
      <c r="I20">
        <f t="shared" si="1"/>
        <v>0</v>
      </c>
      <c r="J20">
        <f t="shared" si="2"/>
        <v>0</v>
      </c>
      <c r="K20">
        <f t="shared" si="3"/>
        <v>0</v>
      </c>
    </row>
    <row r="21" spans="1:11" x14ac:dyDescent="0.25">
      <c r="A21" t="str">
        <f>IF(LEN(Sheet1!C18)&lt;1,"",IF(LEN(Sheet1!C18)&gt;1,"Q","A"))</f>
        <v>A</v>
      </c>
      <c r="B21">
        <f>IF(LEN(A21)&lt;1,"",Sheet1!R18)</f>
        <v>1</v>
      </c>
      <c r="C21" t="str">
        <f>IF(LEN(A21)&lt;1,"",Sheet1!AB18)</f>
        <v>Untuk mengumpulkan data formulir dan tidak terlihat oleh orang lain</v>
      </c>
      <c r="E21">
        <f>IF(LEN(A21)&lt;1,"",Sheet1!O18)</f>
        <v>1</v>
      </c>
      <c r="F21">
        <f>IF(ISBLANK(A21),"",Sheet1!P18)</f>
        <v>1</v>
      </c>
      <c r="G21" t="str">
        <f>IF(ISBLANK(A21),"",Sheet1!Q18)</f>
        <v/>
      </c>
      <c r="H21" t="str">
        <f t="shared" si="0"/>
        <v/>
      </c>
      <c r="I21" t="str">
        <f t="shared" si="1"/>
        <v/>
      </c>
      <c r="J21" t="str">
        <f t="shared" si="2"/>
        <v/>
      </c>
      <c r="K21" t="str">
        <f t="shared" si="3"/>
        <v/>
      </c>
    </row>
    <row r="22" spans="1:11" x14ac:dyDescent="0.25">
      <c r="A22" t="str">
        <f>IF(LEN(Sheet1!C19)&lt;1,"",IF(LEN(Sheet1!C19)&gt;1,"Q","A"))</f>
        <v>A</v>
      </c>
      <c r="B22">
        <f>IF(LEN(A22)&lt;1,"",Sheet1!R19)</f>
        <v>1</v>
      </c>
      <c r="C22" t="str">
        <f>IF(LEN(A22)&lt;1,"",Sheet1!AB19)</f>
        <v>Untuk mengumpulkan data formulir yang dapat terlihat oleh orang lain</v>
      </c>
      <c r="E22">
        <f>IF(LEN(A22)&lt;1,"",Sheet1!O19)</f>
        <v>0</v>
      </c>
      <c r="F22">
        <f>IF(ISBLANK(A22),"",Sheet1!P19)</f>
        <v>2</v>
      </c>
      <c r="G22" t="str">
        <f>IF(ISBLANK(A22),"",Sheet1!Q19)</f>
        <v/>
      </c>
      <c r="H22" t="str">
        <f t="shared" si="0"/>
        <v/>
      </c>
      <c r="I22" t="str">
        <f t="shared" si="1"/>
        <v/>
      </c>
      <c r="J22" t="str">
        <f t="shared" si="2"/>
        <v/>
      </c>
      <c r="K22" t="str">
        <f t="shared" si="3"/>
        <v/>
      </c>
    </row>
    <row r="23" spans="1:11" x14ac:dyDescent="0.25">
      <c r="A23" t="str">
        <f>IF(LEN(Sheet1!C20)&lt;1,"",IF(LEN(Sheet1!C20)&gt;1,"Q","A"))</f>
        <v>A</v>
      </c>
      <c r="B23">
        <f>IF(LEN(A23)&lt;1,"",Sheet1!R20)</f>
        <v>1</v>
      </c>
      <c r="C23" t="str">
        <f>IF(LEN(A23)&lt;1,"",Sheet1!AB20)</f>
        <v>Untuk mengumpulkan data dari database</v>
      </c>
      <c r="E23">
        <f>IF(LEN(A23)&lt;1,"",Sheet1!O20)</f>
        <v>0</v>
      </c>
      <c r="F23">
        <f>IF(ISBLANK(A23),"",Sheet1!P20)</f>
        <v>3</v>
      </c>
      <c r="G23" t="str">
        <f>IF(ISBLANK(A23),"",Sheet1!Q20)</f>
        <v/>
      </c>
      <c r="H23" t="str">
        <f t="shared" si="0"/>
        <v/>
      </c>
      <c r="I23" t="str">
        <f t="shared" si="1"/>
        <v/>
      </c>
      <c r="J23" t="str">
        <f t="shared" si="2"/>
        <v/>
      </c>
      <c r="K23" t="str">
        <f t="shared" si="3"/>
        <v/>
      </c>
    </row>
    <row r="24" spans="1:11" x14ac:dyDescent="0.25">
      <c r="A24" t="str">
        <f>IF(LEN(Sheet1!C21)&lt;1,"",IF(LEN(Sheet1!C21)&gt;1,"Q","A"))</f>
        <v>A</v>
      </c>
      <c r="B24">
        <f>IF(LEN(A24)&lt;1,"",Sheet1!R21)</f>
        <v>1</v>
      </c>
      <c r="C24" t="str">
        <f>IF(LEN(A24)&lt;1,"",Sheet1!AB21)</f>
        <v>Untuk mengisi data pada formulir</v>
      </c>
      <c r="E24">
        <f>IF(LEN(A24)&lt;1,"",Sheet1!O21)</f>
        <v>0</v>
      </c>
      <c r="F24">
        <f>IF(ISBLANK(A24),"",Sheet1!P21)</f>
        <v>4</v>
      </c>
      <c r="G24" t="str">
        <f>IF(ISBLANK(A24),"",Sheet1!Q21)</f>
        <v/>
      </c>
      <c r="H24" t="str">
        <f t="shared" si="0"/>
        <v/>
      </c>
      <c r="I24" t="str">
        <f t="shared" si="1"/>
        <v/>
      </c>
      <c r="J24" t="str">
        <f t="shared" si="2"/>
        <v/>
      </c>
      <c r="K24" t="str">
        <f t="shared" si="3"/>
        <v/>
      </c>
    </row>
    <row r="25" spans="1:11" x14ac:dyDescent="0.25">
      <c r="A25" t="str">
        <f>IF(LEN(Sheet1!C22)&lt;1,"",IF(LEN(Sheet1!C22)&gt;1,"Q","A"))</f>
        <v>A</v>
      </c>
      <c r="B25">
        <f>IF(LEN(A25)&lt;1,"",Sheet1!R22)</f>
        <v>1</v>
      </c>
      <c r="C25" t="str">
        <f>IF(LEN(A25)&lt;1,"",Sheet1!AB22)</f>
        <v>Semua salah</v>
      </c>
      <c r="E25">
        <f>IF(LEN(A25)&lt;1,"",Sheet1!O22)</f>
        <v>0</v>
      </c>
      <c r="F25">
        <f>IF(ISBLANK(A25),"",Sheet1!P22)</f>
        <v>5</v>
      </c>
      <c r="G25" t="str">
        <f>IF(ISBLANK(A25),"",Sheet1!Q22)</f>
        <v/>
      </c>
      <c r="H25" t="str">
        <f t="shared" si="0"/>
        <v/>
      </c>
      <c r="I25" t="str">
        <f t="shared" si="1"/>
        <v/>
      </c>
      <c r="J25" t="str">
        <f t="shared" si="2"/>
        <v/>
      </c>
      <c r="K25" t="str">
        <f t="shared" si="3"/>
        <v/>
      </c>
    </row>
    <row r="26" spans="1:11" x14ac:dyDescent="0.25">
      <c r="A26" t="str">
        <f>IF(LEN(Sheet1!C23)&lt;1,"",IF(LEN(Sheet1!C23)&gt;1,"Q","A"))</f>
        <v>Q</v>
      </c>
      <c r="B26">
        <f>IF(LEN(A26)&lt;1,"",Sheet1!R23)</f>
        <v>1</v>
      </c>
      <c r="C26" t="str">
        <f>IF(LEN(A26)&lt;1,"",Sheet1!AB23)</f>
        <v>Bagian yang tidak akan dieksekusi oleh computer dan biasanya digunakan untuk keterangan,penjelasan, dan dokumentasi kode program...&amp;nbsp;</v>
      </c>
      <c r="E26" t="str">
        <f>IF(LEN(A26)&lt;1,"",Sheet1!O23)</f>
        <v>S</v>
      </c>
      <c r="F26">
        <f>IF(ISBLANK(A26),"",Sheet1!P23)</f>
        <v>1</v>
      </c>
      <c r="G26">
        <f>IF(ISBLANK(A26),"",Sheet1!Q23)</f>
        <v>4</v>
      </c>
      <c r="H26">
        <f t="shared" si="0"/>
        <v>0</v>
      </c>
      <c r="I26">
        <f t="shared" si="1"/>
        <v>0</v>
      </c>
      <c r="J26">
        <f t="shared" si="2"/>
        <v>0</v>
      </c>
      <c r="K26">
        <f t="shared" si="3"/>
        <v>0</v>
      </c>
    </row>
    <row r="27" spans="1:11" x14ac:dyDescent="0.25">
      <c r="A27" t="str">
        <f>IF(LEN(Sheet1!C24)&lt;1,"",IF(LEN(Sheet1!C24)&gt;1,"Q","A"))</f>
        <v>A</v>
      </c>
      <c r="B27">
        <f>IF(LEN(A27)&lt;1,"",Sheet1!R24)</f>
        <v>1</v>
      </c>
      <c r="C27" t="str">
        <f>IF(LEN(A27)&lt;1,"",Sheet1!AB24)</f>
        <v>Variabel</v>
      </c>
      <c r="E27">
        <f>IF(LEN(A27)&lt;1,"",Sheet1!O24)</f>
        <v>0</v>
      </c>
      <c r="F27">
        <f>IF(ISBLANK(A27),"",Sheet1!P24)</f>
        <v>1</v>
      </c>
      <c r="G27" t="str">
        <f>IF(ISBLANK(A27),"",Sheet1!Q24)</f>
        <v/>
      </c>
      <c r="H27" t="str">
        <f t="shared" si="0"/>
        <v/>
      </c>
      <c r="I27" t="str">
        <f t="shared" si="1"/>
        <v/>
      </c>
      <c r="J27" t="str">
        <f t="shared" si="2"/>
        <v/>
      </c>
      <c r="K27" t="str">
        <f t="shared" si="3"/>
        <v/>
      </c>
    </row>
    <row r="28" spans="1:11" x14ac:dyDescent="0.25">
      <c r="A28" t="str">
        <f>IF(LEN(Sheet1!C25)&lt;1,"",IF(LEN(Sheet1!C25)&gt;1,"Q","A"))</f>
        <v>A</v>
      </c>
      <c r="B28">
        <f>IF(LEN(A28)&lt;1,"",Sheet1!R25)</f>
        <v>1</v>
      </c>
      <c r="C28" t="str">
        <f>IF(LEN(A28)&lt;1,"",Sheet1!AB25)</f>
        <v>Komentar</v>
      </c>
      <c r="E28">
        <f>IF(LEN(A28)&lt;1,"",Sheet1!O25)</f>
        <v>1</v>
      </c>
      <c r="F28">
        <f>IF(ISBLANK(A28),"",Sheet1!P25)</f>
        <v>2</v>
      </c>
      <c r="G28" t="str">
        <f>IF(ISBLANK(A28),"",Sheet1!Q25)</f>
        <v/>
      </c>
      <c r="H28" t="str">
        <f t="shared" si="0"/>
        <v/>
      </c>
      <c r="I28" t="str">
        <f t="shared" si="1"/>
        <v/>
      </c>
      <c r="J28" t="str">
        <f t="shared" si="2"/>
        <v/>
      </c>
      <c r="K28" t="str">
        <f t="shared" si="3"/>
        <v/>
      </c>
    </row>
    <row r="29" spans="1:11" x14ac:dyDescent="0.25">
      <c r="A29" t="str">
        <f>IF(LEN(Sheet1!C26)&lt;1,"",IF(LEN(Sheet1!C26)&gt;1,"Q","A"))</f>
        <v>A</v>
      </c>
      <c r="B29">
        <f>IF(LEN(A29)&lt;1,"",Sheet1!R26)</f>
        <v>1</v>
      </c>
      <c r="C29" t="str">
        <f>IF(LEN(A29)&lt;1,"",Sheet1!AB26)</f>
        <v>Statement</v>
      </c>
      <c r="E29">
        <f>IF(LEN(A29)&lt;1,"",Sheet1!O26)</f>
        <v>0</v>
      </c>
      <c r="F29">
        <f>IF(ISBLANK(A29),"",Sheet1!P26)</f>
        <v>3</v>
      </c>
      <c r="G29" t="str">
        <f>IF(ISBLANK(A29),"",Sheet1!Q26)</f>
        <v/>
      </c>
      <c r="H29" t="str">
        <f t="shared" si="0"/>
        <v/>
      </c>
      <c r="I29" t="str">
        <f t="shared" si="1"/>
        <v/>
      </c>
      <c r="J29" t="str">
        <f t="shared" si="2"/>
        <v/>
      </c>
      <c r="K29" t="str">
        <f t="shared" si="3"/>
        <v/>
      </c>
    </row>
    <row r="30" spans="1:11" x14ac:dyDescent="0.25">
      <c r="A30" t="str">
        <f>IF(LEN(Sheet1!C27)&lt;1,"",IF(LEN(Sheet1!C27)&gt;1,"Q","A"))</f>
        <v>A</v>
      </c>
      <c r="B30">
        <f>IF(LEN(A30)&lt;1,"",Sheet1!R27)</f>
        <v>1</v>
      </c>
      <c r="C30" t="str">
        <f>IF(LEN(A30)&lt;1,"",Sheet1!AB27)</f>
        <v>Konstanta</v>
      </c>
      <c r="E30">
        <f>IF(LEN(A30)&lt;1,"",Sheet1!O27)</f>
        <v>0</v>
      </c>
      <c r="F30">
        <f>IF(ISBLANK(A30),"",Sheet1!P27)</f>
        <v>4</v>
      </c>
      <c r="G30" t="str">
        <f>IF(ISBLANK(A30),"",Sheet1!Q27)</f>
        <v/>
      </c>
      <c r="H30" t="str">
        <f t="shared" si="0"/>
        <v/>
      </c>
      <c r="I30" t="str">
        <f t="shared" si="1"/>
        <v/>
      </c>
      <c r="J30" t="str">
        <f t="shared" si="2"/>
        <v/>
      </c>
      <c r="K30" t="str">
        <f t="shared" si="3"/>
        <v/>
      </c>
    </row>
    <row r="31" spans="1:11" x14ac:dyDescent="0.25">
      <c r="A31" t="str">
        <f>IF(LEN(Sheet1!C28)&lt;1,"",IF(LEN(Sheet1!C28)&gt;1,"Q","A"))</f>
        <v>A</v>
      </c>
      <c r="B31">
        <f>IF(LEN(A31)&lt;1,"",Sheet1!R28)</f>
        <v>1</v>
      </c>
      <c r="C31" t="str">
        <f>IF(LEN(A31)&lt;1,"",Sheet1!AB28)</f>
        <v>Kondisi</v>
      </c>
      <c r="E31">
        <f>IF(LEN(A31)&lt;1,"",Sheet1!O28)</f>
        <v>0</v>
      </c>
      <c r="F31">
        <f>IF(ISBLANK(A31),"",Sheet1!P28)</f>
        <v>5</v>
      </c>
      <c r="G31" t="str">
        <f>IF(ISBLANK(A31),"",Sheet1!Q28)</f>
        <v/>
      </c>
      <c r="H31" t="str">
        <f t="shared" si="0"/>
        <v/>
      </c>
      <c r="I31" t="str">
        <f t="shared" si="1"/>
        <v/>
      </c>
      <c r="J31" t="str">
        <f t="shared" si="2"/>
        <v/>
      </c>
      <c r="K31" t="str">
        <f t="shared" si="3"/>
        <v/>
      </c>
    </row>
    <row r="32" spans="1:11" x14ac:dyDescent="0.25">
      <c r="A32" t="str">
        <f>IF(LEN(Sheet1!C29)&lt;1,"",IF(LEN(Sheet1!C29)&gt;1,"Q","A"))</f>
        <v>Q</v>
      </c>
      <c r="B32">
        <f>IF(LEN(A32)&lt;1,"",Sheet1!R29)</f>
        <v>1</v>
      </c>
      <c r="C32" t="str">
        <f>IF(LEN(A32)&lt;1,"",Sheet1!AB29)</f>
        <v>Berikut merupakan bahasa pemrograman yang termasuk Client Side Scripting, kecuali...&amp;nbsp;</v>
      </c>
      <c r="E32" t="str">
        <f>IF(LEN(A32)&lt;1,"",Sheet1!O29)</f>
        <v>S</v>
      </c>
      <c r="F32">
        <f>IF(ISBLANK(A32),"",Sheet1!P29)</f>
        <v>1</v>
      </c>
      <c r="G32">
        <f>IF(ISBLANK(A32),"",Sheet1!Q29)</f>
        <v>5</v>
      </c>
      <c r="H32">
        <f t="shared" si="0"/>
        <v>0</v>
      </c>
      <c r="I32">
        <f t="shared" si="1"/>
        <v>0</v>
      </c>
      <c r="J32">
        <f t="shared" si="2"/>
        <v>0</v>
      </c>
      <c r="K32">
        <f t="shared" si="3"/>
        <v>0</v>
      </c>
    </row>
    <row r="33" spans="1:11" x14ac:dyDescent="0.25">
      <c r="A33" t="str">
        <f>IF(LEN(Sheet1!C30)&lt;1,"",IF(LEN(Sheet1!C30)&gt;1,"Q","A"))</f>
        <v>A</v>
      </c>
      <c r="B33">
        <f>IF(LEN(A33)&lt;1,"",Sheet1!R30)</f>
        <v>1</v>
      </c>
      <c r="C33" t="str">
        <f>IF(LEN(A33)&lt;1,"",Sheet1!AB30)</f>
        <v>HTML</v>
      </c>
      <c r="E33">
        <f>IF(LEN(A33)&lt;1,"",Sheet1!O30)</f>
        <v>0</v>
      </c>
      <c r="F33">
        <f>IF(ISBLANK(A33),"",Sheet1!P30)</f>
        <v>1</v>
      </c>
      <c r="G33" t="str">
        <f>IF(ISBLANK(A33),"",Sheet1!Q30)</f>
        <v/>
      </c>
      <c r="H33" t="str">
        <f t="shared" si="0"/>
        <v/>
      </c>
      <c r="I33" t="str">
        <f t="shared" si="1"/>
        <v/>
      </c>
      <c r="J33" t="str">
        <f t="shared" si="2"/>
        <v/>
      </c>
      <c r="K33" t="str">
        <f t="shared" si="3"/>
        <v/>
      </c>
    </row>
    <row r="34" spans="1:11" x14ac:dyDescent="0.25">
      <c r="A34" t="str">
        <f>IF(LEN(Sheet1!C31)&lt;1,"",IF(LEN(Sheet1!C31)&gt;1,"Q","A"))</f>
        <v>A</v>
      </c>
      <c r="B34">
        <f>IF(LEN(A34)&lt;1,"",Sheet1!R31)</f>
        <v>1</v>
      </c>
      <c r="C34" t="str">
        <f>IF(LEN(A34)&lt;1,"",Sheet1!AB31)</f>
        <v>JAVA SCRIPT</v>
      </c>
      <c r="E34">
        <f>IF(LEN(A34)&lt;1,"",Sheet1!O31)</f>
        <v>0</v>
      </c>
      <c r="F34">
        <f>IF(ISBLANK(A34),"",Sheet1!P31)</f>
        <v>2</v>
      </c>
      <c r="G34" t="str">
        <f>IF(ISBLANK(A34),"",Sheet1!Q31)</f>
        <v/>
      </c>
      <c r="H34" t="str">
        <f t="shared" si="0"/>
        <v/>
      </c>
      <c r="I34" t="str">
        <f t="shared" si="1"/>
        <v/>
      </c>
      <c r="J34" t="str">
        <f t="shared" si="2"/>
        <v/>
      </c>
      <c r="K34" t="str">
        <f t="shared" si="3"/>
        <v/>
      </c>
    </row>
    <row r="35" spans="1:11" x14ac:dyDescent="0.25">
      <c r="A35" t="str">
        <f>IF(LEN(Sheet1!C32)&lt;1,"",IF(LEN(Sheet1!C32)&gt;1,"Q","A"))</f>
        <v>A</v>
      </c>
      <c r="B35">
        <f>IF(LEN(A35)&lt;1,"",Sheet1!R32)</f>
        <v>1</v>
      </c>
      <c r="C35" t="str">
        <f>IF(LEN(A35)&lt;1,"",Sheet1!AB32)</f>
        <v>CSS</v>
      </c>
      <c r="E35">
        <f>IF(LEN(A35)&lt;1,"",Sheet1!O32)</f>
        <v>0</v>
      </c>
      <c r="F35">
        <f>IF(ISBLANK(A35),"",Sheet1!P32)</f>
        <v>3</v>
      </c>
      <c r="G35" t="str">
        <f>IF(ISBLANK(A35),"",Sheet1!Q32)</f>
        <v/>
      </c>
      <c r="H35" t="str">
        <f t="shared" si="0"/>
        <v/>
      </c>
      <c r="I35" t="str">
        <f t="shared" si="1"/>
        <v/>
      </c>
      <c r="J35" t="str">
        <f t="shared" si="2"/>
        <v/>
      </c>
      <c r="K35" t="str">
        <f t="shared" si="3"/>
        <v/>
      </c>
    </row>
    <row r="36" spans="1:11" x14ac:dyDescent="0.25">
      <c r="A36" t="str">
        <f>IF(LEN(Sheet1!C33)&lt;1,"",IF(LEN(Sheet1!C33)&gt;1,"Q","A"))</f>
        <v>A</v>
      </c>
      <c r="B36">
        <f>IF(LEN(A36)&lt;1,"",Sheet1!R33)</f>
        <v>1</v>
      </c>
      <c r="C36" t="str">
        <f>IF(LEN(A36)&lt;1,"",Sheet1!AB33)</f>
        <v>PHP</v>
      </c>
      <c r="E36">
        <f>IF(LEN(A36)&lt;1,"",Sheet1!O33)</f>
        <v>1</v>
      </c>
      <c r="F36">
        <f>IF(ISBLANK(A36),"",Sheet1!P33)</f>
        <v>4</v>
      </c>
      <c r="G36" t="str">
        <f>IF(ISBLANK(A36),"",Sheet1!Q33)</f>
        <v/>
      </c>
      <c r="H36" t="str">
        <f t="shared" si="0"/>
        <v/>
      </c>
      <c r="I36" t="str">
        <f t="shared" si="1"/>
        <v/>
      </c>
      <c r="J36" t="str">
        <f t="shared" si="2"/>
        <v/>
      </c>
      <c r="K36" t="str">
        <f t="shared" si="3"/>
        <v/>
      </c>
    </row>
    <row r="37" spans="1:11" x14ac:dyDescent="0.25">
      <c r="A37" t="str">
        <f>IF(LEN(Sheet1!C34)&lt;1,"",IF(LEN(Sheet1!C34)&gt;1,"Q","A"))</f>
        <v>A</v>
      </c>
      <c r="B37">
        <f>IF(LEN(A37)&lt;1,"",Sheet1!R34)</f>
        <v>1</v>
      </c>
      <c r="C37" t="str">
        <f>IF(LEN(A37)&lt;1,"",Sheet1!AB34)</f>
        <v>Semua salah</v>
      </c>
      <c r="E37">
        <f>IF(LEN(A37)&lt;1,"",Sheet1!O34)</f>
        <v>0</v>
      </c>
      <c r="F37">
        <f>IF(ISBLANK(A37),"",Sheet1!P34)</f>
        <v>5</v>
      </c>
      <c r="G37" t="str">
        <f>IF(ISBLANK(A37),"",Sheet1!Q34)</f>
        <v/>
      </c>
      <c r="H37" t="str">
        <f t="shared" si="0"/>
        <v/>
      </c>
      <c r="I37" t="str">
        <f t="shared" si="1"/>
        <v/>
      </c>
      <c r="J37" t="str">
        <f t="shared" si="2"/>
        <v/>
      </c>
      <c r="K37" t="str">
        <f t="shared" si="3"/>
        <v/>
      </c>
    </row>
    <row r="38" spans="1:11" x14ac:dyDescent="0.25">
      <c r="A38" t="str">
        <f>IF(LEN(Sheet1!C35)&lt;1,"",IF(LEN(Sheet1!C35)&gt;1,"Q","A"))</f>
        <v>Q</v>
      </c>
      <c r="B38">
        <f>IF(LEN(A38)&lt;1,"",Sheet1!R35)</f>
        <v>1</v>
      </c>
      <c r="C38" t="str">
        <f>IF(LEN(A38)&lt;1,"",Sheet1!AB35)</f>
        <v>Perhatikan potongan kode tersebut. Fungsi dari atribut required=”required” yaitu..&amp;nbsp;</v>
      </c>
      <c r="E38" t="str">
        <f>IF(LEN(A38)&lt;1,"",Sheet1!O35)</f>
        <v>S</v>
      </c>
      <c r="F38">
        <f>IF(ISBLANK(A38),"",Sheet1!P35)</f>
        <v>1</v>
      </c>
      <c r="G38">
        <f>IF(ISBLANK(A38),"",Sheet1!Q35)</f>
        <v>6</v>
      </c>
      <c r="H38">
        <f t="shared" si="0"/>
        <v>0</v>
      </c>
      <c r="I38">
        <f t="shared" si="1"/>
        <v>0</v>
      </c>
      <c r="J38">
        <f t="shared" si="2"/>
        <v>0</v>
      </c>
      <c r="K38">
        <f t="shared" si="3"/>
        <v>0</v>
      </c>
    </row>
    <row r="39" spans="1:11" x14ac:dyDescent="0.25">
      <c r="A39" t="str">
        <f>IF(LEN(Sheet1!C36)&lt;1,"",IF(LEN(Sheet1!C36)&gt;1,"Q","A"))</f>
        <v>A</v>
      </c>
      <c r="B39">
        <f>IF(LEN(A39)&lt;1,"",Sheet1!R36)</f>
        <v>1</v>
      </c>
      <c r="C39" t="str">
        <f>IF(LEN(A39)&lt;1,"",Sheet1!AB36)</f>
        <v>Kolom isian hanya dapat diisi angka</v>
      </c>
      <c r="E39">
        <f>IF(LEN(A39)&lt;1,"",Sheet1!O36)</f>
        <v>0</v>
      </c>
      <c r="F39">
        <f>IF(ISBLANK(A39),"",Sheet1!P36)</f>
        <v>1</v>
      </c>
      <c r="G39" t="str">
        <f>IF(ISBLANK(A39),"",Sheet1!Q36)</f>
        <v/>
      </c>
      <c r="H39" t="str">
        <f t="shared" si="0"/>
        <v/>
      </c>
      <c r="I39" t="str">
        <f t="shared" si="1"/>
        <v/>
      </c>
      <c r="J39" t="str">
        <f t="shared" si="2"/>
        <v/>
      </c>
      <c r="K39" t="str">
        <f t="shared" si="3"/>
        <v/>
      </c>
    </row>
    <row r="40" spans="1:11" x14ac:dyDescent="0.25">
      <c r="A40" t="str">
        <f>IF(LEN(Sheet1!C37)&lt;1,"",IF(LEN(Sheet1!C37)&gt;1,"Q","A"))</f>
        <v>A</v>
      </c>
      <c r="B40">
        <f>IF(LEN(A40)&lt;1,"",Sheet1!R37)</f>
        <v>1</v>
      </c>
      <c r="C40" t="str">
        <f>IF(LEN(A40)&lt;1,"",Sheet1!AB37)</f>
        <v>Kolom isian hanya dapat diisi huruf</v>
      </c>
      <c r="E40">
        <f>IF(LEN(A40)&lt;1,"",Sheet1!O37)</f>
        <v>0</v>
      </c>
      <c r="F40">
        <f>IF(ISBLANK(A40),"",Sheet1!P37)</f>
        <v>2</v>
      </c>
      <c r="G40" t="str">
        <f>IF(ISBLANK(A40),"",Sheet1!Q37)</f>
        <v/>
      </c>
      <c r="H40" t="str">
        <f t="shared" si="0"/>
        <v/>
      </c>
      <c r="I40" t="str">
        <f t="shared" si="1"/>
        <v/>
      </c>
      <c r="J40" t="str">
        <f t="shared" si="2"/>
        <v/>
      </c>
      <c r="K40" t="str">
        <f t="shared" si="3"/>
        <v/>
      </c>
    </row>
    <row r="41" spans="1:11" x14ac:dyDescent="0.25">
      <c r="A41" t="str">
        <f>IF(LEN(Sheet1!C38)&lt;1,"",IF(LEN(Sheet1!C38)&gt;1,"Q","A"))</f>
        <v>A</v>
      </c>
      <c r="B41">
        <f>IF(LEN(A41)&lt;1,"",Sheet1!R38)</f>
        <v>1</v>
      </c>
      <c r="C41" t="str">
        <f>IF(LEN(A41)&lt;1,"",Sheet1!AB38)</f>
        <v>Kolom isian berupa file</v>
      </c>
      <c r="E41">
        <f>IF(LEN(A41)&lt;1,"",Sheet1!O38)</f>
        <v>0</v>
      </c>
      <c r="F41">
        <f>IF(ISBLANK(A41),"",Sheet1!P38)</f>
        <v>3</v>
      </c>
      <c r="G41" t="str">
        <f>IF(ISBLANK(A41),"",Sheet1!Q38)</f>
        <v/>
      </c>
      <c r="H41" t="str">
        <f t="shared" si="0"/>
        <v/>
      </c>
      <c r="I41" t="str">
        <f t="shared" si="1"/>
        <v/>
      </c>
      <c r="J41" t="str">
        <f t="shared" si="2"/>
        <v/>
      </c>
      <c r="K41" t="str">
        <f t="shared" si="3"/>
        <v/>
      </c>
    </row>
    <row r="42" spans="1:11" x14ac:dyDescent="0.25">
      <c r="A42" t="str">
        <f>IF(LEN(Sheet1!C39)&lt;1,"",IF(LEN(Sheet1!C39)&gt;1,"Q","A"))</f>
        <v>A</v>
      </c>
      <c r="B42">
        <f>IF(LEN(A42)&lt;1,"",Sheet1!R39)</f>
        <v>1</v>
      </c>
      <c r="C42" t="str">
        <f>IF(LEN(A42)&lt;1,"",Sheet1!AB39)</f>
        <v>Kolom isian harus diisi dan tidak boleh kosong</v>
      </c>
      <c r="E42">
        <f>IF(LEN(A42)&lt;1,"",Sheet1!O39)</f>
        <v>1</v>
      </c>
      <c r="F42">
        <f>IF(ISBLANK(A42),"",Sheet1!P39)</f>
        <v>4</v>
      </c>
      <c r="G42" t="str">
        <f>IF(ISBLANK(A42),"",Sheet1!Q39)</f>
        <v/>
      </c>
      <c r="H42" t="str">
        <f t="shared" si="0"/>
        <v/>
      </c>
      <c r="I42" t="str">
        <f t="shared" si="1"/>
        <v/>
      </c>
      <c r="J42" t="str">
        <f t="shared" si="2"/>
        <v/>
      </c>
      <c r="K42" t="str">
        <f t="shared" si="3"/>
        <v/>
      </c>
    </row>
    <row r="43" spans="1:11" x14ac:dyDescent="0.25">
      <c r="A43" t="str">
        <f>IF(LEN(Sheet1!C40)&lt;1,"",IF(LEN(Sheet1!C40)&gt;1,"Q","A"))</f>
        <v>A</v>
      </c>
      <c r="B43">
        <f>IF(LEN(A43)&lt;1,"",Sheet1!R40)</f>
        <v>1</v>
      </c>
      <c r="C43" t="str">
        <f>IF(LEN(A43)&lt;1,"",Sheet1!AB40)</f>
        <v>Kolom isian tidak harus diisi dan boleh kosong</v>
      </c>
      <c r="E43">
        <f>IF(LEN(A43)&lt;1,"",Sheet1!O40)</f>
        <v>0</v>
      </c>
      <c r="F43">
        <f>IF(ISBLANK(A43),"",Sheet1!P40)</f>
        <v>5</v>
      </c>
      <c r="G43" t="str">
        <f>IF(ISBLANK(A43),"",Sheet1!Q40)</f>
        <v/>
      </c>
      <c r="H43" t="str">
        <f t="shared" si="0"/>
        <v/>
      </c>
      <c r="I43" t="str">
        <f t="shared" si="1"/>
        <v/>
      </c>
      <c r="J43" t="str">
        <f t="shared" si="2"/>
        <v/>
      </c>
      <c r="K43" t="str">
        <f t="shared" si="3"/>
        <v/>
      </c>
    </row>
    <row r="44" spans="1:11" x14ac:dyDescent="0.25">
      <c r="A44" t="str">
        <f>IF(LEN(Sheet1!C41)&lt;1,"",IF(LEN(Sheet1!C41)&gt;1,"Q","A"))</f>
        <v>Q</v>
      </c>
      <c r="B44">
        <f>IF(LEN(A44)&lt;1,"",Sheet1!R41)</f>
        <v>1</v>
      </c>
      <c r="C44" t="str">
        <f>IF(LEN(A44)&lt;1,"",Sheet1!AB41)</f>
        <v>Saat client melakukan request ke pada server, namun data yang diminta tidak ditemukan, error yang muncul yaitu...&amp;nbsp;</v>
      </c>
      <c r="E44" t="str">
        <f>IF(LEN(A44)&lt;1,"",Sheet1!O41)</f>
        <v>S</v>
      </c>
      <c r="F44">
        <f>IF(ISBLANK(A44),"",Sheet1!P41)</f>
        <v>1</v>
      </c>
      <c r="G44">
        <f>IF(ISBLANK(A44),"",Sheet1!Q41)</f>
        <v>7</v>
      </c>
      <c r="H44">
        <f t="shared" si="0"/>
        <v>0</v>
      </c>
      <c r="I44">
        <f t="shared" si="1"/>
        <v>0</v>
      </c>
      <c r="J44">
        <f t="shared" si="2"/>
        <v>0</v>
      </c>
      <c r="K44">
        <f t="shared" si="3"/>
        <v>0</v>
      </c>
    </row>
    <row r="45" spans="1:11" x14ac:dyDescent="0.25">
      <c r="A45" t="str">
        <f>IF(LEN(Sheet1!C42)&lt;1,"",IF(LEN(Sheet1!C42)&gt;1,"Q","A"))</f>
        <v>A</v>
      </c>
      <c r="B45">
        <f>IF(LEN(A45)&lt;1,"",Sheet1!R42)</f>
        <v>1</v>
      </c>
      <c r="C45" t="str">
        <f>IF(LEN(A45)&lt;1,"",Sheet1!AB42)</f>
        <v>404 Page Not Found</v>
      </c>
      <c r="E45">
        <f>IF(LEN(A45)&lt;1,"",Sheet1!O42)</f>
        <v>1</v>
      </c>
      <c r="F45">
        <f>IF(ISBLANK(A45),"",Sheet1!P42)</f>
        <v>1</v>
      </c>
      <c r="G45" t="str">
        <f>IF(ISBLANK(A45),"",Sheet1!Q42)</f>
        <v/>
      </c>
      <c r="H45" t="str">
        <f t="shared" si="0"/>
        <v/>
      </c>
      <c r="I45" t="str">
        <f t="shared" si="1"/>
        <v/>
      </c>
      <c r="J45" t="str">
        <f t="shared" si="2"/>
        <v/>
      </c>
      <c r="K45" t="str">
        <f t="shared" si="3"/>
        <v/>
      </c>
    </row>
    <row r="46" spans="1:11" x14ac:dyDescent="0.25">
      <c r="A46" t="str">
        <f>IF(LEN(Sheet1!C43)&lt;1,"",IF(LEN(Sheet1!C43)&gt;1,"Q","A"))</f>
        <v>A</v>
      </c>
      <c r="B46">
        <f>IF(LEN(A46)&lt;1,"",Sheet1!R43)</f>
        <v>1</v>
      </c>
      <c r="C46" t="str">
        <f>IF(LEN(A46)&lt;1,"",Sheet1!AB43)</f>
        <v>Page can’t be reached</v>
      </c>
      <c r="E46">
        <f>IF(LEN(A46)&lt;1,"",Sheet1!O43)</f>
        <v>0</v>
      </c>
      <c r="F46">
        <f>IF(ISBLANK(A46),"",Sheet1!P43)</f>
        <v>2</v>
      </c>
      <c r="G46" t="str">
        <f>IF(ISBLANK(A46),"",Sheet1!Q43)</f>
        <v/>
      </c>
      <c r="H46" t="str">
        <f t="shared" si="0"/>
        <v/>
      </c>
      <c r="I46" t="str">
        <f t="shared" si="1"/>
        <v/>
      </c>
      <c r="J46" t="str">
        <f t="shared" si="2"/>
        <v/>
      </c>
      <c r="K46" t="str">
        <f t="shared" si="3"/>
        <v/>
      </c>
    </row>
    <row r="47" spans="1:11" x14ac:dyDescent="0.25">
      <c r="A47" t="str">
        <f>IF(LEN(Sheet1!C44)&lt;1,"",IF(LEN(Sheet1!C44)&gt;1,"Q","A"))</f>
        <v>A</v>
      </c>
      <c r="B47">
        <f>IF(LEN(A47)&lt;1,"",Sheet1!R44)</f>
        <v>1</v>
      </c>
      <c r="C47" t="str">
        <f>IF(LEN(A47)&lt;1,"",Sheet1!AB44)</f>
        <v>Error 400: Bad Request</v>
      </c>
      <c r="E47">
        <f>IF(LEN(A47)&lt;1,"",Sheet1!O44)</f>
        <v>0</v>
      </c>
      <c r="F47">
        <f>IF(ISBLANK(A47),"",Sheet1!P44)</f>
        <v>3</v>
      </c>
      <c r="G47" t="str">
        <f>IF(ISBLANK(A47),"",Sheet1!Q44)</f>
        <v/>
      </c>
      <c r="H47" t="str">
        <f t="shared" si="0"/>
        <v/>
      </c>
      <c r="I47" t="str">
        <f t="shared" si="1"/>
        <v/>
      </c>
      <c r="J47" t="str">
        <f t="shared" si="2"/>
        <v/>
      </c>
      <c r="K47" t="str">
        <f t="shared" si="3"/>
        <v/>
      </c>
    </row>
    <row r="48" spans="1:11" x14ac:dyDescent="0.25">
      <c r="A48" t="str">
        <f>IF(LEN(Sheet1!C45)&lt;1,"",IF(LEN(Sheet1!C45)&gt;1,"Q","A"))</f>
        <v>A</v>
      </c>
      <c r="B48">
        <f>IF(LEN(A48)&lt;1,"",Sheet1!R45)</f>
        <v>1</v>
      </c>
      <c r="C48" t="str">
        <f>IF(LEN(A48)&lt;1,"",Sheet1!AB45)</f>
        <v>Error 402: Payment Required Error</v>
      </c>
      <c r="E48">
        <f>IF(LEN(A48)&lt;1,"",Sheet1!O45)</f>
        <v>0</v>
      </c>
      <c r="F48">
        <f>IF(ISBLANK(A48),"",Sheet1!P45)</f>
        <v>4</v>
      </c>
      <c r="G48" t="str">
        <f>IF(ISBLANK(A48),"",Sheet1!Q45)</f>
        <v/>
      </c>
      <c r="H48" t="str">
        <f t="shared" si="0"/>
        <v/>
      </c>
      <c r="I48" t="str">
        <f t="shared" si="1"/>
        <v/>
      </c>
      <c r="J48" t="str">
        <f t="shared" si="2"/>
        <v/>
      </c>
      <c r="K48" t="str">
        <f t="shared" si="3"/>
        <v/>
      </c>
    </row>
    <row r="49" spans="1:11" x14ac:dyDescent="0.25">
      <c r="A49" t="str">
        <f>IF(LEN(Sheet1!C46)&lt;1,"",IF(LEN(Sheet1!C46)&gt;1,"Q","A"))</f>
        <v>A</v>
      </c>
      <c r="B49">
        <f>IF(LEN(A49)&lt;1,"",Sheet1!R46)</f>
        <v>1</v>
      </c>
      <c r="C49" t="str">
        <f>IF(LEN(A49)&lt;1,"",Sheet1!AB46)</f>
        <v>Error 408: Request Timeout</v>
      </c>
      <c r="E49">
        <f>IF(LEN(A49)&lt;1,"",Sheet1!O46)</f>
        <v>0</v>
      </c>
      <c r="F49">
        <f>IF(ISBLANK(A49),"",Sheet1!P46)</f>
        <v>5</v>
      </c>
      <c r="G49" t="str">
        <f>IF(ISBLANK(A49),"",Sheet1!Q46)</f>
        <v/>
      </c>
      <c r="H49" t="str">
        <f t="shared" si="0"/>
        <v/>
      </c>
      <c r="I49" t="str">
        <f t="shared" si="1"/>
        <v/>
      </c>
      <c r="J49" t="str">
        <f t="shared" si="2"/>
        <v/>
      </c>
      <c r="K49" t="str">
        <f t="shared" si="3"/>
        <v/>
      </c>
    </row>
    <row r="50" spans="1:11" x14ac:dyDescent="0.25">
      <c r="A50" t="str">
        <f>IF(LEN(Sheet1!C47)&lt;1,"",IF(LEN(Sheet1!C47)&gt;1,"Q","A"))</f>
        <v>Q</v>
      </c>
      <c r="B50">
        <f>IF(LEN(A50)&lt;1,"",Sheet1!R47)</f>
        <v>1</v>
      </c>
      <c r="C50" t="str">
        <f>IF(LEN(A50)&lt;1,"",Sheet1!AB47)</f>
        <v>Untuk menerima data/informasi yang dikirim dari form menggunakan metode GET adalah…&amp;nbsp;</v>
      </c>
      <c r="E50" t="str">
        <f>IF(LEN(A50)&lt;1,"",Sheet1!O47)</f>
        <v>S</v>
      </c>
      <c r="F50">
        <f>IF(ISBLANK(A50),"",Sheet1!P47)</f>
        <v>1</v>
      </c>
      <c r="G50">
        <f>IF(ISBLANK(A50),"",Sheet1!Q47)</f>
        <v>8</v>
      </c>
      <c r="H50">
        <f t="shared" si="0"/>
        <v>0</v>
      </c>
      <c r="I50">
        <f t="shared" si="1"/>
        <v>0</v>
      </c>
      <c r="J50">
        <f t="shared" si="2"/>
        <v>0</v>
      </c>
      <c r="K50">
        <f t="shared" si="3"/>
        <v>0</v>
      </c>
    </row>
    <row r="51" spans="1:11" x14ac:dyDescent="0.25">
      <c r="A51" t="str">
        <f>IF(LEN(Sheet1!C48)&lt;1,"",IF(LEN(Sheet1!C48)&gt;1,"Q","A"))</f>
        <v>A</v>
      </c>
      <c r="B51">
        <f>IF(LEN(A51)&lt;1,"",Sheet1!R48)</f>
        <v>1</v>
      </c>
      <c r="C51" t="str">
        <f>IF(LEN(A51)&lt;1,"",Sheet1!AB48)</f>
        <v>$_GET</v>
      </c>
      <c r="E51">
        <f>IF(LEN(A51)&lt;1,"",Sheet1!O48)</f>
        <v>1</v>
      </c>
      <c r="F51">
        <f>IF(ISBLANK(A51),"",Sheet1!P48)</f>
        <v>1</v>
      </c>
      <c r="G51" t="str">
        <f>IF(ISBLANK(A51),"",Sheet1!Q48)</f>
        <v/>
      </c>
      <c r="H51" t="str">
        <f t="shared" si="0"/>
        <v/>
      </c>
      <c r="I51" t="str">
        <f t="shared" si="1"/>
        <v/>
      </c>
      <c r="J51" t="str">
        <f t="shared" si="2"/>
        <v/>
      </c>
      <c r="K51" t="str">
        <f t="shared" si="3"/>
        <v/>
      </c>
    </row>
    <row r="52" spans="1:11" x14ac:dyDescent="0.25">
      <c r="A52" t="str">
        <f>IF(LEN(Sheet1!C49)&lt;1,"",IF(LEN(Sheet1!C49)&gt;1,"Q","A"))</f>
        <v>A</v>
      </c>
      <c r="B52">
        <f>IF(LEN(A52)&lt;1,"",Sheet1!R49)</f>
        <v>1</v>
      </c>
      <c r="C52" t="str">
        <f>IF(LEN(A52)&lt;1,"",Sheet1!AB49)</f>
        <v>$_POST</v>
      </c>
      <c r="E52">
        <f>IF(LEN(A52)&lt;1,"",Sheet1!O49)</f>
        <v>0</v>
      </c>
      <c r="F52">
        <f>IF(ISBLANK(A52),"",Sheet1!P49)</f>
        <v>2</v>
      </c>
      <c r="G52" t="str">
        <f>IF(ISBLANK(A52),"",Sheet1!Q49)</f>
        <v/>
      </c>
      <c r="H52" t="str">
        <f t="shared" si="0"/>
        <v/>
      </c>
      <c r="I52" t="str">
        <f t="shared" si="1"/>
        <v/>
      </c>
      <c r="J52" t="str">
        <f t="shared" si="2"/>
        <v/>
      </c>
      <c r="K52" t="str">
        <f t="shared" si="3"/>
        <v/>
      </c>
    </row>
    <row r="53" spans="1:11" x14ac:dyDescent="0.25">
      <c r="A53" t="str">
        <f>IF(LEN(Sheet1!C50)&lt;1,"",IF(LEN(Sheet1!C50)&gt;1,"Q","A"))</f>
        <v>A</v>
      </c>
      <c r="B53">
        <f>IF(LEN(A53)&lt;1,"",Sheet1!R50)</f>
        <v>1</v>
      </c>
      <c r="C53" t="str">
        <f>IF(LEN(A53)&lt;1,"",Sheet1!AB50)</f>
        <v>_GET</v>
      </c>
      <c r="E53">
        <f>IF(LEN(A53)&lt;1,"",Sheet1!O50)</f>
        <v>0</v>
      </c>
      <c r="F53">
        <f>IF(ISBLANK(A53),"",Sheet1!P50)</f>
        <v>3</v>
      </c>
      <c r="G53" t="str">
        <f>IF(ISBLANK(A53),"",Sheet1!Q50)</f>
        <v/>
      </c>
      <c r="H53" t="str">
        <f t="shared" si="0"/>
        <v/>
      </c>
      <c r="I53" t="str">
        <f t="shared" si="1"/>
        <v/>
      </c>
      <c r="J53" t="str">
        <f t="shared" si="2"/>
        <v/>
      </c>
      <c r="K53" t="str">
        <f t="shared" si="3"/>
        <v/>
      </c>
    </row>
    <row r="54" spans="1:11" x14ac:dyDescent="0.25">
      <c r="A54" t="str">
        <f>IF(LEN(Sheet1!C51)&lt;1,"",IF(LEN(Sheet1!C51)&gt;1,"Q","A"))</f>
        <v>A</v>
      </c>
      <c r="B54">
        <f>IF(LEN(A54)&lt;1,"",Sheet1!R51)</f>
        <v>1</v>
      </c>
      <c r="C54" t="str">
        <f>IF(LEN(A54)&lt;1,"",Sheet1!AB51)</f>
        <v>_POST</v>
      </c>
      <c r="E54">
        <f>IF(LEN(A54)&lt;1,"",Sheet1!O51)</f>
        <v>0</v>
      </c>
      <c r="F54">
        <f>IF(ISBLANK(A54),"",Sheet1!P51)</f>
        <v>4</v>
      </c>
      <c r="G54" t="str">
        <f>IF(ISBLANK(A54),"",Sheet1!Q51)</f>
        <v/>
      </c>
      <c r="H54" t="str">
        <f t="shared" si="0"/>
        <v/>
      </c>
      <c r="I54" t="str">
        <f t="shared" si="1"/>
        <v/>
      </c>
      <c r="J54" t="str">
        <f t="shared" si="2"/>
        <v/>
      </c>
      <c r="K54" t="str">
        <f t="shared" si="3"/>
        <v/>
      </c>
    </row>
    <row r="55" spans="1:11" x14ac:dyDescent="0.25">
      <c r="A55" t="str">
        <f>IF(LEN(Sheet1!C52)&lt;1,"",IF(LEN(Sheet1!C52)&gt;1,"Q","A"))</f>
        <v>A</v>
      </c>
      <c r="B55">
        <f>IF(LEN(A55)&lt;1,"",Sheet1!R52)</f>
        <v>1</v>
      </c>
      <c r="C55" t="str">
        <f>IF(LEN(A55)&lt;1,"",Sheet1!AB52)</f>
        <v>_VAR</v>
      </c>
      <c r="E55">
        <f>IF(LEN(A55)&lt;1,"",Sheet1!O52)</f>
        <v>0</v>
      </c>
      <c r="F55">
        <f>IF(ISBLANK(A55),"",Sheet1!P52)</f>
        <v>5</v>
      </c>
      <c r="G55" t="str">
        <f>IF(ISBLANK(A55),"",Sheet1!Q52)</f>
        <v/>
      </c>
      <c r="H55" t="str">
        <f t="shared" si="0"/>
        <v/>
      </c>
      <c r="I55" t="str">
        <f t="shared" si="1"/>
        <v/>
      </c>
      <c r="J55" t="str">
        <f t="shared" si="2"/>
        <v/>
      </c>
      <c r="K55" t="str">
        <f t="shared" si="3"/>
        <v/>
      </c>
    </row>
    <row r="56" spans="1:11" x14ac:dyDescent="0.25">
      <c r="A56" t="str">
        <f>IF(LEN(Sheet1!C53)&lt;1,"",IF(LEN(Sheet1!C53)&gt;1,"Q","A"))</f>
        <v>Q</v>
      </c>
      <c r="B56">
        <f>IF(LEN(A56)&lt;1,"",Sheet1!R53)</f>
        <v>1</v>
      </c>
      <c r="C56" t="str">
        <f>IF(LEN(A56)&lt;1,"",Sheet1!AB53)</f>
        <v>Apabila kita menyimpan file project di folder C://xampp/htdocs/project_saya/latihan.php, maka URL yang tepat untuk memanggil file latihan.php tersebut di Google Chrome adalah...&amp;nbsp;</v>
      </c>
      <c r="E56" t="str">
        <f>IF(LEN(A56)&lt;1,"",Sheet1!O53)</f>
        <v>S</v>
      </c>
      <c r="F56">
        <f>IF(ISBLANK(A56),"",Sheet1!P53)</f>
        <v>1</v>
      </c>
      <c r="G56">
        <f>IF(ISBLANK(A56),"",Sheet1!Q53)</f>
        <v>9</v>
      </c>
      <c r="H56">
        <f t="shared" si="0"/>
        <v>0</v>
      </c>
      <c r="I56">
        <f t="shared" si="1"/>
        <v>0</v>
      </c>
      <c r="J56">
        <f t="shared" si="2"/>
        <v>0</v>
      </c>
      <c r="K56">
        <f t="shared" si="3"/>
        <v>0</v>
      </c>
    </row>
    <row r="57" spans="1:11" x14ac:dyDescent="0.25">
      <c r="A57" t="str">
        <f>IF(LEN(Sheet1!C54)&lt;1,"",IF(LEN(Sheet1!C54)&gt;1,"Q","A"))</f>
        <v>A</v>
      </c>
      <c r="B57">
        <f>IF(LEN(A57)&lt;1,"",Sheet1!R54)</f>
        <v>1</v>
      </c>
      <c r="C57" t="str">
        <f>IF(LEN(A57)&lt;1,"",Sheet1!AB54)</f>
        <v>localhost/htdocs/project_saya</v>
      </c>
      <c r="E57">
        <f>IF(LEN(A57)&lt;1,"",Sheet1!O54)</f>
        <v>0</v>
      </c>
      <c r="F57">
        <f>IF(ISBLANK(A57),"",Sheet1!P54)</f>
        <v>1</v>
      </c>
      <c r="G57" t="str">
        <f>IF(ISBLANK(A57),"",Sheet1!Q54)</f>
        <v/>
      </c>
      <c r="H57" t="str">
        <f t="shared" si="0"/>
        <v/>
      </c>
      <c r="I57" t="str">
        <f t="shared" si="1"/>
        <v/>
      </c>
      <c r="J57" t="str">
        <f t="shared" si="2"/>
        <v/>
      </c>
      <c r="K57" t="str">
        <f t="shared" si="3"/>
        <v/>
      </c>
    </row>
    <row r="58" spans="1:11" x14ac:dyDescent="0.25">
      <c r="A58" t="str">
        <f>IF(LEN(Sheet1!C55)&lt;1,"",IF(LEN(Sheet1!C55)&gt;1,"Q","A"))</f>
        <v>A</v>
      </c>
      <c r="B58">
        <f>IF(LEN(A58)&lt;1,"",Sheet1!R55)</f>
        <v>1</v>
      </c>
      <c r="C58" t="str">
        <f>IF(LEN(A58)&lt;1,"",Sheet1!AB55)</f>
        <v>localhost/htdocs/project_saya/latihan.php</v>
      </c>
      <c r="E58">
        <f>IF(LEN(A58)&lt;1,"",Sheet1!O55)</f>
        <v>0</v>
      </c>
      <c r="F58">
        <f>IF(ISBLANK(A58),"",Sheet1!P55)</f>
        <v>2</v>
      </c>
      <c r="G58" t="str">
        <f>IF(ISBLANK(A58),"",Sheet1!Q55)</f>
        <v/>
      </c>
      <c r="H58" t="str">
        <f t="shared" si="0"/>
        <v/>
      </c>
      <c r="I58" t="str">
        <f t="shared" si="1"/>
        <v/>
      </c>
      <c r="J58" t="str">
        <f t="shared" si="2"/>
        <v/>
      </c>
      <c r="K58" t="str">
        <f t="shared" si="3"/>
        <v/>
      </c>
    </row>
    <row r="59" spans="1:11" x14ac:dyDescent="0.25">
      <c r="A59" t="str">
        <f>IF(LEN(Sheet1!C56)&lt;1,"",IF(LEN(Sheet1!C56)&gt;1,"Q","A"))</f>
        <v>A</v>
      </c>
      <c r="B59">
        <f>IF(LEN(A59)&lt;1,"",Sheet1!R56)</f>
        <v>1</v>
      </c>
      <c r="C59" t="str">
        <f>IF(LEN(A59)&lt;1,"",Sheet1!AB56)</f>
        <v>localhost/project_saya/</v>
      </c>
      <c r="E59">
        <f>IF(LEN(A59)&lt;1,"",Sheet1!O56)</f>
        <v>0</v>
      </c>
      <c r="F59">
        <f>IF(ISBLANK(A59),"",Sheet1!P56)</f>
        <v>3</v>
      </c>
      <c r="G59" t="str">
        <f>IF(ISBLANK(A59),"",Sheet1!Q56)</f>
        <v/>
      </c>
      <c r="H59" t="str">
        <f t="shared" si="0"/>
        <v/>
      </c>
      <c r="I59" t="str">
        <f t="shared" si="1"/>
        <v/>
      </c>
      <c r="J59" t="str">
        <f t="shared" si="2"/>
        <v/>
      </c>
      <c r="K59" t="str">
        <f t="shared" si="3"/>
        <v/>
      </c>
    </row>
    <row r="60" spans="1:11" x14ac:dyDescent="0.25">
      <c r="A60" t="str">
        <f>IF(LEN(Sheet1!C57)&lt;1,"",IF(LEN(Sheet1!C57)&gt;1,"Q","A"))</f>
        <v>A</v>
      </c>
      <c r="B60">
        <f>IF(LEN(A60)&lt;1,"",Sheet1!R57)</f>
        <v>1</v>
      </c>
      <c r="C60" t="str">
        <f>IF(LEN(A60)&lt;1,"",Sheet1!AB57)</f>
        <v>localhost/project_saya/latihan.php</v>
      </c>
      <c r="E60">
        <f>IF(LEN(A60)&lt;1,"",Sheet1!O57)</f>
        <v>1</v>
      </c>
      <c r="F60">
        <f>IF(ISBLANK(A60),"",Sheet1!P57)</f>
        <v>4</v>
      </c>
      <c r="G60" t="str">
        <f>IF(ISBLANK(A60),"",Sheet1!Q57)</f>
        <v/>
      </c>
      <c r="H60" t="str">
        <f t="shared" si="0"/>
        <v/>
      </c>
      <c r="I60" t="str">
        <f t="shared" si="1"/>
        <v/>
      </c>
      <c r="J60" t="str">
        <f t="shared" si="2"/>
        <v/>
      </c>
      <c r="K60" t="str">
        <f t="shared" si="3"/>
        <v/>
      </c>
    </row>
    <row r="61" spans="1:11" x14ac:dyDescent="0.25">
      <c r="A61" t="str">
        <f>IF(LEN(Sheet1!C58)&lt;1,"",IF(LEN(Sheet1!C58)&gt;1,"Q","A"))</f>
        <v>A</v>
      </c>
      <c r="B61">
        <f>IF(LEN(A61)&lt;1,"",Sheet1!R58)</f>
        <v>1</v>
      </c>
      <c r="C61" t="str">
        <f>IF(LEN(A61)&lt;1,"",Sheet1!AB58)</f>
        <v>localhost/project_saya/latihan</v>
      </c>
      <c r="E61">
        <f>IF(LEN(A61)&lt;1,"",Sheet1!O58)</f>
        <v>0</v>
      </c>
      <c r="F61">
        <f>IF(ISBLANK(A61),"",Sheet1!P58)</f>
        <v>5</v>
      </c>
      <c r="G61" t="str">
        <f>IF(ISBLANK(A61),"",Sheet1!Q58)</f>
        <v/>
      </c>
      <c r="H61" t="str">
        <f t="shared" si="0"/>
        <v/>
      </c>
      <c r="I61" t="str">
        <f t="shared" si="1"/>
        <v/>
      </c>
      <c r="J61" t="str">
        <f t="shared" si="2"/>
        <v/>
      </c>
      <c r="K61" t="str">
        <f t="shared" si="3"/>
        <v/>
      </c>
    </row>
    <row r="62" spans="1:11" x14ac:dyDescent="0.25">
      <c r="A62" t="str">
        <f>IF(LEN(Sheet1!C59)&lt;1,"",IF(LEN(Sheet1!C59)&gt;1,"Q","A"))</f>
        <v>Q</v>
      </c>
      <c r="B62">
        <f>IF(LEN(A62)&lt;1,"",Sheet1!R59)</f>
        <v>1</v>
      </c>
      <c r="C62" t="str">
        <f>IF(LEN(A62)&lt;1,"",Sheet1!AB59)</f>
        <v>Perhatikan kodingan berikut. Fungsi dari potongan program diatas adalah…&amp;nbsp;</v>
      </c>
      <c r="E62" t="str">
        <f>IF(LEN(A62)&lt;1,"",Sheet1!O59)</f>
        <v>S</v>
      </c>
      <c r="F62">
        <f>IF(ISBLANK(A62),"",Sheet1!P59)</f>
        <v>1</v>
      </c>
      <c r="G62">
        <f>IF(ISBLANK(A62),"",Sheet1!Q59)</f>
        <v>10</v>
      </c>
      <c r="H62">
        <f t="shared" si="0"/>
        <v>0</v>
      </c>
      <c r="I62">
        <f t="shared" si="1"/>
        <v>0</v>
      </c>
      <c r="J62">
        <f t="shared" si="2"/>
        <v>0</v>
      </c>
      <c r="K62">
        <f t="shared" si="3"/>
        <v>0</v>
      </c>
    </row>
    <row r="63" spans="1:11" x14ac:dyDescent="0.25">
      <c r="A63" t="str">
        <f>IF(LEN(Sheet1!C60)&lt;1,"",IF(LEN(Sheet1!C60)&gt;1,"Q","A"))</f>
        <v>A</v>
      </c>
      <c r="B63">
        <f>IF(LEN(A63)&lt;1,"",Sheet1!R60)</f>
        <v>1</v>
      </c>
      <c r="C63" t="str">
        <f>IF(LEN(A63)&lt;1,"",Sheet1!AB60)</f>
        <v>Untuk mengkoneksikan program ke database</v>
      </c>
      <c r="E63">
        <f>IF(LEN(A63)&lt;1,"",Sheet1!O60)</f>
        <v>1</v>
      </c>
      <c r="F63">
        <f>IF(ISBLANK(A63),"",Sheet1!P60)</f>
        <v>1</v>
      </c>
      <c r="G63" t="str">
        <f>IF(ISBLANK(A63),"",Sheet1!Q60)</f>
        <v/>
      </c>
      <c r="H63" t="str">
        <f t="shared" si="0"/>
        <v/>
      </c>
      <c r="I63" t="str">
        <f t="shared" si="1"/>
        <v/>
      </c>
      <c r="J63" t="str">
        <f t="shared" si="2"/>
        <v/>
      </c>
      <c r="K63" t="str">
        <f t="shared" si="3"/>
        <v/>
      </c>
    </row>
    <row r="64" spans="1:11" x14ac:dyDescent="0.25">
      <c r="A64" t="str">
        <f>IF(LEN(Sheet1!C61)&lt;1,"",IF(LEN(Sheet1!C61)&gt;1,"Q","A"))</f>
        <v>A</v>
      </c>
      <c r="B64">
        <f>IF(LEN(A64)&lt;1,"",Sheet1!R61)</f>
        <v>1</v>
      </c>
      <c r="C64" t="str">
        <f>IF(LEN(A64)&lt;1,"",Sheet1!AB61)</f>
        <v>Untuk input data ke database</v>
      </c>
      <c r="E64">
        <f>IF(LEN(A64)&lt;1,"",Sheet1!O61)</f>
        <v>0</v>
      </c>
      <c r="F64">
        <f>IF(ISBLANK(A64),"",Sheet1!P61)</f>
        <v>2</v>
      </c>
      <c r="G64" t="str">
        <f>IF(ISBLANK(A64),"",Sheet1!Q61)</f>
        <v/>
      </c>
      <c r="H64" t="str">
        <f t="shared" si="0"/>
        <v/>
      </c>
      <c r="I64" t="str">
        <f t="shared" si="1"/>
        <v/>
      </c>
      <c r="J64" t="str">
        <f t="shared" si="2"/>
        <v/>
      </c>
      <c r="K64" t="str">
        <f t="shared" si="3"/>
        <v/>
      </c>
    </row>
    <row r="65" spans="1:11" x14ac:dyDescent="0.25">
      <c r="A65" t="str">
        <f>IF(LEN(Sheet1!C62)&lt;1,"",IF(LEN(Sheet1!C62)&gt;1,"Q","A"))</f>
        <v>A</v>
      </c>
      <c r="B65">
        <f>IF(LEN(A65)&lt;1,"",Sheet1!R62)</f>
        <v>1</v>
      </c>
      <c r="C65" t="str">
        <f>IF(LEN(A65)&lt;1,"",Sheet1!AB62)</f>
        <v>Untuk mengolah data di database</v>
      </c>
      <c r="E65">
        <f>IF(LEN(A65)&lt;1,"",Sheet1!O62)</f>
        <v>0</v>
      </c>
      <c r="F65">
        <f>IF(ISBLANK(A65),"",Sheet1!P62)</f>
        <v>3</v>
      </c>
      <c r="G65" t="str">
        <f>IF(ISBLANK(A65),"",Sheet1!Q62)</f>
        <v/>
      </c>
      <c r="H65" t="str">
        <f t="shared" si="0"/>
        <v/>
      </c>
      <c r="I65" t="str">
        <f t="shared" si="1"/>
        <v/>
      </c>
      <c r="J65" t="str">
        <f t="shared" si="2"/>
        <v/>
      </c>
      <c r="K65" t="str">
        <f t="shared" si="3"/>
        <v/>
      </c>
    </row>
    <row r="66" spans="1:11" x14ac:dyDescent="0.25">
      <c r="A66" t="str">
        <f>IF(LEN(Sheet1!C63)&lt;1,"",IF(LEN(Sheet1!C63)&gt;1,"Q","A"))</f>
        <v>A</v>
      </c>
      <c r="B66">
        <f>IF(LEN(A66)&lt;1,"",Sheet1!R63)</f>
        <v>1</v>
      </c>
      <c r="C66" t="str">
        <f>IF(LEN(A66)&lt;1,"",Sheet1!AB63)</f>
        <v>Untuk menampilkan data dari database</v>
      </c>
      <c r="E66">
        <f>IF(LEN(A66)&lt;1,"",Sheet1!O63)</f>
        <v>0</v>
      </c>
      <c r="F66">
        <f>IF(ISBLANK(A66),"",Sheet1!P63)</f>
        <v>4</v>
      </c>
      <c r="G66" t="str">
        <f>IF(ISBLANK(A66),"",Sheet1!Q63)</f>
        <v/>
      </c>
      <c r="H66" t="str">
        <f t="shared" si="0"/>
        <v/>
      </c>
      <c r="I66" t="str">
        <f t="shared" si="1"/>
        <v/>
      </c>
      <c r="J66" t="str">
        <f t="shared" si="2"/>
        <v/>
      </c>
      <c r="K66" t="str">
        <f t="shared" si="3"/>
        <v/>
      </c>
    </row>
    <row r="67" spans="1:11" x14ac:dyDescent="0.25">
      <c r="A67" t="str">
        <f>IF(LEN(Sheet1!C64)&lt;1,"",IF(LEN(Sheet1!C64)&gt;1,"Q","A"))</f>
        <v>A</v>
      </c>
      <c r="B67">
        <f>IF(LEN(A67)&lt;1,"",Sheet1!R64)</f>
        <v>1</v>
      </c>
      <c r="C67" t="str">
        <f>IF(LEN(A67)&lt;1,"",Sheet1!AB64)</f>
        <v>Semua salah</v>
      </c>
      <c r="E67">
        <f>IF(LEN(A67)&lt;1,"",Sheet1!O64)</f>
        <v>0</v>
      </c>
      <c r="F67">
        <f>IF(ISBLANK(A67),"",Sheet1!P64)</f>
        <v>5</v>
      </c>
      <c r="G67" t="str">
        <f>IF(ISBLANK(A67),"",Sheet1!Q64)</f>
        <v/>
      </c>
      <c r="H67" t="str">
        <f t="shared" si="0"/>
        <v/>
      </c>
      <c r="I67" t="str">
        <f t="shared" si="1"/>
        <v/>
      </c>
      <c r="J67" t="str">
        <f t="shared" si="2"/>
        <v/>
      </c>
      <c r="K67" t="str">
        <f t="shared" si="3"/>
        <v/>
      </c>
    </row>
    <row r="68" spans="1:11" x14ac:dyDescent="0.25">
      <c r="A68" t="str">
        <f>IF(LEN(Sheet1!C65)&lt;1,"",IF(LEN(Sheet1!C65)&gt;1,"Q","A"))</f>
        <v>Q</v>
      </c>
      <c r="B68">
        <f>IF(LEN(A68)&lt;1,"",Sheet1!R65)</f>
        <v>1</v>
      </c>
      <c r="C68" t="str">
        <f>IF(LEN(A68)&lt;1,"",Sheet1!AB65)</f>
        <v>Kode berikut merupakan query untuk…&amp;nbsp;</v>
      </c>
      <c r="E68" t="str">
        <f>IF(LEN(A68)&lt;1,"",Sheet1!O65)</f>
        <v>S</v>
      </c>
      <c r="F68">
        <f>IF(ISBLANK(A68),"",Sheet1!P65)</f>
        <v>1</v>
      </c>
      <c r="G68">
        <f>IF(ISBLANK(A68),"",Sheet1!Q65)</f>
        <v>11</v>
      </c>
      <c r="H68">
        <f t="shared" si="0"/>
        <v>0</v>
      </c>
      <c r="I68">
        <f t="shared" si="1"/>
        <v>0</v>
      </c>
      <c r="J68">
        <f t="shared" si="2"/>
        <v>0</v>
      </c>
      <c r="K68">
        <f t="shared" si="3"/>
        <v>0</v>
      </c>
    </row>
    <row r="69" spans="1:11" x14ac:dyDescent="0.25">
      <c r="A69" t="str">
        <f>IF(LEN(Sheet1!C66)&lt;1,"",IF(LEN(Sheet1!C66)&gt;1,"Q","A"))</f>
        <v>A</v>
      </c>
      <c r="B69">
        <f>IF(LEN(A69)&lt;1,"",Sheet1!R66)</f>
        <v>1</v>
      </c>
      <c r="C69" t="str">
        <f>IF(LEN(A69)&lt;1,"",Sheet1!AB66)</f>
        <v>Menampilkan data table produk yang memiliki id_produk = $id</v>
      </c>
      <c r="E69">
        <f>IF(LEN(A69)&lt;1,"",Sheet1!O66)</f>
        <v>1</v>
      </c>
      <c r="F69">
        <f>IF(ISBLANK(A69),"",Sheet1!P66)</f>
        <v>1</v>
      </c>
      <c r="G69" t="str">
        <f>IF(ISBLANK(A69),"",Sheet1!Q66)</f>
        <v/>
      </c>
      <c r="H69" t="str">
        <f t="shared" si="0"/>
        <v/>
      </c>
      <c r="I69" t="str">
        <f t="shared" si="1"/>
        <v/>
      </c>
      <c r="J69" t="str">
        <f t="shared" si="2"/>
        <v/>
      </c>
      <c r="K69" t="str">
        <f t="shared" si="3"/>
        <v/>
      </c>
    </row>
    <row r="70" spans="1:11" x14ac:dyDescent="0.25">
      <c r="A70" t="str">
        <f>IF(LEN(Sheet1!C67)&lt;1,"",IF(LEN(Sheet1!C67)&gt;1,"Q","A"))</f>
        <v>A</v>
      </c>
      <c r="B70">
        <f>IF(LEN(A70)&lt;1,"",Sheet1!R67)</f>
        <v>1</v>
      </c>
      <c r="C70" t="str">
        <f>IF(LEN(A70)&lt;1,"",Sheet1!AB67)</f>
        <v>Menghapus data pada table produk yang memiliki id_produk = $id</v>
      </c>
      <c r="E70">
        <f>IF(LEN(A70)&lt;1,"",Sheet1!O67)</f>
        <v>0</v>
      </c>
      <c r="F70">
        <f>IF(ISBLANK(A70),"",Sheet1!P67)</f>
        <v>2</v>
      </c>
      <c r="G70" t="str">
        <f>IF(ISBLANK(A70),"",Sheet1!Q67)</f>
        <v/>
      </c>
      <c r="H70" t="str">
        <f t="shared" si="0"/>
        <v/>
      </c>
      <c r="I70" t="str">
        <f t="shared" si="1"/>
        <v/>
      </c>
      <c r="J70" t="str">
        <f t="shared" si="2"/>
        <v/>
      </c>
      <c r="K70" t="str">
        <f t="shared" si="3"/>
        <v/>
      </c>
    </row>
    <row r="71" spans="1:11" x14ac:dyDescent="0.25">
      <c r="A71" t="str">
        <f>IF(LEN(Sheet1!C68)&lt;1,"",IF(LEN(Sheet1!C68)&gt;1,"Q","A"))</f>
        <v>A</v>
      </c>
      <c r="B71">
        <f>IF(LEN(A71)&lt;1,"",Sheet1!R68)</f>
        <v>1</v>
      </c>
      <c r="C71" t="str">
        <f>IF(LEN(A71)&lt;1,"",Sheet1!AB68)</f>
        <v>Menghapus data pada database produk yang memiliki id_produk=$id</v>
      </c>
      <c r="E71">
        <f>IF(LEN(A71)&lt;1,"",Sheet1!O68)</f>
        <v>0</v>
      </c>
      <c r="F71">
        <f>IF(ISBLANK(A71),"",Sheet1!P68)</f>
        <v>3</v>
      </c>
      <c r="G71" t="str">
        <f>IF(ISBLANK(A71),"",Sheet1!Q68)</f>
        <v/>
      </c>
      <c r="H71" t="str">
        <f t="shared" si="0"/>
        <v/>
      </c>
      <c r="I71" t="str">
        <f t="shared" si="1"/>
        <v/>
      </c>
      <c r="J71" t="str">
        <f t="shared" si="2"/>
        <v/>
      </c>
      <c r="K71" t="str">
        <f t="shared" si="3"/>
        <v/>
      </c>
    </row>
    <row r="72" spans="1:11" x14ac:dyDescent="0.25">
      <c r="A72" t="str">
        <f>IF(LEN(Sheet1!C69)&lt;1,"",IF(LEN(Sheet1!C69)&gt;1,"Q","A"))</f>
        <v>A</v>
      </c>
      <c r="B72">
        <f>IF(LEN(A72)&lt;1,"",Sheet1!R69)</f>
        <v>1</v>
      </c>
      <c r="C72" t="str">
        <f>IF(LEN(A72)&lt;1,"",Sheet1!AB69)</f>
        <v>Mengedit data pada table produk yang memiliki id_produk=$id</v>
      </c>
      <c r="E72">
        <f>IF(LEN(A72)&lt;1,"",Sheet1!O69)</f>
        <v>0</v>
      </c>
      <c r="F72">
        <f>IF(ISBLANK(A72),"",Sheet1!P69)</f>
        <v>4</v>
      </c>
      <c r="G72" t="str">
        <f>IF(ISBLANK(A72),"",Sheet1!Q69)</f>
        <v/>
      </c>
      <c r="H72" t="str">
        <f t="shared" si="0"/>
        <v/>
      </c>
      <c r="I72" t="str">
        <f t="shared" si="1"/>
        <v/>
      </c>
      <c r="J72" t="str">
        <f t="shared" si="2"/>
        <v/>
      </c>
      <c r="K72" t="str">
        <f t="shared" si="3"/>
        <v/>
      </c>
    </row>
    <row r="73" spans="1:11" x14ac:dyDescent="0.25">
      <c r="A73" t="str">
        <f>IF(LEN(Sheet1!C70)&lt;1,"",IF(LEN(Sheet1!C70)&gt;1,"Q","A"))</f>
        <v>A</v>
      </c>
      <c r="B73">
        <f>IF(LEN(A73)&lt;1,"",Sheet1!R70)</f>
        <v>1</v>
      </c>
      <c r="C73" t="str">
        <f>IF(LEN(A73)&lt;1,"",Sheet1!AB70)</f>
        <v>Mengedit data pada database produk yang memiliki id_produk=$id</v>
      </c>
      <c r="E73">
        <f>IF(LEN(A73)&lt;1,"",Sheet1!O70)</f>
        <v>0</v>
      </c>
      <c r="F73">
        <f>IF(ISBLANK(A73),"",Sheet1!P70)</f>
        <v>5</v>
      </c>
      <c r="G73" t="str">
        <f>IF(ISBLANK(A73),"",Sheet1!Q70)</f>
        <v/>
      </c>
      <c r="H73" t="str">
        <f t="shared" ref="H73:H136" si="4">IF(ISBLANK(A73),"",IF(A73="Q",0,""))</f>
        <v/>
      </c>
      <c r="I73" t="str">
        <f t="shared" ref="I73:I136" si="5">IF(ISBLANK(A73),"",IF(A73="Q",0,""))</f>
        <v/>
      </c>
      <c r="J73" t="str">
        <f t="shared" ref="J73:J136" si="6">IF(ISBLANK(A73),"",IF(A73="Q",0,""))</f>
        <v/>
      </c>
      <c r="K73" t="str">
        <f t="shared" ref="K73:K136" si="7">IF(ISBLANK(A73),"",IF(A73="Q",0,""))</f>
        <v/>
      </c>
    </row>
    <row r="74" spans="1:11" x14ac:dyDescent="0.25">
      <c r="A74" t="str">
        <f>IF(LEN(Sheet1!C71)&lt;1,"",IF(LEN(Sheet1!C71)&gt;1,"Q","A"))</f>
        <v>Q</v>
      </c>
      <c r="B74">
        <f>IF(LEN(A74)&lt;1,"",Sheet1!R71)</f>
        <v>1</v>
      </c>
      <c r="C74" t="str">
        <f>IF(LEN(A74)&lt;1,"",Sheet1!AB71)</f>
        <v>Output dari potongan kode berikut adalah…*&amp;nbsp;</v>
      </c>
      <c r="E74" t="str">
        <f>IF(LEN(A74)&lt;1,"",Sheet1!O71)</f>
        <v>S</v>
      </c>
      <c r="F74">
        <f>IF(ISBLANK(A74),"",Sheet1!P71)</f>
        <v>1</v>
      </c>
      <c r="G74">
        <f>IF(ISBLANK(A74),"",Sheet1!Q71)</f>
        <v>12</v>
      </c>
      <c r="H74">
        <f t="shared" si="4"/>
        <v>0</v>
      </c>
      <c r="I74">
        <f t="shared" si="5"/>
        <v>0</v>
      </c>
      <c r="J74">
        <f t="shared" si="6"/>
        <v>0</v>
      </c>
      <c r="K74">
        <f t="shared" si="7"/>
        <v>0</v>
      </c>
    </row>
    <row r="75" spans="1:11" x14ac:dyDescent="0.25">
      <c r="A75" t="str">
        <f>IF(LEN(Sheet1!C72)&lt;1,"",IF(LEN(Sheet1!C72)&gt;1,"Q","A"))</f>
        <v>A</v>
      </c>
      <c r="B75">
        <f>IF(LEN(A75)&lt;1,"",Sheet1!R72)</f>
        <v>1</v>
      </c>
      <c r="C75" t="str">
        <f>IF(LEN(A75)&lt;1,"",Sheet1!AB72)</f>
        <v>1 2 3 4 5 6 7 8 9 10</v>
      </c>
      <c r="E75">
        <f>IF(LEN(A75)&lt;1,"",Sheet1!O72)</f>
        <v>0</v>
      </c>
      <c r="F75">
        <f>IF(ISBLANK(A75),"",Sheet1!P72)</f>
        <v>1</v>
      </c>
      <c r="G75" t="str">
        <f>IF(ISBLANK(A75),"",Sheet1!Q72)</f>
        <v/>
      </c>
      <c r="H75" t="str">
        <f t="shared" si="4"/>
        <v/>
      </c>
      <c r="I75" t="str">
        <f t="shared" si="5"/>
        <v/>
      </c>
      <c r="J75" t="str">
        <f t="shared" si="6"/>
        <v/>
      </c>
      <c r="K75" t="str">
        <f t="shared" si="7"/>
        <v/>
      </c>
    </row>
    <row r="76" spans="1:11" x14ac:dyDescent="0.25">
      <c r="A76" t="str">
        <f>IF(LEN(Sheet1!C73)&lt;1,"",IF(LEN(Sheet1!C73)&gt;1,"Q","A"))</f>
        <v>A</v>
      </c>
      <c r="B76">
        <f>IF(LEN(A76)&lt;1,"",Sheet1!R73)</f>
        <v>1</v>
      </c>
      <c r="C76" t="str">
        <f>IF(LEN(A76)&lt;1,"",Sheet1!AB73)</f>
        <v>1 2 3 4 5 6 7 8 9</v>
      </c>
      <c r="E76">
        <f>IF(LEN(A76)&lt;1,"",Sheet1!O73)</f>
        <v>1</v>
      </c>
      <c r="F76">
        <f>IF(ISBLANK(A76),"",Sheet1!P73)</f>
        <v>2</v>
      </c>
      <c r="G76" t="str">
        <f>IF(ISBLANK(A76),"",Sheet1!Q73)</f>
        <v/>
      </c>
      <c r="H76" t="str">
        <f t="shared" si="4"/>
        <v/>
      </c>
      <c r="I76" t="str">
        <f t="shared" si="5"/>
        <v/>
      </c>
      <c r="J76" t="str">
        <f t="shared" si="6"/>
        <v/>
      </c>
      <c r="K76" t="str">
        <f t="shared" si="7"/>
        <v/>
      </c>
    </row>
    <row r="77" spans="1:11" x14ac:dyDescent="0.25">
      <c r="A77" t="str">
        <f>IF(LEN(Sheet1!C74)&lt;1,"",IF(LEN(Sheet1!C74)&gt;1,"Q","A"))</f>
        <v>A</v>
      </c>
      <c r="B77">
        <f>IF(LEN(A77)&lt;1,"",Sheet1!R74)</f>
        <v>1</v>
      </c>
      <c r="C77" t="str">
        <f>IF(LEN(A77)&lt;1,"",Sheet1!AB74)</f>
        <v>0 1 2 3 4 5 6 7 8 9 10</v>
      </c>
      <c r="E77">
        <f>IF(LEN(A77)&lt;1,"",Sheet1!O74)</f>
        <v>0</v>
      </c>
      <c r="F77">
        <f>IF(ISBLANK(A77),"",Sheet1!P74)</f>
        <v>3</v>
      </c>
      <c r="G77" t="str">
        <f>IF(ISBLANK(A77),"",Sheet1!Q74)</f>
        <v/>
      </c>
      <c r="H77" t="str">
        <f t="shared" si="4"/>
        <v/>
      </c>
      <c r="I77" t="str">
        <f t="shared" si="5"/>
        <v/>
      </c>
      <c r="J77" t="str">
        <f t="shared" si="6"/>
        <v/>
      </c>
      <c r="K77" t="str">
        <f t="shared" si="7"/>
        <v/>
      </c>
    </row>
    <row r="78" spans="1:11" x14ac:dyDescent="0.25">
      <c r="A78" t="str">
        <f>IF(LEN(Sheet1!C75)&lt;1,"",IF(LEN(Sheet1!C75)&gt;1,"Q","A"))</f>
        <v>A</v>
      </c>
      <c r="B78">
        <f>IF(LEN(A78)&lt;1,"",Sheet1!R75)</f>
        <v>1</v>
      </c>
      <c r="C78" t="str">
        <f>IF(LEN(A78)&lt;1,"",Sheet1!AB75)</f>
        <v>0 1 2 3 4 5 6 7 8 9</v>
      </c>
      <c r="E78">
        <f>IF(LEN(A78)&lt;1,"",Sheet1!O75)</f>
        <v>0</v>
      </c>
      <c r="F78">
        <f>IF(ISBLANK(A78),"",Sheet1!P75)</f>
        <v>4</v>
      </c>
      <c r="G78" t="str">
        <f>IF(ISBLANK(A78),"",Sheet1!Q75)</f>
        <v/>
      </c>
      <c r="H78" t="str">
        <f t="shared" si="4"/>
        <v/>
      </c>
      <c r="I78" t="str">
        <f t="shared" si="5"/>
        <v/>
      </c>
      <c r="J78" t="str">
        <f t="shared" si="6"/>
        <v/>
      </c>
      <c r="K78" t="str">
        <f t="shared" si="7"/>
        <v/>
      </c>
    </row>
    <row r="79" spans="1:11" x14ac:dyDescent="0.25">
      <c r="A79" t="str">
        <f>IF(LEN(Sheet1!C76)&lt;1,"",IF(LEN(Sheet1!C76)&gt;1,"Q","A"))</f>
        <v>A</v>
      </c>
      <c r="B79">
        <f>IF(LEN(A79)&lt;1,"",Sheet1!R76)</f>
        <v>1</v>
      </c>
      <c r="C79" t="str">
        <f>IF(LEN(A79)&lt;1,"",Sheet1!AB76)</f>
        <v>Tidak tampil apa-apa</v>
      </c>
      <c r="E79">
        <f>IF(LEN(A79)&lt;1,"",Sheet1!O76)</f>
        <v>0</v>
      </c>
      <c r="F79">
        <f>IF(ISBLANK(A79),"",Sheet1!P76)</f>
        <v>5</v>
      </c>
      <c r="G79" t="str">
        <f>IF(ISBLANK(A79),"",Sheet1!Q76)</f>
        <v/>
      </c>
      <c r="H79" t="str">
        <f t="shared" si="4"/>
        <v/>
      </c>
      <c r="I79" t="str">
        <f t="shared" si="5"/>
        <v/>
      </c>
      <c r="J79" t="str">
        <f t="shared" si="6"/>
        <v/>
      </c>
      <c r="K79" t="str">
        <f t="shared" si="7"/>
        <v/>
      </c>
    </row>
    <row r="80" spans="1:11" x14ac:dyDescent="0.25">
      <c r="A80" t="str">
        <f>IF(LEN(Sheet1!C77)&lt;1,"",IF(LEN(Sheet1!C77)&gt;1,"Q","A"))</f>
        <v>Q</v>
      </c>
      <c r="B80">
        <f>IF(LEN(A80)&lt;1,"",Sheet1!R77)</f>
        <v>1</v>
      </c>
      <c r="C80" t="str">
        <f>IF(LEN(A80)&lt;1,"",Sheet1!AB77)</f>
        <v>Perhatikan kodingan berikut. Fungsi dari potongan program diatas adalah…&amp;nbsp;</v>
      </c>
      <c r="E80" t="str">
        <f>IF(LEN(A80)&lt;1,"",Sheet1!O77)</f>
        <v>S</v>
      </c>
      <c r="F80">
        <f>IF(ISBLANK(A80),"",Sheet1!P77)</f>
        <v>1</v>
      </c>
      <c r="G80">
        <f>IF(ISBLANK(A80),"",Sheet1!Q77)</f>
        <v>13</v>
      </c>
      <c r="H80">
        <f t="shared" si="4"/>
        <v>0</v>
      </c>
      <c r="I80">
        <f t="shared" si="5"/>
        <v>0</v>
      </c>
      <c r="J80">
        <f t="shared" si="6"/>
        <v>0</v>
      </c>
      <c r="K80">
        <f t="shared" si="7"/>
        <v>0</v>
      </c>
    </row>
    <row r="81" spans="1:11" x14ac:dyDescent="0.25">
      <c r="A81" t="str">
        <f>IF(LEN(Sheet1!C78)&lt;1,"",IF(LEN(Sheet1!C78)&gt;1,"Q","A"))</f>
        <v>A</v>
      </c>
      <c r="B81">
        <f>IF(LEN(A81)&lt;1,"",Sheet1!R78)</f>
        <v>1</v>
      </c>
      <c r="C81" t="str">
        <f>IF(LEN(A81)&lt;1,"",Sheet1!AB78)</f>
        <v>Menampilkan data table produk yang memiliki id_produk = $id</v>
      </c>
      <c r="E81">
        <f>IF(LEN(A81)&lt;1,"",Sheet1!O78)</f>
        <v>0</v>
      </c>
      <c r="F81">
        <f>IF(ISBLANK(A81),"",Sheet1!P78)</f>
        <v>1</v>
      </c>
      <c r="G81" t="str">
        <f>IF(ISBLANK(A81),"",Sheet1!Q78)</f>
        <v/>
      </c>
      <c r="H81" t="str">
        <f t="shared" si="4"/>
        <v/>
      </c>
      <c r="I81" t="str">
        <f t="shared" si="5"/>
        <v/>
      </c>
      <c r="J81" t="str">
        <f t="shared" si="6"/>
        <v/>
      </c>
      <c r="K81" t="str">
        <f t="shared" si="7"/>
        <v/>
      </c>
    </row>
    <row r="82" spans="1:11" x14ac:dyDescent="0.25">
      <c r="A82" t="str">
        <f>IF(LEN(Sheet1!C79)&lt;1,"",IF(LEN(Sheet1!C79)&gt;1,"Q","A"))</f>
        <v>A</v>
      </c>
      <c r="B82">
        <f>IF(LEN(A82)&lt;1,"",Sheet1!R79)</f>
        <v>1</v>
      </c>
      <c r="C82" t="str">
        <f>IF(LEN(A82)&lt;1,"",Sheet1!AB79)</f>
        <v>Menghapus data pada table produk yang memiliki id_produk = $id</v>
      </c>
      <c r="E82">
        <f>IF(LEN(A82)&lt;1,"",Sheet1!O79)</f>
        <v>1</v>
      </c>
      <c r="F82">
        <f>IF(ISBLANK(A82),"",Sheet1!P79)</f>
        <v>2</v>
      </c>
      <c r="G82" t="str">
        <f>IF(ISBLANK(A82),"",Sheet1!Q79)</f>
        <v/>
      </c>
      <c r="H82" t="str">
        <f t="shared" si="4"/>
        <v/>
      </c>
      <c r="I82" t="str">
        <f t="shared" si="5"/>
        <v/>
      </c>
      <c r="J82" t="str">
        <f t="shared" si="6"/>
        <v/>
      </c>
      <c r="K82" t="str">
        <f t="shared" si="7"/>
        <v/>
      </c>
    </row>
    <row r="83" spans="1:11" x14ac:dyDescent="0.25">
      <c r="A83" t="str">
        <f>IF(LEN(Sheet1!C80)&lt;1,"",IF(LEN(Sheet1!C80)&gt;1,"Q","A"))</f>
        <v>A</v>
      </c>
      <c r="B83">
        <f>IF(LEN(A83)&lt;1,"",Sheet1!R80)</f>
        <v>1</v>
      </c>
      <c r="C83" t="str">
        <f>IF(LEN(A83)&lt;1,"",Sheet1!AB80)</f>
        <v>Menghapus data pada database produk yang memiliki id_produk=$id</v>
      </c>
      <c r="E83">
        <f>IF(LEN(A83)&lt;1,"",Sheet1!O80)</f>
        <v>0</v>
      </c>
      <c r="F83">
        <f>IF(ISBLANK(A83),"",Sheet1!P80)</f>
        <v>3</v>
      </c>
      <c r="G83" t="str">
        <f>IF(ISBLANK(A83),"",Sheet1!Q80)</f>
        <v/>
      </c>
      <c r="H83" t="str">
        <f t="shared" si="4"/>
        <v/>
      </c>
      <c r="I83" t="str">
        <f t="shared" si="5"/>
        <v/>
      </c>
      <c r="J83" t="str">
        <f t="shared" si="6"/>
        <v/>
      </c>
      <c r="K83" t="str">
        <f t="shared" si="7"/>
        <v/>
      </c>
    </row>
    <row r="84" spans="1:11" x14ac:dyDescent="0.25">
      <c r="A84" t="str">
        <f>IF(LEN(Sheet1!C81)&lt;1,"",IF(LEN(Sheet1!C81)&gt;1,"Q","A"))</f>
        <v>A</v>
      </c>
      <c r="B84">
        <f>IF(LEN(A84)&lt;1,"",Sheet1!R81)</f>
        <v>1</v>
      </c>
      <c r="C84" t="str">
        <f>IF(LEN(A84)&lt;1,"",Sheet1!AB81)</f>
        <v>Mengedit data pada table produk yang memiliki id_produk=$id</v>
      </c>
      <c r="E84">
        <f>IF(LEN(A84)&lt;1,"",Sheet1!O81)</f>
        <v>0</v>
      </c>
      <c r="F84">
        <f>IF(ISBLANK(A84),"",Sheet1!P81)</f>
        <v>4</v>
      </c>
      <c r="G84" t="str">
        <f>IF(ISBLANK(A84),"",Sheet1!Q81)</f>
        <v/>
      </c>
      <c r="H84" t="str">
        <f t="shared" si="4"/>
        <v/>
      </c>
      <c r="I84" t="str">
        <f t="shared" si="5"/>
        <v/>
      </c>
      <c r="J84" t="str">
        <f t="shared" si="6"/>
        <v/>
      </c>
      <c r="K84" t="str">
        <f t="shared" si="7"/>
        <v/>
      </c>
    </row>
    <row r="85" spans="1:11" x14ac:dyDescent="0.25">
      <c r="A85" t="str">
        <f>IF(LEN(Sheet1!C82)&lt;1,"",IF(LEN(Sheet1!C82)&gt;1,"Q","A"))</f>
        <v>A</v>
      </c>
      <c r="B85">
        <f>IF(LEN(A85)&lt;1,"",Sheet1!R82)</f>
        <v>1</v>
      </c>
      <c r="C85" t="str">
        <f>IF(LEN(A85)&lt;1,"",Sheet1!AB82)</f>
        <v>Mengedit data pada database produk yang memiliki id_produk=$id</v>
      </c>
      <c r="E85">
        <f>IF(LEN(A85)&lt;1,"",Sheet1!O82)</f>
        <v>0</v>
      </c>
      <c r="F85">
        <f>IF(ISBLANK(A85),"",Sheet1!P82)</f>
        <v>5</v>
      </c>
      <c r="G85" t="str">
        <f>IF(ISBLANK(A85),"",Sheet1!Q82)</f>
        <v/>
      </c>
      <c r="H85" t="str">
        <f t="shared" si="4"/>
        <v/>
      </c>
      <c r="I85" t="str">
        <f t="shared" si="5"/>
        <v/>
      </c>
      <c r="J85" t="str">
        <f t="shared" si="6"/>
        <v/>
      </c>
      <c r="K85" t="str">
        <f t="shared" si="7"/>
        <v/>
      </c>
    </row>
    <row r="86" spans="1:11" x14ac:dyDescent="0.25">
      <c r="A86" t="str">
        <f>IF(LEN(Sheet1!C83)&lt;1,"",IF(LEN(Sheet1!C83)&gt;1,"Q","A"))</f>
        <v>Q</v>
      </c>
      <c r="B86">
        <f>IF(LEN(A86)&lt;1,"",Sheet1!R83)</f>
        <v>1</v>
      </c>
      <c r="C86" t="str">
        <f>IF(LEN(A86)&lt;1,"",Sheet1!AB83)</f>
        <v>Yang termasuk dalam web server adalah&amp;nbsp;</v>
      </c>
      <c r="E86" t="str">
        <f>IF(LEN(A86)&lt;1,"",Sheet1!O83)</f>
        <v>S</v>
      </c>
      <c r="F86">
        <f>IF(ISBLANK(A86),"",Sheet1!P83)</f>
        <v>1</v>
      </c>
      <c r="G86">
        <f>IF(ISBLANK(A86),"",Sheet1!Q83)</f>
        <v>14</v>
      </c>
      <c r="H86">
        <f t="shared" si="4"/>
        <v>0</v>
      </c>
      <c r="I86">
        <f t="shared" si="5"/>
        <v>0</v>
      </c>
      <c r="J86">
        <f t="shared" si="6"/>
        <v>0</v>
      </c>
      <c r="K86">
        <f t="shared" si="7"/>
        <v>0</v>
      </c>
    </row>
    <row r="87" spans="1:11" x14ac:dyDescent="0.25">
      <c r="A87" t="str">
        <f>IF(LEN(Sheet1!C84)&lt;1,"",IF(LEN(Sheet1!C84)&gt;1,"Q","A"))</f>
        <v>A</v>
      </c>
      <c r="B87">
        <f>IF(LEN(A87)&lt;1,"",Sheet1!R84)</f>
        <v>1</v>
      </c>
      <c r="C87" t="str">
        <f>IF(LEN(A87)&lt;1,"",Sheet1!AB84)</f>
        <v>Apache</v>
      </c>
      <c r="E87">
        <f>IF(LEN(A87)&lt;1,"",Sheet1!O84)</f>
        <v>0</v>
      </c>
      <c r="F87">
        <f>IF(ISBLANK(A87),"",Sheet1!P84)</f>
        <v>1</v>
      </c>
      <c r="G87" t="str">
        <f>IF(ISBLANK(A87),"",Sheet1!Q84)</f>
        <v/>
      </c>
      <c r="H87" t="str">
        <f t="shared" si="4"/>
        <v/>
      </c>
      <c r="I87" t="str">
        <f t="shared" si="5"/>
        <v/>
      </c>
      <c r="J87" t="str">
        <f t="shared" si="6"/>
        <v/>
      </c>
      <c r="K87" t="str">
        <f t="shared" si="7"/>
        <v/>
      </c>
    </row>
    <row r="88" spans="1:11" x14ac:dyDescent="0.25">
      <c r="A88" t="str">
        <f>IF(LEN(Sheet1!C85)&lt;1,"",IF(LEN(Sheet1!C85)&gt;1,"Q","A"))</f>
        <v>A</v>
      </c>
      <c r="B88">
        <f>IF(LEN(A88)&lt;1,"",Sheet1!R85)</f>
        <v>1</v>
      </c>
      <c r="C88" t="str">
        <f>IF(LEN(A88)&lt;1,"",Sheet1!AB85)</f>
        <v>Mysql</v>
      </c>
      <c r="E88">
        <f>IF(LEN(A88)&lt;1,"",Sheet1!O85)</f>
        <v>1</v>
      </c>
      <c r="F88">
        <f>IF(ISBLANK(A88),"",Sheet1!P85)</f>
        <v>2</v>
      </c>
      <c r="G88" t="str">
        <f>IF(ISBLANK(A88),"",Sheet1!Q85)</f>
        <v/>
      </c>
      <c r="H88" t="str">
        <f t="shared" si="4"/>
        <v/>
      </c>
      <c r="I88" t="str">
        <f t="shared" si="5"/>
        <v/>
      </c>
      <c r="J88" t="str">
        <f t="shared" si="6"/>
        <v/>
      </c>
      <c r="K88" t="str">
        <f t="shared" si="7"/>
        <v/>
      </c>
    </row>
    <row r="89" spans="1:11" x14ac:dyDescent="0.25">
      <c r="A89" t="str">
        <f>IF(LEN(Sheet1!C86)&lt;1,"",IF(LEN(Sheet1!C86)&gt;1,"Q","A"))</f>
        <v>A</v>
      </c>
      <c r="B89">
        <f>IF(LEN(A89)&lt;1,"",Sheet1!R86)</f>
        <v>1</v>
      </c>
      <c r="C89" t="str">
        <f>IF(LEN(A89)&lt;1,"",Sheet1!AB86)</f>
        <v>Filezilla</v>
      </c>
      <c r="E89">
        <f>IF(LEN(A89)&lt;1,"",Sheet1!O86)</f>
        <v>0</v>
      </c>
      <c r="F89">
        <f>IF(ISBLANK(A89),"",Sheet1!P86)</f>
        <v>3</v>
      </c>
      <c r="G89" t="str">
        <f>IF(ISBLANK(A89),"",Sheet1!Q86)</f>
        <v/>
      </c>
      <c r="H89" t="str">
        <f t="shared" si="4"/>
        <v/>
      </c>
      <c r="I89" t="str">
        <f t="shared" si="5"/>
        <v/>
      </c>
      <c r="J89" t="str">
        <f t="shared" si="6"/>
        <v/>
      </c>
      <c r="K89" t="str">
        <f t="shared" si="7"/>
        <v/>
      </c>
    </row>
    <row r="90" spans="1:11" x14ac:dyDescent="0.25">
      <c r="A90" t="str">
        <f>IF(LEN(Sheet1!C87)&lt;1,"",IF(LEN(Sheet1!C87)&gt;1,"Q","A"))</f>
        <v>A</v>
      </c>
      <c r="B90">
        <f>IF(LEN(A90)&lt;1,"",Sheet1!R87)</f>
        <v>1</v>
      </c>
      <c r="C90" t="str">
        <f>IF(LEN(A90)&lt;1,"",Sheet1!AB87)</f>
        <v>Mercury</v>
      </c>
      <c r="E90">
        <f>IF(LEN(A90)&lt;1,"",Sheet1!O87)</f>
        <v>0</v>
      </c>
      <c r="F90">
        <f>IF(ISBLANK(A90),"",Sheet1!P87)</f>
        <v>4</v>
      </c>
      <c r="G90" t="str">
        <f>IF(ISBLANK(A90),"",Sheet1!Q87)</f>
        <v/>
      </c>
      <c r="H90" t="str">
        <f t="shared" si="4"/>
        <v/>
      </c>
      <c r="I90" t="str">
        <f t="shared" si="5"/>
        <v/>
      </c>
      <c r="J90" t="str">
        <f t="shared" si="6"/>
        <v/>
      </c>
      <c r="K90" t="str">
        <f t="shared" si="7"/>
        <v/>
      </c>
    </row>
    <row r="91" spans="1:11" x14ac:dyDescent="0.25">
      <c r="A91" t="str">
        <f>IF(LEN(Sheet1!C88)&lt;1,"",IF(LEN(Sheet1!C88)&gt;1,"Q","A"))</f>
        <v>A</v>
      </c>
      <c r="B91">
        <f>IF(LEN(A91)&lt;1,"",Sheet1!R88)</f>
        <v>1</v>
      </c>
      <c r="C91" t="str">
        <f>IF(LEN(A91)&lt;1,"",Sheet1!AB88)</f>
        <v>Tomcat</v>
      </c>
      <c r="E91">
        <f>IF(LEN(A91)&lt;1,"",Sheet1!O88)</f>
        <v>0</v>
      </c>
      <c r="F91">
        <f>IF(ISBLANK(A91),"",Sheet1!P88)</f>
        <v>5</v>
      </c>
      <c r="G91" t="str">
        <f>IF(ISBLANK(A91),"",Sheet1!Q88)</f>
        <v/>
      </c>
      <c r="H91" t="str">
        <f t="shared" si="4"/>
        <v/>
      </c>
      <c r="I91" t="str">
        <f t="shared" si="5"/>
        <v/>
      </c>
      <c r="J91" t="str">
        <f t="shared" si="6"/>
        <v/>
      </c>
      <c r="K91" t="str">
        <f t="shared" si="7"/>
        <v/>
      </c>
    </row>
    <row r="92" spans="1:11" x14ac:dyDescent="0.25">
      <c r="A92" t="str">
        <f>IF(LEN(Sheet1!C89)&lt;1,"",IF(LEN(Sheet1!C89)&gt;1,"Q","A"))</f>
        <v>Q</v>
      </c>
      <c r="B92">
        <f>IF(LEN(A92)&lt;1,"",Sheet1!R89)</f>
        <v>1</v>
      </c>
      <c r="C92" t="str">
        <f>IF(LEN(A92)&lt;1,"",Sheet1!AB89)</f>
        <v>Berapakah output dari variabel $hasil tersebut?&amp;nbsp;</v>
      </c>
      <c r="E92" t="str">
        <f>IF(LEN(A92)&lt;1,"",Sheet1!O89)</f>
        <v>S</v>
      </c>
      <c r="F92">
        <f>IF(ISBLANK(A92),"",Sheet1!P89)</f>
        <v>1</v>
      </c>
      <c r="G92">
        <f>IF(ISBLANK(A92),"",Sheet1!Q89)</f>
        <v>15</v>
      </c>
      <c r="H92">
        <f t="shared" si="4"/>
        <v>0</v>
      </c>
      <c r="I92">
        <f t="shared" si="5"/>
        <v>0</v>
      </c>
      <c r="J92">
        <f t="shared" si="6"/>
        <v>0</v>
      </c>
      <c r="K92">
        <f t="shared" si="7"/>
        <v>0</v>
      </c>
    </row>
    <row r="93" spans="1:11" x14ac:dyDescent="0.25">
      <c r="A93" t="str">
        <f>IF(LEN(Sheet1!C90)&lt;1,"",IF(LEN(Sheet1!C90)&gt;1,"Q","A"))</f>
        <v>A</v>
      </c>
      <c r="B93">
        <f>IF(LEN(A93)&lt;1,"",Sheet1!R90)</f>
        <v>1</v>
      </c>
      <c r="C93" t="str">
        <f>IF(LEN(A93)&lt;1,"",Sheet1!AB90)</f>
        <v>10</v>
      </c>
      <c r="E93">
        <f>IF(LEN(A93)&lt;1,"",Sheet1!O90)</f>
        <v>0</v>
      </c>
      <c r="F93">
        <f>IF(ISBLANK(A93),"",Sheet1!P90)</f>
        <v>1</v>
      </c>
      <c r="G93" t="str">
        <f>IF(ISBLANK(A93),"",Sheet1!Q90)</f>
        <v/>
      </c>
      <c r="H93" t="str">
        <f t="shared" si="4"/>
        <v/>
      </c>
      <c r="I93" t="str">
        <f t="shared" si="5"/>
        <v/>
      </c>
      <c r="J93" t="str">
        <f t="shared" si="6"/>
        <v/>
      </c>
      <c r="K93" t="str">
        <f t="shared" si="7"/>
        <v/>
      </c>
    </row>
    <row r="94" spans="1:11" x14ac:dyDescent="0.25">
      <c r="A94" t="str">
        <f>IF(LEN(Sheet1!C91)&lt;1,"",IF(LEN(Sheet1!C91)&gt;1,"Q","A"))</f>
        <v>A</v>
      </c>
      <c r="B94">
        <f>IF(LEN(A94)&lt;1,"",Sheet1!R91)</f>
        <v>1</v>
      </c>
      <c r="C94" t="str">
        <f>IF(LEN(A94)&lt;1,"",Sheet1!AB91)</f>
        <v>11</v>
      </c>
      <c r="E94">
        <f>IF(LEN(A94)&lt;1,"",Sheet1!O91)</f>
        <v>0</v>
      </c>
      <c r="F94">
        <f>IF(ISBLANK(A94),"",Sheet1!P91)</f>
        <v>2</v>
      </c>
      <c r="G94" t="str">
        <f>IF(ISBLANK(A94),"",Sheet1!Q91)</f>
        <v/>
      </c>
      <c r="H94" t="str">
        <f t="shared" si="4"/>
        <v/>
      </c>
      <c r="I94" t="str">
        <f t="shared" si="5"/>
        <v/>
      </c>
      <c r="J94" t="str">
        <f t="shared" si="6"/>
        <v/>
      </c>
      <c r="K94" t="str">
        <f t="shared" si="7"/>
        <v/>
      </c>
    </row>
    <row r="95" spans="1:11" x14ac:dyDescent="0.25">
      <c r="A95" t="str">
        <f>IF(LEN(Sheet1!C92)&lt;1,"",IF(LEN(Sheet1!C92)&gt;1,"Q","A"))</f>
        <v>A</v>
      </c>
      <c r="B95">
        <f>IF(LEN(A95)&lt;1,"",Sheet1!R92)</f>
        <v>1</v>
      </c>
      <c r="C95" t="str">
        <f>IF(LEN(A95)&lt;1,"",Sheet1!AB92)</f>
        <v>12</v>
      </c>
      <c r="E95">
        <f>IF(LEN(A95)&lt;1,"",Sheet1!O92)</f>
        <v>1</v>
      </c>
      <c r="F95">
        <f>IF(ISBLANK(A95),"",Sheet1!P92)</f>
        <v>3</v>
      </c>
      <c r="G95" t="str">
        <f>IF(ISBLANK(A95),"",Sheet1!Q92)</f>
        <v/>
      </c>
      <c r="H95" t="str">
        <f t="shared" si="4"/>
        <v/>
      </c>
      <c r="I95" t="str">
        <f t="shared" si="5"/>
        <v/>
      </c>
      <c r="J95" t="str">
        <f t="shared" si="6"/>
        <v/>
      </c>
      <c r="K95" t="str">
        <f t="shared" si="7"/>
        <v/>
      </c>
    </row>
    <row r="96" spans="1:11" x14ac:dyDescent="0.25">
      <c r="A96" t="str">
        <f>IF(LEN(Sheet1!C93)&lt;1,"",IF(LEN(Sheet1!C93)&gt;1,"Q","A"))</f>
        <v>A</v>
      </c>
      <c r="B96">
        <f>IF(LEN(A96)&lt;1,"",Sheet1!R93)</f>
        <v>1</v>
      </c>
      <c r="C96" t="str">
        <f>IF(LEN(A96)&lt;1,"",Sheet1!AB93)</f>
        <v>13</v>
      </c>
      <c r="E96">
        <f>IF(LEN(A96)&lt;1,"",Sheet1!O93)</f>
        <v>0</v>
      </c>
      <c r="F96">
        <f>IF(ISBLANK(A96),"",Sheet1!P93)</f>
        <v>4</v>
      </c>
      <c r="G96" t="str">
        <f>IF(ISBLANK(A96),"",Sheet1!Q93)</f>
        <v/>
      </c>
      <c r="H96" t="str">
        <f t="shared" si="4"/>
        <v/>
      </c>
      <c r="I96" t="str">
        <f t="shared" si="5"/>
        <v/>
      </c>
      <c r="J96" t="str">
        <f t="shared" si="6"/>
        <v/>
      </c>
      <c r="K96" t="str">
        <f t="shared" si="7"/>
        <v/>
      </c>
    </row>
    <row r="97" spans="1:11" x14ac:dyDescent="0.25">
      <c r="A97" t="str">
        <f>IF(LEN(Sheet1!C94)&lt;1,"",IF(LEN(Sheet1!C94)&gt;1,"Q","A"))</f>
        <v>A</v>
      </c>
      <c r="B97">
        <f>IF(LEN(A97)&lt;1,"",Sheet1!R94)</f>
        <v>1</v>
      </c>
      <c r="C97" t="str">
        <f>IF(LEN(A97)&lt;1,"",Sheet1!AB94)</f>
        <v>14</v>
      </c>
      <c r="E97">
        <f>IF(LEN(A97)&lt;1,"",Sheet1!O94)</f>
        <v>0</v>
      </c>
      <c r="F97">
        <f>IF(ISBLANK(A97),"",Sheet1!P94)</f>
        <v>5</v>
      </c>
      <c r="G97" t="str">
        <f>IF(ISBLANK(A97),"",Sheet1!Q94)</f>
        <v/>
      </c>
      <c r="H97" t="str">
        <f t="shared" si="4"/>
        <v/>
      </c>
      <c r="I97" t="str">
        <f t="shared" si="5"/>
        <v/>
      </c>
      <c r="J97" t="str">
        <f t="shared" si="6"/>
        <v/>
      </c>
      <c r="K97" t="str">
        <f t="shared" si="7"/>
        <v/>
      </c>
    </row>
    <row r="98" spans="1:11" x14ac:dyDescent="0.25">
      <c r="A98" t="str">
        <f>IF(LEN(Sheet1!C95)&lt;1,"",IF(LEN(Sheet1!C95)&gt;1,"Q","A"))</f>
        <v>Q</v>
      </c>
      <c r="B98">
        <f>IF(LEN(A98)&lt;1,"",Sheet1!R95)</f>
        <v>1</v>
      </c>
      <c r="C98" t="str">
        <f>IF(LEN(A98)&lt;1,"",Sheet1!AB95)</f>
        <v>Dari potongan kode berikut kita dapat mengetahui bahwa mobil yang akan dibeli adalah mobil dengan merk?&amp;nbsp;</v>
      </c>
      <c r="E98" t="str">
        <f>IF(LEN(A98)&lt;1,"",Sheet1!O95)</f>
        <v>S</v>
      </c>
      <c r="F98">
        <f>IF(ISBLANK(A98),"",Sheet1!P95)</f>
        <v>1</v>
      </c>
      <c r="G98">
        <f>IF(ISBLANK(A98),"",Sheet1!Q95)</f>
        <v>16</v>
      </c>
      <c r="H98">
        <f t="shared" si="4"/>
        <v>0</v>
      </c>
      <c r="I98">
        <f t="shared" si="5"/>
        <v>0</v>
      </c>
      <c r="J98">
        <f t="shared" si="6"/>
        <v>0</v>
      </c>
      <c r="K98">
        <f t="shared" si="7"/>
        <v>0</v>
      </c>
    </row>
    <row r="99" spans="1:11" x14ac:dyDescent="0.25">
      <c r="A99" t="str">
        <f>IF(LEN(Sheet1!C96)&lt;1,"",IF(LEN(Sheet1!C96)&gt;1,"Q","A"))</f>
        <v>A</v>
      </c>
      <c r="B99">
        <f>IF(LEN(A99)&lt;1,"",Sheet1!R96)</f>
        <v>1</v>
      </c>
      <c r="C99" t="str">
        <f>IF(LEN(A99)&lt;1,"",Sheet1!AB96)</f>
        <v>BMW</v>
      </c>
      <c r="E99">
        <f>IF(LEN(A99)&lt;1,"",Sheet1!O96)</f>
        <v>0</v>
      </c>
      <c r="F99">
        <f>IF(ISBLANK(A99),"",Sheet1!P96)</f>
        <v>1</v>
      </c>
      <c r="G99" t="str">
        <f>IF(ISBLANK(A99),"",Sheet1!Q96)</f>
        <v/>
      </c>
      <c r="H99" t="str">
        <f t="shared" si="4"/>
        <v/>
      </c>
      <c r="I99" t="str">
        <f t="shared" si="5"/>
        <v/>
      </c>
      <c r="J99" t="str">
        <f t="shared" si="6"/>
        <v/>
      </c>
      <c r="K99" t="str">
        <f t="shared" si="7"/>
        <v/>
      </c>
    </row>
    <row r="100" spans="1:11" x14ac:dyDescent="0.25">
      <c r="A100" t="str">
        <f>IF(LEN(Sheet1!C97)&lt;1,"",IF(LEN(Sheet1!C97)&gt;1,"Q","A"))</f>
        <v>A</v>
      </c>
      <c r="B100">
        <f>IF(LEN(A100)&lt;1,"",Sheet1!R97)</f>
        <v>1</v>
      </c>
      <c r="C100" t="str">
        <f>IF(LEN(A100)&lt;1,"",Sheet1!AB97)</f>
        <v>Suzuki</v>
      </c>
      <c r="E100">
        <f>IF(LEN(A100)&lt;1,"",Sheet1!O97)</f>
        <v>0</v>
      </c>
      <c r="F100">
        <f>IF(ISBLANK(A100),"",Sheet1!P97)</f>
        <v>2</v>
      </c>
      <c r="G100" t="str">
        <f>IF(ISBLANK(A100),"",Sheet1!Q97)</f>
        <v/>
      </c>
      <c r="H100" t="str">
        <f t="shared" si="4"/>
        <v/>
      </c>
      <c r="I100" t="str">
        <f t="shared" si="5"/>
        <v/>
      </c>
      <c r="J100" t="str">
        <f t="shared" si="6"/>
        <v/>
      </c>
      <c r="K100" t="str">
        <f t="shared" si="7"/>
        <v/>
      </c>
    </row>
    <row r="101" spans="1:11" x14ac:dyDescent="0.25">
      <c r="A101" t="str">
        <f>IF(LEN(Sheet1!C98)&lt;1,"",IF(LEN(Sheet1!C98)&gt;1,"Q","A"))</f>
        <v>A</v>
      </c>
      <c r="B101">
        <f>IF(LEN(A101)&lt;1,"",Sheet1!R98)</f>
        <v>1</v>
      </c>
      <c r="C101" t="str">
        <f>IF(LEN(A101)&lt;1,"",Sheet1!AB98)</f>
        <v>Toyota</v>
      </c>
      <c r="E101">
        <f>IF(LEN(A101)&lt;1,"",Sheet1!O98)</f>
        <v>1</v>
      </c>
      <c r="F101">
        <f>IF(ISBLANK(A101),"",Sheet1!P98)</f>
        <v>3</v>
      </c>
      <c r="G101" t="str">
        <f>IF(ISBLANK(A101),"",Sheet1!Q98)</f>
        <v/>
      </c>
      <c r="H101" t="str">
        <f t="shared" si="4"/>
        <v/>
      </c>
      <c r="I101" t="str">
        <f t="shared" si="5"/>
        <v/>
      </c>
      <c r="J101" t="str">
        <f t="shared" si="6"/>
        <v/>
      </c>
      <c r="K101" t="str">
        <f t="shared" si="7"/>
        <v/>
      </c>
    </row>
    <row r="102" spans="1:11" x14ac:dyDescent="0.25">
      <c r="A102" t="str">
        <f>IF(LEN(Sheet1!C99)&lt;1,"",IF(LEN(Sheet1!C99)&gt;1,"Q","A"))</f>
        <v>A</v>
      </c>
      <c r="B102">
        <f>IF(LEN(A102)&lt;1,"",Sheet1!R99)</f>
        <v>1</v>
      </c>
      <c r="C102" t="str">
        <f>IF(LEN(A102)&lt;1,"",Sheet1!AB99)</f>
        <v>Mercedes</v>
      </c>
      <c r="E102">
        <f>IF(LEN(A102)&lt;1,"",Sheet1!O99)</f>
        <v>0</v>
      </c>
      <c r="F102">
        <f>IF(ISBLANK(A102),"",Sheet1!P99)</f>
        <v>4</v>
      </c>
      <c r="G102" t="str">
        <f>IF(ISBLANK(A102),"",Sheet1!Q99)</f>
        <v/>
      </c>
      <c r="H102" t="str">
        <f t="shared" si="4"/>
        <v/>
      </c>
      <c r="I102" t="str">
        <f t="shared" si="5"/>
        <v/>
      </c>
      <c r="J102" t="str">
        <f t="shared" si="6"/>
        <v/>
      </c>
      <c r="K102" t="str">
        <f t="shared" si="7"/>
        <v/>
      </c>
    </row>
    <row r="103" spans="1:11" x14ac:dyDescent="0.25">
      <c r="A103" t="str">
        <f>IF(LEN(Sheet1!C100)&lt;1,"",IF(LEN(Sheet1!C100)&gt;1,"Q","A"))</f>
        <v>A</v>
      </c>
      <c r="B103">
        <f>IF(LEN(A103)&lt;1,"",Sheet1!R100)</f>
        <v>1</v>
      </c>
      <c r="C103" t="str">
        <f>IF(LEN(A103)&lt;1,"",Sheet1!AB100)</f>
        <v>Error</v>
      </c>
      <c r="E103">
        <f>IF(LEN(A103)&lt;1,"",Sheet1!O100)</f>
        <v>0</v>
      </c>
      <c r="F103">
        <f>IF(ISBLANK(A103),"",Sheet1!P100)</f>
        <v>5</v>
      </c>
      <c r="G103" t="str">
        <f>IF(ISBLANK(A103),"",Sheet1!Q100)</f>
        <v/>
      </c>
      <c r="H103" t="str">
        <f t="shared" si="4"/>
        <v/>
      </c>
      <c r="I103" t="str">
        <f t="shared" si="5"/>
        <v/>
      </c>
      <c r="J103" t="str">
        <f t="shared" si="6"/>
        <v/>
      </c>
      <c r="K103" t="str">
        <f t="shared" si="7"/>
        <v/>
      </c>
    </row>
    <row r="104" spans="1:11" x14ac:dyDescent="0.25">
      <c r="A104" t="str">
        <f>IF(LEN(Sheet1!C101)&lt;1,"",IF(LEN(Sheet1!C101)&gt;1,"Q","A"))</f>
        <v>Q</v>
      </c>
      <c r="B104">
        <f>IF(LEN(A104)&lt;1,"",Sheet1!R101)</f>
        <v>1</v>
      </c>
      <c r="C104" t="str">
        <f>IF(LEN(A104)&lt;1,"",Sheet1!AB101)</f>
        <v>Jika terdapat link seperti ini http://localhost/aboba/formEdit.php?id=2 cara tepat untuk mengambil nilai ide yang dikirimkan adalah...&amp;nbsp;</v>
      </c>
      <c r="E104" t="str">
        <f>IF(LEN(A104)&lt;1,"",Sheet1!O101)</f>
        <v>S</v>
      </c>
      <c r="F104">
        <f>IF(ISBLANK(A104),"",Sheet1!P101)</f>
        <v>1</v>
      </c>
      <c r="G104">
        <f>IF(ISBLANK(A104),"",Sheet1!Q101)</f>
        <v>17</v>
      </c>
      <c r="H104">
        <f t="shared" si="4"/>
        <v>0</v>
      </c>
      <c r="I104">
        <f t="shared" si="5"/>
        <v>0</v>
      </c>
      <c r="J104">
        <f t="shared" si="6"/>
        <v>0</v>
      </c>
      <c r="K104">
        <f t="shared" si="7"/>
        <v>0</v>
      </c>
    </row>
    <row r="105" spans="1:11" x14ac:dyDescent="0.25">
      <c r="A105" t="str">
        <f>IF(LEN(Sheet1!C102)&lt;1,"",IF(LEN(Sheet1!C102)&gt;1,"Q","A"))</f>
        <v>A</v>
      </c>
      <c r="B105">
        <f>IF(LEN(A105)&lt;1,"",Sheet1!R102)</f>
        <v>1</v>
      </c>
      <c r="C105" t="str">
        <f>IF(LEN(A105)&lt;1,"",Sheet1!AB102)</f>
        <v>$_GET=id</v>
      </c>
      <c r="E105">
        <f>IF(LEN(A105)&lt;1,"",Sheet1!O102)</f>
        <v>0</v>
      </c>
      <c r="F105">
        <f>IF(ISBLANK(A105),"",Sheet1!P102)</f>
        <v>1</v>
      </c>
      <c r="G105" t="str">
        <f>IF(ISBLANK(A105),"",Sheet1!Q102)</f>
        <v/>
      </c>
      <c r="H105" t="str">
        <f t="shared" si="4"/>
        <v/>
      </c>
      <c r="I105" t="str">
        <f t="shared" si="5"/>
        <v/>
      </c>
      <c r="J105" t="str">
        <f t="shared" si="6"/>
        <v/>
      </c>
      <c r="K105" t="str">
        <f t="shared" si="7"/>
        <v/>
      </c>
    </row>
    <row r="106" spans="1:11" x14ac:dyDescent="0.25">
      <c r="A106" t="str">
        <f>IF(LEN(Sheet1!C103)&lt;1,"",IF(LEN(Sheet1!C103)&gt;1,"Q","A"))</f>
        <v>A</v>
      </c>
      <c r="B106">
        <f>IF(LEN(A106)&lt;1,"",Sheet1!R103)</f>
        <v>1</v>
      </c>
      <c r="C106" t="str">
        <f>IF(LEN(A106)&lt;1,"",Sheet1!AB103)</f>
        <v>$_GET['id']</v>
      </c>
      <c r="E106">
        <f>IF(LEN(A106)&lt;1,"",Sheet1!O103)</f>
        <v>1</v>
      </c>
      <c r="F106">
        <f>IF(ISBLANK(A106),"",Sheet1!P103)</f>
        <v>2</v>
      </c>
      <c r="G106" t="str">
        <f>IF(ISBLANK(A106),"",Sheet1!Q103)</f>
        <v/>
      </c>
      <c r="H106" t="str">
        <f t="shared" si="4"/>
        <v/>
      </c>
      <c r="I106" t="str">
        <f t="shared" si="5"/>
        <v/>
      </c>
      <c r="J106" t="str">
        <f t="shared" si="6"/>
        <v/>
      </c>
      <c r="K106" t="str">
        <f t="shared" si="7"/>
        <v/>
      </c>
    </row>
    <row r="107" spans="1:11" x14ac:dyDescent="0.25">
      <c r="A107" t="str">
        <f>IF(LEN(Sheet1!C104)&lt;1,"",IF(LEN(Sheet1!C104)&gt;1,"Q","A"))</f>
        <v>A</v>
      </c>
      <c r="B107">
        <f>IF(LEN(A107)&lt;1,"",Sheet1!R104)</f>
        <v>1</v>
      </c>
      <c r="C107" t="str">
        <f>IF(LEN(A107)&lt;1,"",Sheet1!AB104)</f>
        <v>$_GET[1]</v>
      </c>
      <c r="E107">
        <f>IF(LEN(A107)&lt;1,"",Sheet1!O104)</f>
        <v>0</v>
      </c>
      <c r="F107">
        <f>IF(ISBLANK(A107),"",Sheet1!P104)</f>
        <v>3</v>
      </c>
      <c r="G107" t="str">
        <f>IF(ISBLANK(A107),"",Sheet1!Q104)</f>
        <v/>
      </c>
      <c r="H107" t="str">
        <f t="shared" si="4"/>
        <v/>
      </c>
      <c r="I107" t="str">
        <f t="shared" si="5"/>
        <v/>
      </c>
      <c r="J107" t="str">
        <f t="shared" si="6"/>
        <v/>
      </c>
      <c r="K107" t="str">
        <f t="shared" si="7"/>
        <v/>
      </c>
    </row>
    <row r="108" spans="1:11" x14ac:dyDescent="0.25">
      <c r="A108" t="str">
        <f>IF(LEN(Sheet1!C105)&lt;1,"",IF(LEN(Sheet1!C105)&gt;1,"Q","A"))</f>
        <v>A</v>
      </c>
      <c r="B108">
        <f>IF(LEN(A108)&lt;1,"",Sheet1!R105)</f>
        <v>1</v>
      </c>
      <c r="C108" t="str">
        <f>IF(LEN(A108)&lt;1,"",Sheet1!AB105)</f>
        <v>$_POST=id</v>
      </c>
      <c r="E108">
        <f>IF(LEN(A108)&lt;1,"",Sheet1!O105)</f>
        <v>0</v>
      </c>
      <c r="F108">
        <f>IF(ISBLANK(A108),"",Sheet1!P105)</f>
        <v>4</v>
      </c>
      <c r="G108" t="str">
        <f>IF(ISBLANK(A108),"",Sheet1!Q105)</f>
        <v/>
      </c>
      <c r="H108" t="str">
        <f t="shared" si="4"/>
        <v/>
      </c>
      <c r="I108" t="str">
        <f t="shared" si="5"/>
        <v/>
      </c>
      <c r="J108" t="str">
        <f t="shared" si="6"/>
        <v/>
      </c>
      <c r="K108" t="str">
        <f t="shared" si="7"/>
        <v/>
      </c>
    </row>
    <row r="109" spans="1:11" x14ac:dyDescent="0.25">
      <c r="A109" t="str">
        <f>IF(LEN(Sheet1!C106)&lt;1,"",IF(LEN(Sheet1!C106)&gt;1,"Q","A"))</f>
        <v>A</v>
      </c>
      <c r="B109">
        <f>IF(LEN(A109)&lt;1,"",Sheet1!R106)</f>
        <v>1</v>
      </c>
      <c r="C109" t="str">
        <f>IF(LEN(A109)&lt;1,"",Sheet1!AB106)</f>
        <v>$_POST_GET</v>
      </c>
      <c r="E109">
        <f>IF(LEN(A109)&lt;1,"",Sheet1!O106)</f>
        <v>0</v>
      </c>
      <c r="F109">
        <f>IF(ISBLANK(A109),"",Sheet1!P106)</f>
        <v>5</v>
      </c>
      <c r="G109" t="str">
        <f>IF(ISBLANK(A109),"",Sheet1!Q106)</f>
        <v/>
      </c>
      <c r="H109" t="str">
        <f t="shared" si="4"/>
        <v/>
      </c>
      <c r="I109" t="str">
        <f t="shared" si="5"/>
        <v/>
      </c>
      <c r="J109" t="str">
        <f t="shared" si="6"/>
        <v/>
      </c>
      <c r="K109" t="str">
        <f t="shared" si="7"/>
        <v/>
      </c>
    </row>
    <row r="110" spans="1:11" x14ac:dyDescent="0.25">
      <c r="A110" t="str">
        <f>IF(LEN(Sheet1!C107)&lt;1,"",IF(LEN(Sheet1!C107)&gt;1,"Q","A"))</f>
        <v>Q</v>
      </c>
      <c r="B110">
        <f>IF(LEN(A110)&lt;1,"",Sheet1!R107)</f>
        <v>1</v>
      </c>
      <c r="C110" t="str">
        <f>IF(LEN(A110)&lt;1,"",Sheet1!AB107)</f>
        <v>Dibawah ini merupakan struktur perulangan di php, kecuali ...&amp;nbsp;</v>
      </c>
      <c r="E110" t="str">
        <f>IF(LEN(A110)&lt;1,"",Sheet1!O107)</f>
        <v>S</v>
      </c>
      <c r="F110">
        <f>IF(ISBLANK(A110),"",Sheet1!P107)</f>
        <v>1</v>
      </c>
      <c r="G110">
        <f>IF(ISBLANK(A110),"",Sheet1!Q107)</f>
        <v>18</v>
      </c>
      <c r="H110">
        <f t="shared" si="4"/>
        <v>0</v>
      </c>
      <c r="I110">
        <f t="shared" si="5"/>
        <v>0</v>
      </c>
      <c r="J110">
        <f t="shared" si="6"/>
        <v>0</v>
      </c>
      <c r="K110">
        <f t="shared" si="7"/>
        <v>0</v>
      </c>
    </row>
    <row r="111" spans="1:11" x14ac:dyDescent="0.25">
      <c r="A111" t="str">
        <f>IF(LEN(Sheet1!C108)&lt;1,"",IF(LEN(Sheet1!C108)&gt;1,"Q","A"))</f>
        <v>A</v>
      </c>
      <c r="B111">
        <f>IF(LEN(A111)&lt;1,"",Sheet1!R108)</f>
        <v>1</v>
      </c>
      <c r="C111" t="str">
        <f>IF(LEN(A111)&lt;1,"",Sheet1!AB108)</f>
        <v>foreach</v>
      </c>
      <c r="E111">
        <f>IF(LEN(A111)&lt;1,"",Sheet1!O108)</f>
        <v>0</v>
      </c>
      <c r="F111">
        <f>IF(ISBLANK(A111),"",Sheet1!P108)</f>
        <v>1</v>
      </c>
      <c r="G111" t="str">
        <f>IF(ISBLANK(A111),"",Sheet1!Q108)</f>
        <v/>
      </c>
      <c r="H111" t="str">
        <f t="shared" si="4"/>
        <v/>
      </c>
      <c r="I111" t="str">
        <f t="shared" si="5"/>
        <v/>
      </c>
      <c r="J111" t="str">
        <f t="shared" si="6"/>
        <v/>
      </c>
      <c r="K111" t="str">
        <f t="shared" si="7"/>
        <v/>
      </c>
    </row>
    <row r="112" spans="1:11" x14ac:dyDescent="0.25">
      <c r="A112" t="str">
        <f>IF(LEN(Sheet1!C109)&lt;1,"",IF(LEN(Sheet1!C109)&gt;1,"Q","A"))</f>
        <v>A</v>
      </c>
      <c r="B112">
        <f>IF(LEN(A112)&lt;1,"",Sheet1!R109)</f>
        <v>1</v>
      </c>
      <c r="C112" t="str">
        <f>IF(LEN(A112)&lt;1,"",Sheet1!AB109)</f>
        <v>while</v>
      </c>
      <c r="E112">
        <f>IF(LEN(A112)&lt;1,"",Sheet1!O109)</f>
        <v>0</v>
      </c>
      <c r="F112">
        <f>IF(ISBLANK(A112),"",Sheet1!P109)</f>
        <v>2</v>
      </c>
      <c r="G112" t="str">
        <f>IF(ISBLANK(A112),"",Sheet1!Q109)</f>
        <v/>
      </c>
      <c r="H112" t="str">
        <f t="shared" si="4"/>
        <v/>
      </c>
      <c r="I112" t="str">
        <f t="shared" si="5"/>
        <v/>
      </c>
      <c r="J112" t="str">
        <f t="shared" si="6"/>
        <v/>
      </c>
      <c r="K112" t="str">
        <f t="shared" si="7"/>
        <v/>
      </c>
    </row>
    <row r="113" spans="1:11" x14ac:dyDescent="0.25">
      <c r="A113" t="str">
        <f>IF(LEN(Sheet1!C110)&lt;1,"",IF(LEN(Sheet1!C110)&gt;1,"Q","A"))</f>
        <v>A</v>
      </c>
      <c r="B113">
        <f>IF(LEN(A113)&lt;1,"",Sheet1!R110)</f>
        <v>1</v>
      </c>
      <c r="C113" t="str">
        <f>IF(LEN(A113)&lt;1,"",Sheet1!AB110)</f>
        <v>switch</v>
      </c>
      <c r="E113">
        <f>IF(LEN(A113)&lt;1,"",Sheet1!O110)</f>
        <v>1</v>
      </c>
      <c r="F113">
        <f>IF(ISBLANK(A113),"",Sheet1!P110)</f>
        <v>3</v>
      </c>
      <c r="G113" t="str">
        <f>IF(ISBLANK(A113),"",Sheet1!Q110)</f>
        <v/>
      </c>
      <c r="H113" t="str">
        <f t="shared" si="4"/>
        <v/>
      </c>
      <c r="I113" t="str">
        <f t="shared" si="5"/>
        <v/>
      </c>
      <c r="J113" t="str">
        <f t="shared" si="6"/>
        <v/>
      </c>
      <c r="K113" t="str">
        <f t="shared" si="7"/>
        <v/>
      </c>
    </row>
    <row r="114" spans="1:11" x14ac:dyDescent="0.25">
      <c r="A114" t="str">
        <f>IF(LEN(Sheet1!C111)&lt;1,"",IF(LEN(Sheet1!C111)&gt;1,"Q","A"))</f>
        <v>A</v>
      </c>
      <c r="B114">
        <f>IF(LEN(A114)&lt;1,"",Sheet1!R111)</f>
        <v>1</v>
      </c>
      <c r="C114" t="str">
        <f>IF(LEN(A114)&lt;1,"",Sheet1!AB111)</f>
        <v>do... while</v>
      </c>
      <c r="E114">
        <f>IF(LEN(A114)&lt;1,"",Sheet1!O111)</f>
        <v>0</v>
      </c>
      <c r="F114">
        <f>IF(ISBLANK(A114),"",Sheet1!P111)</f>
        <v>4</v>
      </c>
      <c r="G114" t="str">
        <f>IF(ISBLANK(A114),"",Sheet1!Q111)</f>
        <v/>
      </c>
      <c r="H114" t="str">
        <f t="shared" si="4"/>
        <v/>
      </c>
      <c r="I114" t="str">
        <f t="shared" si="5"/>
        <v/>
      </c>
      <c r="J114" t="str">
        <f t="shared" si="6"/>
        <v/>
      </c>
      <c r="K114" t="str">
        <f t="shared" si="7"/>
        <v/>
      </c>
    </row>
    <row r="115" spans="1:11" x14ac:dyDescent="0.25">
      <c r="A115" t="str">
        <f>IF(LEN(Sheet1!C112)&lt;1,"",IF(LEN(Sheet1!C112)&gt;1,"Q","A"))</f>
        <v>A</v>
      </c>
      <c r="B115">
        <f>IF(LEN(A115)&lt;1,"",Sheet1!R112)</f>
        <v>1</v>
      </c>
      <c r="C115" t="str">
        <f>IF(LEN(A115)&lt;1,"",Sheet1!AB112)</f>
        <v>for</v>
      </c>
      <c r="E115">
        <f>IF(LEN(A115)&lt;1,"",Sheet1!O112)</f>
        <v>0</v>
      </c>
      <c r="F115">
        <f>IF(ISBLANK(A115),"",Sheet1!P112)</f>
        <v>5</v>
      </c>
      <c r="G115" t="str">
        <f>IF(ISBLANK(A115),"",Sheet1!Q112)</f>
        <v/>
      </c>
      <c r="H115" t="str">
        <f t="shared" si="4"/>
        <v/>
      </c>
      <c r="I115" t="str">
        <f t="shared" si="5"/>
        <v/>
      </c>
      <c r="J115" t="str">
        <f t="shared" si="6"/>
        <v/>
      </c>
      <c r="K115" t="str">
        <f t="shared" si="7"/>
        <v/>
      </c>
    </row>
    <row r="116" spans="1:11" x14ac:dyDescent="0.25">
      <c r="A116" t="str">
        <f>IF(LEN(Sheet1!C113)&lt;1,"",IF(LEN(Sheet1!C113)&gt;1,"Q","A"))</f>
        <v>Q</v>
      </c>
      <c r="B116">
        <f>IF(LEN(A116)&lt;1,"",Sheet1!R113)</f>
        <v>1</v>
      </c>
      <c r="C116" t="str">
        <f>IF(LEN(A116)&lt;1,"",Sheet1!AB113)</f>
        <v>method yang isi form terlihat pada alamat link merupakan jenis method....&amp;nbsp;</v>
      </c>
      <c r="E116" t="str">
        <f>IF(LEN(A116)&lt;1,"",Sheet1!O113)</f>
        <v>S</v>
      </c>
      <c r="F116">
        <f>IF(ISBLANK(A116),"",Sheet1!P113)</f>
        <v>1</v>
      </c>
      <c r="G116">
        <f>IF(ISBLANK(A116),"",Sheet1!Q113)</f>
        <v>19</v>
      </c>
      <c r="H116">
        <f t="shared" si="4"/>
        <v>0</v>
      </c>
      <c r="I116">
        <f t="shared" si="5"/>
        <v>0</v>
      </c>
      <c r="J116">
        <f t="shared" si="6"/>
        <v>0</v>
      </c>
      <c r="K116">
        <f t="shared" si="7"/>
        <v>0</v>
      </c>
    </row>
    <row r="117" spans="1:11" x14ac:dyDescent="0.25">
      <c r="A117" t="str">
        <f>IF(LEN(Sheet1!C114)&lt;1,"",IF(LEN(Sheet1!C114)&gt;1,"Q","A"))</f>
        <v>A</v>
      </c>
      <c r="B117">
        <f>IF(LEN(A117)&lt;1,"",Sheet1!R114)</f>
        <v>1</v>
      </c>
      <c r="C117" t="str">
        <f>IF(LEN(A117)&lt;1,"",Sheet1!AB114)</f>
        <v>form</v>
      </c>
      <c r="E117">
        <f>IF(LEN(A117)&lt;1,"",Sheet1!O114)</f>
        <v>0</v>
      </c>
      <c r="F117">
        <f>IF(ISBLANK(A117),"",Sheet1!P114)</f>
        <v>1</v>
      </c>
      <c r="G117" t="str">
        <f>IF(ISBLANK(A117),"",Sheet1!Q114)</f>
        <v/>
      </c>
      <c r="H117" t="str">
        <f t="shared" si="4"/>
        <v/>
      </c>
      <c r="I117" t="str">
        <f t="shared" si="5"/>
        <v/>
      </c>
      <c r="J117" t="str">
        <f t="shared" si="6"/>
        <v/>
      </c>
      <c r="K117" t="str">
        <f t="shared" si="7"/>
        <v/>
      </c>
    </row>
    <row r="118" spans="1:11" x14ac:dyDescent="0.25">
      <c r="A118" t="str">
        <f>IF(LEN(Sheet1!C115)&lt;1,"",IF(LEN(Sheet1!C115)&gt;1,"Q","A"))</f>
        <v>A</v>
      </c>
      <c r="B118">
        <f>IF(LEN(A118)&lt;1,"",Sheet1!R115)</f>
        <v>1</v>
      </c>
      <c r="C118" t="str">
        <f>IF(LEN(A118)&lt;1,"",Sheet1!AB115)</f>
        <v>post</v>
      </c>
      <c r="E118">
        <f>IF(LEN(A118)&lt;1,"",Sheet1!O115)</f>
        <v>0</v>
      </c>
      <c r="F118">
        <f>IF(ISBLANK(A118),"",Sheet1!P115)</f>
        <v>2</v>
      </c>
      <c r="G118" t="str">
        <f>IF(ISBLANK(A118),"",Sheet1!Q115)</f>
        <v/>
      </c>
      <c r="H118" t="str">
        <f t="shared" si="4"/>
        <v/>
      </c>
      <c r="I118" t="str">
        <f t="shared" si="5"/>
        <v/>
      </c>
      <c r="J118" t="str">
        <f t="shared" si="6"/>
        <v/>
      </c>
      <c r="K118" t="str">
        <f t="shared" si="7"/>
        <v/>
      </c>
    </row>
    <row r="119" spans="1:11" x14ac:dyDescent="0.25">
      <c r="A119" t="str">
        <f>IF(LEN(Sheet1!C116)&lt;1,"",IF(LEN(Sheet1!C116)&gt;1,"Q","A"))</f>
        <v>A</v>
      </c>
      <c r="B119">
        <f>IF(LEN(A119)&lt;1,"",Sheet1!R116)</f>
        <v>1</v>
      </c>
      <c r="C119" t="str">
        <f>IF(LEN(A119)&lt;1,"",Sheet1!AB116)</f>
        <v>get</v>
      </c>
      <c r="E119">
        <f>IF(LEN(A119)&lt;1,"",Sheet1!O116)</f>
        <v>1</v>
      </c>
      <c r="F119">
        <f>IF(ISBLANK(A119),"",Sheet1!P116)</f>
        <v>3</v>
      </c>
      <c r="G119" t="str">
        <f>IF(ISBLANK(A119),"",Sheet1!Q116)</f>
        <v/>
      </c>
      <c r="H119" t="str">
        <f t="shared" si="4"/>
        <v/>
      </c>
      <c r="I119" t="str">
        <f t="shared" si="5"/>
        <v/>
      </c>
      <c r="J119" t="str">
        <f t="shared" si="6"/>
        <v/>
      </c>
      <c r="K119" t="str">
        <f t="shared" si="7"/>
        <v/>
      </c>
    </row>
    <row r="120" spans="1:11" x14ac:dyDescent="0.25">
      <c r="A120" t="str">
        <f>IF(LEN(Sheet1!C117)&lt;1,"",IF(LEN(Sheet1!C117)&gt;1,"Q","A"))</f>
        <v>A</v>
      </c>
      <c r="B120">
        <f>IF(LEN(A120)&lt;1,"",Sheet1!R117)</f>
        <v>1</v>
      </c>
      <c r="C120" t="str">
        <f>IF(LEN(A120)&lt;1,"",Sheet1!AB117)</f>
        <v>pose</v>
      </c>
      <c r="E120">
        <f>IF(LEN(A120)&lt;1,"",Sheet1!O117)</f>
        <v>0</v>
      </c>
      <c r="F120">
        <f>IF(ISBLANK(A120),"",Sheet1!P117)</f>
        <v>4</v>
      </c>
      <c r="G120" t="str">
        <f>IF(ISBLANK(A120),"",Sheet1!Q117)</f>
        <v/>
      </c>
      <c r="H120" t="str">
        <f t="shared" si="4"/>
        <v/>
      </c>
      <c r="I120" t="str">
        <f t="shared" si="5"/>
        <v/>
      </c>
      <c r="J120" t="str">
        <f t="shared" si="6"/>
        <v/>
      </c>
      <c r="K120" t="str">
        <f t="shared" si="7"/>
        <v/>
      </c>
    </row>
    <row r="121" spans="1:11" x14ac:dyDescent="0.25">
      <c r="A121" t="str">
        <f>IF(LEN(Sheet1!C118)&lt;1,"",IF(LEN(Sheet1!C118)&gt;1,"Q","A"))</f>
        <v>A</v>
      </c>
      <c r="B121">
        <f>IF(LEN(A121)&lt;1,"",Sheet1!R118)</f>
        <v>1</v>
      </c>
      <c r="C121" t="str">
        <f>IF(LEN(A121)&lt;1,"",Sheet1!AB118)</f>
        <v>guest</v>
      </c>
      <c r="E121">
        <f>IF(LEN(A121)&lt;1,"",Sheet1!O118)</f>
        <v>0</v>
      </c>
      <c r="F121">
        <f>IF(ISBLANK(A121),"",Sheet1!P118)</f>
        <v>5</v>
      </c>
      <c r="G121" t="str">
        <f>IF(ISBLANK(A121),"",Sheet1!Q118)</f>
        <v/>
      </c>
      <c r="H121" t="str">
        <f t="shared" si="4"/>
        <v/>
      </c>
      <c r="I121" t="str">
        <f t="shared" si="5"/>
        <v/>
      </c>
      <c r="J121" t="str">
        <f t="shared" si="6"/>
        <v/>
      </c>
      <c r="K121" t="str">
        <f t="shared" si="7"/>
        <v/>
      </c>
    </row>
    <row r="122" spans="1:11" x14ac:dyDescent="0.25">
      <c r="A122" t="str">
        <f>IF(LEN(Sheet1!C119)&lt;1,"",IF(LEN(Sheet1!C119)&gt;1,"Q","A"))</f>
        <v>Q</v>
      </c>
      <c r="B122">
        <f>IF(LEN(A122)&lt;1,"",Sheet1!R119)</f>
        <v>1</v>
      </c>
      <c r="C122" t="str">
        <f>IF(LEN(A122)&lt;1,"",Sheet1!AB119)</f>
        <v>Untuk membuat layout berikut dengan grid cols tailwind maka class nya&amp;nbsp;</v>
      </c>
      <c r="E122" t="str">
        <f>IF(LEN(A122)&lt;1,"",Sheet1!O119)</f>
        <v>S</v>
      </c>
      <c r="F122">
        <f>IF(ISBLANK(A122),"",Sheet1!P119)</f>
        <v>1</v>
      </c>
      <c r="G122">
        <f>IF(ISBLANK(A122),"",Sheet1!Q119)</f>
        <v>20</v>
      </c>
      <c r="H122">
        <f t="shared" si="4"/>
        <v>0</v>
      </c>
      <c r="I122">
        <f t="shared" si="5"/>
        <v>0</v>
      </c>
      <c r="J122">
        <f t="shared" si="6"/>
        <v>0</v>
      </c>
      <c r="K122">
        <f t="shared" si="7"/>
        <v>0</v>
      </c>
    </row>
    <row r="123" spans="1:11" x14ac:dyDescent="0.25">
      <c r="A123" t="str">
        <f>IF(LEN(Sheet1!C120)&lt;1,"",IF(LEN(Sheet1!C120)&gt;1,"Q","A"))</f>
        <v>A</v>
      </c>
      <c r="B123">
        <f>IF(LEN(A123)&lt;1,"",Sheet1!R120)</f>
        <v>1</v>
      </c>
      <c r="C123" t="str">
        <f>IF(LEN(A123)&lt;1,"",Sheet1!AB120)</f>
        <v>grid grid-cols-5</v>
      </c>
      <c r="E123">
        <f>IF(LEN(A123)&lt;1,"",Sheet1!O120)</f>
        <v>0</v>
      </c>
      <c r="F123">
        <f>IF(ISBLANK(A123),"",Sheet1!P120)</f>
        <v>1</v>
      </c>
      <c r="G123" t="str">
        <f>IF(ISBLANK(A123),"",Sheet1!Q120)</f>
        <v/>
      </c>
      <c r="H123" t="str">
        <f t="shared" si="4"/>
        <v/>
      </c>
      <c r="I123" t="str">
        <f t="shared" si="5"/>
        <v/>
      </c>
      <c r="J123" t="str">
        <f t="shared" si="6"/>
        <v/>
      </c>
      <c r="K123" t="str">
        <f t="shared" si="7"/>
        <v/>
      </c>
    </row>
    <row r="124" spans="1:11" x14ac:dyDescent="0.25">
      <c r="A124" t="str">
        <f>IF(LEN(Sheet1!C121)&lt;1,"",IF(LEN(Sheet1!C121)&gt;1,"Q","A"))</f>
        <v>A</v>
      </c>
      <c r="B124">
        <f>IF(LEN(A124)&lt;1,"",Sheet1!R121)</f>
        <v>1</v>
      </c>
      <c r="C124" t="str">
        <f>IF(LEN(A124)&lt;1,"",Sheet1!AB121)</f>
        <v>grid grid-cols-6</v>
      </c>
      <c r="E124">
        <f>IF(LEN(A124)&lt;1,"",Sheet1!O121)</f>
        <v>0</v>
      </c>
      <c r="F124">
        <f>IF(ISBLANK(A124),"",Sheet1!P121)</f>
        <v>2</v>
      </c>
      <c r="G124" t="str">
        <f>IF(ISBLANK(A124),"",Sheet1!Q121)</f>
        <v/>
      </c>
      <c r="H124" t="str">
        <f t="shared" si="4"/>
        <v/>
      </c>
      <c r="I124" t="str">
        <f t="shared" si="5"/>
        <v/>
      </c>
      <c r="J124" t="str">
        <f t="shared" si="6"/>
        <v/>
      </c>
      <c r="K124" t="str">
        <f t="shared" si="7"/>
        <v/>
      </c>
    </row>
    <row r="125" spans="1:11" x14ac:dyDescent="0.25">
      <c r="A125" t="str">
        <f>IF(LEN(Sheet1!C122)&lt;1,"",IF(LEN(Sheet1!C122)&gt;1,"Q","A"))</f>
        <v>A</v>
      </c>
      <c r="B125">
        <f>IF(LEN(A125)&lt;1,"",Sheet1!R122)</f>
        <v>1</v>
      </c>
      <c r="C125" t="str">
        <f>IF(LEN(A125)&lt;1,"",Sheet1!AB122)</f>
        <v>grid grid-cols-7</v>
      </c>
      <c r="E125">
        <f>IF(LEN(A125)&lt;1,"",Sheet1!O122)</f>
        <v>1</v>
      </c>
      <c r="F125">
        <f>IF(ISBLANK(A125),"",Sheet1!P122)</f>
        <v>3</v>
      </c>
      <c r="G125" t="str">
        <f>IF(ISBLANK(A125),"",Sheet1!Q122)</f>
        <v/>
      </c>
      <c r="H125" t="str">
        <f t="shared" si="4"/>
        <v/>
      </c>
      <c r="I125" t="str">
        <f t="shared" si="5"/>
        <v/>
      </c>
      <c r="J125" t="str">
        <f t="shared" si="6"/>
        <v/>
      </c>
      <c r="K125" t="str">
        <f t="shared" si="7"/>
        <v/>
      </c>
    </row>
    <row r="126" spans="1:11" x14ac:dyDescent="0.25">
      <c r="A126" t="str">
        <f>IF(LEN(Sheet1!C123)&lt;1,"",IF(LEN(Sheet1!C123)&gt;1,"Q","A"))</f>
        <v>A</v>
      </c>
      <c r="B126">
        <f>IF(LEN(A126)&lt;1,"",Sheet1!R123)</f>
        <v>1</v>
      </c>
      <c r="C126" t="str">
        <f>IF(LEN(A126)&lt;1,"",Sheet1!AB123)</f>
        <v>grid grid-cols-8</v>
      </c>
      <c r="E126">
        <f>IF(LEN(A126)&lt;1,"",Sheet1!O123)</f>
        <v>0</v>
      </c>
      <c r="F126">
        <f>IF(ISBLANK(A126),"",Sheet1!P123)</f>
        <v>4</v>
      </c>
      <c r="G126" t="str">
        <f>IF(ISBLANK(A126),"",Sheet1!Q123)</f>
        <v/>
      </c>
      <c r="H126" t="str">
        <f t="shared" si="4"/>
        <v/>
      </c>
      <c r="I126" t="str">
        <f t="shared" si="5"/>
        <v/>
      </c>
      <c r="J126" t="str">
        <f t="shared" si="6"/>
        <v/>
      </c>
      <c r="K126" t="str">
        <f t="shared" si="7"/>
        <v/>
      </c>
    </row>
    <row r="127" spans="1:11" x14ac:dyDescent="0.25">
      <c r="A127" t="str">
        <f>IF(LEN(Sheet1!C124)&lt;1,"",IF(LEN(Sheet1!C124)&gt;1,"Q","A"))</f>
        <v>A</v>
      </c>
      <c r="B127">
        <f>IF(LEN(A127)&lt;1,"",Sheet1!R124)</f>
        <v>1</v>
      </c>
      <c r="C127" t="str">
        <f>IF(LEN(A127)&lt;1,"",Sheet1!AB124)</f>
        <v>grid grid-cols-9</v>
      </c>
      <c r="E127">
        <f>IF(LEN(A127)&lt;1,"",Sheet1!O124)</f>
        <v>0</v>
      </c>
      <c r="F127">
        <f>IF(ISBLANK(A127),"",Sheet1!P124)</f>
        <v>5</v>
      </c>
      <c r="G127" t="str">
        <f>IF(ISBLANK(A127),"",Sheet1!Q124)</f>
        <v/>
      </c>
      <c r="H127" t="str">
        <f t="shared" si="4"/>
        <v/>
      </c>
      <c r="I127" t="str">
        <f t="shared" si="5"/>
        <v/>
      </c>
      <c r="J127" t="str">
        <f t="shared" si="6"/>
        <v/>
      </c>
      <c r="K127" t="str">
        <f t="shared" si="7"/>
        <v/>
      </c>
    </row>
    <row r="128" spans="1:11" x14ac:dyDescent="0.25">
      <c r="A128" t="str">
        <f>IF(LEN(Sheet1!C125)&lt;1,"",IF(LEN(Sheet1!C125)&gt;1,"Q","A"))</f>
        <v>Q</v>
      </c>
      <c r="B128">
        <f>IF(LEN(A128)&lt;1,"",Sheet1!R125)</f>
        <v>1</v>
      </c>
      <c r="C128" t="str">
        <f>IF(LEN(A128)&lt;1,"",Sheet1!AB125)</f>
        <v>Untuk menyimpan data user ketika login dalam web php (status login), maka kita harus menggunakan...&amp;nbsp;</v>
      </c>
      <c r="E128" t="str">
        <f>IF(LEN(A128)&lt;1,"",Sheet1!O125)</f>
        <v>S</v>
      </c>
      <c r="F128">
        <f>IF(ISBLANK(A128),"",Sheet1!P125)</f>
        <v>1</v>
      </c>
      <c r="G128">
        <f>IF(ISBLANK(A128),"",Sheet1!Q125)</f>
        <v>21</v>
      </c>
      <c r="H128">
        <f t="shared" si="4"/>
        <v>0</v>
      </c>
      <c r="I128">
        <f t="shared" si="5"/>
        <v>0</v>
      </c>
      <c r="J128">
        <f t="shared" si="6"/>
        <v>0</v>
      </c>
      <c r="K128">
        <f t="shared" si="7"/>
        <v>0</v>
      </c>
    </row>
    <row r="129" spans="1:11" x14ac:dyDescent="0.25">
      <c r="A129" t="str">
        <f>IF(LEN(Sheet1!C126)&lt;1,"",IF(LEN(Sheet1!C126)&gt;1,"Q","A"))</f>
        <v>A</v>
      </c>
      <c r="B129">
        <f>IF(LEN(A129)&lt;1,"",Sheet1!R126)</f>
        <v>1</v>
      </c>
      <c r="C129" t="str">
        <f>IF(LEN(A129)&lt;1,"",Sheet1!AB126)</f>
        <v>form</v>
      </c>
      <c r="E129">
        <f>IF(LEN(A129)&lt;1,"",Sheet1!O126)</f>
        <v>0</v>
      </c>
      <c r="F129">
        <f>IF(ISBLANK(A129),"",Sheet1!P126)</f>
        <v>1</v>
      </c>
      <c r="G129" t="str">
        <f>IF(ISBLANK(A129),"",Sheet1!Q126)</f>
        <v/>
      </c>
      <c r="H129" t="str">
        <f t="shared" si="4"/>
        <v/>
      </c>
      <c r="I129" t="str">
        <f t="shared" si="5"/>
        <v/>
      </c>
      <c r="J129" t="str">
        <f t="shared" si="6"/>
        <v/>
      </c>
      <c r="K129" t="str">
        <f t="shared" si="7"/>
        <v/>
      </c>
    </row>
    <row r="130" spans="1:11" x14ac:dyDescent="0.25">
      <c r="A130" t="str">
        <f>IF(LEN(Sheet1!C127)&lt;1,"",IF(LEN(Sheet1!C127)&gt;1,"Q","A"))</f>
        <v>A</v>
      </c>
      <c r="B130">
        <f>IF(LEN(A130)&lt;1,"",Sheet1!R127)</f>
        <v>1</v>
      </c>
      <c r="C130" t="str">
        <f>IF(LEN(A130)&lt;1,"",Sheet1!AB127)</f>
        <v>session</v>
      </c>
      <c r="E130">
        <f>IF(LEN(A130)&lt;1,"",Sheet1!O127)</f>
        <v>1</v>
      </c>
      <c r="F130">
        <f>IF(ISBLANK(A130),"",Sheet1!P127)</f>
        <v>2</v>
      </c>
      <c r="G130" t="str">
        <f>IF(ISBLANK(A130),"",Sheet1!Q127)</f>
        <v/>
      </c>
      <c r="H130" t="str">
        <f t="shared" si="4"/>
        <v/>
      </c>
      <c r="I130" t="str">
        <f t="shared" si="5"/>
        <v/>
      </c>
      <c r="J130" t="str">
        <f t="shared" si="6"/>
        <v/>
      </c>
      <c r="K130" t="str">
        <f t="shared" si="7"/>
        <v/>
      </c>
    </row>
    <row r="131" spans="1:11" x14ac:dyDescent="0.25">
      <c r="A131" t="str">
        <f>IF(LEN(Sheet1!C128)&lt;1,"",IF(LEN(Sheet1!C128)&gt;1,"Q","A"))</f>
        <v>A</v>
      </c>
      <c r="B131">
        <f>IF(LEN(A131)&lt;1,"",Sheet1!R128)</f>
        <v>1</v>
      </c>
      <c r="C131" t="str">
        <f>IF(LEN(A131)&lt;1,"",Sheet1!AB128)</f>
        <v>query</v>
      </c>
      <c r="E131">
        <f>IF(LEN(A131)&lt;1,"",Sheet1!O128)</f>
        <v>0</v>
      </c>
      <c r="F131">
        <f>IF(ISBLANK(A131),"",Sheet1!P128)</f>
        <v>3</v>
      </c>
      <c r="G131" t="str">
        <f>IF(ISBLANK(A131),"",Sheet1!Q128)</f>
        <v/>
      </c>
      <c r="H131" t="str">
        <f t="shared" si="4"/>
        <v/>
      </c>
      <c r="I131" t="str">
        <f t="shared" si="5"/>
        <v/>
      </c>
      <c r="J131" t="str">
        <f t="shared" si="6"/>
        <v/>
      </c>
      <c r="K131" t="str">
        <f t="shared" si="7"/>
        <v/>
      </c>
    </row>
    <row r="132" spans="1:11" x14ac:dyDescent="0.25">
      <c r="A132" t="str">
        <f>IF(LEN(Sheet1!C129)&lt;1,"",IF(LEN(Sheet1!C129)&gt;1,"Q","A"))</f>
        <v>A</v>
      </c>
      <c r="B132">
        <f>IF(LEN(A132)&lt;1,"",Sheet1!R129)</f>
        <v>1</v>
      </c>
      <c r="C132" t="str">
        <f>IF(LEN(A132)&lt;1,"",Sheet1!AB129)</f>
        <v>hyperlink</v>
      </c>
      <c r="E132">
        <f>IF(LEN(A132)&lt;1,"",Sheet1!O129)</f>
        <v>0</v>
      </c>
      <c r="F132">
        <f>IF(ISBLANK(A132),"",Sheet1!P129)</f>
        <v>4</v>
      </c>
      <c r="G132" t="str">
        <f>IF(ISBLANK(A132),"",Sheet1!Q129)</f>
        <v/>
      </c>
      <c r="H132" t="str">
        <f t="shared" si="4"/>
        <v/>
      </c>
      <c r="I132" t="str">
        <f t="shared" si="5"/>
        <v/>
      </c>
      <c r="J132" t="str">
        <f t="shared" si="6"/>
        <v/>
      </c>
      <c r="K132" t="str">
        <f t="shared" si="7"/>
        <v/>
      </c>
    </row>
    <row r="133" spans="1:11" x14ac:dyDescent="0.25">
      <c r="A133" t="str">
        <f>IF(LEN(Sheet1!C130)&lt;1,"",IF(LEN(Sheet1!C130)&gt;1,"Q","A"))</f>
        <v>A</v>
      </c>
      <c r="B133">
        <f>IF(LEN(A133)&lt;1,"",Sheet1!R130)</f>
        <v>1</v>
      </c>
      <c r="C133" t="str">
        <f>IF(LEN(A133)&lt;1,"",Sheet1!AB130)</f>
        <v>semua jawaban salah</v>
      </c>
      <c r="E133">
        <f>IF(LEN(A133)&lt;1,"",Sheet1!O130)</f>
        <v>0</v>
      </c>
      <c r="F133">
        <f>IF(ISBLANK(A133),"",Sheet1!P130)</f>
        <v>5</v>
      </c>
      <c r="G133" t="str">
        <f>IF(ISBLANK(A133),"",Sheet1!Q130)</f>
        <v/>
      </c>
      <c r="H133" t="str">
        <f t="shared" si="4"/>
        <v/>
      </c>
      <c r="I133" t="str">
        <f t="shared" si="5"/>
        <v/>
      </c>
      <c r="J133" t="str">
        <f t="shared" si="6"/>
        <v/>
      </c>
      <c r="K133" t="str">
        <f t="shared" si="7"/>
        <v/>
      </c>
    </row>
    <row r="134" spans="1:11" x14ac:dyDescent="0.25">
      <c r="A134" t="str">
        <f>IF(LEN(Sheet1!C131)&lt;1,"",IF(LEN(Sheet1!C131)&gt;1,"Q","A"))</f>
        <v>Q</v>
      </c>
      <c r="B134">
        <f>IF(LEN(A134)&lt;1,"",Sheet1!R131)</f>
        <v>1</v>
      </c>
      <c r="C134" t="str">
        <f>IF(LEN(A134)&lt;1,"",Sheet1!AB131)</f>
        <v>Dalam tabel admin, bagian password menjadi kombinasi karakter (acak) yang sebenarnya artinya itu 'admin' dengan begitu orang yang berhasil mendapatkan datanya akan kesulitan untuk mengartikannya, konsep itu dinamakan dengan ...&amp;nbsp;</v>
      </c>
      <c r="E134" t="str">
        <f>IF(LEN(A134)&lt;1,"",Sheet1!O131)</f>
        <v>S</v>
      </c>
      <c r="F134">
        <f>IF(ISBLANK(A134),"",Sheet1!P131)</f>
        <v>1</v>
      </c>
      <c r="G134">
        <f>IF(ISBLANK(A134),"",Sheet1!Q131)</f>
        <v>22</v>
      </c>
      <c r="H134">
        <f t="shared" si="4"/>
        <v>0</v>
      </c>
      <c r="I134">
        <f t="shared" si="5"/>
        <v>0</v>
      </c>
      <c r="J134">
        <f t="shared" si="6"/>
        <v>0</v>
      </c>
      <c r="K134">
        <f t="shared" si="7"/>
        <v>0</v>
      </c>
    </row>
    <row r="135" spans="1:11" x14ac:dyDescent="0.25">
      <c r="A135" t="str">
        <f>IF(LEN(Sheet1!C132)&lt;1,"",IF(LEN(Sheet1!C132)&gt;1,"Q","A"))</f>
        <v>A</v>
      </c>
      <c r="B135">
        <f>IF(LEN(A135)&lt;1,"",Sheet1!R132)</f>
        <v>1</v>
      </c>
      <c r="C135" t="str">
        <f>IF(LEN(A135)&lt;1,"",Sheet1!AB132)</f>
        <v>insert</v>
      </c>
      <c r="E135">
        <f>IF(LEN(A135)&lt;1,"",Sheet1!O132)</f>
        <v>0</v>
      </c>
      <c r="F135">
        <f>IF(ISBLANK(A135),"",Sheet1!P132)</f>
        <v>1</v>
      </c>
      <c r="G135" t="str">
        <f>IF(ISBLANK(A135),"",Sheet1!Q132)</f>
        <v/>
      </c>
      <c r="H135" t="str">
        <f t="shared" si="4"/>
        <v/>
      </c>
      <c r="I135" t="str">
        <f t="shared" si="5"/>
        <v/>
      </c>
      <c r="J135" t="str">
        <f t="shared" si="6"/>
        <v/>
      </c>
      <c r="K135" t="str">
        <f t="shared" si="7"/>
        <v/>
      </c>
    </row>
    <row r="136" spans="1:11" x14ac:dyDescent="0.25">
      <c r="A136" t="str">
        <f>IF(LEN(Sheet1!C133)&lt;1,"",IF(LEN(Sheet1!C133)&gt;1,"Q","A"))</f>
        <v>A</v>
      </c>
      <c r="B136">
        <f>IF(LEN(A136)&lt;1,"",Sheet1!R133)</f>
        <v>1</v>
      </c>
      <c r="C136" t="str">
        <f>IF(LEN(A136)&lt;1,"",Sheet1!AB133)</f>
        <v>read</v>
      </c>
      <c r="E136">
        <f>IF(LEN(A136)&lt;1,"",Sheet1!O133)</f>
        <v>0</v>
      </c>
      <c r="F136">
        <f>IF(ISBLANK(A136),"",Sheet1!P133)</f>
        <v>2</v>
      </c>
      <c r="G136" t="str">
        <f>IF(ISBLANK(A136),"",Sheet1!Q133)</f>
        <v/>
      </c>
      <c r="H136" t="str">
        <f t="shared" si="4"/>
        <v/>
      </c>
      <c r="I136" t="str">
        <f t="shared" si="5"/>
        <v/>
      </c>
      <c r="J136" t="str">
        <f t="shared" si="6"/>
        <v/>
      </c>
      <c r="K136" t="str">
        <f t="shared" si="7"/>
        <v/>
      </c>
    </row>
    <row r="137" spans="1:11" x14ac:dyDescent="0.25">
      <c r="A137" t="str">
        <f>IF(LEN(Sheet1!C134)&lt;1,"",IF(LEN(Sheet1!C134)&gt;1,"Q","A"))</f>
        <v>A</v>
      </c>
      <c r="B137">
        <f>IF(LEN(A137)&lt;1,"",Sheet1!R134)</f>
        <v>1</v>
      </c>
      <c r="C137" t="str">
        <f>IF(LEN(A137)&lt;1,"",Sheet1!AB134)</f>
        <v>update</v>
      </c>
      <c r="E137">
        <f>IF(LEN(A137)&lt;1,"",Sheet1!O134)</f>
        <v>0</v>
      </c>
      <c r="F137">
        <f>IF(ISBLANK(A137),"",Sheet1!P134)</f>
        <v>3</v>
      </c>
      <c r="G137" t="str">
        <f>IF(ISBLANK(A137),"",Sheet1!Q134)</f>
        <v/>
      </c>
      <c r="H137" t="str">
        <f t="shared" ref="H137:H200" si="8">IF(ISBLANK(A137),"",IF(A137="Q",0,""))</f>
        <v/>
      </c>
      <c r="I137" t="str">
        <f t="shared" ref="I137:I200" si="9">IF(ISBLANK(A137),"",IF(A137="Q",0,""))</f>
        <v/>
      </c>
      <c r="J137" t="str">
        <f t="shared" ref="J137:J200" si="10">IF(ISBLANK(A137),"",IF(A137="Q",0,""))</f>
        <v/>
      </c>
      <c r="K137" t="str">
        <f t="shared" ref="K137:K200" si="11">IF(ISBLANK(A137),"",IF(A137="Q",0,""))</f>
        <v/>
      </c>
    </row>
    <row r="138" spans="1:11" x14ac:dyDescent="0.25">
      <c r="A138" t="str">
        <f>IF(LEN(Sheet1!C135)&lt;1,"",IF(LEN(Sheet1!C135)&gt;1,"Q","A"))</f>
        <v>A</v>
      </c>
      <c r="B138">
        <f>IF(LEN(A138)&lt;1,"",Sheet1!R135)</f>
        <v>1</v>
      </c>
      <c r="C138" t="str">
        <f>IF(LEN(A138)&lt;1,"",Sheet1!AB135)</f>
        <v>delete</v>
      </c>
      <c r="E138">
        <f>IF(LEN(A138)&lt;1,"",Sheet1!O135)</f>
        <v>0</v>
      </c>
      <c r="F138">
        <f>IF(ISBLANK(A138),"",Sheet1!P135)</f>
        <v>4</v>
      </c>
      <c r="G138" t="str">
        <f>IF(ISBLANK(A138),"",Sheet1!Q135)</f>
        <v/>
      </c>
      <c r="H138" t="str">
        <f t="shared" si="8"/>
        <v/>
      </c>
      <c r="I138" t="str">
        <f t="shared" si="9"/>
        <v/>
      </c>
      <c r="J138" t="str">
        <f t="shared" si="10"/>
        <v/>
      </c>
      <c r="K138" t="str">
        <f t="shared" si="11"/>
        <v/>
      </c>
    </row>
    <row r="139" spans="1:11" x14ac:dyDescent="0.25">
      <c r="A139" t="str">
        <f>IF(LEN(Sheet1!C136)&lt;1,"",IF(LEN(Sheet1!C136)&gt;1,"Q","A"))</f>
        <v>A</v>
      </c>
      <c r="B139">
        <f>IF(LEN(A139)&lt;1,"",Sheet1!R136)</f>
        <v>1</v>
      </c>
      <c r="C139" t="str">
        <f>IF(LEN(A139)&lt;1,"",Sheet1!AB136)</f>
        <v>enkripsi</v>
      </c>
      <c r="E139">
        <f>IF(LEN(A139)&lt;1,"",Sheet1!O136)</f>
        <v>1</v>
      </c>
      <c r="F139">
        <f>IF(ISBLANK(A139),"",Sheet1!P136)</f>
        <v>5</v>
      </c>
      <c r="G139" t="str">
        <f>IF(ISBLANK(A139),"",Sheet1!Q136)</f>
        <v/>
      </c>
      <c r="H139" t="str">
        <f t="shared" si="8"/>
        <v/>
      </c>
      <c r="I139" t="str">
        <f t="shared" si="9"/>
        <v/>
      </c>
      <c r="J139" t="str">
        <f t="shared" si="10"/>
        <v/>
      </c>
      <c r="K139" t="str">
        <f t="shared" si="11"/>
        <v/>
      </c>
    </row>
    <row r="140" spans="1:11" x14ac:dyDescent="0.25">
      <c r="A140" t="str">
        <f>IF(LEN(Sheet1!C137)&lt;1,"",IF(LEN(Sheet1!C137)&gt;1,"Q","A"))</f>
        <v>Q</v>
      </c>
      <c r="B140">
        <f>IF(LEN(A140)&lt;1,"",Sheet1!R137)</f>
        <v>1</v>
      </c>
      <c r="C140" t="str">
        <f>IF(LEN(A140)&lt;1,"",Sheet1!AB137)</f>
        <v>cara membuat koneksi dalam php, kita membutuhkan, kecuali...&amp;nbsp;</v>
      </c>
      <c r="E140" t="str">
        <f>IF(LEN(A140)&lt;1,"",Sheet1!O137)</f>
        <v>S</v>
      </c>
      <c r="F140">
        <f>IF(ISBLANK(A140),"",Sheet1!P137)</f>
        <v>1</v>
      </c>
      <c r="G140">
        <f>IF(ISBLANK(A140),"",Sheet1!Q137)</f>
        <v>23</v>
      </c>
      <c r="H140">
        <f t="shared" si="8"/>
        <v>0</v>
      </c>
      <c r="I140">
        <f t="shared" si="9"/>
        <v>0</v>
      </c>
      <c r="J140">
        <f t="shared" si="10"/>
        <v>0</v>
      </c>
      <c r="K140">
        <f t="shared" si="11"/>
        <v>0</v>
      </c>
    </row>
    <row r="141" spans="1:11" x14ac:dyDescent="0.25">
      <c r="A141" t="str">
        <f>IF(LEN(Sheet1!C138)&lt;1,"",IF(LEN(Sheet1!C138)&gt;1,"Q","A"))</f>
        <v>A</v>
      </c>
      <c r="B141">
        <f>IF(LEN(A141)&lt;1,"",Sheet1!R138)</f>
        <v>1</v>
      </c>
      <c r="C141" t="str">
        <f>IF(LEN(A141)&lt;1,"",Sheet1!AB138)</f>
        <v>host</v>
      </c>
      <c r="E141">
        <f>IF(LEN(A141)&lt;1,"",Sheet1!O138)</f>
        <v>0</v>
      </c>
      <c r="F141">
        <f>IF(ISBLANK(A141),"",Sheet1!P138)</f>
        <v>1</v>
      </c>
      <c r="G141" t="str">
        <f>IF(ISBLANK(A141),"",Sheet1!Q138)</f>
        <v/>
      </c>
      <c r="H141" t="str">
        <f t="shared" si="8"/>
        <v/>
      </c>
      <c r="I141" t="str">
        <f t="shared" si="9"/>
        <v/>
      </c>
      <c r="J141" t="str">
        <f t="shared" si="10"/>
        <v/>
      </c>
      <c r="K141" t="str">
        <f t="shared" si="11"/>
        <v/>
      </c>
    </row>
    <row r="142" spans="1:11" x14ac:dyDescent="0.25">
      <c r="A142" t="str">
        <f>IF(LEN(Sheet1!C139)&lt;1,"",IF(LEN(Sheet1!C139)&gt;1,"Q","A"))</f>
        <v>A</v>
      </c>
      <c r="B142">
        <f>IF(LEN(A142)&lt;1,"",Sheet1!R139)</f>
        <v>1</v>
      </c>
      <c r="C142" t="str">
        <f>IF(LEN(A142)&lt;1,"",Sheet1!AB139)</f>
        <v>username</v>
      </c>
      <c r="E142">
        <f>IF(LEN(A142)&lt;1,"",Sheet1!O139)</f>
        <v>0</v>
      </c>
      <c r="F142">
        <f>IF(ISBLANK(A142),"",Sheet1!P139)</f>
        <v>2</v>
      </c>
      <c r="G142" t="str">
        <f>IF(ISBLANK(A142),"",Sheet1!Q139)</f>
        <v/>
      </c>
      <c r="H142" t="str">
        <f t="shared" si="8"/>
        <v/>
      </c>
      <c r="I142" t="str">
        <f t="shared" si="9"/>
        <v/>
      </c>
      <c r="J142" t="str">
        <f t="shared" si="10"/>
        <v/>
      </c>
      <c r="K142" t="str">
        <f t="shared" si="11"/>
        <v/>
      </c>
    </row>
    <row r="143" spans="1:11" x14ac:dyDescent="0.25">
      <c r="A143" t="str">
        <f>IF(LEN(Sheet1!C140)&lt;1,"",IF(LEN(Sheet1!C140)&gt;1,"Q","A"))</f>
        <v>A</v>
      </c>
      <c r="B143">
        <f>IF(LEN(A143)&lt;1,"",Sheet1!R140)</f>
        <v>1</v>
      </c>
      <c r="C143" t="str">
        <f>IF(LEN(A143)&lt;1,"",Sheet1!AB140)</f>
        <v>password</v>
      </c>
      <c r="E143">
        <f>IF(LEN(A143)&lt;1,"",Sheet1!O140)</f>
        <v>0</v>
      </c>
      <c r="F143">
        <f>IF(ISBLANK(A143),"",Sheet1!P140)</f>
        <v>3</v>
      </c>
      <c r="G143" t="str">
        <f>IF(ISBLANK(A143),"",Sheet1!Q140)</f>
        <v/>
      </c>
      <c r="H143" t="str">
        <f t="shared" si="8"/>
        <v/>
      </c>
      <c r="I143" t="str">
        <f t="shared" si="9"/>
        <v/>
      </c>
      <c r="J143" t="str">
        <f t="shared" si="10"/>
        <v/>
      </c>
      <c r="K143" t="str">
        <f t="shared" si="11"/>
        <v/>
      </c>
    </row>
    <row r="144" spans="1:11" x14ac:dyDescent="0.25">
      <c r="A144" t="str">
        <f>IF(LEN(Sheet1!C141)&lt;1,"",IF(LEN(Sheet1!C141)&gt;1,"Q","A"))</f>
        <v>A</v>
      </c>
      <c r="B144">
        <f>IF(LEN(A144)&lt;1,"",Sheet1!R141)</f>
        <v>1</v>
      </c>
      <c r="C144" t="str">
        <f>IF(LEN(A144)&lt;1,"",Sheet1!AB141)</f>
        <v>nama database</v>
      </c>
      <c r="E144">
        <f>IF(LEN(A144)&lt;1,"",Sheet1!O141)</f>
        <v>0</v>
      </c>
      <c r="F144">
        <f>IF(ISBLANK(A144),"",Sheet1!P141)</f>
        <v>4</v>
      </c>
      <c r="G144" t="str">
        <f>IF(ISBLANK(A144),"",Sheet1!Q141)</f>
        <v/>
      </c>
      <c r="H144" t="str">
        <f t="shared" si="8"/>
        <v/>
      </c>
      <c r="I144" t="str">
        <f t="shared" si="9"/>
        <v/>
      </c>
      <c r="J144" t="str">
        <f t="shared" si="10"/>
        <v/>
      </c>
      <c r="K144" t="str">
        <f t="shared" si="11"/>
        <v/>
      </c>
    </row>
    <row r="145" spans="1:11" x14ac:dyDescent="0.25">
      <c r="A145" t="str">
        <f>IF(LEN(Sheet1!C142)&lt;1,"",IF(LEN(Sheet1!C142)&gt;1,"Q","A"))</f>
        <v>A</v>
      </c>
      <c r="B145">
        <f>IF(LEN(A145)&lt;1,"",Sheet1!R142)</f>
        <v>1</v>
      </c>
      <c r="C145" t="str">
        <f>IF(LEN(A145)&lt;1,"",Sheet1!AB142)</f>
        <v>nama tabel/entitas</v>
      </c>
      <c r="E145">
        <f>IF(LEN(A145)&lt;1,"",Sheet1!O142)</f>
        <v>1</v>
      </c>
      <c r="F145">
        <f>IF(ISBLANK(A145),"",Sheet1!P142)</f>
        <v>5</v>
      </c>
      <c r="G145" t="str">
        <f>IF(ISBLANK(A145),"",Sheet1!Q142)</f>
        <v/>
      </c>
      <c r="H145" t="str">
        <f t="shared" si="8"/>
        <v/>
      </c>
      <c r="I145" t="str">
        <f t="shared" si="9"/>
        <v/>
      </c>
      <c r="J145" t="str">
        <f t="shared" si="10"/>
        <v/>
      </c>
      <c r="K145" t="str">
        <f t="shared" si="11"/>
        <v/>
      </c>
    </row>
    <row r="146" spans="1:11" x14ac:dyDescent="0.25">
      <c r="A146" t="str">
        <f>IF(LEN(Sheet1!C143)&lt;1,"",IF(LEN(Sheet1!C143)&gt;1,"Q","A"))</f>
        <v>Q</v>
      </c>
      <c r="B146">
        <f>IF(LEN(A146)&lt;1,"",Sheet1!R143)</f>
        <v>1</v>
      </c>
      <c r="C146" t="str">
        <f>IF(LEN(A146)&lt;1,"",Sheet1!AB143)</f>
        <v>Create dalam crud berarti melakukan query&amp;nbsp;</v>
      </c>
      <c r="E146" t="str">
        <f>IF(LEN(A146)&lt;1,"",Sheet1!O143)</f>
        <v>S</v>
      </c>
      <c r="F146">
        <f>IF(ISBLANK(A146),"",Sheet1!P143)</f>
        <v>1</v>
      </c>
      <c r="G146">
        <f>IF(ISBLANK(A146),"",Sheet1!Q143)</f>
        <v>24</v>
      </c>
      <c r="H146">
        <f t="shared" si="8"/>
        <v>0</v>
      </c>
      <c r="I146">
        <f t="shared" si="9"/>
        <v>0</v>
      </c>
      <c r="J146">
        <f t="shared" si="10"/>
        <v>0</v>
      </c>
      <c r="K146">
        <f t="shared" si="11"/>
        <v>0</v>
      </c>
    </row>
    <row r="147" spans="1:11" x14ac:dyDescent="0.25">
      <c r="A147" t="str">
        <f>IF(LEN(Sheet1!C144)&lt;1,"",IF(LEN(Sheet1!C144)&gt;1,"Q","A"))</f>
        <v>A</v>
      </c>
      <c r="B147">
        <f>IF(LEN(A147)&lt;1,"",Sheet1!R144)</f>
        <v>1</v>
      </c>
      <c r="C147" t="str">
        <f>IF(LEN(A147)&lt;1,"",Sheet1!AB144)</f>
        <v>insert</v>
      </c>
      <c r="E147">
        <f>IF(LEN(A147)&lt;1,"",Sheet1!O144)</f>
        <v>1</v>
      </c>
      <c r="F147">
        <f>IF(ISBLANK(A147),"",Sheet1!P144)</f>
        <v>1</v>
      </c>
      <c r="G147" t="str">
        <f>IF(ISBLANK(A147),"",Sheet1!Q144)</f>
        <v/>
      </c>
      <c r="H147" t="str">
        <f t="shared" si="8"/>
        <v/>
      </c>
      <c r="I147" t="str">
        <f t="shared" si="9"/>
        <v/>
      </c>
      <c r="J147" t="str">
        <f t="shared" si="10"/>
        <v/>
      </c>
      <c r="K147" t="str">
        <f t="shared" si="11"/>
        <v/>
      </c>
    </row>
    <row r="148" spans="1:11" x14ac:dyDescent="0.25">
      <c r="A148" t="str">
        <f>IF(LEN(Sheet1!C145)&lt;1,"",IF(LEN(Sheet1!C145)&gt;1,"Q","A"))</f>
        <v>A</v>
      </c>
      <c r="B148">
        <f>IF(LEN(A148)&lt;1,"",Sheet1!R145)</f>
        <v>1</v>
      </c>
      <c r="C148" t="str">
        <f>IF(LEN(A148)&lt;1,"",Sheet1!AB145)</f>
        <v>select</v>
      </c>
      <c r="E148">
        <f>IF(LEN(A148)&lt;1,"",Sheet1!O145)</f>
        <v>0</v>
      </c>
      <c r="F148">
        <f>IF(ISBLANK(A148),"",Sheet1!P145)</f>
        <v>2</v>
      </c>
      <c r="G148" t="str">
        <f>IF(ISBLANK(A148),"",Sheet1!Q145)</f>
        <v/>
      </c>
      <c r="H148" t="str">
        <f t="shared" si="8"/>
        <v/>
      </c>
      <c r="I148" t="str">
        <f t="shared" si="9"/>
        <v/>
      </c>
      <c r="J148" t="str">
        <f t="shared" si="10"/>
        <v/>
      </c>
      <c r="K148" t="str">
        <f t="shared" si="11"/>
        <v/>
      </c>
    </row>
    <row r="149" spans="1:11" x14ac:dyDescent="0.25">
      <c r="A149" t="str">
        <f>IF(LEN(Sheet1!C146)&lt;1,"",IF(LEN(Sheet1!C146)&gt;1,"Q","A"))</f>
        <v>A</v>
      </c>
      <c r="B149">
        <f>IF(LEN(A149)&lt;1,"",Sheet1!R146)</f>
        <v>1</v>
      </c>
      <c r="C149" t="str">
        <f>IF(LEN(A149)&lt;1,"",Sheet1!AB146)</f>
        <v>update</v>
      </c>
      <c r="E149">
        <f>IF(LEN(A149)&lt;1,"",Sheet1!O146)</f>
        <v>0</v>
      </c>
      <c r="F149">
        <f>IF(ISBLANK(A149),"",Sheet1!P146)</f>
        <v>3</v>
      </c>
      <c r="G149" t="str">
        <f>IF(ISBLANK(A149),"",Sheet1!Q146)</f>
        <v/>
      </c>
      <c r="H149" t="str">
        <f t="shared" si="8"/>
        <v/>
      </c>
      <c r="I149" t="str">
        <f t="shared" si="9"/>
        <v/>
      </c>
      <c r="J149" t="str">
        <f t="shared" si="10"/>
        <v/>
      </c>
      <c r="K149" t="str">
        <f t="shared" si="11"/>
        <v/>
      </c>
    </row>
    <row r="150" spans="1:11" x14ac:dyDescent="0.25">
      <c r="A150" t="str">
        <f>IF(LEN(Sheet1!C147)&lt;1,"",IF(LEN(Sheet1!C147)&gt;1,"Q","A"))</f>
        <v>A</v>
      </c>
      <c r="B150">
        <f>IF(LEN(A150)&lt;1,"",Sheet1!R147)</f>
        <v>1</v>
      </c>
      <c r="C150" t="str">
        <f>IF(LEN(A150)&lt;1,"",Sheet1!AB147)</f>
        <v>delete</v>
      </c>
      <c r="E150">
        <f>IF(LEN(A150)&lt;1,"",Sheet1!O147)</f>
        <v>0</v>
      </c>
      <c r="F150">
        <f>IF(ISBLANK(A150),"",Sheet1!P147)</f>
        <v>4</v>
      </c>
      <c r="G150" t="str">
        <f>IF(ISBLANK(A150),"",Sheet1!Q147)</f>
        <v/>
      </c>
      <c r="H150" t="str">
        <f t="shared" si="8"/>
        <v/>
      </c>
      <c r="I150" t="str">
        <f t="shared" si="9"/>
        <v/>
      </c>
      <c r="J150" t="str">
        <f t="shared" si="10"/>
        <v/>
      </c>
      <c r="K150" t="str">
        <f t="shared" si="11"/>
        <v/>
      </c>
    </row>
    <row r="151" spans="1:11" x14ac:dyDescent="0.25">
      <c r="A151" t="str">
        <f>IF(LEN(Sheet1!C148)&lt;1,"",IF(LEN(Sheet1!C148)&gt;1,"Q","A"))</f>
        <v>A</v>
      </c>
      <c r="B151">
        <f>IF(LEN(A151)&lt;1,"",Sheet1!R148)</f>
        <v>1</v>
      </c>
      <c r="C151" t="str">
        <f>IF(LEN(A151)&lt;1,"",Sheet1!AB148)</f>
        <v>view</v>
      </c>
      <c r="E151">
        <f>IF(LEN(A151)&lt;1,"",Sheet1!O148)</f>
        <v>0</v>
      </c>
      <c r="F151">
        <f>IF(ISBLANK(A151),"",Sheet1!P148)</f>
        <v>5</v>
      </c>
      <c r="G151" t="str">
        <f>IF(ISBLANK(A151),"",Sheet1!Q148)</f>
        <v/>
      </c>
      <c r="H151" t="str">
        <f t="shared" si="8"/>
        <v/>
      </c>
      <c r="I151" t="str">
        <f t="shared" si="9"/>
        <v/>
      </c>
      <c r="J151" t="str">
        <f t="shared" si="10"/>
        <v/>
      </c>
      <c r="K151" t="str">
        <f t="shared" si="11"/>
        <v/>
      </c>
    </row>
    <row r="152" spans="1:11" x14ac:dyDescent="0.25">
      <c r="A152" t="str">
        <f>IF(LEN(Sheet1!C149)&lt;1,"",IF(LEN(Sheet1!C149)&gt;1,"Q","A"))</f>
        <v>Q</v>
      </c>
      <c r="B152">
        <f>IF(LEN(A152)&lt;1,"",Sheet1!R149)</f>
        <v>1</v>
      </c>
      <c r="C152" t="str">
        <f>IF(LEN(A152)&lt;1,"",Sheet1!AB149)</f>
        <v>dalam proses logout di php, maka kita harus ...&amp;nbsp;</v>
      </c>
      <c r="E152" t="str">
        <f>IF(LEN(A152)&lt;1,"",Sheet1!O149)</f>
        <v>S</v>
      </c>
      <c r="F152">
        <f>IF(ISBLANK(A152),"",Sheet1!P149)</f>
        <v>1</v>
      </c>
      <c r="G152">
        <f>IF(ISBLANK(A152),"",Sheet1!Q149)</f>
        <v>25</v>
      </c>
      <c r="H152">
        <f t="shared" si="8"/>
        <v>0</v>
      </c>
      <c r="I152">
        <f t="shared" si="9"/>
        <v>0</v>
      </c>
      <c r="J152">
        <f t="shared" si="10"/>
        <v>0</v>
      </c>
      <c r="K152">
        <f t="shared" si="11"/>
        <v>0</v>
      </c>
    </row>
    <row r="153" spans="1:11" x14ac:dyDescent="0.25">
      <c r="A153" t="str">
        <f>IF(LEN(Sheet1!C150)&lt;1,"",IF(LEN(Sheet1!C150)&gt;1,"Q","A"))</f>
        <v>A</v>
      </c>
      <c r="B153">
        <f>IF(LEN(A153)&lt;1,"",Sheet1!R150)</f>
        <v>1</v>
      </c>
      <c r="C153" t="str">
        <f>IF(LEN(A153)&lt;1,"",Sheet1!AB150)</f>
        <v>menambahkan session</v>
      </c>
      <c r="E153">
        <f>IF(LEN(A153)&lt;1,"",Sheet1!O150)</f>
        <v>0</v>
      </c>
      <c r="F153">
        <f>IF(ISBLANK(A153),"",Sheet1!P150)</f>
        <v>1</v>
      </c>
      <c r="G153" t="str">
        <f>IF(ISBLANK(A153),"",Sheet1!Q150)</f>
        <v/>
      </c>
      <c r="H153" t="str">
        <f t="shared" si="8"/>
        <v/>
      </c>
      <c r="I153" t="str">
        <f t="shared" si="9"/>
        <v/>
      </c>
      <c r="J153" t="str">
        <f t="shared" si="10"/>
        <v/>
      </c>
      <c r="K153" t="str">
        <f t="shared" si="11"/>
        <v/>
      </c>
    </row>
    <row r="154" spans="1:11" x14ac:dyDescent="0.25">
      <c r="A154" t="str">
        <f>IF(LEN(Sheet1!C151)&lt;1,"",IF(LEN(Sheet1!C151)&gt;1,"Q","A"))</f>
        <v>A</v>
      </c>
      <c r="B154">
        <f>IF(LEN(A154)&lt;1,"",Sheet1!R151)</f>
        <v>1</v>
      </c>
      <c r="C154" t="str">
        <f>IF(LEN(A154)&lt;1,"",Sheet1!AB151)</f>
        <v>menghancurkan/menghapus session</v>
      </c>
      <c r="E154">
        <f>IF(LEN(A154)&lt;1,"",Sheet1!O151)</f>
        <v>1</v>
      </c>
      <c r="F154">
        <f>IF(ISBLANK(A154),"",Sheet1!P151)</f>
        <v>2</v>
      </c>
      <c r="G154" t="str">
        <f>IF(ISBLANK(A154),"",Sheet1!Q151)</f>
        <v/>
      </c>
      <c r="H154" t="str">
        <f t="shared" si="8"/>
        <v/>
      </c>
      <c r="I154" t="str">
        <f t="shared" si="9"/>
        <v/>
      </c>
      <c r="J154" t="str">
        <f t="shared" si="10"/>
        <v/>
      </c>
      <c r="K154" t="str">
        <f t="shared" si="11"/>
        <v/>
      </c>
    </row>
    <row r="155" spans="1:11" x14ac:dyDescent="0.25">
      <c r="A155" t="str">
        <f>IF(LEN(Sheet1!C152)&lt;1,"",IF(LEN(Sheet1!C152)&gt;1,"Q","A"))</f>
        <v>A</v>
      </c>
      <c r="B155">
        <f>IF(LEN(A155)&lt;1,"",Sheet1!R152)</f>
        <v>1</v>
      </c>
      <c r="C155" t="str">
        <f>IF(LEN(A155)&lt;1,"",Sheet1!AB152)</f>
        <v>membuat tombol logout</v>
      </c>
      <c r="E155">
        <f>IF(LEN(A155)&lt;1,"",Sheet1!O152)</f>
        <v>0</v>
      </c>
      <c r="F155">
        <f>IF(ISBLANK(A155),"",Sheet1!P152)</f>
        <v>3</v>
      </c>
      <c r="G155" t="str">
        <f>IF(ISBLANK(A155),"",Sheet1!Q152)</f>
        <v/>
      </c>
      <c r="H155" t="str">
        <f t="shared" si="8"/>
        <v/>
      </c>
      <c r="I155" t="str">
        <f t="shared" si="9"/>
        <v/>
      </c>
      <c r="J155" t="str">
        <f t="shared" si="10"/>
        <v/>
      </c>
      <c r="K155" t="str">
        <f t="shared" si="11"/>
        <v/>
      </c>
    </row>
    <row r="156" spans="1:11" x14ac:dyDescent="0.25">
      <c r="A156" t="str">
        <f>IF(LEN(Sheet1!C153)&lt;1,"",IF(LEN(Sheet1!C153)&gt;1,"Q","A"))</f>
        <v>A</v>
      </c>
      <c r="B156">
        <f>IF(LEN(A156)&lt;1,"",Sheet1!R153)</f>
        <v>1</v>
      </c>
      <c r="C156" t="str">
        <f>IF(LEN(A156)&lt;1,"",Sheet1!AB153)</f>
        <v>membuat tombol login</v>
      </c>
      <c r="E156">
        <f>IF(LEN(A156)&lt;1,"",Sheet1!O153)</f>
        <v>0</v>
      </c>
      <c r="F156">
        <f>IF(ISBLANK(A156),"",Sheet1!P153)</f>
        <v>4</v>
      </c>
      <c r="G156" t="str">
        <f>IF(ISBLANK(A156),"",Sheet1!Q153)</f>
        <v/>
      </c>
      <c r="H156" t="str">
        <f t="shared" si="8"/>
        <v/>
      </c>
      <c r="I156" t="str">
        <f t="shared" si="9"/>
        <v/>
      </c>
      <c r="J156" t="str">
        <f t="shared" si="10"/>
        <v/>
      </c>
      <c r="K156" t="str">
        <f t="shared" si="11"/>
        <v/>
      </c>
    </row>
    <row r="157" spans="1:11" x14ac:dyDescent="0.25">
      <c r="A157" t="str">
        <f>IF(LEN(Sheet1!C154)&lt;1,"",IF(LEN(Sheet1!C154)&gt;1,"Q","A"))</f>
        <v>A</v>
      </c>
      <c r="B157">
        <f>IF(LEN(A157)&lt;1,"",Sheet1!R154)</f>
        <v>1</v>
      </c>
      <c r="C157" t="str">
        <f>IF(LEN(A157)&lt;1,"",Sheet1!AB154)</f>
        <v>semua pernyataan tidak tepat</v>
      </c>
      <c r="E157">
        <f>IF(LEN(A157)&lt;1,"",Sheet1!O154)</f>
        <v>0</v>
      </c>
      <c r="F157">
        <f>IF(ISBLANK(A157),"",Sheet1!P154)</f>
        <v>5</v>
      </c>
      <c r="G157" t="str">
        <f>IF(ISBLANK(A157),"",Sheet1!Q154)</f>
        <v/>
      </c>
      <c r="H157" t="str">
        <f t="shared" si="8"/>
        <v/>
      </c>
      <c r="I157" t="str">
        <f t="shared" si="9"/>
        <v/>
      </c>
      <c r="J157" t="str">
        <f t="shared" si="10"/>
        <v/>
      </c>
      <c r="K157" t="str">
        <f t="shared" si="11"/>
        <v/>
      </c>
    </row>
    <row r="158" spans="1:11" x14ac:dyDescent="0.25">
      <c r="A158" t="str">
        <f>IF(LEN(Sheet1!C155)&lt;1,"",IF(LEN(Sheet1!C155)&gt;1,"Q","A"))</f>
        <v>Q</v>
      </c>
      <c r="B158">
        <f>IF(LEN(A158)&lt;1,"",Sheet1!R155)</f>
        <v>1</v>
      </c>
      <c r="C158" t="str">
        <f>IF(LEN(A158)&lt;1,"",Sheet1!AB155)</f>
        <v>Setiap variabel di PHP diawali dengan simbol…&amp;nbsp;</v>
      </c>
      <c r="E158" t="str">
        <f>IF(LEN(A158)&lt;1,"",Sheet1!O155)</f>
        <v>S</v>
      </c>
      <c r="F158">
        <f>IF(ISBLANK(A158),"",Sheet1!P155)</f>
        <v>1</v>
      </c>
      <c r="G158">
        <f>IF(ISBLANK(A158),"",Sheet1!Q155)</f>
        <v>26</v>
      </c>
      <c r="H158">
        <f t="shared" si="8"/>
        <v>0</v>
      </c>
      <c r="I158">
        <f t="shared" si="9"/>
        <v>0</v>
      </c>
      <c r="J158">
        <f t="shared" si="10"/>
        <v>0</v>
      </c>
      <c r="K158">
        <f t="shared" si="11"/>
        <v>0</v>
      </c>
    </row>
    <row r="159" spans="1:11" x14ac:dyDescent="0.25">
      <c r="A159" t="str">
        <f>IF(LEN(Sheet1!C156)&lt;1,"",IF(LEN(Sheet1!C156)&gt;1,"Q","A"))</f>
        <v>A</v>
      </c>
      <c r="B159">
        <f>IF(LEN(A159)&lt;1,"",Sheet1!R156)</f>
        <v>1</v>
      </c>
      <c r="C159" t="str">
        <f>IF(LEN(A159)&lt;1,"",Sheet1!AB156)</f>
        <v>*</v>
      </c>
      <c r="E159">
        <f>IF(LEN(A159)&lt;1,"",Sheet1!O156)</f>
        <v>0</v>
      </c>
      <c r="F159">
        <f>IF(ISBLANK(A159),"",Sheet1!P156)</f>
        <v>1</v>
      </c>
      <c r="G159" t="str">
        <f>IF(ISBLANK(A159),"",Sheet1!Q156)</f>
        <v/>
      </c>
      <c r="H159" t="str">
        <f t="shared" si="8"/>
        <v/>
      </c>
      <c r="I159" t="str">
        <f t="shared" si="9"/>
        <v/>
      </c>
      <c r="J159" t="str">
        <f t="shared" si="10"/>
        <v/>
      </c>
      <c r="K159" t="str">
        <f t="shared" si="11"/>
        <v/>
      </c>
    </row>
    <row r="160" spans="1:11" x14ac:dyDescent="0.25">
      <c r="A160" t="str">
        <f>IF(LEN(Sheet1!C157)&lt;1,"",IF(LEN(Sheet1!C157)&gt;1,"Q","A"))</f>
        <v>A</v>
      </c>
      <c r="B160">
        <f>IF(LEN(A160)&lt;1,"",Sheet1!R157)</f>
        <v>1</v>
      </c>
      <c r="C160" t="str">
        <f>IF(LEN(A160)&lt;1,"",Sheet1!AB157)</f>
        <v>$</v>
      </c>
      <c r="E160">
        <f>IF(LEN(A160)&lt;1,"",Sheet1!O157)</f>
        <v>1</v>
      </c>
      <c r="F160">
        <f>IF(ISBLANK(A160),"",Sheet1!P157)</f>
        <v>2</v>
      </c>
      <c r="G160" t="str">
        <f>IF(ISBLANK(A160),"",Sheet1!Q157)</f>
        <v/>
      </c>
      <c r="H160" t="str">
        <f t="shared" si="8"/>
        <v/>
      </c>
      <c r="I160" t="str">
        <f t="shared" si="9"/>
        <v/>
      </c>
      <c r="J160" t="str">
        <f t="shared" si="10"/>
        <v/>
      </c>
      <c r="K160" t="str">
        <f t="shared" si="11"/>
        <v/>
      </c>
    </row>
    <row r="161" spans="1:11" x14ac:dyDescent="0.25">
      <c r="A161" t="str">
        <f>IF(LEN(Sheet1!C158)&lt;1,"",IF(LEN(Sheet1!C158)&gt;1,"Q","A"))</f>
        <v>A</v>
      </c>
      <c r="B161">
        <f>IF(LEN(A161)&lt;1,"",Sheet1!R158)</f>
        <v>1</v>
      </c>
      <c r="C161" t="str">
        <f>IF(LEN(A161)&lt;1,"",Sheet1!AB158)</f>
        <v>%</v>
      </c>
      <c r="E161">
        <f>IF(LEN(A161)&lt;1,"",Sheet1!O158)</f>
        <v>0</v>
      </c>
      <c r="F161">
        <f>IF(ISBLANK(A161),"",Sheet1!P158)</f>
        <v>3</v>
      </c>
      <c r="G161" t="str">
        <f>IF(ISBLANK(A161),"",Sheet1!Q158)</f>
        <v/>
      </c>
      <c r="H161" t="str">
        <f t="shared" si="8"/>
        <v/>
      </c>
      <c r="I161" t="str">
        <f t="shared" si="9"/>
        <v/>
      </c>
      <c r="J161" t="str">
        <f t="shared" si="10"/>
        <v/>
      </c>
      <c r="K161" t="str">
        <f t="shared" si="11"/>
        <v/>
      </c>
    </row>
    <row r="162" spans="1:11" x14ac:dyDescent="0.25">
      <c r="A162" t="str">
        <f>IF(LEN(Sheet1!C159)&lt;1,"",IF(LEN(Sheet1!C159)&gt;1,"Q","A"))</f>
        <v>A</v>
      </c>
      <c r="B162">
        <f>IF(LEN(A162)&lt;1,"",Sheet1!R159)</f>
        <v>1</v>
      </c>
      <c r="C162" t="str">
        <f>IF(LEN(A162)&lt;1,"",Sheet1!AB159)</f>
        <v>#</v>
      </c>
      <c r="E162">
        <f>IF(LEN(A162)&lt;1,"",Sheet1!O159)</f>
        <v>0</v>
      </c>
      <c r="F162">
        <f>IF(ISBLANK(A162),"",Sheet1!P159)</f>
        <v>4</v>
      </c>
      <c r="G162" t="str">
        <f>IF(ISBLANK(A162),"",Sheet1!Q159)</f>
        <v/>
      </c>
      <c r="H162" t="str">
        <f t="shared" si="8"/>
        <v/>
      </c>
      <c r="I162" t="str">
        <f t="shared" si="9"/>
        <v/>
      </c>
      <c r="J162" t="str">
        <f t="shared" si="10"/>
        <v/>
      </c>
      <c r="K162" t="str">
        <f t="shared" si="11"/>
        <v/>
      </c>
    </row>
    <row r="163" spans="1:11" x14ac:dyDescent="0.25">
      <c r="A163" t="str">
        <f>IF(LEN(Sheet1!C160)&lt;1,"",IF(LEN(Sheet1!C160)&gt;1,"Q","A"))</f>
        <v>A</v>
      </c>
      <c r="B163">
        <f>IF(LEN(A163)&lt;1,"",Sheet1!R160)</f>
        <v>1</v>
      </c>
      <c r="C163" t="str">
        <f>IF(LEN(A163)&lt;1,"",Sheet1!AB160)</f>
        <v>@</v>
      </c>
      <c r="E163">
        <f>IF(LEN(A163)&lt;1,"",Sheet1!O160)</f>
        <v>0</v>
      </c>
      <c r="F163">
        <f>IF(ISBLANK(A163),"",Sheet1!P160)</f>
        <v>5</v>
      </c>
      <c r="G163" t="str">
        <f>IF(ISBLANK(A163),"",Sheet1!Q160)</f>
        <v/>
      </c>
      <c r="H163" t="str">
        <f t="shared" si="8"/>
        <v/>
      </c>
      <c r="I163" t="str">
        <f t="shared" si="9"/>
        <v/>
      </c>
      <c r="J163" t="str">
        <f t="shared" si="10"/>
        <v/>
      </c>
      <c r="K163" t="str">
        <f t="shared" si="11"/>
        <v/>
      </c>
    </row>
    <row r="164" spans="1:11" x14ac:dyDescent="0.25">
      <c r="A164" t="str">
        <f>IF(LEN(Sheet1!C161)&lt;1,"",IF(LEN(Sheet1!C161)&gt;1,"Q","A"))</f>
        <v>Q</v>
      </c>
      <c r="B164">
        <f>IF(LEN(A164)&lt;1,"",Sheet1!R161)</f>
        <v>1</v>
      </c>
      <c r="C164" t="str">
        <f>IF(LEN(A164)&lt;1,"",Sheet1!AB161)</f>
        <v>Dibawah ini merupakan jenis program yang dibutuhkan saat akan menjalankan kode PHP,kecuali…&amp;nbsp;</v>
      </c>
      <c r="E164" t="str">
        <f>IF(LEN(A164)&lt;1,"",Sheet1!O161)</f>
        <v>S</v>
      </c>
      <c r="F164">
        <f>IF(ISBLANK(A164),"",Sheet1!P161)</f>
        <v>1</v>
      </c>
      <c r="G164">
        <f>IF(ISBLANK(A164),"",Sheet1!Q161)</f>
        <v>27</v>
      </c>
      <c r="H164">
        <f t="shared" si="8"/>
        <v>0</v>
      </c>
      <c r="I164">
        <f t="shared" si="9"/>
        <v>0</v>
      </c>
      <c r="J164">
        <f t="shared" si="10"/>
        <v>0</v>
      </c>
      <c r="K164">
        <f t="shared" si="11"/>
        <v>0</v>
      </c>
    </row>
    <row r="165" spans="1:11" x14ac:dyDescent="0.25">
      <c r="A165" t="str">
        <f>IF(LEN(Sheet1!C162)&lt;1,"",IF(LEN(Sheet1!C162)&gt;1,"Q","A"))</f>
        <v>A</v>
      </c>
      <c r="B165">
        <f>IF(LEN(A165)&lt;1,"",Sheet1!R162)</f>
        <v>1</v>
      </c>
      <c r="C165" t="str">
        <f>IF(LEN(A165)&lt;1,"",Sheet1!AB162)</f>
        <v>Web Server</v>
      </c>
      <c r="E165">
        <f>IF(LEN(A165)&lt;1,"",Sheet1!O162)</f>
        <v>0</v>
      </c>
      <c r="F165">
        <f>IF(ISBLANK(A165),"",Sheet1!P162)</f>
        <v>1</v>
      </c>
      <c r="G165" t="str">
        <f>IF(ISBLANK(A165),"",Sheet1!Q162)</f>
        <v/>
      </c>
      <c r="H165" t="str">
        <f t="shared" si="8"/>
        <v/>
      </c>
      <c r="I165" t="str">
        <f t="shared" si="9"/>
        <v/>
      </c>
      <c r="J165" t="str">
        <f t="shared" si="10"/>
        <v/>
      </c>
      <c r="K165" t="str">
        <f t="shared" si="11"/>
        <v/>
      </c>
    </row>
    <row r="166" spans="1:11" x14ac:dyDescent="0.25">
      <c r="A166" t="str">
        <f>IF(LEN(Sheet1!C163)&lt;1,"",IF(LEN(Sheet1!C163)&gt;1,"Q","A"))</f>
        <v>A</v>
      </c>
      <c r="B166">
        <f>IF(LEN(A166)&lt;1,"",Sheet1!R163)</f>
        <v>1</v>
      </c>
      <c r="C166" t="str">
        <f>IF(LEN(A166)&lt;1,"",Sheet1!AB163)</f>
        <v>PHP</v>
      </c>
      <c r="E166">
        <f>IF(LEN(A166)&lt;1,"",Sheet1!O163)</f>
        <v>0</v>
      </c>
      <c r="F166">
        <f>IF(ISBLANK(A166),"",Sheet1!P163)</f>
        <v>2</v>
      </c>
      <c r="G166" t="str">
        <f>IF(ISBLANK(A166),"",Sheet1!Q163)</f>
        <v/>
      </c>
      <c r="H166" t="str">
        <f t="shared" si="8"/>
        <v/>
      </c>
      <c r="I166" t="str">
        <f t="shared" si="9"/>
        <v/>
      </c>
      <c r="J166" t="str">
        <f t="shared" si="10"/>
        <v/>
      </c>
      <c r="K166" t="str">
        <f t="shared" si="11"/>
        <v/>
      </c>
    </row>
    <row r="167" spans="1:11" x14ac:dyDescent="0.25">
      <c r="A167" t="str">
        <f>IF(LEN(Sheet1!C164)&lt;1,"",IF(LEN(Sheet1!C164)&gt;1,"Q","A"))</f>
        <v>A</v>
      </c>
      <c r="B167">
        <f>IF(LEN(A167)&lt;1,"",Sheet1!R164)</f>
        <v>1</v>
      </c>
      <c r="C167" t="str">
        <f>IF(LEN(A167)&lt;1,"",Sheet1!AB164)</f>
        <v>Photo Viewer</v>
      </c>
      <c r="E167">
        <f>IF(LEN(A167)&lt;1,"",Sheet1!O164)</f>
        <v>1</v>
      </c>
      <c r="F167">
        <f>IF(ISBLANK(A167),"",Sheet1!P164)</f>
        <v>3</v>
      </c>
      <c r="G167" t="str">
        <f>IF(ISBLANK(A167),"",Sheet1!Q164)</f>
        <v/>
      </c>
      <c r="H167" t="str">
        <f t="shared" si="8"/>
        <v/>
      </c>
      <c r="I167" t="str">
        <f t="shared" si="9"/>
        <v/>
      </c>
      <c r="J167" t="str">
        <f t="shared" si="10"/>
        <v/>
      </c>
      <c r="K167" t="str">
        <f t="shared" si="11"/>
        <v/>
      </c>
    </row>
    <row r="168" spans="1:11" x14ac:dyDescent="0.25">
      <c r="A168" t="str">
        <f>IF(LEN(Sheet1!C165)&lt;1,"",IF(LEN(Sheet1!C165)&gt;1,"Q","A"))</f>
        <v>A</v>
      </c>
      <c r="B168">
        <f>IF(LEN(A168)&lt;1,"",Sheet1!R165)</f>
        <v>1</v>
      </c>
      <c r="C168" t="str">
        <f>IF(LEN(A168)&lt;1,"",Sheet1!AB165)</f>
        <v>Web Browser</v>
      </c>
      <c r="E168">
        <f>IF(LEN(A168)&lt;1,"",Sheet1!O165)</f>
        <v>0</v>
      </c>
      <c r="F168">
        <f>IF(ISBLANK(A168),"",Sheet1!P165)</f>
        <v>4</v>
      </c>
      <c r="G168" t="str">
        <f>IF(ISBLANK(A168),"",Sheet1!Q165)</f>
        <v/>
      </c>
      <c r="H168" t="str">
        <f t="shared" si="8"/>
        <v/>
      </c>
      <c r="I168" t="str">
        <f t="shared" si="9"/>
        <v/>
      </c>
      <c r="J168" t="str">
        <f t="shared" si="10"/>
        <v/>
      </c>
      <c r="K168" t="str">
        <f t="shared" si="11"/>
        <v/>
      </c>
    </row>
    <row r="169" spans="1:11" x14ac:dyDescent="0.25">
      <c r="A169" t="str">
        <f>IF(LEN(Sheet1!C166)&lt;1,"",IF(LEN(Sheet1!C166)&gt;1,"Q","A"))</f>
        <v>A</v>
      </c>
      <c r="B169">
        <f>IF(LEN(A169)&lt;1,"",Sheet1!R166)</f>
        <v>1</v>
      </c>
      <c r="C169" t="str">
        <f>IF(LEN(A169)&lt;1,"",Sheet1!AB166)</f>
        <v>Text Editor</v>
      </c>
      <c r="E169">
        <f>IF(LEN(A169)&lt;1,"",Sheet1!O166)</f>
        <v>0</v>
      </c>
      <c r="F169">
        <f>IF(ISBLANK(A169),"",Sheet1!P166)</f>
        <v>5</v>
      </c>
      <c r="G169" t="str">
        <f>IF(ISBLANK(A169),"",Sheet1!Q166)</f>
        <v/>
      </c>
      <c r="H169" t="str">
        <f t="shared" si="8"/>
        <v/>
      </c>
      <c r="I169" t="str">
        <f t="shared" si="9"/>
        <v/>
      </c>
      <c r="J169" t="str">
        <f t="shared" si="10"/>
        <v/>
      </c>
      <c r="K169" t="str">
        <f t="shared" si="11"/>
        <v/>
      </c>
    </row>
    <row r="170" spans="1:11" x14ac:dyDescent="0.25">
      <c r="A170" t="str">
        <f>IF(LEN(Sheet1!C167)&lt;1,"",IF(LEN(Sheet1!C167)&gt;1,"Q","A"))</f>
        <v>Q</v>
      </c>
      <c r="B170">
        <f>IF(LEN(A170)&lt;1,"",Sheet1!R167)</f>
        <v>1</v>
      </c>
      <c r="C170" t="str">
        <f>IF(LEN(A170)&lt;1,"",Sheet1!AB167)</f>
        <v>Method form yang cocok digunakan untuk form login adalah method...&amp;nbsp;</v>
      </c>
      <c r="E170" t="str">
        <f>IF(LEN(A170)&lt;1,"",Sheet1!O167)</f>
        <v>S</v>
      </c>
      <c r="F170">
        <f>IF(ISBLANK(A170),"",Sheet1!P167)</f>
        <v>1</v>
      </c>
      <c r="G170">
        <f>IF(ISBLANK(A170),"",Sheet1!Q167)</f>
        <v>28</v>
      </c>
      <c r="H170">
        <f t="shared" si="8"/>
        <v>0</v>
      </c>
      <c r="I170">
        <f t="shared" si="9"/>
        <v>0</v>
      </c>
      <c r="J170">
        <f t="shared" si="10"/>
        <v>0</v>
      </c>
      <c r="K170">
        <f t="shared" si="11"/>
        <v>0</v>
      </c>
    </row>
    <row r="171" spans="1:11" x14ac:dyDescent="0.25">
      <c r="A171" t="str">
        <f>IF(LEN(Sheet1!C168)&lt;1,"",IF(LEN(Sheet1!C168)&gt;1,"Q","A"))</f>
        <v>A</v>
      </c>
      <c r="B171">
        <f>IF(LEN(A171)&lt;1,"",Sheet1!R168)</f>
        <v>1</v>
      </c>
      <c r="C171" t="str">
        <f>IF(LEN(A171)&lt;1,"",Sheet1!AB168)</f>
        <v>get</v>
      </c>
      <c r="E171">
        <f>IF(LEN(A171)&lt;1,"",Sheet1!O168)</f>
        <v>0</v>
      </c>
      <c r="F171">
        <f>IF(ISBLANK(A171),"",Sheet1!P168)</f>
        <v>1</v>
      </c>
      <c r="G171" t="str">
        <f>IF(ISBLANK(A171),"",Sheet1!Q168)</f>
        <v/>
      </c>
      <c r="H171" t="str">
        <f t="shared" si="8"/>
        <v/>
      </c>
      <c r="I171" t="str">
        <f t="shared" si="9"/>
        <v/>
      </c>
      <c r="J171" t="str">
        <f t="shared" si="10"/>
        <v/>
      </c>
      <c r="K171" t="str">
        <f t="shared" si="11"/>
        <v/>
      </c>
    </row>
    <row r="172" spans="1:11" x14ac:dyDescent="0.25">
      <c r="A172" t="str">
        <f>IF(LEN(Sheet1!C169)&lt;1,"",IF(LEN(Sheet1!C169)&gt;1,"Q","A"))</f>
        <v>A</v>
      </c>
      <c r="B172">
        <f>IF(LEN(A172)&lt;1,"",Sheet1!R169)</f>
        <v>1</v>
      </c>
      <c r="C172" t="str">
        <f>IF(LEN(A172)&lt;1,"",Sheet1!AB169)</f>
        <v>put</v>
      </c>
      <c r="E172">
        <f>IF(LEN(A172)&lt;1,"",Sheet1!O169)</f>
        <v>0</v>
      </c>
      <c r="F172">
        <f>IF(ISBLANK(A172),"",Sheet1!P169)</f>
        <v>2</v>
      </c>
      <c r="G172" t="str">
        <f>IF(ISBLANK(A172),"",Sheet1!Q169)</f>
        <v/>
      </c>
      <c r="H172" t="str">
        <f t="shared" si="8"/>
        <v/>
      </c>
      <c r="I172" t="str">
        <f t="shared" si="9"/>
        <v/>
      </c>
      <c r="J172" t="str">
        <f t="shared" si="10"/>
        <v/>
      </c>
      <c r="K172" t="str">
        <f t="shared" si="11"/>
        <v/>
      </c>
    </row>
    <row r="173" spans="1:11" x14ac:dyDescent="0.25">
      <c r="A173" t="str">
        <f>IF(LEN(Sheet1!C170)&lt;1,"",IF(LEN(Sheet1!C170)&gt;1,"Q","A"))</f>
        <v>A</v>
      </c>
      <c r="B173">
        <f>IF(LEN(A173)&lt;1,"",Sheet1!R170)</f>
        <v>1</v>
      </c>
      <c r="C173" t="str">
        <f>IF(LEN(A173)&lt;1,"",Sheet1!AB170)</f>
        <v>post</v>
      </c>
      <c r="E173">
        <f>IF(LEN(A173)&lt;1,"",Sheet1!O170)</f>
        <v>1</v>
      </c>
      <c r="F173">
        <f>IF(ISBLANK(A173),"",Sheet1!P170)</f>
        <v>3</v>
      </c>
      <c r="G173" t="str">
        <f>IF(ISBLANK(A173),"",Sheet1!Q170)</f>
        <v/>
      </c>
      <c r="H173" t="str">
        <f t="shared" si="8"/>
        <v/>
      </c>
      <c r="I173" t="str">
        <f t="shared" si="9"/>
        <v/>
      </c>
      <c r="J173" t="str">
        <f t="shared" si="10"/>
        <v/>
      </c>
      <c r="K173" t="str">
        <f t="shared" si="11"/>
        <v/>
      </c>
    </row>
    <row r="174" spans="1:11" x14ac:dyDescent="0.25">
      <c r="A174" t="str">
        <f>IF(LEN(Sheet1!C171)&lt;1,"",IF(LEN(Sheet1!C171)&gt;1,"Q","A"))</f>
        <v>A</v>
      </c>
      <c r="B174">
        <f>IF(LEN(A174)&lt;1,"",Sheet1!R171)</f>
        <v>1</v>
      </c>
      <c r="C174" t="str">
        <f>IF(LEN(A174)&lt;1,"",Sheet1!AB171)</f>
        <v>path</v>
      </c>
      <c r="E174">
        <f>IF(LEN(A174)&lt;1,"",Sheet1!O171)</f>
        <v>0</v>
      </c>
      <c r="F174">
        <f>IF(ISBLANK(A174),"",Sheet1!P171)</f>
        <v>4</v>
      </c>
      <c r="G174" t="str">
        <f>IF(ISBLANK(A174),"",Sheet1!Q171)</f>
        <v/>
      </c>
      <c r="H174" t="str">
        <f t="shared" si="8"/>
        <v/>
      </c>
      <c r="I174" t="str">
        <f t="shared" si="9"/>
        <v/>
      </c>
      <c r="J174" t="str">
        <f t="shared" si="10"/>
        <v/>
      </c>
      <c r="K174" t="str">
        <f t="shared" si="11"/>
        <v/>
      </c>
    </row>
    <row r="175" spans="1:11" x14ac:dyDescent="0.25">
      <c r="A175" t="str">
        <f>IF(LEN(Sheet1!C172)&lt;1,"",IF(LEN(Sheet1!C172)&gt;1,"Q","A"))</f>
        <v>A</v>
      </c>
      <c r="B175">
        <f>IF(LEN(A175)&lt;1,"",Sheet1!R172)</f>
        <v>1</v>
      </c>
      <c r="C175" t="str">
        <f>IF(LEN(A175)&lt;1,"",Sheet1!AB172)</f>
        <v>read</v>
      </c>
      <c r="E175">
        <f>IF(LEN(A175)&lt;1,"",Sheet1!O172)</f>
        <v>0</v>
      </c>
      <c r="F175">
        <f>IF(ISBLANK(A175),"",Sheet1!P172)</f>
        <v>5</v>
      </c>
      <c r="G175" t="str">
        <f>IF(ISBLANK(A175),"",Sheet1!Q172)</f>
        <v/>
      </c>
      <c r="H175" t="str">
        <f t="shared" si="8"/>
        <v/>
      </c>
      <c r="I175" t="str">
        <f t="shared" si="9"/>
        <v/>
      </c>
      <c r="J175" t="str">
        <f t="shared" si="10"/>
        <v/>
      </c>
      <c r="K175" t="str">
        <f t="shared" si="11"/>
        <v/>
      </c>
    </row>
    <row r="176" spans="1:11" x14ac:dyDescent="0.25">
      <c r="A176" t="str">
        <f>IF(LEN(Sheet1!C173)&lt;1,"",IF(LEN(Sheet1!C173)&gt;1,"Q","A"))</f>
        <v>Q</v>
      </c>
      <c r="B176">
        <f>IF(LEN(A176)&lt;1,"",Sheet1!R173)</f>
        <v>1</v>
      </c>
      <c r="C176" t="str">
        <f>IF(LEN(A176)&lt;1,"",Sheet1!AB173)</f>
        <v>Dalam pemrograman web, kita mengenal istilah Client-side dan Server-side Scripting. Apakah yang dimaksud Server side Scripting tersebut...&amp;nbsp;</v>
      </c>
      <c r="E176" t="str">
        <f>IF(LEN(A176)&lt;1,"",Sheet1!O173)</f>
        <v>S</v>
      </c>
      <c r="F176">
        <f>IF(ISBLANK(A176),"",Sheet1!P173)</f>
        <v>1</v>
      </c>
      <c r="G176">
        <f>IF(ISBLANK(A176),"",Sheet1!Q173)</f>
        <v>29</v>
      </c>
      <c r="H176">
        <f t="shared" si="8"/>
        <v>0</v>
      </c>
      <c r="I176">
        <f t="shared" si="9"/>
        <v>0</v>
      </c>
      <c r="J176">
        <f t="shared" si="10"/>
        <v>0</v>
      </c>
      <c r="K176">
        <f t="shared" si="11"/>
        <v>0</v>
      </c>
    </row>
    <row r="177" spans="1:11" x14ac:dyDescent="0.25">
      <c r="A177" t="str">
        <f>IF(LEN(Sheet1!C174)&lt;1,"",IF(LEN(Sheet1!C174)&gt;1,"Q","A"))</f>
        <v>A</v>
      </c>
      <c r="B177">
        <f>IF(LEN(A177)&lt;1,"",Sheet1!R174)</f>
        <v>1</v>
      </c>
      <c r="C177" t="str">
        <f>IF(LEN(A177)&lt;1,"",Sheet1!AB174)</f>
        <v>bahasa pemrograman web yang pengolahan datanya dilakukan oleh komputer server</v>
      </c>
      <c r="E177">
        <f>IF(LEN(A177)&lt;1,"",Sheet1!O174)</f>
        <v>0</v>
      </c>
      <c r="F177">
        <f>IF(ISBLANK(A177),"",Sheet1!P174)</f>
        <v>1</v>
      </c>
      <c r="G177" t="str">
        <f>IF(ISBLANK(A177),"",Sheet1!Q174)</f>
        <v/>
      </c>
      <c r="H177" t="str">
        <f t="shared" si="8"/>
        <v/>
      </c>
      <c r="I177" t="str">
        <f t="shared" si="9"/>
        <v/>
      </c>
      <c r="J177" t="str">
        <f t="shared" si="10"/>
        <v/>
      </c>
      <c r="K177" t="str">
        <f t="shared" si="11"/>
        <v/>
      </c>
    </row>
    <row r="178" spans="1:11" x14ac:dyDescent="0.25">
      <c r="A178" t="str">
        <f>IF(LEN(Sheet1!C175)&lt;1,"",IF(LEN(Sheet1!C175)&gt;1,"Q","A"))</f>
        <v>A</v>
      </c>
      <c r="B178">
        <f>IF(LEN(A178)&lt;1,"",Sheet1!R175)</f>
        <v>1</v>
      </c>
      <c r="C178" t="str">
        <f>IF(LEN(A178)&lt;1,"",Sheet1!AB175)</f>
        <v>bahasa pemrograman web yang pengolahan datanya dilakukan oleh komputer pengguna / pengunjung</v>
      </c>
      <c r="E178">
        <f>IF(LEN(A178)&lt;1,"",Sheet1!O175)</f>
        <v>1</v>
      </c>
      <c r="F178">
        <f>IF(ISBLANK(A178),"",Sheet1!P175)</f>
        <v>2</v>
      </c>
      <c r="G178" t="str">
        <f>IF(ISBLANK(A178),"",Sheet1!Q175)</f>
        <v/>
      </c>
      <c r="H178" t="str">
        <f t="shared" si="8"/>
        <v/>
      </c>
      <c r="I178" t="str">
        <f t="shared" si="9"/>
        <v/>
      </c>
      <c r="J178" t="str">
        <f t="shared" si="10"/>
        <v/>
      </c>
      <c r="K178" t="str">
        <f t="shared" si="11"/>
        <v/>
      </c>
    </row>
    <row r="179" spans="1:11" x14ac:dyDescent="0.25">
      <c r="A179" t="str">
        <f>IF(LEN(Sheet1!C176)&lt;1,"",IF(LEN(Sheet1!C176)&gt;1,"Q","A"))</f>
        <v>A</v>
      </c>
      <c r="B179">
        <f>IF(LEN(A179)&lt;1,"",Sheet1!R176)</f>
        <v>1</v>
      </c>
      <c r="C179" t="str">
        <f>IF(LEN(A179)&lt;1,"",Sheet1!AB176)</f>
        <v>bahasa pemrograman yang bisa dimodifikasi oleh pengguna</v>
      </c>
      <c r="E179">
        <f>IF(LEN(A179)&lt;1,"",Sheet1!O176)</f>
        <v>0</v>
      </c>
      <c r="F179">
        <f>IF(ISBLANK(A179),"",Sheet1!P176)</f>
        <v>3</v>
      </c>
      <c r="G179" t="str">
        <f>IF(ISBLANK(A179),"",Sheet1!Q176)</f>
        <v/>
      </c>
      <c r="H179" t="str">
        <f t="shared" si="8"/>
        <v/>
      </c>
      <c r="I179" t="str">
        <f t="shared" si="9"/>
        <v/>
      </c>
      <c r="J179" t="str">
        <f t="shared" si="10"/>
        <v/>
      </c>
      <c r="K179" t="str">
        <f t="shared" si="11"/>
        <v/>
      </c>
    </row>
    <row r="180" spans="1:11" x14ac:dyDescent="0.25">
      <c r="A180" t="str">
        <f>IF(LEN(Sheet1!C177)&lt;1,"",IF(LEN(Sheet1!C177)&gt;1,"Q","A"))</f>
        <v>A</v>
      </c>
      <c r="B180">
        <f>IF(LEN(A180)&lt;1,"",Sheet1!R177)</f>
        <v>1</v>
      </c>
      <c r="C180" t="str">
        <f>IF(LEN(A180)&lt;1,"",Sheet1!AB177)</f>
        <v>bahasa pemrograman tingkat rendah yang digunakan untuk mesin</v>
      </c>
      <c r="E180">
        <f>IF(LEN(A180)&lt;1,"",Sheet1!O177)</f>
        <v>0</v>
      </c>
      <c r="F180">
        <f>IF(ISBLANK(A180),"",Sheet1!P177)</f>
        <v>4</v>
      </c>
      <c r="G180" t="str">
        <f>IF(ISBLANK(A180),"",Sheet1!Q177)</f>
        <v/>
      </c>
      <c r="H180" t="str">
        <f t="shared" si="8"/>
        <v/>
      </c>
      <c r="I180" t="str">
        <f t="shared" si="9"/>
        <v/>
      </c>
      <c r="J180" t="str">
        <f t="shared" si="10"/>
        <v/>
      </c>
      <c r="K180" t="str">
        <f t="shared" si="11"/>
        <v/>
      </c>
    </row>
    <row r="181" spans="1:11" x14ac:dyDescent="0.25">
      <c r="A181" t="str">
        <f>IF(LEN(Sheet1!C178)&lt;1,"",IF(LEN(Sheet1!C178)&gt;1,"Q","A"))</f>
        <v>A</v>
      </c>
      <c r="B181">
        <f>IF(LEN(A181)&lt;1,"",Sheet1!R178)</f>
        <v>1</v>
      </c>
      <c r="C181" t="str">
        <f>IF(LEN(A181)&lt;1,"",Sheet1!AB178)</f>
        <v>bahasa pemrograman yang hanya bisa dilihat oleh client</v>
      </c>
      <c r="E181">
        <f>IF(LEN(A181)&lt;1,"",Sheet1!O178)</f>
        <v>0</v>
      </c>
      <c r="F181">
        <f>IF(ISBLANK(A181),"",Sheet1!P178)</f>
        <v>5</v>
      </c>
      <c r="G181" t="str">
        <f>IF(ISBLANK(A181),"",Sheet1!Q178)</f>
        <v/>
      </c>
      <c r="H181" t="str">
        <f t="shared" si="8"/>
        <v/>
      </c>
      <c r="I181" t="str">
        <f t="shared" si="9"/>
        <v/>
      </c>
      <c r="J181" t="str">
        <f t="shared" si="10"/>
        <v/>
      </c>
      <c r="K181" t="str">
        <f t="shared" si="11"/>
        <v/>
      </c>
    </row>
    <row r="182" spans="1:11" x14ac:dyDescent="0.25">
      <c r="A182" t="str">
        <f>IF(LEN(Sheet1!C179)&lt;1,"",IF(LEN(Sheet1!C179)&gt;1,"Q","A"))</f>
        <v>Q</v>
      </c>
      <c r="B182">
        <f>IF(LEN(A182)&lt;1,"",Sheet1!R179)</f>
        <v>1</v>
      </c>
      <c r="C182" t="str">
        <f>IF(LEN(A182)&lt;1,"",Sheet1!AB179)</f>
        <v>Output dari potongan kode berikut adalah…&amp;nbsp;</v>
      </c>
      <c r="E182" t="str">
        <f>IF(LEN(A182)&lt;1,"",Sheet1!O179)</f>
        <v>S</v>
      </c>
      <c r="F182">
        <f>IF(ISBLANK(A182),"",Sheet1!P179)</f>
        <v>1</v>
      </c>
      <c r="G182">
        <f>IF(ISBLANK(A182),"",Sheet1!Q179)</f>
        <v>30</v>
      </c>
      <c r="H182">
        <f t="shared" si="8"/>
        <v>0</v>
      </c>
      <c r="I182">
        <f t="shared" si="9"/>
        <v>0</v>
      </c>
      <c r="J182">
        <f t="shared" si="10"/>
        <v>0</v>
      </c>
      <c r="K182">
        <f t="shared" si="11"/>
        <v>0</v>
      </c>
    </row>
    <row r="183" spans="1:11" x14ac:dyDescent="0.25">
      <c r="A183" t="str">
        <f>IF(LEN(Sheet1!C180)&lt;1,"",IF(LEN(Sheet1!C180)&gt;1,"Q","A"))</f>
        <v>A</v>
      </c>
      <c r="B183">
        <f>IF(LEN(A183)&lt;1,"",Sheet1!R180)</f>
        <v>1</v>
      </c>
      <c r="C183" t="str">
        <f>IF(LEN(A183)&lt;1,"",Sheet1!AB180)</f>
        <v>A</v>
      </c>
      <c r="E183">
        <f>IF(LEN(A183)&lt;1,"",Sheet1!O180)</f>
        <v>0</v>
      </c>
      <c r="F183">
        <f>IF(ISBLANK(A183),"",Sheet1!P180)</f>
        <v>1</v>
      </c>
      <c r="G183" t="str">
        <f>IF(ISBLANK(A183),"",Sheet1!Q180)</f>
        <v/>
      </c>
      <c r="H183" t="str">
        <f t="shared" si="8"/>
        <v/>
      </c>
      <c r="I183" t="str">
        <f t="shared" si="9"/>
        <v/>
      </c>
      <c r="J183" t="str">
        <f t="shared" si="10"/>
        <v/>
      </c>
      <c r="K183" t="str">
        <f t="shared" si="11"/>
        <v/>
      </c>
    </row>
    <row r="184" spans="1:11" x14ac:dyDescent="0.25">
      <c r="A184" t="str">
        <f>IF(LEN(Sheet1!C181)&lt;1,"",IF(LEN(Sheet1!C181)&gt;1,"Q","A"))</f>
        <v>A</v>
      </c>
      <c r="B184">
        <f>IF(LEN(A184)&lt;1,"",Sheet1!R181)</f>
        <v>1</v>
      </c>
      <c r="C184" t="str">
        <f>IF(LEN(A184)&lt;1,"",Sheet1!AB181)</f>
        <v>B</v>
      </c>
      <c r="E184">
        <f>IF(LEN(A184)&lt;1,"",Sheet1!O181)</f>
        <v>0</v>
      </c>
      <c r="F184">
        <f>IF(ISBLANK(A184),"",Sheet1!P181)</f>
        <v>2</v>
      </c>
      <c r="G184" t="str">
        <f>IF(ISBLANK(A184),"",Sheet1!Q181)</f>
        <v/>
      </c>
      <c r="H184" t="str">
        <f t="shared" si="8"/>
        <v/>
      </c>
      <c r="I184" t="str">
        <f t="shared" si="9"/>
        <v/>
      </c>
      <c r="J184" t="str">
        <f t="shared" si="10"/>
        <v/>
      </c>
      <c r="K184" t="str">
        <f t="shared" si="11"/>
        <v/>
      </c>
    </row>
    <row r="185" spans="1:11" x14ac:dyDescent="0.25">
      <c r="A185" t="str">
        <f>IF(LEN(Sheet1!C182)&lt;1,"",IF(LEN(Sheet1!C182)&gt;1,"Q","A"))</f>
        <v>A</v>
      </c>
      <c r="B185">
        <f>IF(LEN(A185)&lt;1,"",Sheet1!R182)</f>
        <v>1</v>
      </c>
      <c r="C185" t="str">
        <f>IF(LEN(A185)&lt;1,"",Sheet1!AB182)</f>
        <v>C</v>
      </c>
      <c r="E185">
        <f>IF(LEN(A185)&lt;1,"",Sheet1!O182)</f>
        <v>0</v>
      </c>
      <c r="F185">
        <f>IF(ISBLANK(A185),"",Sheet1!P182)</f>
        <v>3</v>
      </c>
      <c r="G185" t="str">
        <f>IF(ISBLANK(A185),"",Sheet1!Q182)</f>
        <v/>
      </c>
      <c r="H185" t="str">
        <f t="shared" si="8"/>
        <v/>
      </c>
      <c r="I185" t="str">
        <f t="shared" si="9"/>
        <v/>
      </c>
      <c r="J185" t="str">
        <f t="shared" si="10"/>
        <v/>
      </c>
      <c r="K185" t="str">
        <f t="shared" si="11"/>
        <v/>
      </c>
    </row>
    <row r="186" spans="1:11" x14ac:dyDescent="0.25">
      <c r="A186" t="str">
        <f>IF(LEN(Sheet1!C183)&lt;1,"",IF(LEN(Sheet1!C183)&gt;1,"Q","A"))</f>
        <v>A</v>
      </c>
      <c r="B186">
        <f>IF(LEN(A186)&lt;1,"",Sheet1!R183)</f>
        <v>1</v>
      </c>
      <c r="C186" t="str">
        <f>IF(LEN(A186)&lt;1,"",Sheet1!AB183)</f>
        <v>D</v>
      </c>
      <c r="E186">
        <f>IF(LEN(A186)&lt;1,"",Sheet1!O183)</f>
        <v>0</v>
      </c>
      <c r="F186">
        <f>IF(ISBLANK(A186),"",Sheet1!P183)</f>
        <v>4</v>
      </c>
      <c r="G186" t="str">
        <f>IF(ISBLANK(A186),"",Sheet1!Q183)</f>
        <v/>
      </c>
      <c r="H186" t="str">
        <f t="shared" si="8"/>
        <v/>
      </c>
      <c r="I186" t="str">
        <f t="shared" si="9"/>
        <v/>
      </c>
      <c r="J186" t="str">
        <f t="shared" si="10"/>
        <v/>
      </c>
      <c r="K186" t="str">
        <f t="shared" si="11"/>
        <v/>
      </c>
    </row>
    <row r="187" spans="1:11" x14ac:dyDescent="0.25">
      <c r="A187" t="str">
        <f>IF(LEN(Sheet1!C184)&lt;1,"",IF(LEN(Sheet1!C184)&gt;1,"Q","A"))</f>
        <v>A</v>
      </c>
      <c r="B187">
        <f>IF(LEN(A187)&lt;1,"",Sheet1!R184)</f>
        <v>1</v>
      </c>
      <c r="C187" t="str">
        <f>IF(LEN(A187)&lt;1,"",Sheet1!AB184)</f>
        <v>-</v>
      </c>
      <c r="E187">
        <f>IF(LEN(A187)&lt;1,"",Sheet1!O184)</f>
        <v>1</v>
      </c>
      <c r="F187">
        <f>IF(ISBLANK(A187),"",Sheet1!P184)</f>
        <v>5</v>
      </c>
      <c r="G187" t="str">
        <f>IF(ISBLANK(A187),"",Sheet1!Q184)</f>
        <v/>
      </c>
      <c r="H187" t="str">
        <f t="shared" si="8"/>
        <v/>
      </c>
      <c r="I187" t="str">
        <f t="shared" si="9"/>
        <v/>
      </c>
      <c r="J187" t="str">
        <f t="shared" si="10"/>
        <v/>
      </c>
      <c r="K187" t="str">
        <f t="shared" si="11"/>
        <v/>
      </c>
    </row>
    <row r="188" spans="1:11" x14ac:dyDescent="0.25">
      <c r="A188" t="str">
        <f>IF(LEN(Sheet1!C185)&lt;1,"",IF(LEN(Sheet1!C185)&gt;1,"Q","A"))</f>
        <v>Q</v>
      </c>
      <c r="B188">
        <f>IF(LEN(A188)&lt;1,"",Sheet1!R185)</f>
        <v>1</v>
      </c>
      <c r="C188" t="str">
        <f>IF(LEN(A188)&lt;1,"",Sheet1!AB185)</f>
        <v>(Bonus) Apa saja yang kamu pelajari selama semester ini ...&amp;nbsp;</v>
      </c>
      <c r="E188" t="str">
        <f>IF(LEN(A188)&lt;1,"",Sheet1!O185)</f>
        <v>T</v>
      </c>
      <c r="F188">
        <f>IF(ISBLANK(A188),"",Sheet1!P185)</f>
        <v>1</v>
      </c>
      <c r="G188">
        <f>IF(ISBLANK(A188),"",Sheet1!Q185)</f>
        <v>31</v>
      </c>
      <c r="H188">
        <f t="shared" si="8"/>
        <v>0</v>
      </c>
      <c r="I188">
        <f t="shared" si="9"/>
        <v>0</v>
      </c>
      <c r="J188">
        <f t="shared" si="10"/>
        <v>0</v>
      </c>
      <c r="K188">
        <f t="shared" si="11"/>
        <v>0</v>
      </c>
    </row>
    <row r="189" spans="1:11" x14ac:dyDescent="0.25">
      <c r="A189" t="str">
        <f>IF(LEN(Sheet1!C186)&lt;1,"",IF(LEN(Sheet1!C186)&gt;1,"Q","A"))</f>
        <v/>
      </c>
      <c r="B189" t="str">
        <f>IF(LEN(A189)&lt;1,"",Sheet1!R186)</f>
        <v/>
      </c>
      <c r="C189" t="str">
        <f>IF(LEN(A189)&lt;1,"",Sheet1!AB186)</f>
        <v/>
      </c>
      <c r="E189" t="str">
        <f>IF(LEN(A189)&lt;1,"",Sheet1!O186)</f>
        <v/>
      </c>
      <c r="F189" t="str">
        <f>IF(ISBLANK(A189),"",Sheet1!P186)</f>
        <v/>
      </c>
      <c r="G189" t="str">
        <f>IF(ISBLANK(A189),"",Sheet1!Q186)</f>
        <v/>
      </c>
      <c r="H189" t="str">
        <f t="shared" si="8"/>
        <v/>
      </c>
      <c r="I189" t="str">
        <f t="shared" si="9"/>
        <v/>
      </c>
      <c r="J189" t="str">
        <f t="shared" si="10"/>
        <v/>
      </c>
      <c r="K189" t="str">
        <f t="shared" si="11"/>
        <v/>
      </c>
    </row>
    <row r="190" spans="1:11" x14ac:dyDescent="0.25">
      <c r="A190" t="str">
        <f>IF(LEN(Sheet1!C187)&lt;1,"",IF(LEN(Sheet1!C187)&gt;1,"Q","A"))</f>
        <v/>
      </c>
      <c r="B190" t="str">
        <f>IF(LEN(A190)&lt;1,"",Sheet1!R187)</f>
        <v/>
      </c>
      <c r="C190" t="str">
        <f>IF(LEN(A190)&lt;1,"",Sheet1!AB187)</f>
        <v/>
      </c>
      <c r="E190" t="str">
        <f>IF(LEN(A190)&lt;1,"",Sheet1!O187)</f>
        <v/>
      </c>
      <c r="F190" t="str">
        <f>IF(ISBLANK(A190),"",Sheet1!P187)</f>
        <v/>
      </c>
      <c r="G190" t="str">
        <f>IF(ISBLANK(A190),"",Sheet1!Q187)</f>
        <v/>
      </c>
      <c r="H190" t="str">
        <f t="shared" si="8"/>
        <v/>
      </c>
      <c r="I190" t="str">
        <f t="shared" si="9"/>
        <v/>
      </c>
      <c r="J190" t="str">
        <f t="shared" si="10"/>
        <v/>
      </c>
      <c r="K190" t="str">
        <f t="shared" si="11"/>
        <v/>
      </c>
    </row>
    <row r="191" spans="1:11" x14ac:dyDescent="0.25">
      <c r="A191" t="str">
        <f>IF(LEN(Sheet1!C188)&lt;1,"",IF(LEN(Sheet1!C188)&gt;1,"Q","A"))</f>
        <v/>
      </c>
      <c r="B191" t="str">
        <f>IF(LEN(A191)&lt;1,"",Sheet1!R188)</f>
        <v/>
      </c>
      <c r="C191" t="str">
        <f>IF(LEN(A191)&lt;1,"",Sheet1!AB188)</f>
        <v/>
      </c>
      <c r="E191" t="str">
        <f>IF(LEN(A191)&lt;1,"",Sheet1!O188)</f>
        <v/>
      </c>
      <c r="F191" t="str">
        <f>IF(ISBLANK(A191),"",Sheet1!P188)</f>
        <v/>
      </c>
      <c r="G191" t="str">
        <f>IF(ISBLANK(A191),"",Sheet1!Q188)</f>
        <v/>
      </c>
      <c r="H191" t="str">
        <f t="shared" si="8"/>
        <v/>
      </c>
      <c r="I191" t="str">
        <f t="shared" si="9"/>
        <v/>
      </c>
      <c r="J191" t="str">
        <f t="shared" si="10"/>
        <v/>
      </c>
      <c r="K191" t="str">
        <f t="shared" si="11"/>
        <v/>
      </c>
    </row>
    <row r="192" spans="1:11" x14ac:dyDescent="0.25">
      <c r="A192" t="str">
        <f>IF(LEN(Sheet1!C189)&lt;1,"",IF(LEN(Sheet1!C189)&gt;1,"Q","A"))</f>
        <v/>
      </c>
      <c r="B192" t="str">
        <f>IF(LEN(A192)&lt;1,"",Sheet1!R189)</f>
        <v/>
      </c>
      <c r="C192" t="str">
        <f>IF(LEN(A192)&lt;1,"",Sheet1!AB189)</f>
        <v/>
      </c>
      <c r="E192" t="str">
        <f>IF(LEN(A192)&lt;1,"",Sheet1!O189)</f>
        <v/>
      </c>
      <c r="F192" t="str">
        <f>IF(ISBLANK(A192),"",Sheet1!P189)</f>
        <v/>
      </c>
      <c r="G192" t="str">
        <f>IF(ISBLANK(A192),"",Sheet1!Q189)</f>
        <v/>
      </c>
      <c r="H192" t="str">
        <f t="shared" si="8"/>
        <v/>
      </c>
      <c r="I192" t="str">
        <f t="shared" si="9"/>
        <v/>
      </c>
      <c r="J192" t="str">
        <f t="shared" si="10"/>
        <v/>
      </c>
      <c r="K192" t="str">
        <f t="shared" si="11"/>
        <v/>
      </c>
    </row>
    <row r="193" spans="1:11" x14ac:dyDescent="0.25">
      <c r="A193" t="str">
        <f>IF(LEN(Sheet1!C190)&lt;1,"",IF(LEN(Sheet1!C190)&gt;1,"Q","A"))</f>
        <v/>
      </c>
      <c r="B193" t="str">
        <f>IF(LEN(A193)&lt;1,"",Sheet1!R190)</f>
        <v/>
      </c>
      <c r="C193" t="str">
        <f>IF(LEN(A193)&lt;1,"",Sheet1!AB190)</f>
        <v/>
      </c>
      <c r="E193" t="str">
        <f>IF(LEN(A193)&lt;1,"",Sheet1!O190)</f>
        <v/>
      </c>
      <c r="F193" t="str">
        <f>IF(ISBLANK(A193),"",Sheet1!P190)</f>
        <v/>
      </c>
      <c r="G193" t="str">
        <f>IF(ISBLANK(A193),"",Sheet1!Q190)</f>
        <v/>
      </c>
      <c r="H193" t="str">
        <f t="shared" si="8"/>
        <v/>
      </c>
      <c r="I193" t="str">
        <f t="shared" si="9"/>
        <v/>
      </c>
      <c r="J193" t="str">
        <f t="shared" si="10"/>
        <v/>
      </c>
      <c r="K193" t="str">
        <f t="shared" si="11"/>
        <v/>
      </c>
    </row>
    <row r="194" spans="1:11" x14ac:dyDescent="0.25">
      <c r="A194" t="str">
        <f>IF(LEN(Sheet1!C191)&lt;1,"",IF(LEN(Sheet1!C191)&gt;1,"Q","A"))</f>
        <v/>
      </c>
      <c r="B194" t="str">
        <f>IF(LEN(A194)&lt;1,"",Sheet1!R191)</f>
        <v/>
      </c>
      <c r="C194" t="str">
        <f>IF(LEN(A194)&lt;1,"",Sheet1!AB191)</f>
        <v/>
      </c>
      <c r="E194" t="str">
        <f>IF(LEN(A194)&lt;1,"",Sheet1!O191)</f>
        <v/>
      </c>
      <c r="F194" t="str">
        <f>IF(ISBLANK(A194),"",Sheet1!P191)</f>
        <v/>
      </c>
      <c r="G194" t="str">
        <f>IF(ISBLANK(A194),"",Sheet1!Q191)</f>
        <v/>
      </c>
      <c r="H194" t="str">
        <f t="shared" si="8"/>
        <v/>
      </c>
      <c r="I194" t="str">
        <f t="shared" si="9"/>
        <v/>
      </c>
      <c r="J194" t="str">
        <f t="shared" si="10"/>
        <v/>
      </c>
      <c r="K194" t="str">
        <f t="shared" si="11"/>
        <v/>
      </c>
    </row>
    <row r="195" spans="1:11" x14ac:dyDescent="0.25">
      <c r="A195" t="str">
        <f>IF(LEN(Sheet1!C192)&lt;1,"",IF(LEN(Sheet1!C192)&gt;1,"Q","A"))</f>
        <v/>
      </c>
      <c r="B195" t="str">
        <f>IF(LEN(A195)&lt;1,"",Sheet1!R192)</f>
        <v/>
      </c>
      <c r="C195" t="str">
        <f>IF(LEN(A195)&lt;1,"",Sheet1!AB192)</f>
        <v/>
      </c>
      <c r="E195" t="str">
        <f>IF(LEN(A195)&lt;1,"",Sheet1!O192)</f>
        <v/>
      </c>
      <c r="F195" t="str">
        <f>IF(ISBLANK(A195),"",Sheet1!P192)</f>
        <v/>
      </c>
      <c r="G195" t="str">
        <f>IF(ISBLANK(A195),"",Sheet1!Q192)</f>
        <v/>
      </c>
      <c r="H195" t="str">
        <f t="shared" si="8"/>
        <v/>
      </c>
      <c r="I195" t="str">
        <f t="shared" si="9"/>
        <v/>
      </c>
      <c r="J195" t="str">
        <f t="shared" si="10"/>
        <v/>
      </c>
      <c r="K195" t="str">
        <f t="shared" si="11"/>
        <v/>
      </c>
    </row>
    <row r="196" spans="1:11" x14ac:dyDescent="0.25">
      <c r="A196" t="str">
        <f>IF(LEN(Sheet1!C193)&lt;1,"",IF(LEN(Sheet1!C193)&gt;1,"Q","A"))</f>
        <v/>
      </c>
      <c r="B196" t="str">
        <f>IF(LEN(A196)&lt;1,"",Sheet1!R193)</f>
        <v/>
      </c>
      <c r="C196" t="str">
        <f>IF(LEN(A196)&lt;1,"",Sheet1!AB193)</f>
        <v/>
      </c>
      <c r="E196" t="str">
        <f>IF(LEN(A196)&lt;1,"",Sheet1!O193)</f>
        <v/>
      </c>
      <c r="F196" t="str">
        <f>IF(ISBLANK(A196),"",Sheet1!P193)</f>
        <v/>
      </c>
      <c r="G196" t="str">
        <f>IF(ISBLANK(A196),"",Sheet1!Q193)</f>
        <v/>
      </c>
      <c r="H196" t="str">
        <f t="shared" si="8"/>
        <v/>
      </c>
      <c r="I196" t="str">
        <f t="shared" si="9"/>
        <v/>
      </c>
      <c r="J196" t="str">
        <f t="shared" si="10"/>
        <v/>
      </c>
      <c r="K196" t="str">
        <f t="shared" si="11"/>
        <v/>
      </c>
    </row>
    <row r="197" spans="1:11" x14ac:dyDescent="0.25">
      <c r="A197" t="str">
        <f>IF(LEN(Sheet1!C194)&lt;1,"",IF(LEN(Sheet1!C194)&gt;1,"Q","A"))</f>
        <v/>
      </c>
      <c r="B197" t="str">
        <f>IF(LEN(A197)&lt;1,"",Sheet1!R194)</f>
        <v/>
      </c>
      <c r="C197" t="str">
        <f>IF(LEN(A197)&lt;1,"",Sheet1!AB194)</f>
        <v/>
      </c>
      <c r="E197" t="str">
        <f>IF(LEN(A197)&lt;1,"",Sheet1!O194)</f>
        <v/>
      </c>
      <c r="F197" t="str">
        <f>IF(ISBLANK(A197),"",Sheet1!P194)</f>
        <v/>
      </c>
      <c r="G197" t="str">
        <f>IF(ISBLANK(A197),"",Sheet1!Q194)</f>
        <v/>
      </c>
      <c r="H197" t="str">
        <f t="shared" si="8"/>
        <v/>
      </c>
      <c r="I197" t="str">
        <f t="shared" si="9"/>
        <v/>
      </c>
      <c r="J197" t="str">
        <f t="shared" si="10"/>
        <v/>
      </c>
      <c r="K197" t="str">
        <f t="shared" si="11"/>
        <v/>
      </c>
    </row>
    <row r="198" spans="1:11" x14ac:dyDescent="0.25">
      <c r="A198" t="str">
        <f>IF(LEN(Sheet1!C195)&lt;1,"",IF(LEN(Sheet1!C195)&gt;1,"Q","A"))</f>
        <v/>
      </c>
      <c r="B198" t="str">
        <f>IF(LEN(A198)&lt;1,"",Sheet1!R195)</f>
        <v/>
      </c>
      <c r="C198" t="str">
        <f>IF(LEN(A198)&lt;1,"",Sheet1!AB195)</f>
        <v/>
      </c>
      <c r="E198" t="str">
        <f>IF(LEN(A198)&lt;1,"",Sheet1!O195)</f>
        <v/>
      </c>
      <c r="F198" t="str">
        <f>IF(ISBLANK(A198),"",Sheet1!P195)</f>
        <v/>
      </c>
      <c r="G198" t="str">
        <f>IF(ISBLANK(A198),"",Sheet1!Q195)</f>
        <v/>
      </c>
      <c r="H198" t="str">
        <f t="shared" si="8"/>
        <v/>
      </c>
      <c r="I198" t="str">
        <f t="shared" si="9"/>
        <v/>
      </c>
      <c r="J198" t="str">
        <f t="shared" si="10"/>
        <v/>
      </c>
      <c r="K198" t="str">
        <f t="shared" si="11"/>
        <v/>
      </c>
    </row>
    <row r="199" spans="1:11" x14ac:dyDescent="0.25">
      <c r="A199" t="str">
        <f>IF(LEN(Sheet1!C196)&lt;1,"",IF(LEN(Sheet1!C196)&gt;1,"Q","A"))</f>
        <v/>
      </c>
      <c r="B199" t="str">
        <f>IF(LEN(A199)&lt;1,"",Sheet1!R196)</f>
        <v/>
      </c>
      <c r="C199" t="str">
        <f>IF(LEN(A199)&lt;1,"",Sheet1!AB196)</f>
        <v/>
      </c>
      <c r="E199" t="str">
        <f>IF(LEN(A199)&lt;1,"",Sheet1!O196)</f>
        <v/>
      </c>
      <c r="F199" t="str">
        <f>IF(ISBLANK(A199),"",Sheet1!P196)</f>
        <v/>
      </c>
      <c r="G199" t="str">
        <f>IF(ISBLANK(A199),"",Sheet1!Q196)</f>
        <v/>
      </c>
      <c r="H199" t="str">
        <f t="shared" si="8"/>
        <v/>
      </c>
      <c r="I199" t="str">
        <f t="shared" si="9"/>
        <v/>
      </c>
      <c r="J199" t="str">
        <f t="shared" si="10"/>
        <v/>
      </c>
      <c r="K199" t="str">
        <f t="shared" si="11"/>
        <v/>
      </c>
    </row>
    <row r="200" spans="1:11" x14ac:dyDescent="0.25">
      <c r="A200" t="str">
        <f>IF(LEN(Sheet1!C197)&lt;1,"",IF(LEN(Sheet1!C197)&gt;1,"Q","A"))</f>
        <v/>
      </c>
      <c r="B200" t="str">
        <f>IF(LEN(A200)&lt;1,"",Sheet1!R197)</f>
        <v/>
      </c>
      <c r="C200" t="str">
        <f>IF(LEN(A200)&lt;1,"",Sheet1!AB197)</f>
        <v/>
      </c>
      <c r="E200" t="str">
        <f>IF(LEN(A200)&lt;1,"",Sheet1!O197)</f>
        <v/>
      </c>
      <c r="F200" t="str">
        <f>IF(ISBLANK(A200),"",Sheet1!P197)</f>
        <v/>
      </c>
      <c r="G200" t="str">
        <f>IF(ISBLANK(A200),"",Sheet1!Q197)</f>
        <v/>
      </c>
      <c r="H200" t="str">
        <f t="shared" si="8"/>
        <v/>
      </c>
      <c r="I200" t="str">
        <f t="shared" si="9"/>
        <v/>
      </c>
      <c r="J200" t="str">
        <f t="shared" si="10"/>
        <v/>
      </c>
      <c r="K200" t="str">
        <f t="shared" si="11"/>
        <v/>
      </c>
    </row>
    <row r="201" spans="1:11" x14ac:dyDescent="0.25">
      <c r="A201" t="str">
        <f>IF(LEN(Sheet1!C198)&lt;1,"",IF(LEN(Sheet1!C198)&gt;1,"Q","A"))</f>
        <v/>
      </c>
      <c r="B201" t="str">
        <f>IF(LEN(A201)&lt;1,"",Sheet1!R198)</f>
        <v/>
      </c>
      <c r="C201" t="str">
        <f>IF(LEN(A201)&lt;1,"",Sheet1!AB198)</f>
        <v/>
      </c>
      <c r="E201" t="str">
        <f>IF(LEN(A201)&lt;1,"",Sheet1!O198)</f>
        <v/>
      </c>
      <c r="F201" t="str">
        <f>IF(ISBLANK(A201),"",Sheet1!P198)</f>
        <v/>
      </c>
      <c r="G201" t="str">
        <f>IF(ISBLANK(A201),"",Sheet1!Q198)</f>
        <v/>
      </c>
      <c r="H201" t="str">
        <f t="shared" ref="H201:H264" si="12">IF(ISBLANK(A201),"",IF(A201="Q",0,""))</f>
        <v/>
      </c>
      <c r="I201" t="str">
        <f t="shared" ref="I201:I264" si="13">IF(ISBLANK(A201),"",IF(A201="Q",0,""))</f>
        <v/>
      </c>
      <c r="J201" t="str">
        <f t="shared" ref="J201:J264" si="14">IF(ISBLANK(A201),"",IF(A201="Q",0,""))</f>
        <v/>
      </c>
      <c r="K201" t="str">
        <f t="shared" ref="K201:K264" si="15">IF(ISBLANK(A201),"",IF(A201="Q",0,""))</f>
        <v/>
      </c>
    </row>
    <row r="202" spans="1:11" x14ac:dyDescent="0.25">
      <c r="A202" t="str">
        <f>IF(LEN(Sheet1!C199)&lt;1,"",IF(LEN(Sheet1!C199)&gt;1,"Q","A"))</f>
        <v/>
      </c>
      <c r="B202" t="str">
        <f>IF(LEN(A202)&lt;1,"",Sheet1!R199)</f>
        <v/>
      </c>
      <c r="C202" t="str">
        <f>IF(LEN(A202)&lt;1,"",Sheet1!AB199)</f>
        <v/>
      </c>
      <c r="E202" t="str">
        <f>IF(LEN(A202)&lt;1,"",Sheet1!O199)</f>
        <v/>
      </c>
      <c r="F202" t="str">
        <f>IF(ISBLANK(A202),"",Sheet1!P199)</f>
        <v/>
      </c>
      <c r="G202" t="str">
        <f>IF(ISBLANK(A202),"",Sheet1!Q199)</f>
        <v/>
      </c>
      <c r="H202" t="str">
        <f t="shared" si="12"/>
        <v/>
      </c>
      <c r="I202" t="str">
        <f t="shared" si="13"/>
        <v/>
      </c>
      <c r="J202" t="str">
        <f t="shared" si="14"/>
        <v/>
      </c>
      <c r="K202" t="str">
        <f t="shared" si="15"/>
        <v/>
      </c>
    </row>
    <row r="203" spans="1:11" x14ac:dyDescent="0.25">
      <c r="A203" t="str">
        <f>IF(LEN(Sheet1!C200)&lt;1,"",IF(LEN(Sheet1!C200)&gt;1,"Q","A"))</f>
        <v/>
      </c>
      <c r="B203" t="str">
        <f>IF(LEN(A203)&lt;1,"",Sheet1!R200)</f>
        <v/>
      </c>
      <c r="C203" t="str">
        <f>IF(LEN(A203)&lt;1,"",Sheet1!AB200)</f>
        <v/>
      </c>
      <c r="E203" t="str">
        <f>IF(LEN(A203)&lt;1,"",Sheet1!O200)</f>
        <v/>
      </c>
      <c r="F203" t="str">
        <f>IF(ISBLANK(A203),"",Sheet1!P200)</f>
        <v/>
      </c>
      <c r="G203" t="str">
        <f>IF(ISBLANK(A203),"",Sheet1!Q200)</f>
        <v/>
      </c>
      <c r="H203" t="str">
        <f t="shared" si="12"/>
        <v/>
      </c>
      <c r="I203" t="str">
        <f t="shared" si="13"/>
        <v/>
      </c>
      <c r="J203" t="str">
        <f t="shared" si="14"/>
        <v/>
      </c>
      <c r="K203" t="str">
        <f t="shared" si="15"/>
        <v/>
      </c>
    </row>
    <row r="204" spans="1:11" x14ac:dyDescent="0.25">
      <c r="A204" t="str">
        <f>IF(LEN(Sheet1!C201)&lt;1,"",IF(LEN(Sheet1!C201)&gt;1,"Q","A"))</f>
        <v/>
      </c>
      <c r="B204" t="str">
        <f>IF(LEN(A204)&lt;1,"",Sheet1!R201)</f>
        <v/>
      </c>
      <c r="C204" t="str">
        <f>IF(LEN(A204)&lt;1,"",Sheet1!AB201)</f>
        <v/>
      </c>
      <c r="E204" t="str">
        <f>IF(LEN(A204)&lt;1,"",Sheet1!O201)</f>
        <v/>
      </c>
      <c r="F204" t="str">
        <f>IF(ISBLANK(A204),"",Sheet1!P201)</f>
        <v/>
      </c>
      <c r="G204" t="str">
        <f>IF(ISBLANK(A204),"",Sheet1!Q201)</f>
        <v/>
      </c>
      <c r="H204" t="str">
        <f t="shared" si="12"/>
        <v/>
      </c>
      <c r="I204" t="str">
        <f t="shared" si="13"/>
        <v/>
      </c>
      <c r="J204" t="str">
        <f t="shared" si="14"/>
        <v/>
      </c>
      <c r="K204" t="str">
        <f t="shared" si="15"/>
        <v/>
      </c>
    </row>
    <row r="205" spans="1:11" x14ac:dyDescent="0.25">
      <c r="A205" t="str">
        <f>IF(LEN(Sheet1!C202)&lt;1,"",IF(LEN(Sheet1!C202)&gt;1,"Q","A"))</f>
        <v/>
      </c>
      <c r="B205" t="str">
        <f>IF(LEN(A205)&lt;1,"",Sheet1!R202)</f>
        <v/>
      </c>
      <c r="C205" t="str">
        <f>IF(LEN(A205)&lt;1,"",Sheet1!AB202)</f>
        <v/>
      </c>
      <c r="E205" t="str">
        <f>IF(LEN(A205)&lt;1,"",Sheet1!O202)</f>
        <v/>
      </c>
      <c r="F205" t="str">
        <f>IF(ISBLANK(A205),"",Sheet1!P202)</f>
        <v/>
      </c>
      <c r="G205" t="str">
        <f>IF(ISBLANK(A205),"",Sheet1!Q202)</f>
        <v/>
      </c>
      <c r="H205" t="str">
        <f t="shared" si="12"/>
        <v/>
      </c>
      <c r="I205" t="str">
        <f t="shared" si="13"/>
        <v/>
      </c>
      <c r="J205" t="str">
        <f t="shared" si="14"/>
        <v/>
      </c>
      <c r="K205" t="str">
        <f t="shared" si="15"/>
        <v/>
      </c>
    </row>
    <row r="206" spans="1:11" x14ac:dyDescent="0.25">
      <c r="A206" t="str">
        <f>IF(LEN(Sheet1!C203)&lt;1,"",IF(LEN(Sheet1!C203)&gt;1,"Q","A"))</f>
        <v/>
      </c>
      <c r="B206" t="str">
        <f>IF(LEN(A206)&lt;1,"",Sheet1!R203)</f>
        <v/>
      </c>
      <c r="C206" t="str">
        <f>IF(LEN(A206)&lt;1,"",Sheet1!AB203)</f>
        <v/>
      </c>
      <c r="E206" t="str">
        <f>IF(LEN(A206)&lt;1,"",Sheet1!O203)</f>
        <v/>
      </c>
      <c r="F206" t="str">
        <f>IF(ISBLANK(A206),"",Sheet1!P203)</f>
        <v/>
      </c>
      <c r="G206" t="str">
        <f>IF(ISBLANK(A206),"",Sheet1!Q203)</f>
        <v/>
      </c>
      <c r="H206" t="str">
        <f t="shared" si="12"/>
        <v/>
      </c>
      <c r="I206" t="str">
        <f t="shared" si="13"/>
        <v/>
      </c>
      <c r="J206" t="str">
        <f t="shared" si="14"/>
        <v/>
      </c>
      <c r="K206" t="str">
        <f t="shared" si="15"/>
        <v/>
      </c>
    </row>
    <row r="207" spans="1:11" x14ac:dyDescent="0.25">
      <c r="A207" t="str">
        <f>IF(LEN(Sheet1!C204)&lt;1,"",IF(LEN(Sheet1!C204)&gt;1,"Q","A"))</f>
        <v/>
      </c>
      <c r="B207" t="str">
        <f>IF(LEN(A207)&lt;1,"",Sheet1!R204)</f>
        <v/>
      </c>
      <c r="C207" t="str">
        <f>IF(LEN(A207)&lt;1,"",Sheet1!AB204)</f>
        <v/>
      </c>
      <c r="E207" t="str">
        <f>IF(LEN(A207)&lt;1,"",Sheet1!O204)</f>
        <v/>
      </c>
      <c r="F207" t="str">
        <f>IF(ISBLANK(A207),"",Sheet1!P204)</f>
        <v/>
      </c>
      <c r="G207" t="str">
        <f>IF(ISBLANK(A207),"",Sheet1!Q204)</f>
        <v/>
      </c>
      <c r="H207" t="str">
        <f t="shared" si="12"/>
        <v/>
      </c>
      <c r="I207" t="str">
        <f t="shared" si="13"/>
        <v/>
      </c>
      <c r="J207" t="str">
        <f t="shared" si="14"/>
        <v/>
      </c>
      <c r="K207" t="str">
        <f t="shared" si="15"/>
        <v/>
      </c>
    </row>
    <row r="208" spans="1:11" x14ac:dyDescent="0.25">
      <c r="A208" t="str">
        <f>IF(LEN(Sheet1!C205)&lt;1,"",IF(LEN(Sheet1!C205)&gt;1,"Q","A"))</f>
        <v/>
      </c>
      <c r="B208" t="str">
        <f>IF(LEN(A208)&lt;1,"",Sheet1!R205)</f>
        <v/>
      </c>
      <c r="C208" t="str">
        <f>IF(LEN(A208)&lt;1,"",Sheet1!AB205)</f>
        <v/>
      </c>
      <c r="E208" t="str">
        <f>IF(LEN(A208)&lt;1,"",Sheet1!O205)</f>
        <v/>
      </c>
      <c r="F208" t="str">
        <f>IF(ISBLANK(A208),"",Sheet1!P205)</f>
        <v/>
      </c>
      <c r="G208" t="str">
        <f>IF(ISBLANK(A208),"",Sheet1!Q205)</f>
        <v/>
      </c>
      <c r="H208" t="str">
        <f t="shared" si="12"/>
        <v/>
      </c>
      <c r="I208" t="str">
        <f t="shared" si="13"/>
        <v/>
      </c>
      <c r="J208" t="str">
        <f t="shared" si="14"/>
        <v/>
      </c>
      <c r="K208" t="str">
        <f t="shared" si="15"/>
        <v/>
      </c>
    </row>
    <row r="209" spans="1:11" x14ac:dyDescent="0.25">
      <c r="A209" t="str">
        <f>IF(LEN(Sheet1!C206)&lt;1,"",IF(LEN(Sheet1!C206)&gt;1,"Q","A"))</f>
        <v/>
      </c>
      <c r="B209" t="str">
        <f>IF(LEN(A209)&lt;1,"",Sheet1!R206)</f>
        <v/>
      </c>
      <c r="C209" t="str">
        <f>IF(LEN(A209)&lt;1,"",Sheet1!AB206)</f>
        <v/>
      </c>
      <c r="E209" t="str">
        <f>IF(LEN(A209)&lt;1,"",Sheet1!O206)</f>
        <v/>
      </c>
      <c r="F209" t="str">
        <f>IF(ISBLANK(A209),"",Sheet1!P206)</f>
        <v/>
      </c>
      <c r="G209" t="str">
        <f>IF(ISBLANK(A209),"",Sheet1!Q206)</f>
        <v/>
      </c>
      <c r="H209" t="str">
        <f t="shared" si="12"/>
        <v/>
      </c>
      <c r="I209" t="str">
        <f t="shared" si="13"/>
        <v/>
      </c>
      <c r="J209" t="str">
        <f t="shared" si="14"/>
        <v/>
      </c>
      <c r="K209" t="str">
        <f t="shared" si="15"/>
        <v/>
      </c>
    </row>
    <row r="210" spans="1:11" x14ac:dyDescent="0.25">
      <c r="A210" t="str">
        <f>IF(LEN(Sheet1!C207)&lt;1,"",IF(LEN(Sheet1!C207)&gt;1,"Q","A"))</f>
        <v/>
      </c>
      <c r="B210" t="str">
        <f>IF(LEN(A210)&lt;1,"",Sheet1!R207)</f>
        <v/>
      </c>
      <c r="C210" t="str">
        <f>IF(LEN(A210)&lt;1,"",Sheet1!AB207)</f>
        <v/>
      </c>
      <c r="E210" t="str">
        <f>IF(LEN(A210)&lt;1,"",Sheet1!O207)</f>
        <v/>
      </c>
      <c r="F210" t="str">
        <f>IF(ISBLANK(A210),"",Sheet1!P207)</f>
        <v/>
      </c>
      <c r="G210" t="str">
        <f>IF(ISBLANK(A210),"",Sheet1!Q207)</f>
        <v/>
      </c>
      <c r="H210" t="str">
        <f t="shared" si="12"/>
        <v/>
      </c>
      <c r="I210" t="str">
        <f t="shared" si="13"/>
        <v/>
      </c>
      <c r="J210" t="str">
        <f t="shared" si="14"/>
        <v/>
      </c>
      <c r="K210" t="str">
        <f t="shared" si="15"/>
        <v/>
      </c>
    </row>
    <row r="211" spans="1:11" x14ac:dyDescent="0.25">
      <c r="A211" t="str">
        <f>IF(LEN(Sheet1!C208)&lt;1,"",IF(LEN(Sheet1!C208)&gt;1,"Q","A"))</f>
        <v/>
      </c>
      <c r="B211" t="str">
        <f>IF(LEN(A211)&lt;1,"",Sheet1!R208)</f>
        <v/>
      </c>
      <c r="C211" t="str">
        <f>IF(LEN(A211)&lt;1,"",Sheet1!AB208)</f>
        <v/>
      </c>
      <c r="E211" t="str">
        <f>IF(LEN(A211)&lt;1,"",Sheet1!O208)</f>
        <v/>
      </c>
      <c r="F211" t="str">
        <f>IF(ISBLANK(A211),"",Sheet1!P208)</f>
        <v/>
      </c>
      <c r="G211" t="str">
        <f>IF(ISBLANK(A211),"",Sheet1!Q208)</f>
        <v/>
      </c>
      <c r="H211" t="str">
        <f t="shared" si="12"/>
        <v/>
      </c>
      <c r="I211" t="str">
        <f t="shared" si="13"/>
        <v/>
      </c>
      <c r="J211" t="str">
        <f t="shared" si="14"/>
        <v/>
      </c>
      <c r="K211" t="str">
        <f t="shared" si="15"/>
        <v/>
      </c>
    </row>
    <row r="212" spans="1:11" x14ac:dyDescent="0.25">
      <c r="A212" t="str">
        <f>IF(LEN(Sheet1!C209)&lt;1,"",IF(LEN(Sheet1!C209)&gt;1,"Q","A"))</f>
        <v/>
      </c>
      <c r="B212" t="str">
        <f>IF(LEN(A212)&lt;1,"",Sheet1!R209)</f>
        <v/>
      </c>
      <c r="C212" t="str">
        <f>IF(LEN(A212)&lt;1,"",Sheet1!AB209)</f>
        <v/>
      </c>
      <c r="E212" t="str">
        <f>IF(LEN(A212)&lt;1,"",Sheet1!O209)</f>
        <v/>
      </c>
      <c r="F212" t="str">
        <f>IF(ISBLANK(A212),"",Sheet1!P209)</f>
        <v/>
      </c>
      <c r="G212" t="str">
        <f>IF(ISBLANK(A212),"",Sheet1!Q209)</f>
        <v/>
      </c>
      <c r="H212" t="str">
        <f t="shared" si="12"/>
        <v/>
      </c>
      <c r="I212" t="str">
        <f t="shared" si="13"/>
        <v/>
      </c>
      <c r="J212" t="str">
        <f t="shared" si="14"/>
        <v/>
      </c>
      <c r="K212" t="str">
        <f t="shared" si="15"/>
        <v/>
      </c>
    </row>
    <row r="213" spans="1:11" x14ac:dyDescent="0.25">
      <c r="A213" t="str">
        <f>IF(LEN(Sheet1!C210)&lt;1,"",IF(LEN(Sheet1!C210)&gt;1,"Q","A"))</f>
        <v/>
      </c>
      <c r="B213" t="str">
        <f>IF(LEN(A213)&lt;1,"",Sheet1!R210)</f>
        <v/>
      </c>
      <c r="C213" t="str">
        <f>IF(LEN(A213)&lt;1,"",Sheet1!AB210)</f>
        <v/>
      </c>
      <c r="E213" t="str">
        <f>IF(LEN(A213)&lt;1,"",Sheet1!O210)</f>
        <v/>
      </c>
      <c r="F213" t="str">
        <f>IF(ISBLANK(A213),"",Sheet1!P210)</f>
        <v/>
      </c>
      <c r="G213" t="str">
        <f>IF(ISBLANK(A213),"",Sheet1!Q210)</f>
        <v/>
      </c>
      <c r="H213" t="str">
        <f t="shared" si="12"/>
        <v/>
      </c>
      <c r="I213" t="str">
        <f t="shared" si="13"/>
        <v/>
      </c>
      <c r="J213" t="str">
        <f t="shared" si="14"/>
        <v/>
      </c>
      <c r="K213" t="str">
        <f t="shared" si="15"/>
        <v/>
      </c>
    </row>
    <row r="214" spans="1:11" x14ac:dyDescent="0.25">
      <c r="A214" t="str">
        <f>IF(LEN(Sheet1!C211)&lt;1,"",IF(LEN(Sheet1!C211)&gt;1,"Q","A"))</f>
        <v/>
      </c>
      <c r="B214" t="str">
        <f>IF(LEN(A214)&lt;1,"",Sheet1!R211)</f>
        <v/>
      </c>
      <c r="C214" t="str">
        <f>IF(LEN(A214)&lt;1,"",Sheet1!AB211)</f>
        <v/>
      </c>
      <c r="E214" t="str">
        <f>IF(LEN(A214)&lt;1,"",Sheet1!O211)</f>
        <v/>
      </c>
      <c r="F214" t="str">
        <f>IF(ISBLANK(A214),"",Sheet1!P211)</f>
        <v/>
      </c>
      <c r="G214" t="str">
        <f>IF(ISBLANK(A214),"",Sheet1!Q211)</f>
        <v/>
      </c>
      <c r="H214" t="str">
        <f t="shared" si="12"/>
        <v/>
      </c>
      <c r="I214" t="str">
        <f t="shared" si="13"/>
        <v/>
      </c>
      <c r="J214" t="str">
        <f t="shared" si="14"/>
        <v/>
      </c>
      <c r="K214" t="str">
        <f t="shared" si="15"/>
        <v/>
      </c>
    </row>
    <row r="215" spans="1:11" x14ac:dyDescent="0.25">
      <c r="A215" t="str">
        <f>IF(LEN(Sheet1!C212)&lt;1,"",IF(LEN(Sheet1!C212)&gt;1,"Q","A"))</f>
        <v/>
      </c>
      <c r="B215" t="str">
        <f>IF(LEN(A215)&lt;1,"",Sheet1!R212)</f>
        <v/>
      </c>
      <c r="C215" t="str">
        <f>IF(LEN(A215)&lt;1,"",Sheet1!AB212)</f>
        <v/>
      </c>
      <c r="E215" t="str">
        <f>IF(LEN(A215)&lt;1,"",Sheet1!O212)</f>
        <v/>
      </c>
      <c r="F215" t="str">
        <f>IF(ISBLANK(A215),"",Sheet1!P212)</f>
        <v/>
      </c>
      <c r="G215" t="str">
        <f>IF(ISBLANK(A215),"",Sheet1!Q212)</f>
        <v/>
      </c>
      <c r="H215" t="str">
        <f t="shared" si="12"/>
        <v/>
      </c>
      <c r="I215" t="str">
        <f t="shared" si="13"/>
        <v/>
      </c>
      <c r="J215" t="str">
        <f t="shared" si="14"/>
        <v/>
      </c>
      <c r="K215" t="str">
        <f t="shared" si="15"/>
        <v/>
      </c>
    </row>
    <row r="216" spans="1:11" x14ac:dyDescent="0.25">
      <c r="A216" t="str">
        <f>IF(LEN(Sheet1!C213)&lt;1,"",IF(LEN(Sheet1!C213)&gt;1,"Q","A"))</f>
        <v/>
      </c>
      <c r="B216" t="str">
        <f>IF(LEN(A216)&lt;1,"",Sheet1!R213)</f>
        <v/>
      </c>
      <c r="C216" t="str">
        <f>IF(LEN(A216)&lt;1,"",Sheet1!AB213)</f>
        <v/>
      </c>
      <c r="E216" t="str">
        <f>IF(LEN(A216)&lt;1,"",Sheet1!O213)</f>
        <v/>
      </c>
      <c r="F216" t="str">
        <f>IF(ISBLANK(A216),"",Sheet1!P213)</f>
        <v/>
      </c>
      <c r="G216" t="str">
        <f>IF(ISBLANK(A216),"",Sheet1!Q213)</f>
        <v/>
      </c>
      <c r="H216" t="str">
        <f t="shared" si="12"/>
        <v/>
      </c>
      <c r="I216" t="str">
        <f t="shared" si="13"/>
        <v/>
      </c>
      <c r="J216" t="str">
        <f t="shared" si="14"/>
        <v/>
      </c>
      <c r="K216" t="str">
        <f t="shared" si="15"/>
        <v/>
      </c>
    </row>
    <row r="217" spans="1:11" x14ac:dyDescent="0.25">
      <c r="A217" t="str">
        <f>IF(LEN(Sheet1!C214)&lt;1,"",IF(LEN(Sheet1!C214)&gt;1,"Q","A"))</f>
        <v/>
      </c>
      <c r="B217" t="str">
        <f>IF(LEN(A217)&lt;1,"",Sheet1!R214)</f>
        <v/>
      </c>
      <c r="C217" t="str">
        <f>IF(LEN(A217)&lt;1,"",Sheet1!AB214)</f>
        <v/>
      </c>
      <c r="E217" t="str">
        <f>IF(LEN(A217)&lt;1,"",Sheet1!O214)</f>
        <v/>
      </c>
      <c r="F217" t="str">
        <f>IF(ISBLANK(A217),"",Sheet1!P214)</f>
        <v/>
      </c>
      <c r="G217" t="str">
        <f>IF(ISBLANK(A217),"",Sheet1!Q214)</f>
        <v/>
      </c>
      <c r="H217" t="str">
        <f t="shared" si="12"/>
        <v/>
      </c>
      <c r="I217" t="str">
        <f t="shared" si="13"/>
        <v/>
      </c>
      <c r="J217" t="str">
        <f t="shared" si="14"/>
        <v/>
      </c>
      <c r="K217" t="str">
        <f t="shared" si="15"/>
        <v/>
      </c>
    </row>
    <row r="218" spans="1:11" x14ac:dyDescent="0.25">
      <c r="A218" t="str">
        <f>IF(LEN(Sheet1!C215)&lt;1,"",IF(LEN(Sheet1!C215)&gt;1,"Q","A"))</f>
        <v/>
      </c>
      <c r="B218" t="str">
        <f>IF(LEN(A218)&lt;1,"",Sheet1!R215)</f>
        <v/>
      </c>
      <c r="C218" t="str">
        <f>IF(LEN(A218)&lt;1,"",Sheet1!AB215)</f>
        <v/>
      </c>
      <c r="E218" t="str">
        <f>IF(LEN(A218)&lt;1,"",Sheet1!O215)</f>
        <v/>
      </c>
      <c r="F218" t="str">
        <f>IF(ISBLANK(A218),"",Sheet1!P215)</f>
        <v/>
      </c>
      <c r="G218" t="str">
        <f>IF(ISBLANK(A218),"",Sheet1!Q215)</f>
        <v/>
      </c>
      <c r="H218" t="str">
        <f t="shared" si="12"/>
        <v/>
      </c>
      <c r="I218" t="str">
        <f t="shared" si="13"/>
        <v/>
      </c>
      <c r="J218" t="str">
        <f t="shared" si="14"/>
        <v/>
      </c>
      <c r="K218" t="str">
        <f t="shared" si="15"/>
        <v/>
      </c>
    </row>
    <row r="219" spans="1:11" x14ac:dyDescent="0.25">
      <c r="A219" t="str">
        <f>IF(LEN(Sheet1!C216)&lt;1,"",IF(LEN(Sheet1!C216)&gt;1,"Q","A"))</f>
        <v/>
      </c>
      <c r="B219" t="str">
        <f>IF(LEN(A219)&lt;1,"",Sheet1!R216)</f>
        <v/>
      </c>
      <c r="C219" t="str">
        <f>IF(LEN(A219)&lt;1,"",Sheet1!AB216)</f>
        <v/>
      </c>
      <c r="E219" t="str">
        <f>IF(LEN(A219)&lt;1,"",Sheet1!O216)</f>
        <v/>
      </c>
      <c r="F219" t="str">
        <f>IF(ISBLANK(A219),"",Sheet1!P216)</f>
        <v/>
      </c>
      <c r="G219" t="str">
        <f>IF(ISBLANK(A219),"",Sheet1!Q216)</f>
        <v/>
      </c>
      <c r="H219" t="str">
        <f t="shared" si="12"/>
        <v/>
      </c>
      <c r="I219" t="str">
        <f t="shared" si="13"/>
        <v/>
      </c>
      <c r="J219" t="str">
        <f t="shared" si="14"/>
        <v/>
      </c>
      <c r="K219" t="str">
        <f t="shared" si="15"/>
        <v/>
      </c>
    </row>
    <row r="220" spans="1:11" x14ac:dyDescent="0.25">
      <c r="A220" t="str">
        <f>IF(LEN(Sheet1!C217)&lt;1,"",IF(LEN(Sheet1!C217)&gt;1,"Q","A"))</f>
        <v/>
      </c>
      <c r="B220" t="str">
        <f>IF(LEN(A220)&lt;1,"",Sheet1!R217)</f>
        <v/>
      </c>
      <c r="C220" t="str">
        <f>IF(LEN(A220)&lt;1,"",Sheet1!AB217)</f>
        <v/>
      </c>
      <c r="E220" t="str">
        <f>IF(LEN(A220)&lt;1,"",Sheet1!O217)</f>
        <v/>
      </c>
      <c r="F220" t="str">
        <f>IF(ISBLANK(A220),"",Sheet1!P217)</f>
        <v/>
      </c>
      <c r="G220" t="str">
        <f>IF(ISBLANK(A220),"",Sheet1!Q217)</f>
        <v/>
      </c>
      <c r="H220" t="str">
        <f t="shared" si="12"/>
        <v/>
      </c>
      <c r="I220" t="str">
        <f t="shared" si="13"/>
        <v/>
      </c>
      <c r="J220" t="str">
        <f t="shared" si="14"/>
        <v/>
      </c>
      <c r="K220" t="str">
        <f t="shared" si="15"/>
        <v/>
      </c>
    </row>
    <row r="221" spans="1:11" x14ac:dyDescent="0.25">
      <c r="A221" t="str">
        <f>IF(LEN(Sheet1!C218)&lt;1,"",IF(LEN(Sheet1!C218)&gt;1,"Q","A"))</f>
        <v/>
      </c>
      <c r="B221" t="str">
        <f>IF(LEN(A221)&lt;1,"",Sheet1!R218)</f>
        <v/>
      </c>
      <c r="C221" t="str">
        <f>IF(LEN(A221)&lt;1,"",Sheet1!AB218)</f>
        <v/>
      </c>
      <c r="E221" t="str">
        <f>IF(LEN(A221)&lt;1,"",Sheet1!O218)</f>
        <v/>
      </c>
      <c r="F221" t="str">
        <f>IF(ISBLANK(A221),"",Sheet1!P218)</f>
        <v/>
      </c>
      <c r="G221" t="str">
        <f>IF(ISBLANK(A221),"",Sheet1!Q218)</f>
        <v/>
      </c>
      <c r="H221" t="str">
        <f t="shared" si="12"/>
        <v/>
      </c>
      <c r="I221" t="str">
        <f t="shared" si="13"/>
        <v/>
      </c>
      <c r="J221" t="str">
        <f t="shared" si="14"/>
        <v/>
      </c>
      <c r="K221" t="str">
        <f t="shared" si="15"/>
        <v/>
      </c>
    </row>
    <row r="222" spans="1:11" x14ac:dyDescent="0.25">
      <c r="A222" t="str">
        <f>IF(LEN(Sheet1!C219)&lt;1,"",IF(LEN(Sheet1!C219)&gt;1,"Q","A"))</f>
        <v/>
      </c>
      <c r="B222" t="str">
        <f>IF(LEN(A222)&lt;1,"",Sheet1!R219)</f>
        <v/>
      </c>
      <c r="C222" t="str">
        <f>IF(LEN(A222)&lt;1,"",Sheet1!AB219)</f>
        <v/>
      </c>
      <c r="E222" t="str">
        <f>IF(LEN(A222)&lt;1,"",Sheet1!O219)</f>
        <v/>
      </c>
      <c r="F222" t="str">
        <f>IF(ISBLANK(A222),"",Sheet1!P219)</f>
        <v/>
      </c>
      <c r="G222" t="str">
        <f>IF(ISBLANK(A222),"",Sheet1!Q219)</f>
        <v/>
      </c>
      <c r="H222" t="str">
        <f t="shared" si="12"/>
        <v/>
      </c>
      <c r="I222" t="str">
        <f t="shared" si="13"/>
        <v/>
      </c>
      <c r="J222" t="str">
        <f t="shared" si="14"/>
        <v/>
      </c>
      <c r="K222" t="str">
        <f t="shared" si="15"/>
        <v/>
      </c>
    </row>
    <row r="223" spans="1:11" x14ac:dyDescent="0.25">
      <c r="A223" t="str">
        <f>IF(LEN(Sheet1!C220)&lt;1,"",IF(LEN(Sheet1!C220)&gt;1,"Q","A"))</f>
        <v/>
      </c>
      <c r="B223" t="str">
        <f>IF(LEN(A223)&lt;1,"",Sheet1!R220)</f>
        <v/>
      </c>
      <c r="C223" t="str">
        <f>IF(LEN(A223)&lt;1,"",Sheet1!AB220)</f>
        <v/>
      </c>
      <c r="E223" t="str">
        <f>IF(LEN(A223)&lt;1,"",Sheet1!O220)</f>
        <v/>
      </c>
      <c r="F223" t="str">
        <f>IF(ISBLANK(A223),"",Sheet1!P220)</f>
        <v/>
      </c>
      <c r="G223" t="str">
        <f>IF(ISBLANK(A223),"",Sheet1!Q220)</f>
        <v/>
      </c>
      <c r="H223" t="str">
        <f t="shared" si="12"/>
        <v/>
      </c>
      <c r="I223" t="str">
        <f t="shared" si="13"/>
        <v/>
      </c>
      <c r="J223" t="str">
        <f t="shared" si="14"/>
        <v/>
      </c>
      <c r="K223" t="str">
        <f t="shared" si="15"/>
        <v/>
      </c>
    </row>
    <row r="224" spans="1:11" x14ac:dyDescent="0.25">
      <c r="A224" t="str">
        <f>IF(LEN(Sheet1!C221)&lt;1,"",IF(LEN(Sheet1!C221)&gt;1,"Q","A"))</f>
        <v/>
      </c>
      <c r="B224" t="str">
        <f>IF(LEN(A224)&lt;1,"",Sheet1!R221)</f>
        <v/>
      </c>
      <c r="C224" t="str">
        <f>IF(LEN(A224)&lt;1,"",Sheet1!AB221)</f>
        <v/>
      </c>
      <c r="E224" t="str">
        <f>IF(LEN(A224)&lt;1,"",Sheet1!O221)</f>
        <v/>
      </c>
      <c r="F224" t="str">
        <f>IF(ISBLANK(A224),"",Sheet1!P221)</f>
        <v/>
      </c>
      <c r="G224" t="str">
        <f>IF(ISBLANK(A224),"",Sheet1!Q221)</f>
        <v/>
      </c>
      <c r="H224" t="str">
        <f t="shared" si="12"/>
        <v/>
      </c>
      <c r="I224" t="str">
        <f t="shared" si="13"/>
        <v/>
      </c>
      <c r="J224" t="str">
        <f t="shared" si="14"/>
        <v/>
      </c>
      <c r="K224" t="str">
        <f t="shared" si="15"/>
        <v/>
      </c>
    </row>
    <row r="225" spans="1:11" x14ac:dyDescent="0.25">
      <c r="A225" t="str">
        <f>IF(LEN(Sheet1!C222)&lt;1,"",IF(LEN(Sheet1!C222)&gt;1,"Q","A"))</f>
        <v/>
      </c>
      <c r="B225" t="str">
        <f>IF(LEN(A225)&lt;1,"",Sheet1!R222)</f>
        <v/>
      </c>
      <c r="C225" t="str">
        <f>IF(LEN(A225)&lt;1,"",Sheet1!AB222)</f>
        <v/>
      </c>
      <c r="E225" t="str">
        <f>IF(LEN(A225)&lt;1,"",Sheet1!O222)</f>
        <v/>
      </c>
      <c r="F225" t="str">
        <f>IF(ISBLANK(A225),"",Sheet1!P222)</f>
        <v/>
      </c>
      <c r="G225" t="str">
        <f>IF(ISBLANK(A225),"",Sheet1!Q222)</f>
        <v/>
      </c>
      <c r="H225" t="str">
        <f t="shared" si="12"/>
        <v/>
      </c>
      <c r="I225" t="str">
        <f t="shared" si="13"/>
        <v/>
      </c>
      <c r="J225" t="str">
        <f t="shared" si="14"/>
        <v/>
      </c>
      <c r="K225" t="str">
        <f t="shared" si="15"/>
        <v/>
      </c>
    </row>
    <row r="226" spans="1:11" x14ac:dyDescent="0.25">
      <c r="A226" t="str">
        <f>IF(LEN(Sheet1!C223)&lt;1,"",IF(LEN(Sheet1!C223)&gt;1,"Q","A"))</f>
        <v/>
      </c>
      <c r="B226" t="str">
        <f>IF(LEN(A226)&lt;1,"",Sheet1!R223)</f>
        <v/>
      </c>
      <c r="C226" t="str">
        <f>IF(LEN(A226)&lt;1,"",Sheet1!AB223)</f>
        <v/>
      </c>
      <c r="E226" t="str">
        <f>IF(LEN(A226)&lt;1,"",Sheet1!O223)</f>
        <v/>
      </c>
      <c r="F226" t="str">
        <f>IF(ISBLANK(A226),"",Sheet1!P223)</f>
        <v/>
      </c>
      <c r="G226" t="str">
        <f>IF(ISBLANK(A226),"",Sheet1!Q223)</f>
        <v/>
      </c>
      <c r="H226" t="str">
        <f t="shared" si="12"/>
        <v/>
      </c>
      <c r="I226" t="str">
        <f t="shared" si="13"/>
        <v/>
      </c>
      <c r="J226" t="str">
        <f t="shared" si="14"/>
        <v/>
      </c>
      <c r="K226" t="str">
        <f t="shared" si="15"/>
        <v/>
      </c>
    </row>
    <row r="227" spans="1:11" x14ac:dyDescent="0.25">
      <c r="A227" t="str">
        <f>IF(LEN(Sheet1!C224)&lt;1,"",IF(LEN(Sheet1!C224)&gt;1,"Q","A"))</f>
        <v/>
      </c>
      <c r="B227" t="str">
        <f>IF(LEN(A227)&lt;1,"",Sheet1!R224)</f>
        <v/>
      </c>
      <c r="C227" t="str">
        <f>IF(LEN(A227)&lt;1,"",Sheet1!AB224)</f>
        <v/>
      </c>
      <c r="E227" t="str">
        <f>IF(LEN(A227)&lt;1,"",Sheet1!O224)</f>
        <v/>
      </c>
      <c r="F227" t="str">
        <f>IF(ISBLANK(A227),"",Sheet1!P224)</f>
        <v/>
      </c>
      <c r="G227" t="str">
        <f>IF(ISBLANK(A227),"",Sheet1!Q224)</f>
        <v/>
      </c>
      <c r="H227" t="str">
        <f t="shared" si="12"/>
        <v/>
      </c>
      <c r="I227" t="str">
        <f t="shared" si="13"/>
        <v/>
      </c>
      <c r="J227" t="str">
        <f t="shared" si="14"/>
        <v/>
      </c>
      <c r="K227" t="str">
        <f t="shared" si="15"/>
        <v/>
      </c>
    </row>
    <row r="228" spans="1:11" x14ac:dyDescent="0.25">
      <c r="A228" t="str">
        <f>IF(LEN(Sheet1!C225)&lt;1,"",IF(LEN(Sheet1!C225)&gt;1,"Q","A"))</f>
        <v/>
      </c>
      <c r="B228" t="str">
        <f>IF(LEN(A228)&lt;1,"",Sheet1!R225)</f>
        <v/>
      </c>
      <c r="C228" t="str">
        <f>IF(LEN(A228)&lt;1,"",Sheet1!AB225)</f>
        <v/>
      </c>
      <c r="E228" t="str">
        <f>IF(LEN(A228)&lt;1,"",Sheet1!O225)</f>
        <v/>
      </c>
      <c r="F228" t="str">
        <f>IF(ISBLANK(A228),"",Sheet1!P225)</f>
        <v/>
      </c>
      <c r="G228" t="str">
        <f>IF(ISBLANK(A228),"",Sheet1!Q225)</f>
        <v/>
      </c>
      <c r="H228" t="str">
        <f t="shared" si="12"/>
        <v/>
      </c>
      <c r="I228" t="str">
        <f t="shared" si="13"/>
        <v/>
      </c>
      <c r="J228" t="str">
        <f t="shared" si="14"/>
        <v/>
      </c>
      <c r="K228" t="str">
        <f t="shared" si="15"/>
        <v/>
      </c>
    </row>
    <row r="229" spans="1:11" x14ac:dyDescent="0.25">
      <c r="A229" t="str">
        <f>IF(LEN(Sheet1!C226)&lt;1,"",IF(LEN(Sheet1!C226)&gt;1,"Q","A"))</f>
        <v/>
      </c>
      <c r="B229" t="str">
        <f>IF(LEN(A229)&lt;1,"",Sheet1!R226)</f>
        <v/>
      </c>
      <c r="C229" t="str">
        <f>IF(LEN(A229)&lt;1,"",Sheet1!AB226)</f>
        <v/>
      </c>
      <c r="E229" t="str">
        <f>IF(LEN(A229)&lt;1,"",Sheet1!O226)</f>
        <v/>
      </c>
      <c r="F229" t="str">
        <f>IF(ISBLANK(A229),"",Sheet1!P226)</f>
        <v/>
      </c>
      <c r="G229" t="str">
        <f>IF(ISBLANK(A229),"",Sheet1!Q226)</f>
        <v/>
      </c>
      <c r="H229" t="str">
        <f t="shared" si="12"/>
        <v/>
      </c>
      <c r="I229" t="str">
        <f t="shared" si="13"/>
        <v/>
      </c>
      <c r="J229" t="str">
        <f t="shared" si="14"/>
        <v/>
      </c>
      <c r="K229" t="str">
        <f t="shared" si="15"/>
        <v/>
      </c>
    </row>
    <row r="230" spans="1:11" x14ac:dyDescent="0.25">
      <c r="A230" t="str">
        <f>IF(LEN(Sheet1!C227)&lt;1,"",IF(LEN(Sheet1!C227)&gt;1,"Q","A"))</f>
        <v/>
      </c>
      <c r="B230" t="str">
        <f>IF(LEN(A230)&lt;1,"",Sheet1!R227)</f>
        <v/>
      </c>
      <c r="C230" t="str">
        <f>IF(LEN(A230)&lt;1,"",Sheet1!AB227)</f>
        <v/>
      </c>
      <c r="E230" t="str">
        <f>IF(LEN(A230)&lt;1,"",Sheet1!O227)</f>
        <v/>
      </c>
      <c r="F230" t="str">
        <f>IF(ISBLANK(A230),"",Sheet1!P227)</f>
        <v/>
      </c>
      <c r="G230" t="str">
        <f>IF(ISBLANK(A230),"",Sheet1!Q227)</f>
        <v/>
      </c>
      <c r="H230" t="str">
        <f t="shared" si="12"/>
        <v/>
      </c>
      <c r="I230" t="str">
        <f t="shared" si="13"/>
        <v/>
      </c>
      <c r="J230" t="str">
        <f t="shared" si="14"/>
        <v/>
      </c>
      <c r="K230" t="str">
        <f t="shared" si="15"/>
        <v/>
      </c>
    </row>
    <row r="231" spans="1:11" x14ac:dyDescent="0.25">
      <c r="A231" t="str">
        <f>IF(LEN(Sheet1!C228)&lt;1,"",IF(LEN(Sheet1!C228)&gt;1,"Q","A"))</f>
        <v/>
      </c>
      <c r="B231" t="str">
        <f>IF(LEN(A231)&lt;1,"",Sheet1!R228)</f>
        <v/>
      </c>
      <c r="C231" t="str">
        <f>IF(LEN(A231)&lt;1,"",Sheet1!AB228)</f>
        <v/>
      </c>
      <c r="E231" t="str">
        <f>IF(LEN(A231)&lt;1,"",Sheet1!O228)</f>
        <v/>
      </c>
      <c r="F231" t="str">
        <f>IF(ISBLANK(A231),"",Sheet1!P228)</f>
        <v/>
      </c>
      <c r="G231" t="str">
        <f>IF(ISBLANK(A231),"",Sheet1!Q228)</f>
        <v/>
      </c>
      <c r="H231" t="str">
        <f t="shared" si="12"/>
        <v/>
      </c>
      <c r="I231" t="str">
        <f t="shared" si="13"/>
        <v/>
      </c>
      <c r="J231" t="str">
        <f t="shared" si="14"/>
        <v/>
      </c>
      <c r="K231" t="str">
        <f t="shared" si="15"/>
        <v/>
      </c>
    </row>
    <row r="232" spans="1:11" x14ac:dyDescent="0.25">
      <c r="A232" t="str">
        <f>IF(LEN(Sheet1!C229)&lt;1,"",IF(LEN(Sheet1!C229)&gt;1,"Q","A"))</f>
        <v/>
      </c>
      <c r="B232" t="str">
        <f>IF(LEN(A232)&lt;1,"",Sheet1!R229)</f>
        <v/>
      </c>
      <c r="C232" t="str">
        <f>IF(LEN(A232)&lt;1,"",Sheet1!AB229)</f>
        <v/>
      </c>
      <c r="E232" t="str">
        <f>IF(LEN(A232)&lt;1,"",Sheet1!O229)</f>
        <v/>
      </c>
      <c r="F232" t="str">
        <f>IF(ISBLANK(A232),"",Sheet1!P229)</f>
        <v/>
      </c>
      <c r="G232" t="str">
        <f>IF(ISBLANK(A232),"",Sheet1!Q229)</f>
        <v/>
      </c>
      <c r="H232" t="str">
        <f t="shared" si="12"/>
        <v/>
      </c>
      <c r="I232" t="str">
        <f t="shared" si="13"/>
        <v/>
      </c>
      <c r="J232" t="str">
        <f t="shared" si="14"/>
        <v/>
      </c>
      <c r="K232" t="str">
        <f t="shared" si="15"/>
        <v/>
      </c>
    </row>
    <row r="233" spans="1:11" x14ac:dyDescent="0.25">
      <c r="A233" t="str">
        <f>IF(LEN(Sheet1!C230)&lt;1,"",IF(LEN(Sheet1!C230)&gt;1,"Q","A"))</f>
        <v/>
      </c>
      <c r="B233" t="str">
        <f>IF(LEN(A233)&lt;1,"",Sheet1!R230)</f>
        <v/>
      </c>
      <c r="C233" t="str">
        <f>IF(LEN(A233)&lt;1,"",Sheet1!AB230)</f>
        <v/>
      </c>
      <c r="E233" t="str">
        <f>IF(LEN(A233)&lt;1,"",Sheet1!O230)</f>
        <v/>
      </c>
      <c r="F233" t="str">
        <f>IF(ISBLANK(A233),"",Sheet1!P230)</f>
        <v/>
      </c>
      <c r="G233" t="str">
        <f>IF(ISBLANK(A233),"",Sheet1!Q230)</f>
        <v/>
      </c>
      <c r="H233" t="str">
        <f t="shared" si="12"/>
        <v/>
      </c>
      <c r="I233" t="str">
        <f t="shared" si="13"/>
        <v/>
      </c>
      <c r="J233" t="str">
        <f t="shared" si="14"/>
        <v/>
      </c>
      <c r="K233" t="str">
        <f t="shared" si="15"/>
        <v/>
      </c>
    </row>
    <row r="234" spans="1:11" x14ac:dyDescent="0.25">
      <c r="A234" t="str">
        <f>IF(LEN(Sheet1!C231)&lt;1,"",IF(LEN(Sheet1!C231)&gt;1,"Q","A"))</f>
        <v/>
      </c>
      <c r="B234" t="str">
        <f>IF(LEN(A234)&lt;1,"",Sheet1!R231)</f>
        <v/>
      </c>
      <c r="C234" t="str">
        <f>IF(LEN(A234)&lt;1,"",Sheet1!AB231)</f>
        <v/>
      </c>
      <c r="E234" t="str">
        <f>IF(LEN(A234)&lt;1,"",Sheet1!O231)</f>
        <v/>
      </c>
      <c r="F234" t="str">
        <f>IF(ISBLANK(A234),"",Sheet1!P231)</f>
        <v/>
      </c>
      <c r="G234" t="str">
        <f>IF(ISBLANK(A234),"",Sheet1!Q231)</f>
        <v/>
      </c>
      <c r="H234" t="str">
        <f t="shared" si="12"/>
        <v/>
      </c>
      <c r="I234" t="str">
        <f t="shared" si="13"/>
        <v/>
      </c>
      <c r="J234" t="str">
        <f t="shared" si="14"/>
        <v/>
      </c>
      <c r="K234" t="str">
        <f t="shared" si="15"/>
        <v/>
      </c>
    </row>
    <row r="235" spans="1:11" x14ac:dyDescent="0.25">
      <c r="A235" t="str">
        <f>IF(LEN(Sheet1!C232)&lt;1,"",IF(LEN(Sheet1!C232)&gt;1,"Q","A"))</f>
        <v/>
      </c>
      <c r="B235" t="str">
        <f>IF(LEN(A235)&lt;1,"",Sheet1!R232)</f>
        <v/>
      </c>
      <c r="C235" t="str">
        <f>IF(LEN(A235)&lt;1,"",Sheet1!AB232)</f>
        <v/>
      </c>
      <c r="E235" t="str">
        <f>IF(LEN(A235)&lt;1,"",Sheet1!O232)</f>
        <v/>
      </c>
      <c r="F235" t="str">
        <f>IF(ISBLANK(A235),"",Sheet1!P232)</f>
        <v/>
      </c>
      <c r="G235" t="str">
        <f>IF(ISBLANK(A235),"",Sheet1!Q232)</f>
        <v/>
      </c>
      <c r="H235" t="str">
        <f t="shared" si="12"/>
        <v/>
      </c>
      <c r="I235" t="str">
        <f t="shared" si="13"/>
        <v/>
      </c>
      <c r="J235" t="str">
        <f t="shared" si="14"/>
        <v/>
      </c>
      <c r="K235" t="str">
        <f t="shared" si="15"/>
        <v/>
      </c>
    </row>
    <row r="236" spans="1:11" x14ac:dyDescent="0.25">
      <c r="A236" t="str">
        <f>IF(LEN(Sheet1!C233)&lt;1,"",IF(LEN(Sheet1!C233)&gt;1,"Q","A"))</f>
        <v/>
      </c>
      <c r="B236" t="str">
        <f>IF(LEN(A236)&lt;1,"",Sheet1!R233)</f>
        <v/>
      </c>
      <c r="C236" t="str">
        <f>IF(LEN(A236)&lt;1,"",Sheet1!AB233)</f>
        <v/>
      </c>
      <c r="E236" t="str">
        <f>IF(LEN(A236)&lt;1,"",Sheet1!O233)</f>
        <v/>
      </c>
      <c r="F236" t="str">
        <f>IF(ISBLANK(A236),"",Sheet1!P233)</f>
        <v/>
      </c>
      <c r="G236" t="str">
        <f>IF(ISBLANK(A236),"",Sheet1!Q233)</f>
        <v/>
      </c>
      <c r="H236" t="str">
        <f t="shared" si="12"/>
        <v/>
      </c>
      <c r="I236" t="str">
        <f t="shared" si="13"/>
        <v/>
      </c>
      <c r="J236" t="str">
        <f t="shared" si="14"/>
        <v/>
      </c>
      <c r="K236" t="str">
        <f t="shared" si="15"/>
        <v/>
      </c>
    </row>
    <row r="237" spans="1:11" x14ac:dyDescent="0.25">
      <c r="A237" t="str">
        <f>IF(LEN(Sheet1!C234)&lt;1,"",IF(LEN(Sheet1!C234)&gt;1,"Q","A"))</f>
        <v/>
      </c>
      <c r="B237" t="str">
        <f>IF(LEN(A237)&lt;1,"",Sheet1!R234)</f>
        <v/>
      </c>
      <c r="C237" t="str">
        <f>IF(LEN(A237)&lt;1,"",Sheet1!AB234)</f>
        <v/>
      </c>
      <c r="E237" t="str">
        <f>IF(LEN(A237)&lt;1,"",Sheet1!O234)</f>
        <v/>
      </c>
      <c r="F237" t="str">
        <f>IF(ISBLANK(A237),"",Sheet1!P234)</f>
        <v/>
      </c>
      <c r="G237" t="str">
        <f>IF(ISBLANK(A237),"",Sheet1!Q234)</f>
        <v/>
      </c>
      <c r="H237" t="str">
        <f t="shared" si="12"/>
        <v/>
      </c>
      <c r="I237" t="str">
        <f t="shared" si="13"/>
        <v/>
      </c>
      <c r="J237" t="str">
        <f t="shared" si="14"/>
        <v/>
      </c>
      <c r="K237" t="str">
        <f t="shared" si="15"/>
        <v/>
      </c>
    </row>
    <row r="238" spans="1:11" x14ac:dyDescent="0.25">
      <c r="A238" t="str">
        <f>IF(LEN(Sheet1!C235)&lt;1,"",IF(LEN(Sheet1!C235)&gt;1,"Q","A"))</f>
        <v/>
      </c>
      <c r="B238" t="str">
        <f>IF(LEN(A238)&lt;1,"",Sheet1!R235)</f>
        <v/>
      </c>
      <c r="C238" t="str">
        <f>IF(LEN(A238)&lt;1,"",Sheet1!AB235)</f>
        <v/>
      </c>
      <c r="E238" t="str">
        <f>IF(LEN(A238)&lt;1,"",Sheet1!O235)</f>
        <v/>
      </c>
      <c r="F238" t="str">
        <f>IF(ISBLANK(A238),"",Sheet1!P235)</f>
        <v/>
      </c>
      <c r="G238" t="str">
        <f>IF(ISBLANK(A238),"",Sheet1!Q235)</f>
        <v/>
      </c>
      <c r="H238" t="str">
        <f t="shared" si="12"/>
        <v/>
      </c>
      <c r="I238" t="str">
        <f t="shared" si="13"/>
        <v/>
      </c>
      <c r="J238" t="str">
        <f t="shared" si="14"/>
        <v/>
      </c>
      <c r="K238" t="str">
        <f t="shared" si="15"/>
        <v/>
      </c>
    </row>
    <row r="239" spans="1:11" x14ac:dyDescent="0.25">
      <c r="A239" t="str">
        <f>IF(LEN(Sheet1!C236)&lt;1,"",IF(LEN(Sheet1!C236)&gt;1,"Q","A"))</f>
        <v/>
      </c>
      <c r="B239" t="str">
        <f>IF(LEN(A239)&lt;1,"",Sheet1!R236)</f>
        <v/>
      </c>
      <c r="C239" t="str">
        <f>IF(LEN(A239)&lt;1,"",Sheet1!AB236)</f>
        <v/>
      </c>
      <c r="E239" t="str">
        <f>IF(LEN(A239)&lt;1,"",Sheet1!O236)</f>
        <v/>
      </c>
      <c r="F239" t="str">
        <f>IF(ISBLANK(A239),"",Sheet1!P236)</f>
        <v/>
      </c>
      <c r="G239" t="str">
        <f>IF(ISBLANK(A239),"",Sheet1!Q236)</f>
        <v/>
      </c>
      <c r="H239" t="str">
        <f t="shared" si="12"/>
        <v/>
      </c>
      <c r="I239" t="str">
        <f t="shared" si="13"/>
        <v/>
      </c>
      <c r="J239" t="str">
        <f t="shared" si="14"/>
        <v/>
      </c>
      <c r="K239" t="str">
        <f t="shared" si="15"/>
        <v/>
      </c>
    </row>
    <row r="240" spans="1:11" x14ac:dyDescent="0.25">
      <c r="A240" t="str">
        <f>IF(LEN(Sheet1!C237)&lt;1,"",IF(LEN(Sheet1!C237)&gt;1,"Q","A"))</f>
        <v/>
      </c>
      <c r="B240" t="str">
        <f>IF(LEN(A240)&lt;1,"",Sheet1!R237)</f>
        <v/>
      </c>
      <c r="C240" t="str">
        <f>IF(LEN(A240)&lt;1,"",Sheet1!AB237)</f>
        <v/>
      </c>
      <c r="E240" t="str">
        <f>IF(LEN(A240)&lt;1,"",Sheet1!O237)</f>
        <v/>
      </c>
      <c r="F240" t="str">
        <f>IF(ISBLANK(A240),"",Sheet1!P237)</f>
        <v/>
      </c>
      <c r="G240" t="str">
        <f>IF(ISBLANK(A240),"",Sheet1!Q237)</f>
        <v/>
      </c>
      <c r="H240" t="str">
        <f t="shared" si="12"/>
        <v/>
      </c>
      <c r="I240" t="str">
        <f t="shared" si="13"/>
        <v/>
      </c>
      <c r="J240" t="str">
        <f t="shared" si="14"/>
        <v/>
      </c>
      <c r="K240" t="str">
        <f t="shared" si="15"/>
        <v/>
      </c>
    </row>
    <row r="241" spans="1:11" x14ac:dyDescent="0.25">
      <c r="A241" t="str">
        <f>IF(LEN(Sheet1!C238)&lt;1,"",IF(LEN(Sheet1!C238)&gt;1,"Q","A"))</f>
        <v/>
      </c>
      <c r="B241" t="str">
        <f>IF(LEN(A241)&lt;1,"",Sheet1!R238)</f>
        <v/>
      </c>
      <c r="C241" t="str">
        <f>IF(LEN(A241)&lt;1,"",Sheet1!AB238)</f>
        <v/>
      </c>
      <c r="E241" t="str">
        <f>IF(LEN(A241)&lt;1,"",Sheet1!O238)</f>
        <v/>
      </c>
      <c r="F241" t="str">
        <f>IF(ISBLANK(A241),"",Sheet1!P238)</f>
        <v/>
      </c>
      <c r="G241" t="str">
        <f>IF(ISBLANK(A241),"",Sheet1!Q238)</f>
        <v/>
      </c>
      <c r="H241" t="str">
        <f t="shared" si="12"/>
        <v/>
      </c>
      <c r="I241" t="str">
        <f t="shared" si="13"/>
        <v/>
      </c>
      <c r="J241" t="str">
        <f t="shared" si="14"/>
        <v/>
      </c>
      <c r="K241" t="str">
        <f t="shared" si="15"/>
        <v/>
      </c>
    </row>
    <row r="242" spans="1:11" x14ac:dyDescent="0.25">
      <c r="A242" t="str">
        <f>IF(LEN(Sheet1!C239)&lt;1,"",IF(LEN(Sheet1!C239)&gt;1,"Q","A"))</f>
        <v/>
      </c>
      <c r="B242" t="str">
        <f>IF(LEN(A242)&lt;1,"",Sheet1!R239)</f>
        <v/>
      </c>
      <c r="C242" t="str">
        <f>IF(LEN(A242)&lt;1,"",Sheet1!AB239)</f>
        <v/>
      </c>
      <c r="E242" t="str">
        <f>IF(LEN(A242)&lt;1,"",Sheet1!O239)</f>
        <v/>
      </c>
      <c r="F242" t="str">
        <f>IF(ISBLANK(A242),"",Sheet1!P239)</f>
        <v/>
      </c>
      <c r="G242" t="str">
        <f>IF(ISBLANK(A242),"",Sheet1!Q239)</f>
        <v/>
      </c>
      <c r="H242" t="str">
        <f t="shared" si="12"/>
        <v/>
      </c>
      <c r="I242" t="str">
        <f t="shared" si="13"/>
        <v/>
      </c>
      <c r="J242" t="str">
        <f t="shared" si="14"/>
        <v/>
      </c>
      <c r="K242" t="str">
        <f t="shared" si="15"/>
        <v/>
      </c>
    </row>
    <row r="243" spans="1:11" x14ac:dyDescent="0.25">
      <c r="A243" t="str">
        <f>IF(LEN(Sheet1!C240)&lt;1,"",IF(LEN(Sheet1!C240)&gt;1,"Q","A"))</f>
        <v/>
      </c>
      <c r="B243" t="str">
        <f>IF(LEN(A243)&lt;1,"",Sheet1!R240)</f>
        <v/>
      </c>
      <c r="C243" t="str">
        <f>IF(LEN(A243)&lt;1,"",Sheet1!AB240)</f>
        <v/>
      </c>
      <c r="E243" t="str">
        <f>IF(LEN(A243)&lt;1,"",Sheet1!O240)</f>
        <v/>
      </c>
      <c r="F243" t="str">
        <f>IF(ISBLANK(A243),"",Sheet1!P240)</f>
        <v/>
      </c>
      <c r="G243" t="str">
        <f>IF(ISBLANK(A243),"",Sheet1!Q240)</f>
        <v/>
      </c>
      <c r="H243" t="str">
        <f t="shared" si="12"/>
        <v/>
      </c>
      <c r="I243" t="str">
        <f t="shared" si="13"/>
        <v/>
      </c>
      <c r="J243" t="str">
        <f t="shared" si="14"/>
        <v/>
      </c>
      <c r="K243" t="str">
        <f t="shared" si="15"/>
        <v/>
      </c>
    </row>
    <row r="244" spans="1:11" x14ac:dyDescent="0.25">
      <c r="A244" t="str">
        <f>IF(LEN(Sheet1!C241)&lt;1,"",IF(LEN(Sheet1!C241)&gt;1,"Q","A"))</f>
        <v/>
      </c>
      <c r="B244" t="str">
        <f>IF(LEN(A244)&lt;1,"",Sheet1!R241)</f>
        <v/>
      </c>
      <c r="C244" t="str">
        <f>IF(LEN(A244)&lt;1,"",Sheet1!AB241)</f>
        <v/>
      </c>
      <c r="E244" t="str">
        <f>IF(LEN(A244)&lt;1,"",Sheet1!O241)</f>
        <v/>
      </c>
      <c r="F244" t="str">
        <f>IF(ISBLANK(A244),"",Sheet1!P241)</f>
        <v/>
      </c>
      <c r="G244" t="str">
        <f>IF(ISBLANK(A244),"",Sheet1!Q241)</f>
        <v/>
      </c>
      <c r="H244" t="str">
        <f t="shared" si="12"/>
        <v/>
      </c>
      <c r="I244" t="str">
        <f t="shared" si="13"/>
        <v/>
      </c>
      <c r="J244" t="str">
        <f t="shared" si="14"/>
        <v/>
      </c>
      <c r="K244" t="str">
        <f t="shared" si="15"/>
        <v/>
      </c>
    </row>
    <row r="245" spans="1:11" x14ac:dyDescent="0.25">
      <c r="A245" t="str">
        <f>IF(LEN(Sheet1!C242)&lt;1,"",IF(LEN(Sheet1!C242)&gt;1,"Q","A"))</f>
        <v/>
      </c>
      <c r="B245" t="str">
        <f>IF(LEN(A245)&lt;1,"",Sheet1!R242)</f>
        <v/>
      </c>
      <c r="C245" t="str">
        <f>IF(LEN(A245)&lt;1,"",Sheet1!AB242)</f>
        <v/>
      </c>
      <c r="E245" t="str">
        <f>IF(LEN(A245)&lt;1,"",Sheet1!O242)</f>
        <v/>
      </c>
      <c r="F245" t="str">
        <f>IF(ISBLANK(A245),"",Sheet1!P242)</f>
        <v/>
      </c>
      <c r="G245" t="str">
        <f>IF(ISBLANK(A245),"",Sheet1!Q242)</f>
        <v/>
      </c>
      <c r="H245" t="str">
        <f t="shared" si="12"/>
        <v/>
      </c>
      <c r="I245" t="str">
        <f t="shared" si="13"/>
        <v/>
      </c>
      <c r="J245" t="str">
        <f t="shared" si="14"/>
        <v/>
      </c>
      <c r="K245" t="str">
        <f t="shared" si="15"/>
        <v/>
      </c>
    </row>
    <row r="246" spans="1:11" x14ac:dyDescent="0.25">
      <c r="A246" t="str">
        <f>IF(LEN(Sheet1!C243)&lt;1,"",IF(LEN(Sheet1!C243)&gt;1,"Q","A"))</f>
        <v/>
      </c>
      <c r="B246" t="str">
        <f>IF(LEN(A246)&lt;1,"",Sheet1!R243)</f>
        <v/>
      </c>
      <c r="C246" t="str">
        <f>IF(LEN(A246)&lt;1,"",Sheet1!AB243)</f>
        <v/>
      </c>
      <c r="E246" t="str">
        <f>IF(LEN(A246)&lt;1,"",Sheet1!O243)</f>
        <v/>
      </c>
      <c r="F246" t="str">
        <f>IF(ISBLANK(A246),"",Sheet1!P243)</f>
        <v/>
      </c>
      <c r="G246" t="str">
        <f>IF(ISBLANK(A246),"",Sheet1!Q243)</f>
        <v/>
      </c>
      <c r="H246" t="str">
        <f t="shared" si="12"/>
        <v/>
      </c>
      <c r="I246" t="str">
        <f t="shared" si="13"/>
        <v/>
      </c>
      <c r="J246" t="str">
        <f t="shared" si="14"/>
        <v/>
      </c>
      <c r="K246" t="str">
        <f t="shared" si="15"/>
        <v/>
      </c>
    </row>
    <row r="247" spans="1:11" x14ac:dyDescent="0.25">
      <c r="A247" t="str">
        <f>IF(LEN(Sheet1!C244)&lt;1,"",IF(LEN(Sheet1!C244)&gt;1,"Q","A"))</f>
        <v/>
      </c>
      <c r="B247" t="str">
        <f>IF(LEN(A247)&lt;1,"",Sheet1!R244)</f>
        <v/>
      </c>
      <c r="C247" t="str">
        <f>IF(LEN(A247)&lt;1,"",Sheet1!AB244)</f>
        <v/>
      </c>
      <c r="E247" t="str">
        <f>IF(LEN(A247)&lt;1,"",Sheet1!O244)</f>
        <v/>
      </c>
      <c r="F247" t="str">
        <f>IF(ISBLANK(A247),"",Sheet1!P244)</f>
        <v/>
      </c>
      <c r="G247" t="str">
        <f>IF(ISBLANK(A247),"",Sheet1!Q244)</f>
        <v/>
      </c>
      <c r="H247" t="str">
        <f t="shared" si="12"/>
        <v/>
      </c>
      <c r="I247" t="str">
        <f t="shared" si="13"/>
        <v/>
      </c>
      <c r="J247" t="str">
        <f t="shared" si="14"/>
        <v/>
      </c>
      <c r="K247" t="str">
        <f t="shared" si="15"/>
        <v/>
      </c>
    </row>
    <row r="248" spans="1:11" x14ac:dyDescent="0.25">
      <c r="A248" t="str">
        <f>IF(LEN(Sheet1!C245)&lt;1,"",IF(LEN(Sheet1!C245)&gt;1,"Q","A"))</f>
        <v/>
      </c>
      <c r="B248" t="str">
        <f>IF(LEN(A248)&lt;1,"",Sheet1!R245)</f>
        <v/>
      </c>
      <c r="C248" t="str">
        <f>IF(LEN(A248)&lt;1,"",Sheet1!AB245)</f>
        <v/>
      </c>
      <c r="E248" t="str">
        <f>IF(LEN(A248)&lt;1,"",Sheet1!O245)</f>
        <v/>
      </c>
      <c r="F248" t="str">
        <f>IF(ISBLANK(A248),"",Sheet1!P245)</f>
        <v/>
      </c>
      <c r="G248" t="str">
        <f>IF(ISBLANK(A248),"",Sheet1!Q245)</f>
        <v/>
      </c>
      <c r="H248" t="str">
        <f t="shared" si="12"/>
        <v/>
      </c>
      <c r="I248" t="str">
        <f t="shared" si="13"/>
        <v/>
      </c>
      <c r="J248" t="str">
        <f t="shared" si="14"/>
        <v/>
      </c>
      <c r="K248" t="str">
        <f t="shared" si="15"/>
        <v/>
      </c>
    </row>
    <row r="249" spans="1:11" x14ac:dyDescent="0.25">
      <c r="A249" t="str">
        <f>IF(LEN(Sheet1!C246)&lt;1,"",IF(LEN(Sheet1!C246)&gt;1,"Q","A"))</f>
        <v/>
      </c>
      <c r="B249" t="str">
        <f>IF(LEN(A249)&lt;1,"",Sheet1!R246)</f>
        <v/>
      </c>
      <c r="C249" t="str">
        <f>IF(LEN(A249)&lt;1,"",Sheet1!AB246)</f>
        <v/>
      </c>
      <c r="E249" t="str">
        <f>IF(LEN(A249)&lt;1,"",Sheet1!O246)</f>
        <v/>
      </c>
      <c r="F249" t="str">
        <f>IF(ISBLANK(A249),"",Sheet1!P246)</f>
        <v/>
      </c>
      <c r="G249" t="str">
        <f>IF(ISBLANK(A249),"",Sheet1!Q246)</f>
        <v/>
      </c>
      <c r="H249" t="str">
        <f t="shared" si="12"/>
        <v/>
      </c>
      <c r="I249" t="str">
        <f t="shared" si="13"/>
        <v/>
      </c>
      <c r="J249" t="str">
        <f t="shared" si="14"/>
        <v/>
      </c>
      <c r="K249" t="str">
        <f t="shared" si="15"/>
        <v/>
      </c>
    </row>
    <row r="250" spans="1:11" x14ac:dyDescent="0.25">
      <c r="A250" t="str">
        <f>IF(LEN(Sheet1!C247)&lt;1,"",IF(LEN(Sheet1!C247)&gt;1,"Q","A"))</f>
        <v/>
      </c>
      <c r="B250" t="str">
        <f>IF(LEN(A250)&lt;1,"",Sheet1!R247)</f>
        <v/>
      </c>
      <c r="C250" t="str">
        <f>IF(LEN(A250)&lt;1,"",Sheet1!AB247)</f>
        <v/>
      </c>
      <c r="E250" t="str">
        <f>IF(LEN(A250)&lt;1,"",Sheet1!O247)</f>
        <v/>
      </c>
      <c r="F250" t="str">
        <f>IF(ISBLANK(A250),"",Sheet1!P247)</f>
        <v/>
      </c>
      <c r="G250" t="str">
        <f>IF(ISBLANK(A250),"",Sheet1!Q247)</f>
        <v/>
      </c>
      <c r="H250" t="str">
        <f t="shared" si="12"/>
        <v/>
      </c>
      <c r="I250" t="str">
        <f t="shared" si="13"/>
        <v/>
      </c>
      <c r="J250" t="str">
        <f t="shared" si="14"/>
        <v/>
      </c>
      <c r="K250" t="str">
        <f t="shared" si="15"/>
        <v/>
      </c>
    </row>
    <row r="251" spans="1:11" x14ac:dyDescent="0.25">
      <c r="A251" t="str">
        <f>IF(LEN(Sheet1!C248)&lt;1,"",IF(LEN(Sheet1!C248)&gt;1,"Q","A"))</f>
        <v/>
      </c>
      <c r="B251" t="str">
        <f>IF(LEN(A251)&lt;1,"",Sheet1!R248)</f>
        <v/>
      </c>
      <c r="C251" t="str">
        <f>IF(LEN(A251)&lt;1,"",Sheet1!AB248)</f>
        <v/>
      </c>
      <c r="E251" t="str">
        <f>IF(LEN(A251)&lt;1,"",Sheet1!O248)</f>
        <v/>
      </c>
      <c r="F251" t="str">
        <f>IF(ISBLANK(A251),"",Sheet1!P248)</f>
        <v/>
      </c>
      <c r="G251" t="str">
        <f>IF(ISBLANK(A251),"",Sheet1!Q248)</f>
        <v/>
      </c>
      <c r="H251" t="str">
        <f t="shared" si="12"/>
        <v/>
      </c>
      <c r="I251" t="str">
        <f t="shared" si="13"/>
        <v/>
      </c>
      <c r="J251" t="str">
        <f t="shared" si="14"/>
        <v/>
      </c>
      <c r="K251" t="str">
        <f t="shared" si="15"/>
        <v/>
      </c>
    </row>
    <row r="252" spans="1:11" x14ac:dyDescent="0.25">
      <c r="A252" t="str">
        <f>IF(LEN(Sheet1!C249)&lt;1,"",IF(LEN(Sheet1!C249)&gt;1,"Q","A"))</f>
        <v/>
      </c>
      <c r="B252" t="str">
        <f>IF(LEN(A252)&lt;1,"",Sheet1!R249)</f>
        <v/>
      </c>
      <c r="C252" t="str">
        <f>IF(LEN(A252)&lt;1,"",Sheet1!AB249)</f>
        <v/>
      </c>
      <c r="E252" t="str">
        <f>IF(LEN(A252)&lt;1,"",Sheet1!O249)</f>
        <v/>
      </c>
      <c r="F252" t="str">
        <f>IF(ISBLANK(A252),"",Sheet1!P249)</f>
        <v/>
      </c>
      <c r="G252" t="str">
        <f>IF(ISBLANK(A252),"",Sheet1!Q249)</f>
        <v/>
      </c>
      <c r="H252" t="str">
        <f t="shared" si="12"/>
        <v/>
      </c>
      <c r="I252" t="str">
        <f t="shared" si="13"/>
        <v/>
      </c>
      <c r="J252" t="str">
        <f t="shared" si="14"/>
        <v/>
      </c>
      <c r="K252" t="str">
        <f t="shared" si="15"/>
        <v/>
      </c>
    </row>
    <row r="253" spans="1:11" x14ac:dyDescent="0.25">
      <c r="A253" t="str">
        <f>IF(LEN(Sheet1!C250)&lt;1,"",IF(LEN(Sheet1!C250)&gt;1,"Q","A"))</f>
        <v/>
      </c>
      <c r="B253" t="str">
        <f>IF(LEN(A253)&lt;1,"",Sheet1!R250)</f>
        <v/>
      </c>
      <c r="C253" t="str">
        <f>IF(LEN(A253)&lt;1,"",Sheet1!AB250)</f>
        <v/>
      </c>
      <c r="E253" t="str">
        <f>IF(LEN(A253)&lt;1,"",Sheet1!O250)</f>
        <v/>
      </c>
      <c r="F253" t="str">
        <f>IF(ISBLANK(A253),"",Sheet1!P250)</f>
        <v/>
      </c>
      <c r="G253" t="str">
        <f>IF(ISBLANK(A253),"",Sheet1!Q250)</f>
        <v/>
      </c>
      <c r="H253" t="str">
        <f t="shared" si="12"/>
        <v/>
      </c>
      <c r="I253" t="str">
        <f t="shared" si="13"/>
        <v/>
      </c>
      <c r="J253" t="str">
        <f t="shared" si="14"/>
        <v/>
      </c>
      <c r="K253" t="str">
        <f t="shared" si="15"/>
        <v/>
      </c>
    </row>
    <row r="254" spans="1:11" x14ac:dyDescent="0.25">
      <c r="A254" t="str">
        <f>IF(LEN(Sheet1!C251)&lt;1,"",IF(LEN(Sheet1!C251)&gt;1,"Q","A"))</f>
        <v/>
      </c>
      <c r="B254" t="str">
        <f>IF(LEN(A254)&lt;1,"",Sheet1!R251)</f>
        <v/>
      </c>
      <c r="C254" t="str">
        <f>IF(LEN(A254)&lt;1,"",Sheet1!AB251)</f>
        <v/>
      </c>
      <c r="E254" t="str">
        <f>IF(LEN(A254)&lt;1,"",Sheet1!O251)</f>
        <v/>
      </c>
      <c r="F254" t="str">
        <f>IF(ISBLANK(A254),"",Sheet1!P251)</f>
        <v/>
      </c>
      <c r="G254" t="str">
        <f>IF(ISBLANK(A254),"",Sheet1!Q251)</f>
        <v/>
      </c>
      <c r="H254" t="str">
        <f t="shared" si="12"/>
        <v/>
      </c>
      <c r="I254" t="str">
        <f t="shared" si="13"/>
        <v/>
      </c>
      <c r="J254" t="str">
        <f t="shared" si="14"/>
        <v/>
      </c>
      <c r="K254" t="str">
        <f t="shared" si="15"/>
        <v/>
      </c>
    </row>
    <row r="255" spans="1:11" x14ac:dyDescent="0.25">
      <c r="A255" t="str">
        <f>IF(LEN(Sheet1!C252)&lt;1,"",IF(LEN(Sheet1!C252)&gt;1,"Q","A"))</f>
        <v/>
      </c>
      <c r="B255" t="str">
        <f>IF(LEN(A255)&lt;1,"",Sheet1!R252)</f>
        <v/>
      </c>
      <c r="C255" t="str">
        <f>IF(LEN(A255)&lt;1,"",Sheet1!AB252)</f>
        <v/>
      </c>
      <c r="E255" t="str">
        <f>IF(LEN(A255)&lt;1,"",Sheet1!O252)</f>
        <v/>
      </c>
      <c r="F255" t="str">
        <f>IF(ISBLANK(A255),"",Sheet1!P252)</f>
        <v/>
      </c>
      <c r="G255" t="str">
        <f>IF(ISBLANK(A255),"",Sheet1!Q252)</f>
        <v/>
      </c>
      <c r="H255" t="str">
        <f t="shared" si="12"/>
        <v/>
      </c>
      <c r="I255" t="str">
        <f t="shared" si="13"/>
        <v/>
      </c>
      <c r="J255" t="str">
        <f t="shared" si="14"/>
        <v/>
      </c>
      <c r="K255" t="str">
        <f t="shared" si="15"/>
        <v/>
      </c>
    </row>
    <row r="256" spans="1:11" x14ac:dyDescent="0.25">
      <c r="A256" t="str">
        <f>IF(LEN(Sheet1!C253)&lt;1,"",IF(LEN(Sheet1!C253)&gt;1,"Q","A"))</f>
        <v/>
      </c>
      <c r="B256" t="str">
        <f>IF(LEN(A256)&lt;1,"",Sheet1!R253)</f>
        <v/>
      </c>
      <c r="C256" t="str">
        <f>IF(LEN(A256)&lt;1,"",Sheet1!AB253)</f>
        <v/>
      </c>
      <c r="E256" t="str">
        <f>IF(LEN(A256)&lt;1,"",Sheet1!O253)</f>
        <v/>
      </c>
      <c r="F256" t="str">
        <f>IF(ISBLANK(A256),"",Sheet1!P253)</f>
        <v/>
      </c>
      <c r="G256" t="str">
        <f>IF(ISBLANK(A256),"",Sheet1!Q253)</f>
        <v/>
      </c>
      <c r="H256" t="str">
        <f t="shared" si="12"/>
        <v/>
      </c>
      <c r="I256" t="str">
        <f t="shared" si="13"/>
        <v/>
      </c>
      <c r="J256" t="str">
        <f t="shared" si="14"/>
        <v/>
      </c>
      <c r="K256" t="str">
        <f t="shared" si="15"/>
        <v/>
      </c>
    </row>
    <row r="257" spans="1:11" x14ac:dyDescent="0.25">
      <c r="A257" t="str">
        <f>IF(LEN(Sheet1!C254)&lt;1,"",IF(LEN(Sheet1!C254)&gt;1,"Q","A"))</f>
        <v/>
      </c>
      <c r="B257" t="str">
        <f>IF(LEN(A257)&lt;1,"",Sheet1!R254)</f>
        <v/>
      </c>
      <c r="C257" t="str">
        <f>IF(LEN(A257)&lt;1,"",Sheet1!AB254)</f>
        <v/>
      </c>
      <c r="E257" t="str">
        <f>IF(LEN(A257)&lt;1,"",Sheet1!O254)</f>
        <v/>
      </c>
      <c r="F257" t="str">
        <f>IF(ISBLANK(A257),"",Sheet1!P254)</f>
        <v/>
      </c>
      <c r="G257" t="str">
        <f>IF(ISBLANK(A257),"",Sheet1!Q254)</f>
        <v/>
      </c>
      <c r="H257" t="str">
        <f t="shared" si="12"/>
        <v/>
      </c>
      <c r="I257" t="str">
        <f t="shared" si="13"/>
        <v/>
      </c>
      <c r="J257" t="str">
        <f t="shared" si="14"/>
        <v/>
      </c>
      <c r="K257" t="str">
        <f t="shared" si="15"/>
        <v/>
      </c>
    </row>
    <row r="258" spans="1:11" x14ac:dyDescent="0.25">
      <c r="A258" t="str">
        <f>IF(LEN(Sheet1!C255)&lt;1,"",IF(LEN(Sheet1!C255)&gt;1,"Q","A"))</f>
        <v/>
      </c>
      <c r="B258" t="str">
        <f>IF(LEN(A258)&lt;1,"",Sheet1!R255)</f>
        <v/>
      </c>
      <c r="C258" t="str">
        <f>IF(LEN(A258)&lt;1,"",Sheet1!AB255)</f>
        <v/>
      </c>
      <c r="E258" t="str">
        <f>IF(LEN(A258)&lt;1,"",Sheet1!O255)</f>
        <v/>
      </c>
      <c r="F258" t="str">
        <f>IF(ISBLANK(A258),"",Sheet1!P255)</f>
        <v/>
      </c>
      <c r="G258" t="str">
        <f>IF(ISBLANK(A258),"",Sheet1!Q255)</f>
        <v/>
      </c>
      <c r="H258" t="str">
        <f t="shared" si="12"/>
        <v/>
      </c>
      <c r="I258" t="str">
        <f t="shared" si="13"/>
        <v/>
      </c>
      <c r="J258" t="str">
        <f t="shared" si="14"/>
        <v/>
      </c>
      <c r="K258" t="str">
        <f t="shared" si="15"/>
        <v/>
      </c>
    </row>
    <row r="259" spans="1:11" x14ac:dyDescent="0.25">
      <c r="A259" t="str">
        <f>IF(LEN(Sheet1!C256)&lt;1,"",IF(LEN(Sheet1!C256)&gt;1,"Q","A"))</f>
        <v/>
      </c>
      <c r="B259" t="str">
        <f>IF(LEN(A259)&lt;1,"",Sheet1!R256)</f>
        <v/>
      </c>
      <c r="C259" t="str">
        <f>IF(LEN(A259)&lt;1,"",Sheet1!AB256)</f>
        <v/>
      </c>
      <c r="E259" t="str">
        <f>IF(LEN(A259)&lt;1,"",Sheet1!O256)</f>
        <v/>
      </c>
      <c r="F259" t="str">
        <f>IF(ISBLANK(A259),"",Sheet1!P256)</f>
        <v/>
      </c>
      <c r="G259" t="str">
        <f>IF(ISBLANK(A259),"",Sheet1!Q256)</f>
        <v/>
      </c>
      <c r="H259" t="str">
        <f t="shared" si="12"/>
        <v/>
      </c>
      <c r="I259" t="str">
        <f t="shared" si="13"/>
        <v/>
      </c>
      <c r="J259" t="str">
        <f t="shared" si="14"/>
        <v/>
      </c>
      <c r="K259" t="str">
        <f t="shared" si="15"/>
        <v/>
      </c>
    </row>
    <row r="260" spans="1:11" x14ac:dyDescent="0.25">
      <c r="A260" t="str">
        <f>IF(LEN(Sheet1!C257)&lt;1,"",IF(LEN(Sheet1!C257)&gt;1,"Q","A"))</f>
        <v/>
      </c>
      <c r="B260" t="str">
        <f>IF(LEN(A260)&lt;1,"",Sheet1!R257)</f>
        <v/>
      </c>
      <c r="C260" t="str">
        <f>IF(LEN(A260)&lt;1,"",Sheet1!AB257)</f>
        <v/>
      </c>
      <c r="E260" t="str">
        <f>IF(LEN(A260)&lt;1,"",Sheet1!O257)</f>
        <v/>
      </c>
      <c r="F260" t="str">
        <f>IF(ISBLANK(A260),"",Sheet1!P257)</f>
        <v/>
      </c>
      <c r="G260" t="str">
        <f>IF(ISBLANK(A260),"",Sheet1!Q257)</f>
        <v/>
      </c>
      <c r="H260" t="str">
        <f t="shared" si="12"/>
        <v/>
      </c>
      <c r="I260" t="str">
        <f t="shared" si="13"/>
        <v/>
      </c>
      <c r="J260" t="str">
        <f t="shared" si="14"/>
        <v/>
      </c>
      <c r="K260" t="str">
        <f t="shared" si="15"/>
        <v/>
      </c>
    </row>
    <row r="261" spans="1:11" x14ac:dyDescent="0.25">
      <c r="A261" t="str">
        <f>IF(LEN(Sheet1!C258)&lt;1,"",IF(LEN(Sheet1!C258)&gt;1,"Q","A"))</f>
        <v/>
      </c>
      <c r="B261" t="str">
        <f>IF(LEN(A261)&lt;1,"",Sheet1!R258)</f>
        <v/>
      </c>
      <c r="C261" t="str">
        <f>IF(LEN(A261)&lt;1,"",Sheet1!AB258)</f>
        <v/>
      </c>
      <c r="E261" t="str">
        <f>IF(LEN(A261)&lt;1,"",Sheet1!O258)</f>
        <v/>
      </c>
      <c r="F261" t="str">
        <f>IF(ISBLANK(A261),"",Sheet1!P258)</f>
        <v/>
      </c>
      <c r="G261" t="str">
        <f>IF(ISBLANK(A261),"",Sheet1!Q258)</f>
        <v/>
      </c>
      <c r="H261" t="str">
        <f t="shared" si="12"/>
        <v/>
      </c>
      <c r="I261" t="str">
        <f t="shared" si="13"/>
        <v/>
      </c>
      <c r="J261" t="str">
        <f t="shared" si="14"/>
        <v/>
      </c>
      <c r="K261" t="str">
        <f t="shared" si="15"/>
        <v/>
      </c>
    </row>
    <row r="262" spans="1:11" x14ac:dyDescent="0.25">
      <c r="A262" t="str">
        <f>IF(LEN(Sheet1!C259)&lt;1,"",IF(LEN(Sheet1!C259)&gt;1,"Q","A"))</f>
        <v/>
      </c>
      <c r="B262" t="str">
        <f>IF(LEN(A262)&lt;1,"",Sheet1!R259)</f>
        <v/>
      </c>
      <c r="C262" t="str">
        <f>IF(LEN(A262)&lt;1,"",Sheet1!AB259)</f>
        <v/>
      </c>
      <c r="E262" t="str">
        <f>IF(LEN(A262)&lt;1,"",Sheet1!O259)</f>
        <v/>
      </c>
      <c r="F262" t="str">
        <f>IF(ISBLANK(A262),"",Sheet1!P259)</f>
        <v/>
      </c>
      <c r="G262" t="str">
        <f>IF(ISBLANK(A262),"",Sheet1!Q259)</f>
        <v/>
      </c>
      <c r="H262" t="str">
        <f t="shared" si="12"/>
        <v/>
      </c>
      <c r="I262" t="str">
        <f t="shared" si="13"/>
        <v/>
      </c>
      <c r="J262" t="str">
        <f t="shared" si="14"/>
        <v/>
      </c>
      <c r="K262" t="str">
        <f t="shared" si="15"/>
        <v/>
      </c>
    </row>
    <row r="263" spans="1:11" x14ac:dyDescent="0.25">
      <c r="A263" t="str">
        <f>IF(LEN(Sheet1!C260)&lt;1,"",IF(LEN(Sheet1!C260)&gt;1,"Q","A"))</f>
        <v/>
      </c>
      <c r="B263" t="str">
        <f>IF(LEN(A263)&lt;1,"",Sheet1!R260)</f>
        <v/>
      </c>
      <c r="C263" t="str">
        <f>IF(LEN(A263)&lt;1,"",Sheet1!AB260)</f>
        <v/>
      </c>
      <c r="E263" t="str">
        <f>IF(LEN(A263)&lt;1,"",Sheet1!O260)</f>
        <v/>
      </c>
      <c r="F263" t="str">
        <f>IF(ISBLANK(A263),"",Sheet1!P260)</f>
        <v/>
      </c>
      <c r="G263" t="str">
        <f>IF(ISBLANK(A263),"",Sheet1!Q260)</f>
        <v/>
      </c>
      <c r="H263" t="str">
        <f t="shared" si="12"/>
        <v/>
      </c>
      <c r="I263" t="str">
        <f t="shared" si="13"/>
        <v/>
      </c>
      <c r="J263" t="str">
        <f t="shared" si="14"/>
        <v/>
      </c>
      <c r="K263" t="str">
        <f t="shared" si="15"/>
        <v/>
      </c>
    </row>
    <row r="264" spans="1:11" x14ac:dyDescent="0.25">
      <c r="A264" t="str">
        <f>IF(LEN(Sheet1!C261)&lt;1,"",IF(LEN(Sheet1!C261)&gt;1,"Q","A"))</f>
        <v/>
      </c>
      <c r="B264" t="str">
        <f>IF(LEN(A264)&lt;1,"",Sheet1!R261)</f>
        <v/>
      </c>
      <c r="C264" t="str">
        <f>IF(LEN(A264)&lt;1,"",Sheet1!AB261)</f>
        <v/>
      </c>
      <c r="E264" t="str">
        <f>IF(LEN(A264)&lt;1,"",Sheet1!O261)</f>
        <v/>
      </c>
      <c r="F264" t="str">
        <f>IF(ISBLANK(A264),"",Sheet1!P261)</f>
        <v/>
      </c>
      <c r="G264" t="str">
        <f>IF(ISBLANK(A264),"",Sheet1!Q261)</f>
        <v/>
      </c>
      <c r="H264" t="str">
        <f t="shared" si="12"/>
        <v/>
      </c>
      <c r="I264" t="str">
        <f t="shared" si="13"/>
        <v/>
      </c>
      <c r="J264" t="str">
        <f t="shared" si="14"/>
        <v/>
      </c>
      <c r="K264" t="str">
        <f t="shared" si="15"/>
        <v/>
      </c>
    </row>
    <row r="265" spans="1:11" x14ac:dyDescent="0.25">
      <c r="A265" t="str">
        <f>IF(LEN(Sheet1!C262)&lt;1,"",IF(LEN(Sheet1!C262)&gt;1,"Q","A"))</f>
        <v/>
      </c>
      <c r="B265" t="str">
        <f>IF(LEN(A265)&lt;1,"",Sheet1!R262)</f>
        <v/>
      </c>
      <c r="C265" t="str">
        <f>IF(LEN(A265)&lt;1,"",Sheet1!AB262)</f>
        <v/>
      </c>
      <c r="E265" t="str">
        <f>IF(LEN(A265)&lt;1,"",Sheet1!O262)</f>
        <v/>
      </c>
      <c r="F265" t="str">
        <f>IF(ISBLANK(A265),"",Sheet1!P262)</f>
        <v/>
      </c>
      <c r="G265" t="str">
        <f>IF(ISBLANK(A265),"",Sheet1!Q262)</f>
        <v/>
      </c>
      <c r="H265" t="str">
        <f t="shared" ref="H265:H307" si="16">IF(ISBLANK(A265),"",IF(A265="Q",0,""))</f>
        <v/>
      </c>
      <c r="I265" t="str">
        <f t="shared" ref="I265:I307" si="17">IF(ISBLANK(A265),"",IF(A265="Q",0,""))</f>
        <v/>
      </c>
      <c r="J265" t="str">
        <f t="shared" ref="J265:J307" si="18">IF(ISBLANK(A265),"",IF(A265="Q",0,""))</f>
        <v/>
      </c>
      <c r="K265" t="str">
        <f t="shared" ref="K265:K307" si="19">IF(ISBLANK(A265),"",IF(A265="Q",0,""))</f>
        <v/>
      </c>
    </row>
    <row r="266" spans="1:11" x14ac:dyDescent="0.25">
      <c r="A266" t="str">
        <f>IF(LEN(Sheet1!C263)&lt;1,"",IF(LEN(Sheet1!C263)&gt;1,"Q","A"))</f>
        <v/>
      </c>
      <c r="B266" t="str">
        <f>IF(LEN(A266)&lt;1,"",Sheet1!R263)</f>
        <v/>
      </c>
      <c r="C266" t="str">
        <f>IF(LEN(A266)&lt;1,"",Sheet1!AB263)</f>
        <v/>
      </c>
      <c r="E266" t="str">
        <f>IF(LEN(A266)&lt;1,"",Sheet1!O263)</f>
        <v/>
      </c>
      <c r="F266" t="str">
        <f>IF(ISBLANK(A266),"",Sheet1!P263)</f>
        <v/>
      </c>
      <c r="G266" t="str">
        <f>IF(ISBLANK(A266),"",Sheet1!Q263)</f>
        <v/>
      </c>
      <c r="H266" t="str">
        <f t="shared" si="16"/>
        <v/>
      </c>
      <c r="I266" t="str">
        <f t="shared" si="17"/>
        <v/>
      </c>
      <c r="J266" t="str">
        <f t="shared" si="18"/>
        <v/>
      </c>
      <c r="K266" t="str">
        <f t="shared" si="19"/>
        <v/>
      </c>
    </row>
    <row r="267" spans="1:11" x14ac:dyDescent="0.25">
      <c r="A267" t="str">
        <f>IF(LEN(Sheet1!C264)&lt;1,"",IF(LEN(Sheet1!C264)&gt;1,"Q","A"))</f>
        <v/>
      </c>
      <c r="B267" t="str">
        <f>IF(LEN(A267)&lt;1,"",Sheet1!R264)</f>
        <v/>
      </c>
      <c r="C267" t="str">
        <f>IF(LEN(A267)&lt;1,"",Sheet1!AB264)</f>
        <v/>
      </c>
      <c r="E267" t="str">
        <f>IF(LEN(A267)&lt;1,"",Sheet1!O264)</f>
        <v/>
      </c>
      <c r="F267" t="str">
        <f>IF(ISBLANK(A267),"",Sheet1!P264)</f>
        <v/>
      </c>
      <c r="G267" t="str">
        <f>IF(ISBLANK(A267),"",Sheet1!Q264)</f>
        <v/>
      </c>
      <c r="H267" t="str">
        <f t="shared" si="16"/>
        <v/>
      </c>
      <c r="I267" t="str">
        <f t="shared" si="17"/>
        <v/>
      </c>
      <c r="J267" t="str">
        <f t="shared" si="18"/>
        <v/>
      </c>
      <c r="K267" t="str">
        <f t="shared" si="19"/>
        <v/>
      </c>
    </row>
    <row r="268" spans="1:11" x14ac:dyDescent="0.25">
      <c r="A268" t="str">
        <f>IF(LEN(Sheet1!C265)&lt;1,"",IF(LEN(Sheet1!C265)&gt;1,"Q","A"))</f>
        <v/>
      </c>
      <c r="B268" t="str">
        <f>IF(LEN(A268)&lt;1,"",Sheet1!R265)</f>
        <v/>
      </c>
      <c r="C268" t="str">
        <f>IF(LEN(A268)&lt;1,"",Sheet1!AB265)</f>
        <v/>
      </c>
      <c r="E268" t="str">
        <f>IF(LEN(A268)&lt;1,"",Sheet1!O265)</f>
        <v/>
      </c>
      <c r="F268" t="str">
        <f>IF(ISBLANK(A268),"",Sheet1!P265)</f>
        <v/>
      </c>
      <c r="G268" t="str">
        <f>IF(ISBLANK(A268),"",Sheet1!Q265)</f>
        <v/>
      </c>
      <c r="H268" t="str">
        <f t="shared" si="16"/>
        <v/>
      </c>
      <c r="I268" t="str">
        <f t="shared" si="17"/>
        <v/>
      </c>
      <c r="J268" t="str">
        <f t="shared" si="18"/>
        <v/>
      </c>
      <c r="K268" t="str">
        <f t="shared" si="19"/>
        <v/>
      </c>
    </row>
    <row r="269" spans="1:11" x14ac:dyDescent="0.25">
      <c r="A269" t="str">
        <f>IF(LEN(Sheet1!C266)&lt;1,"",IF(LEN(Sheet1!C266)&gt;1,"Q","A"))</f>
        <v/>
      </c>
      <c r="B269" t="str">
        <f>IF(LEN(A269)&lt;1,"",Sheet1!R266)</f>
        <v/>
      </c>
      <c r="C269" t="str">
        <f>IF(LEN(A269)&lt;1,"",Sheet1!AB266)</f>
        <v/>
      </c>
      <c r="E269" t="str">
        <f>IF(LEN(A269)&lt;1,"",Sheet1!O266)</f>
        <v/>
      </c>
      <c r="F269" t="str">
        <f>IF(ISBLANK(A269),"",Sheet1!P266)</f>
        <v/>
      </c>
      <c r="G269" t="str">
        <f>IF(ISBLANK(A269),"",Sheet1!Q266)</f>
        <v/>
      </c>
      <c r="H269" t="str">
        <f t="shared" si="16"/>
        <v/>
      </c>
      <c r="I269" t="str">
        <f t="shared" si="17"/>
        <v/>
      </c>
      <c r="J269" t="str">
        <f t="shared" si="18"/>
        <v/>
      </c>
      <c r="K269" t="str">
        <f t="shared" si="19"/>
        <v/>
      </c>
    </row>
    <row r="270" spans="1:11" x14ac:dyDescent="0.25">
      <c r="A270" t="str">
        <f>IF(LEN(Sheet1!C267)&lt;1,"",IF(LEN(Sheet1!C267)&gt;1,"Q","A"))</f>
        <v/>
      </c>
      <c r="B270" t="str">
        <f>IF(LEN(A270)&lt;1,"",Sheet1!R267)</f>
        <v/>
      </c>
      <c r="C270" t="str">
        <f>IF(LEN(A270)&lt;1,"",Sheet1!AB267)</f>
        <v/>
      </c>
      <c r="E270" t="str">
        <f>IF(LEN(A270)&lt;1,"",Sheet1!O267)</f>
        <v/>
      </c>
      <c r="F270" t="str">
        <f>IF(ISBLANK(A270),"",Sheet1!P267)</f>
        <v/>
      </c>
      <c r="G270" t="str">
        <f>IF(ISBLANK(A270),"",Sheet1!Q267)</f>
        <v/>
      </c>
      <c r="H270" t="str">
        <f t="shared" si="16"/>
        <v/>
      </c>
      <c r="I270" t="str">
        <f t="shared" si="17"/>
        <v/>
      </c>
      <c r="J270" t="str">
        <f t="shared" si="18"/>
        <v/>
      </c>
      <c r="K270" t="str">
        <f t="shared" si="19"/>
        <v/>
      </c>
    </row>
    <row r="271" spans="1:11" x14ac:dyDescent="0.25">
      <c r="A271" t="str">
        <f>IF(LEN(Sheet1!C268)&lt;1,"",IF(LEN(Sheet1!C268)&gt;1,"Q","A"))</f>
        <v/>
      </c>
      <c r="B271" t="str">
        <f>IF(LEN(A271)&lt;1,"",Sheet1!R268)</f>
        <v/>
      </c>
      <c r="C271" t="str">
        <f>IF(LEN(A271)&lt;1,"",Sheet1!AB268)</f>
        <v/>
      </c>
      <c r="E271" t="str">
        <f>IF(LEN(A271)&lt;1,"",Sheet1!O268)</f>
        <v/>
      </c>
      <c r="F271" t="str">
        <f>IF(ISBLANK(A271),"",Sheet1!P268)</f>
        <v/>
      </c>
      <c r="G271" t="str">
        <f>IF(ISBLANK(A271),"",Sheet1!Q268)</f>
        <v/>
      </c>
      <c r="H271" t="str">
        <f t="shared" si="16"/>
        <v/>
      </c>
      <c r="I271" t="str">
        <f t="shared" si="17"/>
        <v/>
      </c>
      <c r="J271" t="str">
        <f t="shared" si="18"/>
        <v/>
      </c>
      <c r="K271" t="str">
        <f t="shared" si="19"/>
        <v/>
      </c>
    </row>
    <row r="272" spans="1:11" x14ac:dyDescent="0.25">
      <c r="A272" t="str">
        <f>IF(LEN(Sheet1!C269)&lt;1,"",IF(LEN(Sheet1!C269)&gt;1,"Q","A"))</f>
        <v/>
      </c>
      <c r="B272" t="str">
        <f>IF(LEN(A272)&lt;1,"",Sheet1!R269)</f>
        <v/>
      </c>
      <c r="C272" t="str">
        <f>IF(LEN(A272)&lt;1,"",Sheet1!AB269)</f>
        <v/>
      </c>
      <c r="E272" t="str">
        <f>IF(LEN(A272)&lt;1,"",Sheet1!O269)</f>
        <v/>
      </c>
      <c r="F272" t="str">
        <f>IF(ISBLANK(A272),"",Sheet1!P269)</f>
        <v/>
      </c>
      <c r="G272" t="str">
        <f>IF(ISBLANK(A272),"",Sheet1!Q269)</f>
        <v/>
      </c>
      <c r="H272" t="str">
        <f t="shared" si="16"/>
        <v/>
      </c>
      <c r="I272" t="str">
        <f t="shared" si="17"/>
        <v/>
      </c>
      <c r="J272" t="str">
        <f t="shared" si="18"/>
        <v/>
      </c>
      <c r="K272" t="str">
        <f t="shared" si="19"/>
        <v/>
      </c>
    </row>
    <row r="273" spans="1:11" x14ac:dyDescent="0.25">
      <c r="A273" t="str">
        <f>IF(LEN(Sheet1!C270)&lt;1,"",IF(LEN(Sheet1!C270)&gt;1,"Q","A"))</f>
        <v/>
      </c>
      <c r="B273" t="str">
        <f>IF(LEN(A273)&lt;1,"",Sheet1!R270)</f>
        <v/>
      </c>
      <c r="C273" t="str">
        <f>IF(LEN(A273)&lt;1,"",Sheet1!AB270)</f>
        <v/>
      </c>
      <c r="E273" t="str">
        <f>IF(LEN(A273)&lt;1,"",Sheet1!O270)</f>
        <v/>
      </c>
      <c r="F273" t="str">
        <f>IF(ISBLANK(A273),"",Sheet1!P270)</f>
        <v/>
      </c>
      <c r="G273" t="str">
        <f>IF(ISBLANK(A273),"",Sheet1!Q270)</f>
        <v/>
      </c>
      <c r="H273" t="str">
        <f t="shared" si="16"/>
        <v/>
      </c>
      <c r="I273" t="str">
        <f t="shared" si="17"/>
        <v/>
      </c>
      <c r="J273" t="str">
        <f t="shared" si="18"/>
        <v/>
      </c>
      <c r="K273" t="str">
        <f t="shared" si="19"/>
        <v/>
      </c>
    </row>
    <row r="274" spans="1:11" x14ac:dyDescent="0.25">
      <c r="A274" t="str">
        <f>IF(LEN(Sheet1!C271)&lt;1,"",IF(LEN(Sheet1!C271)&gt;1,"Q","A"))</f>
        <v/>
      </c>
      <c r="B274" t="str">
        <f>IF(LEN(A274)&lt;1,"",Sheet1!R271)</f>
        <v/>
      </c>
      <c r="C274" t="str">
        <f>IF(LEN(A274)&lt;1,"",Sheet1!AB271)</f>
        <v/>
      </c>
      <c r="E274" t="str">
        <f>IF(LEN(A274)&lt;1,"",Sheet1!O271)</f>
        <v/>
      </c>
      <c r="F274" t="str">
        <f>IF(ISBLANK(A274),"",Sheet1!P271)</f>
        <v/>
      </c>
      <c r="G274" t="str">
        <f>IF(ISBLANK(A274),"",Sheet1!Q271)</f>
        <v/>
      </c>
      <c r="H274" t="str">
        <f t="shared" si="16"/>
        <v/>
      </c>
      <c r="I274" t="str">
        <f t="shared" si="17"/>
        <v/>
      </c>
      <c r="J274" t="str">
        <f t="shared" si="18"/>
        <v/>
      </c>
      <c r="K274" t="str">
        <f t="shared" si="19"/>
        <v/>
      </c>
    </row>
    <row r="275" spans="1:11" x14ac:dyDescent="0.25">
      <c r="A275" t="str">
        <f>IF(LEN(Sheet1!C272)&lt;1,"",IF(LEN(Sheet1!C272)&gt;1,"Q","A"))</f>
        <v/>
      </c>
      <c r="B275" t="str">
        <f>IF(LEN(A275)&lt;1,"",Sheet1!R272)</f>
        <v/>
      </c>
      <c r="C275" t="str">
        <f>IF(LEN(A275)&lt;1,"",Sheet1!AB272)</f>
        <v/>
      </c>
      <c r="E275" t="str">
        <f>IF(LEN(A275)&lt;1,"",Sheet1!O272)</f>
        <v/>
      </c>
      <c r="F275" t="str">
        <f>IF(ISBLANK(A275),"",Sheet1!P272)</f>
        <v/>
      </c>
      <c r="G275" t="str">
        <f>IF(ISBLANK(A275),"",Sheet1!Q272)</f>
        <v/>
      </c>
      <c r="H275" t="str">
        <f t="shared" si="16"/>
        <v/>
      </c>
      <c r="I275" t="str">
        <f t="shared" si="17"/>
        <v/>
      </c>
      <c r="J275" t="str">
        <f t="shared" si="18"/>
        <v/>
      </c>
      <c r="K275" t="str">
        <f t="shared" si="19"/>
        <v/>
      </c>
    </row>
    <row r="276" spans="1:11" x14ac:dyDescent="0.25">
      <c r="A276" t="str">
        <f>IF(LEN(Sheet1!C273)&lt;1,"",IF(LEN(Sheet1!C273)&gt;1,"Q","A"))</f>
        <v/>
      </c>
      <c r="B276" t="str">
        <f>IF(LEN(A276)&lt;1,"",Sheet1!R273)</f>
        <v/>
      </c>
      <c r="C276" t="str">
        <f>IF(LEN(A276)&lt;1,"",Sheet1!AB273)</f>
        <v/>
      </c>
      <c r="E276" t="str">
        <f>IF(LEN(A276)&lt;1,"",Sheet1!O273)</f>
        <v/>
      </c>
      <c r="F276" t="str">
        <f>IF(ISBLANK(A276),"",Sheet1!P273)</f>
        <v/>
      </c>
      <c r="G276" t="str">
        <f>IF(ISBLANK(A276),"",Sheet1!Q273)</f>
        <v/>
      </c>
      <c r="H276" t="str">
        <f t="shared" si="16"/>
        <v/>
      </c>
      <c r="I276" t="str">
        <f t="shared" si="17"/>
        <v/>
      </c>
      <c r="J276" t="str">
        <f t="shared" si="18"/>
        <v/>
      </c>
      <c r="K276" t="str">
        <f t="shared" si="19"/>
        <v/>
      </c>
    </row>
    <row r="277" spans="1:11" x14ac:dyDescent="0.25">
      <c r="A277" t="str">
        <f>IF(LEN(Sheet1!C274)&lt;1,"",IF(LEN(Sheet1!C274)&gt;1,"Q","A"))</f>
        <v/>
      </c>
      <c r="B277" t="str">
        <f>IF(LEN(A277)&lt;1,"",Sheet1!R274)</f>
        <v/>
      </c>
      <c r="C277" t="str">
        <f>IF(LEN(A277)&lt;1,"",Sheet1!AB274)</f>
        <v/>
      </c>
      <c r="E277" t="str">
        <f>IF(LEN(A277)&lt;1,"",Sheet1!O274)</f>
        <v/>
      </c>
      <c r="F277" t="str">
        <f>IF(ISBLANK(A277),"",Sheet1!P274)</f>
        <v/>
      </c>
      <c r="G277" t="str">
        <f>IF(ISBLANK(A277),"",Sheet1!Q274)</f>
        <v/>
      </c>
      <c r="H277" t="str">
        <f t="shared" si="16"/>
        <v/>
      </c>
      <c r="I277" t="str">
        <f t="shared" si="17"/>
        <v/>
      </c>
      <c r="J277" t="str">
        <f t="shared" si="18"/>
        <v/>
      </c>
      <c r="K277" t="str">
        <f t="shared" si="19"/>
        <v/>
      </c>
    </row>
    <row r="278" spans="1:11" x14ac:dyDescent="0.25">
      <c r="A278" t="str">
        <f>IF(LEN(Sheet1!C275)&lt;1,"",IF(LEN(Sheet1!C275)&gt;1,"Q","A"))</f>
        <v/>
      </c>
      <c r="B278" t="str">
        <f>IF(LEN(A278)&lt;1,"",Sheet1!R275)</f>
        <v/>
      </c>
      <c r="C278" t="str">
        <f>IF(LEN(A278)&lt;1,"",Sheet1!AB275)</f>
        <v/>
      </c>
      <c r="E278" t="str">
        <f>IF(LEN(A278)&lt;1,"",Sheet1!O275)</f>
        <v/>
      </c>
      <c r="F278" t="str">
        <f>IF(ISBLANK(A278),"",Sheet1!P275)</f>
        <v/>
      </c>
      <c r="G278" t="str">
        <f>IF(ISBLANK(A278),"",Sheet1!Q275)</f>
        <v/>
      </c>
      <c r="H278" t="str">
        <f t="shared" si="16"/>
        <v/>
      </c>
      <c r="I278" t="str">
        <f t="shared" si="17"/>
        <v/>
      </c>
      <c r="J278" t="str">
        <f t="shared" si="18"/>
        <v/>
      </c>
      <c r="K278" t="str">
        <f t="shared" si="19"/>
        <v/>
      </c>
    </row>
    <row r="279" spans="1:11" x14ac:dyDescent="0.25">
      <c r="A279" t="str">
        <f>IF(LEN(Sheet1!C276)&lt;1,"",IF(LEN(Sheet1!C276)&gt;1,"Q","A"))</f>
        <v/>
      </c>
      <c r="B279" t="str">
        <f>IF(LEN(A279)&lt;1,"",Sheet1!R276)</f>
        <v/>
      </c>
      <c r="C279" t="str">
        <f>IF(LEN(A279)&lt;1,"",Sheet1!AB276)</f>
        <v/>
      </c>
      <c r="E279" t="str">
        <f>IF(LEN(A279)&lt;1,"",Sheet1!O276)</f>
        <v/>
      </c>
      <c r="F279" t="str">
        <f>IF(ISBLANK(A279),"",Sheet1!P276)</f>
        <v/>
      </c>
      <c r="G279" t="str">
        <f>IF(ISBLANK(A279),"",Sheet1!Q276)</f>
        <v/>
      </c>
      <c r="H279" t="str">
        <f t="shared" si="16"/>
        <v/>
      </c>
      <c r="I279" t="str">
        <f t="shared" si="17"/>
        <v/>
      </c>
      <c r="J279" t="str">
        <f t="shared" si="18"/>
        <v/>
      </c>
      <c r="K279" t="str">
        <f t="shared" si="19"/>
        <v/>
      </c>
    </row>
    <row r="280" spans="1:11" x14ac:dyDescent="0.25">
      <c r="A280" t="str">
        <f>IF(LEN(Sheet1!C277)&lt;1,"",IF(LEN(Sheet1!C277)&gt;1,"Q","A"))</f>
        <v/>
      </c>
      <c r="B280" t="str">
        <f>IF(LEN(A280)&lt;1,"",Sheet1!R277)</f>
        <v/>
      </c>
      <c r="C280" t="str">
        <f>IF(LEN(A280)&lt;1,"",Sheet1!AB277)</f>
        <v/>
      </c>
      <c r="E280" t="str">
        <f>IF(LEN(A280)&lt;1,"",Sheet1!O277)</f>
        <v/>
      </c>
      <c r="F280" t="str">
        <f>IF(ISBLANK(A280),"",Sheet1!P277)</f>
        <v/>
      </c>
      <c r="G280" t="str">
        <f>IF(ISBLANK(A280),"",Sheet1!Q277)</f>
        <v/>
      </c>
      <c r="H280" t="str">
        <f t="shared" si="16"/>
        <v/>
      </c>
      <c r="I280" t="str">
        <f t="shared" si="17"/>
        <v/>
      </c>
      <c r="J280" t="str">
        <f t="shared" si="18"/>
        <v/>
      </c>
      <c r="K280" t="str">
        <f t="shared" si="19"/>
        <v/>
      </c>
    </row>
    <row r="281" spans="1:11" x14ac:dyDescent="0.25">
      <c r="A281" t="str">
        <f>IF(LEN(Sheet1!C278)&lt;1,"",IF(LEN(Sheet1!C278)&gt;1,"Q","A"))</f>
        <v/>
      </c>
      <c r="B281" t="str">
        <f>IF(LEN(A281)&lt;1,"",Sheet1!R278)</f>
        <v/>
      </c>
      <c r="C281" t="str">
        <f>IF(LEN(A281)&lt;1,"",Sheet1!AB278)</f>
        <v/>
      </c>
      <c r="E281" t="str">
        <f>IF(LEN(A281)&lt;1,"",Sheet1!O278)</f>
        <v/>
      </c>
      <c r="F281" t="str">
        <f>IF(ISBLANK(A281),"",Sheet1!P278)</f>
        <v/>
      </c>
      <c r="G281" t="str">
        <f>IF(ISBLANK(A281),"",Sheet1!Q278)</f>
        <v/>
      </c>
      <c r="H281" t="str">
        <f t="shared" si="16"/>
        <v/>
      </c>
      <c r="I281" t="str">
        <f t="shared" si="17"/>
        <v/>
      </c>
      <c r="J281" t="str">
        <f t="shared" si="18"/>
        <v/>
      </c>
      <c r="K281" t="str">
        <f t="shared" si="19"/>
        <v/>
      </c>
    </row>
    <row r="282" spans="1:11" x14ac:dyDescent="0.25">
      <c r="A282" t="str">
        <f>IF(LEN(Sheet1!C279)&lt;1,"",IF(LEN(Sheet1!C279)&gt;1,"Q","A"))</f>
        <v/>
      </c>
      <c r="B282" t="str">
        <f>IF(LEN(A282)&lt;1,"",Sheet1!R279)</f>
        <v/>
      </c>
      <c r="C282" t="str">
        <f>IF(LEN(A282)&lt;1,"",Sheet1!AB279)</f>
        <v/>
      </c>
      <c r="E282" t="str">
        <f>IF(LEN(A282)&lt;1,"",Sheet1!O279)</f>
        <v/>
      </c>
      <c r="F282" t="str">
        <f>IF(ISBLANK(A282),"",Sheet1!P279)</f>
        <v/>
      </c>
      <c r="G282" t="str">
        <f>IF(ISBLANK(A282),"",Sheet1!Q279)</f>
        <v/>
      </c>
      <c r="H282" t="str">
        <f t="shared" si="16"/>
        <v/>
      </c>
      <c r="I282" t="str">
        <f t="shared" si="17"/>
        <v/>
      </c>
      <c r="J282" t="str">
        <f t="shared" si="18"/>
        <v/>
      </c>
      <c r="K282" t="str">
        <f t="shared" si="19"/>
        <v/>
      </c>
    </row>
    <row r="283" spans="1:11" x14ac:dyDescent="0.25">
      <c r="A283" t="str">
        <f>IF(LEN(Sheet1!C280)&lt;1,"",IF(LEN(Sheet1!C280)&gt;1,"Q","A"))</f>
        <v/>
      </c>
      <c r="B283" t="str">
        <f>IF(LEN(A283)&lt;1,"",Sheet1!R280)</f>
        <v/>
      </c>
      <c r="C283" t="str">
        <f>IF(LEN(A283)&lt;1,"",Sheet1!AB280)</f>
        <v/>
      </c>
      <c r="E283" t="str">
        <f>IF(LEN(A283)&lt;1,"",Sheet1!O280)</f>
        <v/>
      </c>
      <c r="F283" t="str">
        <f>IF(ISBLANK(A283),"",Sheet1!P280)</f>
        <v/>
      </c>
      <c r="G283" t="str">
        <f>IF(ISBLANK(A283),"",Sheet1!Q280)</f>
        <v/>
      </c>
      <c r="H283" t="str">
        <f t="shared" si="16"/>
        <v/>
      </c>
      <c r="I283" t="str">
        <f t="shared" si="17"/>
        <v/>
      </c>
      <c r="J283" t="str">
        <f t="shared" si="18"/>
        <v/>
      </c>
      <c r="K283" t="str">
        <f t="shared" si="19"/>
        <v/>
      </c>
    </row>
    <row r="284" spans="1:11" x14ac:dyDescent="0.25">
      <c r="A284" t="str">
        <f>IF(LEN(Sheet1!C281)&lt;1,"",IF(LEN(Sheet1!C281)&gt;1,"Q","A"))</f>
        <v/>
      </c>
      <c r="B284" t="str">
        <f>IF(LEN(A284)&lt;1,"",Sheet1!R281)</f>
        <v/>
      </c>
      <c r="C284" t="str">
        <f>IF(LEN(A284)&lt;1,"",Sheet1!AB281)</f>
        <v/>
      </c>
      <c r="E284" t="str">
        <f>IF(LEN(A284)&lt;1,"",Sheet1!O281)</f>
        <v/>
      </c>
      <c r="F284" t="str">
        <f>IF(ISBLANK(A284),"",Sheet1!P281)</f>
        <v/>
      </c>
      <c r="G284" t="str">
        <f>IF(ISBLANK(A284),"",Sheet1!Q281)</f>
        <v/>
      </c>
      <c r="H284" t="str">
        <f t="shared" si="16"/>
        <v/>
      </c>
      <c r="I284" t="str">
        <f t="shared" si="17"/>
        <v/>
      </c>
      <c r="J284" t="str">
        <f t="shared" si="18"/>
        <v/>
      </c>
      <c r="K284" t="str">
        <f t="shared" si="19"/>
        <v/>
      </c>
    </row>
    <row r="285" spans="1:11" x14ac:dyDescent="0.25">
      <c r="A285" t="str">
        <f>IF(LEN(Sheet1!C282)&lt;1,"",IF(LEN(Sheet1!C282)&gt;1,"Q","A"))</f>
        <v/>
      </c>
      <c r="B285" t="str">
        <f>IF(LEN(A285)&lt;1,"",Sheet1!R282)</f>
        <v/>
      </c>
      <c r="C285" t="str">
        <f>IF(LEN(A285)&lt;1,"",Sheet1!AB282)</f>
        <v/>
      </c>
      <c r="E285" t="str">
        <f>IF(LEN(A285)&lt;1,"",Sheet1!O282)</f>
        <v/>
      </c>
      <c r="F285" t="str">
        <f>IF(ISBLANK(A285),"",Sheet1!P282)</f>
        <v/>
      </c>
      <c r="G285" t="str">
        <f>IF(ISBLANK(A285),"",Sheet1!Q282)</f>
        <v/>
      </c>
      <c r="H285" t="str">
        <f t="shared" si="16"/>
        <v/>
      </c>
      <c r="I285" t="str">
        <f t="shared" si="17"/>
        <v/>
      </c>
      <c r="J285" t="str">
        <f t="shared" si="18"/>
        <v/>
      </c>
      <c r="K285" t="str">
        <f t="shared" si="19"/>
        <v/>
      </c>
    </row>
    <row r="286" spans="1:11" x14ac:dyDescent="0.25">
      <c r="A286" t="str">
        <f>IF(LEN(Sheet1!C283)&lt;1,"",IF(LEN(Sheet1!C283)&gt;1,"Q","A"))</f>
        <v/>
      </c>
      <c r="B286" t="str">
        <f>IF(LEN(A286)&lt;1,"",Sheet1!R283)</f>
        <v/>
      </c>
      <c r="C286" t="str">
        <f>IF(LEN(A286)&lt;1,"",Sheet1!AB283)</f>
        <v/>
      </c>
      <c r="E286" t="str">
        <f>IF(LEN(A286)&lt;1,"",Sheet1!O283)</f>
        <v/>
      </c>
      <c r="F286" t="str">
        <f>IF(ISBLANK(A286),"",Sheet1!P283)</f>
        <v/>
      </c>
      <c r="G286" t="str">
        <f>IF(ISBLANK(A286),"",Sheet1!Q283)</f>
        <v/>
      </c>
      <c r="H286" t="str">
        <f t="shared" si="16"/>
        <v/>
      </c>
      <c r="I286" t="str">
        <f t="shared" si="17"/>
        <v/>
      </c>
      <c r="J286" t="str">
        <f t="shared" si="18"/>
        <v/>
      </c>
      <c r="K286" t="str">
        <f t="shared" si="19"/>
        <v/>
      </c>
    </row>
    <row r="287" spans="1:11" x14ac:dyDescent="0.25">
      <c r="A287" t="str">
        <f>IF(LEN(Sheet1!C284)&lt;1,"",IF(LEN(Sheet1!C284)&gt;1,"Q","A"))</f>
        <v/>
      </c>
      <c r="B287" t="str">
        <f>IF(LEN(A287)&lt;1,"",Sheet1!R284)</f>
        <v/>
      </c>
      <c r="C287" t="str">
        <f>IF(LEN(A287)&lt;1,"",Sheet1!AB284)</f>
        <v/>
      </c>
      <c r="E287" t="str">
        <f>IF(LEN(A287)&lt;1,"",Sheet1!O284)</f>
        <v/>
      </c>
      <c r="F287" t="str">
        <f>IF(ISBLANK(A287),"",Sheet1!P284)</f>
        <v/>
      </c>
      <c r="G287" t="str">
        <f>IF(ISBLANK(A287),"",Sheet1!Q284)</f>
        <v/>
      </c>
      <c r="H287" t="str">
        <f t="shared" si="16"/>
        <v/>
      </c>
      <c r="I287" t="str">
        <f t="shared" si="17"/>
        <v/>
      </c>
      <c r="J287" t="str">
        <f t="shared" si="18"/>
        <v/>
      </c>
      <c r="K287" t="str">
        <f t="shared" si="19"/>
        <v/>
      </c>
    </row>
    <row r="288" spans="1:11" x14ac:dyDescent="0.25">
      <c r="A288" t="str">
        <f>IF(LEN(Sheet1!C285)&lt;1,"",IF(LEN(Sheet1!C285)&gt;1,"Q","A"))</f>
        <v/>
      </c>
      <c r="B288" t="str">
        <f>IF(LEN(A288)&lt;1,"",Sheet1!R285)</f>
        <v/>
      </c>
      <c r="C288" t="str">
        <f>IF(LEN(A288)&lt;1,"",Sheet1!AB285)</f>
        <v/>
      </c>
      <c r="E288" t="str">
        <f>IF(LEN(A288)&lt;1,"",Sheet1!O285)</f>
        <v/>
      </c>
      <c r="F288" t="str">
        <f>IF(ISBLANK(A288),"",Sheet1!P285)</f>
        <v/>
      </c>
      <c r="G288" t="str">
        <f>IF(ISBLANK(A288),"",Sheet1!Q285)</f>
        <v/>
      </c>
      <c r="H288" t="str">
        <f t="shared" si="16"/>
        <v/>
      </c>
      <c r="I288" t="str">
        <f t="shared" si="17"/>
        <v/>
      </c>
      <c r="J288" t="str">
        <f t="shared" si="18"/>
        <v/>
      </c>
      <c r="K288" t="str">
        <f t="shared" si="19"/>
        <v/>
      </c>
    </row>
    <row r="289" spans="1:11" x14ac:dyDescent="0.25">
      <c r="A289" t="str">
        <f>IF(LEN(Sheet1!C286)&lt;1,"",IF(LEN(Sheet1!C286)&gt;1,"Q","A"))</f>
        <v/>
      </c>
      <c r="B289" t="str">
        <f>IF(LEN(A289)&lt;1,"",Sheet1!R286)</f>
        <v/>
      </c>
      <c r="C289" t="str">
        <f>IF(LEN(A289)&lt;1,"",Sheet1!AB286)</f>
        <v/>
      </c>
      <c r="E289" t="str">
        <f>IF(LEN(A289)&lt;1,"",Sheet1!O286)</f>
        <v/>
      </c>
      <c r="F289" t="str">
        <f>IF(ISBLANK(A289),"",Sheet1!P286)</f>
        <v/>
      </c>
      <c r="G289" t="str">
        <f>IF(ISBLANK(A289),"",Sheet1!Q286)</f>
        <v/>
      </c>
      <c r="H289" t="str">
        <f t="shared" si="16"/>
        <v/>
      </c>
      <c r="I289" t="str">
        <f t="shared" si="17"/>
        <v/>
      </c>
      <c r="J289" t="str">
        <f t="shared" si="18"/>
        <v/>
      </c>
      <c r="K289" t="str">
        <f t="shared" si="19"/>
        <v/>
      </c>
    </row>
    <row r="290" spans="1:11" x14ac:dyDescent="0.25">
      <c r="A290" t="str">
        <f>IF(LEN(Sheet1!C287)&lt;1,"",IF(LEN(Sheet1!C287)&gt;1,"Q","A"))</f>
        <v/>
      </c>
      <c r="B290" t="str">
        <f>IF(LEN(A290)&lt;1,"",Sheet1!R287)</f>
        <v/>
      </c>
      <c r="C290" t="str">
        <f>IF(LEN(A290)&lt;1,"",Sheet1!AB287)</f>
        <v/>
      </c>
      <c r="E290" t="str">
        <f>IF(LEN(A290)&lt;1,"",Sheet1!O287)</f>
        <v/>
      </c>
      <c r="F290" t="str">
        <f>IF(ISBLANK(A290),"",Sheet1!P287)</f>
        <v/>
      </c>
      <c r="G290" t="str">
        <f>IF(ISBLANK(A290),"",Sheet1!Q287)</f>
        <v/>
      </c>
      <c r="H290" t="str">
        <f t="shared" si="16"/>
        <v/>
      </c>
      <c r="I290" t="str">
        <f t="shared" si="17"/>
        <v/>
      </c>
      <c r="J290" t="str">
        <f t="shared" si="18"/>
        <v/>
      </c>
      <c r="K290" t="str">
        <f t="shared" si="19"/>
        <v/>
      </c>
    </row>
    <row r="291" spans="1:11" x14ac:dyDescent="0.25">
      <c r="A291" t="str">
        <f>IF(LEN(Sheet1!C288)&lt;1,"",IF(LEN(Sheet1!C288)&gt;1,"Q","A"))</f>
        <v/>
      </c>
      <c r="B291" t="str">
        <f>IF(LEN(A291)&lt;1,"",Sheet1!R288)</f>
        <v/>
      </c>
      <c r="C291" t="str">
        <f>IF(LEN(A291)&lt;1,"",Sheet1!AB288)</f>
        <v/>
      </c>
      <c r="E291" t="str">
        <f>IF(LEN(A291)&lt;1,"",Sheet1!O288)</f>
        <v/>
      </c>
      <c r="F291" t="str">
        <f>IF(ISBLANK(A291),"",Sheet1!P288)</f>
        <v/>
      </c>
      <c r="G291" t="str">
        <f>IF(ISBLANK(A291),"",Sheet1!Q288)</f>
        <v/>
      </c>
      <c r="H291" t="str">
        <f t="shared" si="16"/>
        <v/>
      </c>
      <c r="I291" t="str">
        <f t="shared" si="17"/>
        <v/>
      </c>
      <c r="J291" t="str">
        <f t="shared" si="18"/>
        <v/>
      </c>
      <c r="K291" t="str">
        <f t="shared" si="19"/>
        <v/>
      </c>
    </row>
    <row r="292" spans="1:11" x14ac:dyDescent="0.25">
      <c r="A292" t="str">
        <f>IF(LEN(Sheet1!C289)&lt;1,"",IF(LEN(Sheet1!C289)&gt;1,"Q","A"))</f>
        <v/>
      </c>
      <c r="B292" t="str">
        <f>IF(LEN(A292)&lt;1,"",Sheet1!R289)</f>
        <v/>
      </c>
      <c r="C292" t="str">
        <f>IF(LEN(A292)&lt;1,"",Sheet1!AB289)</f>
        <v/>
      </c>
      <c r="E292" t="str">
        <f>IF(LEN(A292)&lt;1,"",Sheet1!O289)</f>
        <v/>
      </c>
      <c r="F292" t="str">
        <f>IF(ISBLANK(A292),"",Sheet1!P289)</f>
        <v/>
      </c>
      <c r="G292" t="str">
        <f>IF(ISBLANK(A292),"",Sheet1!Q289)</f>
        <v/>
      </c>
      <c r="H292" t="str">
        <f t="shared" si="16"/>
        <v/>
      </c>
      <c r="I292" t="str">
        <f t="shared" si="17"/>
        <v/>
      </c>
      <c r="J292" t="str">
        <f t="shared" si="18"/>
        <v/>
      </c>
      <c r="K292" t="str">
        <f t="shared" si="19"/>
        <v/>
      </c>
    </row>
    <row r="293" spans="1:11" x14ac:dyDescent="0.25">
      <c r="A293" t="str">
        <f>IF(LEN(Sheet1!C290)&lt;1,"",IF(LEN(Sheet1!C290)&gt;1,"Q","A"))</f>
        <v/>
      </c>
      <c r="B293" t="str">
        <f>IF(LEN(A293)&lt;1,"",Sheet1!R290)</f>
        <v/>
      </c>
      <c r="C293" t="str">
        <f>IF(LEN(A293)&lt;1,"",Sheet1!AB290)</f>
        <v/>
      </c>
      <c r="E293" t="str">
        <f>IF(LEN(A293)&lt;1,"",Sheet1!O290)</f>
        <v/>
      </c>
      <c r="F293" t="str">
        <f>IF(ISBLANK(A293),"",Sheet1!P290)</f>
        <v/>
      </c>
      <c r="G293" t="str">
        <f>IF(ISBLANK(A293),"",Sheet1!Q290)</f>
        <v/>
      </c>
      <c r="H293" t="str">
        <f t="shared" si="16"/>
        <v/>
      </c>
      <c r="I293" t="str">
        <f t="shared" si="17"/>
        <v/>
      </c>
      <c r="J293" t="str">
        <f t="shared" si="18"/>
        <v/>
      </c>
      <c r="K293" t="str">
        <f t="shared" si="19"/>
        <v/>
      </c>
    </row>
    <row r="294" spans="1:11" x14ac:dyDescent="0.25">
      <c r="A294" t="str">
        <f>IF(LEN(Sheet1!C291)&lt;1,"",IF(LEN(Sheet1!C291)&gt;1,"Q","A"))</f>
        <v/>
      </c>
      <c r="B294" t="str">
        <f>IF(LEN(A294)&lt;1,"",Sheet1!R291)</f>
        <v/>
      </c>
      <c r="C294" t="str">
        <f>IF(LEN(A294)&lt;1,"",Sheet1!AB291)</f>
        <v/>
      </c>
      <c r="E294" t="str">
        <f>IF(LEN(A294)&lt;1,"",Sheet1!O291)</f>
        <v/>
      </c>
      <c r="F294" t="str">
        <f>IF(ISBLANK(A294),"",Sheet1!P291)</f>
        <v/>
      </c>
      <c r="G294" t="str">
        <f>IF(ISBLANK(A294),"",Sheet1!Q291)</f>
        <v/>
      </c>
      <c r="H294" t="str">
        <f t="shared" si="16"/>
        <v/>
      </c>
      <c r="I294" t="str">
        <f t="shared" si="17"/>
        <v/>
      </c>
      <c r="J294" t="str">
        <f t="shared" si="18"/>
        <v/>
      </c>
      <c r="K294" t="str">
        <f t="shared" si="19"/>
        <v/>
      </c>
    </row>
    <row r="295" spans="1:11" x14ac:dyDescent="0.25">
      <c r="A295" t="str">
        <f>IF(LEN(Sheet1!C292)&lt;1,"",IF(LEN(Sheet1!C292)&gt;1,"Q","A"))</f>
        <v/>
      </c>
      <c r="B295" t="str">
        <f>IF(LEN(A295)&lt;1,"",Sheet1!R292)</f>
        <v/>
      </c>
      <c r="C295" t="str">
        <f>IF(LEN(A295)&lt;1,"",Sheet1!AB292)</f>
        <v/>
      </c>
      <c r="E295" t="str">
        <f>IF(LEN(A295)&lt;1,"",Sheet1!O292)</f>
        <v/>
      </c>
      <c r="F295" t="str">
        <f>IF(ISBLANK(A295),"",Sheet1!P292)</f>
        <v/>
      </c>
      <c r="G295" t="str">
        <f>IF(ISBLANK(A295),"",Sheet1!Q292)</f>
        <v/>
      </c>
      <c r="H295" t="str">
        <f t="shared" si="16"/>
        <v/>
      </c>
      <c r="I295" t="str">
        <f t="shared" si="17"/>
        <v/>
      </c>
      <c r="J295" t="str">
        <f t="shared" si="18"/>
        <v/>
      </c>
      <c r="K295" t="str">
        <f t="shared" si="19"/>
        <v/>
      </c>
    </row>
    <row r="296" spans="1:11" x14ac:dyDescent="0.25">
      <c r="A296" t="str">
        <f>IF(LEN(Sheet1!C293)&lt;1,"",IF(LEN(Sheet1!C293)&gt;1,"Q","A"))</f>
        <v/>
      </c>
      <c r="B296" t="str">
        <f>IF(LEN(A296)&lt;1,"",Sheet1!R293)</f>
        <v/>
      </c>
      <c r="C296" t="str">
        <f>IF(LEN(A296)&lt;1,"",Sheet1!AB293)</f>
        <v/>
      </c>
      <c r="E296" t="str">
        <f>IF(LEN(A296)&lt;1,"",Sheet1!O293)</f>
        <v/>
      </c>
      <c r="F296" t="str">
        <f>IF(ISBLANK(A296),"",Sheet1!P293)</f>
        <v/>
      </c>
      <c r="G296" t="str">
        <f>IF(ISBLANK(A296),"",Sheet1!Q293)</f>
        <v/>
      </c>
      <c r="H296" t="str">
        <f t="shared" si="16"/>
        <v/>
      </c>
      <c r="I296" t="str">
        <f t="shared" si="17"/>
        <v/>
      </c>
      <c r="J296" t="str">
        <f t="shared" si="18"/>
        <v/>
      </c>
      <c r="K296" t="str">
        <f t="shared" si="19"/>
        <v/>
      </c>
    </row>
    <row r="297" spans="1:11" x14ac:dyDescent="0.25">
      <c r="A297" t="str">
        <f>IF(LEN(Sheet1!C294)&lt;1,"",IF(LEN(Sheet1!C294)&gt;1,"Q","A"))</f>
        <v/>
      </c>
      <c r="B297" t="str">
        <f>IF(LEN(A297)&lt;1,"",Sheet1!R294)</f>
        <v/>
      </c>
      <c r="C297" t="str">
        <f>IF(LEN(A297)&lt;1,"",Sheet1!AB294)</f>
        <v/>
      </c>
      <c r="E297" t="str">
        <f>IF(LEN(A297)&lt;1,"",Sheet1!O294)</f>
        <v/>
      </c>
      <c r="F297" t="str">
        <f>IF(ISBLANK(A297),"",Sheet1!P294)</f>
        <v/>
      </c>
      <c r="G297" t="str">
        <f>IF(ISBLANK(A297),"",Sheet1!Q294)</f>
        <v/>
      </c>
      <c r="H297" t="str">
        <f t="shared" si="16"/>
        <v/>
      </c>
      <c r="I297" t="str">
        <f t="shared" si="17"/>
        <v/>
      </c>
      <c r="J297" t="str">
        <f t="shared" si="18"/>
        <v/>
      </c>
      <c r="K297" t="str">
        <f t="shared" si="19"/>
        <v/>
      </c>
    </row>
    <row r="298" spans="1:11" x14ac:dyDescent="0.25">
      <c r="A298" t="str">
        <f>IF(LEN(Sheet1!C295)&lt;1,"",IF(LEN(Sheet1!C295)&gt;1,"Q","A"))</f>
        <v/>
      </c>
      <c r="B298" t="str">
        <f>IF(LEN(A298)&lt;1,"",Sheet1!R295)</f>
        <v/>
      </c>
      <c r="C298" t="str">
        <f>IF(LEN(A298)&lt;1,"",Sheet1!AB295)</f>
        <v/>
      </c>
      <c r="E298" t="str">
        <f>IF(LEN(A298)&lt;1,"",Sheet1!O295)</f>
        <v/>
      </c>
      <c r="F298" t="str">
        <f>IF(ISBLANK(A298),"",Sheet1!P295)</f>
        <v/>
      </c>
      <c r="G298" t="str">
        <f>IF(ISBLANK(A298),"",Sheet1!Q295)</f>
        <v/>
      </c>
      <c r="H298" t="str">
        <f t="shared" si="16"/>
        <v/>
      </c>
      <c r="I298" t="str">
        <f t="shared" si="17"/>
        <v/>
      </c>
      <c r="J298" t="str">
        <f t="shared" si="18"/>
        <v/>
      </c>
      <c r="K298" t="str">
        <f t="shared" si="19"/>
        <v/>
      </c>
    </row>
    <row r="299" spans="1:11" x14ac:dyDescent="0.25">
      <c r="A299" t="str">
        <f>IF(LEN(Sheet1!C296)&lt;1,"",IF(LEN(Sheet1!C296)&gt;1,"Q","A"))</f>
        <v/>
      </c>
      <c r="B299" t="str">
        <f>IF(LEN(A299)&lt;1,"",Sheet1!R296)</f>
        <v/>
      </c>
      <c r="C299" t="str">
        <f>IF(LEN(A299)&lt;1,"",Sheet1!AB296)</f>
        <v/>
      </c>
      <c r="E299" t="str">
        <f>IF(LEN(A299)&lt;1,"",Sheet1!O296)</f>
        <v/>
      </c>
      <c r="F299" t="str">
        <f>IF(ISBLANK(A299),"",Sheet1!P296)</f>
        <v/>
      </c>
      <c r="G299" t="str">
        <f>IF(ISBLANK(A299),"",Sheet1!Q296)</f>
        <v/>
      </c>
      <c r="H299" t="str">
        <f t="shared" si="16"/>
        <v/>
      </c>
      <c r="I299" t="str">
        <f t="shared" si="17"/>
        <v/>
      </c>
      <c r="J299" t="str">
        <f t="shared" si="18"/>
        <v/>
      </c>
      <c r="K299" t="str">
        <f t="shared" si="19"/>
        <v/>
      </c>
    </row>
    <row r="300" spans="1:11" x14ac:dyDescent="0.25">
      <c r="A300" t="str">
        <f>IF(LEN(Sheet1!C297)&lt;1,"",IF(LEN(Sheet1!C297)&gt;1,"Q","A"))</f>
        <v/>
      </c>
      <c r="B300" t="str">
        <f>IF(LEN(A300)&lt;1,"",Sheet1!R297)</f>
        <v/>
      </c>
      <c r="C300" t="str">
        <f>IF(LEN(A300)&lt;1,"",Sheet1!AB297)</f>
        <v/>
      </c>
      <c r="E300" t="str">
        <f>IF(LEN(A300)&lt;1,"",Sheet1!O297)</f>
        <v/>
      </c>
      <c r="F300" t="str">
        <f>IF(ISBLANK(A300),"",Sheet1!P297)</f>
        <v/>
      </c>
      <c r="G300" t="str">
        <f>IF(ISBLANK(A300),"",Sheet1!Q297)</f>
        <v/>
      </c>
      <c r="H300" t="str">
        <f t="shared" si="16"/>
        <v/>
      </c>
      <c r="I300" t="str">
        <f t="shared" si="17"/>
        <v/>
      </c>
      <c r="J300" t="str">
        <f t="shared" si="18"/>
        <v/>
      </c>
      <c r="K300" t="str">
        <f t="shared" si="19"/>
        <v/>
      </c>
    </row>
    <row r="301" spans="1:11" x14ac:dyDescent="0.25">
      <c r="A301" t="str">
        <f>IF(LEN(Sheet1!C298)&lt;1,"",IF(LEN(Sheet1!C298)&gt;1,"Q","A"))</f>
        <v/>
      </c>
      <c r="B301" t="str">
        <f>IF(LEN(A301)&lt;1,"",Sheet1!R298)</f>
        <v/>
      </c>
      <c r="C301" t="str">
        <f>IF(LEN(A301)&lt;1,"",Sheet1!AB298)</f>
        <v/>
      </c>
      <c r="E301" t="str">
        <f>IF(LEN(A301)&lt;1,"",Sheet1!O298)</f>
        <v/>
      </c>
      <c r="F301" t="str">
        <f>IF(ISBLANK(A301),"",Sheet1!P298)</f>
        <v/>
      </c>
      <c r="G301" t="str">
        <f>IF(ISBLANK(A301),"",Sheet1!Q298)</f>
        <v/>
      </c>
      <c r="H301" t="str">
        <f t="shared" si="16"/>
        <v/>
      </c>
      <c r="I301" t="str">
        <f t="shared" si="17"/>
        <v/>
      </c>
      <c r="J301" t="str">
        <f t="shared" si="18"/>
        <v/>
      </c>
      <c r="K301" t="str">
        <f t="shared" si="19"/>
        <v/>
      </c>
    </row>
    <row r="302" spans="1:11" x14ac:dyDescent="0.25">
      <c r="A302" t="str">
        <f>IF(LEN(Sheet1!C299)&lt;1,"",IF(LEN(Sheet1!C299)&gt;1,"Q","A"))</f>
        <v/>
      </c>
      <c r="B302" t="str">
        <f>IF(LEN(A302)&lt;1,"",Sheet1!R299)</f>
        <v/>
      </c>
      <c r="C302" t="str">
        <f>IF(LEN(A302)&lt;1,"",Sheet1!AB299)</f>
        <v/>
      </c>
      <c r="E302" t="str">
        <f>IF(LEN(A302)&lt;1,"",Sheet1!O299)</f>
        <v/>
      </c>
      <c r="F302" t="str">
        <f>IF(ISBLANK(A302),"",Sheet1!P299)</f>
        <v/>
      </c>
      <c r="G302" t="str">
        <f>IF(ISBLANK(A302),"",Sheet1!Q299)</f>
        <v/>
      </c>
      <c r="H302" t="str">
        <f t="shared" si="16"/>
        <v/>
      </c>
      <c r="I302" t="str">
        <f t="shared" si="17"/>
        <v/>
      </c>
      <c r="J302" t="str">
        <f t="shared" si="18"/>
        <v/>
      </c>
      <c r="K302" t="str">
        <f t="shared" si="19"/>
        <v/>
      </c>
    </row>
    <row r="303" spans="1:11" x14ac:dyDescent="0.25">
      <c r="A303" t="str">
        <f>IF(LEN(Sheet1!C300)&lt;1,"",IF(LEN(Sheet1!C300)&gt;1,"Q","A"))</f>
        <v/>
      </c>
      <c r="B303" t="str">
        <f>IF(LEN(A303)&lt;1,"",Sheet1!R300)</f>
        <v/>
      </c>
      <c r="C303" t="str">
        <f>IF(LEN(A303)&lt;1,"",Sheet1!AB300)</f>
        <v/>
      </c>
      <c r="E303" t="str">
        <f>IF(LEN(A303)&lt;1,"",Sheet1!O300)</f>
        <v/>
      </c>
      <c r="F303" t="str">
        <f>IF(ISBLANK(A303),"",Sheet1!P300)</f>
        <v/>
      </c>
      <c r="G303" t="str">
        <f>IF(ISBLANK(A303),"",Sheet1!Q300)</f>
        <v/>
      </c>
      <c r="H303" t="str">
        <f t="shared" si="16"/>
        <v/>
      </c>
      <c r="I303" t="str">
        <f t="shared" si="17"/>
        <v/>
      </c>
      <c r="J303" t="str">
        <f t="shared" si="18"/>
        <v/>
      </c>
      <c r="K303" t="str">
        <f t="shared" si="19"/>
        <v/>
      </c>
    </row>
    <row r="304" spans="1:11" x14ac:dyDescent="0.25">
      <c r="A304" t="str">
        <f>IF(LEN(Sheet1!C301)&lt;1,"",IF(LEN(Sheet1!C301)&gt;1,"Q","A"))</f>
        <v/>
      </c>
      <c r="B304" t="str">
        <f>IF(LEN(A304)&lt;1,"",Sheet1!R301)</f>
        <v/>
      </c>
      <c r="C304" t="str">
        <f>IF(LEN(A304)&lt;1,"",Sheet1!AB301)</f>
        <v/>
      </c>
      <c r="E304" t="str">
        <f>IF(LEN(A304)&lt;1,"",Sheet1!O301)</f>
        <v/>
      </c>
      <c r="F304" t="str">
        <f>IF(ISBLANK(A304),"",Sheet1!P301)</f>
        <v/>
      </c>
      <c r="G304" t="str">
        <f>IF(ISBLANK(A304),"",Sheet1!Q301)</f>
        <v/>
      </c>
      <c r="H304" t="str">
        <f t="shared" si="16"/>
        <v/>
      </c>
      <c r="I304" t="str">
        <f t="shared" si="17"/>
        <v/>
      </c>
      <c r="J304" t="str">
        <f t="shared" si="18"/>
        <v/>
      </c>
      <c r="K304" t="str">
        <f t="shared" si="19"/>
        <v/>
      </c>
    </row>
    <row r="305" spans="1:11" x14ac:dyDescent="0.25">
      <c r="A305" t="str">
        <f>IF(LEN(Sheet1!C302)&lt;1,"",IF(LEN(Sheet1!C302)&gt;1,"Q","A"))</f>
        <v/>
      </c>
      <c r="B305" t="str">
        <f>IF(LEN(A305)&lt;1,"",Sheet1!R302)</f>
        <v/>
      </c>
      <c r="C305" t="str">
        <f>IF(LEN(A305)&lt;1,"",Sheet1!AB302)</f>
        <v/>
      </c>
      <c r="E305" t="str">
        <f>IF(LEN(A305)&lt;1,"",Sheet1!O302)</f>
        <v/>
      </c>
      <c r="F305" t="str">
        <f>IF(ISBLANK(A305),"",Sheet1!P302)</f>
        <v/>
      </c>
      <c r="G305" t="str">
        <f>IF(ISBLANK(A305),"",Sheet1!Q302)</f>
        <v/>
      </c>
      <c r="H305" t="str">
        <f t="shared" si="16"/>
        <v/>
      </c>
      <c r="I305" t="str">
        <f t="shared" si="17"/>
        <v/>
      </c>
      <c r="J305" t="str">
        <f t="shared" si="18"/>
        <v/>
      </c>
      <c r="K305" t="str">
        <f t="shared" si="19"/>
        <v/>
      </c>
    </row>
    <row r="306" spans="1:11" x14ac:dyDescent="0.25">
      <c r="A306" t="str">
        <f>IF(LEN(Sheet1!C303)&lt;1,"",IF(LEN(Sheet1!C303)&gt;1,"Q","A"))</f>
        <v/>
      </c>
      <c r="B306" t="str">
        <f>IF(LEN(A306)&lt;1,"",Sheet1!R303)</f>
        <v/>
      </c>
      <c r="C306" t="str">
        <f>IF(LEN(A306)&lt;1,"",Sheet1!AB303)</f>
        <v/>
      </c>
      <c r="E306" t="str">
        <f>IF(LEN(A306)&lt;1,"",Sheet1!O303)</f>
        <v/>
      </c>
      <c r="F306" t="str">
        <f>IF(ISBLANK(A306),"",Sheet1!P303)</f>
        <v/>
      </c>
      <c r="G306" t="str">
        <f>IF(ISBLANK(A306),"",Sheet1!Q303)</f>
        <v/>
      </c>
      <c r="H306" t="str">
        <f t="shared" si="16"/>
        <v/>
      </c>
      <c r="I306" t="str">
        <f t="shared" si="17"/>
        <v/>
      </c>
      <c r="J306" t="str">
        <f t="shared" si="18"/>
        <v/>
      </c>
      <c r="K306" t="str">
        <f t="shared" si="19"/>
        <v/>
      </c>
    </row>
    <row r="307" spans="1:11" x14ac:dyDescent="0.25">
      <c r="A307" t="str">
        <f>IF(LEN(Sheet1!C304)&lt;1,"",IF(LEN(Sheet1!C304)&gt;1,"Q","A"))</f>
        <v/>
      </c>
      <c r="B307" t="str">
        <f>IF(LEN(A307)&lt;1,"",Sheet1!R304)</f>
        <v/>
      </c>
      <c r="C307" t="str">
        <f>IF(LEN(A307)&lt;1,"",Sheet1!AB304)</f>
        <v/>
      </c>
      <c r="E307" t="str">
        <f>IF(LEN(A307)&lt;1,"",Sheet1!O304)</f>
        <v/>
      </c>
      <c r="F307" t="str">
        <f>IF(ISBLANK(A307),"",Sheet1!P304)</f>
        <v/>
      </c>
      <c r="G307" t="str">
        <f>IF(ISBLANK(A307),"",Sheet1!Q304)</f>
        <v/>
      </c>
      <c r="H307" t="str">
        <f t="shared" si="16"/>
        <v/>
      </c>
      <c r="I307" t="str">
        <f t="shared" si="17"/>
        <v/>
      </c>
      <c r="J307" t="str">
        <f t="shared" si="18"/>
        <v/>
      </c>
      <c r="K307" t="str">
        <f t="shared" si="19"/>
        <v/>
      </c>
    </row>
  </sheetData>
  <sheetProtection password="D965"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07"/>
  <sheetViews>
    <sheetView topLeftCell="A16" workbookViewId="0">
      <selection activeCell="G29" sqref="G29"/>
    </sheetView>
  </sheetViews>
  <sheetFormatPr defaultRowHeight="15" x14ac:dyDescent="0.25"/>
  <cols>
    <col min="2" max="2" width="12.5703125" customWidth="1"/>
    <col min="8" max="8" width="255.7109375" bestFit="1" customWidth="1"/>
    <col min="9" max="9" width="221.7109375" bestFit="1" customWidth="1"/>
    <col min="10" max="10" width="18.42578125" bestFit="1" customWidth="1"/>
  </cols>
  <sheetData>
    <row r="1" spans="1:11" ht="17.25" customHeight="1" x14ac:dyDescent="0.25">
      <c r="H1" s="21" t="str">
        <f>CONCATENATE("&lt;!doctype html&gt;&lt;html class='no-js' lang='id' translate='no'&gt;&lt;head&gt;&lt;meta charset='UTF-8'&gt;&lt;meta name='viewport' content='width=device-width, initial-scale=1'&gt;&lt;title&gt;Preview Bank Soal - ",Sheet1!C1," - ",Sheet1!C2,"&lt;/title&gt;&lt;meta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f>
        <v>&lt;!doctype html&gt;&lt;html class='no-js' lang='id' translate='no'&gt;&lt;head&gt;&lt;meta charset='UTF-8'&gt;&lt;meta name='viewport' content='width=device-width, initial-scale=1'&gt;&lt;title&gt;Preview Bank Soal - Pemrograman Web dan Perangkat Bergerak XI - Ujian Akhir Semester&lt;/title&gt;&lt;meta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c r="K1" t="str">
        <f>H1</f>
        <v>&lt;!doctype html&gt;&lt;html class='no-js' lang='id' translate='no'&gt;&lt;head&gt;&lt;meta charset='UTF-8'&gt;&lt;meta name='viewport' content='width=device-width, initial-scale=1'&gt;&lt;title&gt;Preview Bank Soal - Pemrograman Web dan Perangkat Bergerak XI - Ujian Akhir Semester&lt;/title&gt;&lt;meta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row>
    <row r="2" spans="1:11" x14ac:dyDescent="0.25">
      <c r="H2" t="s">
        <v>73</v>
      </c>
      <c r="K2" t="str">
        <f>H2</f>
        <v>&lt;style&gt;*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v>
      </c>
    </row>
    <row r="3" spans="1:11" x14ac:dyDescent="0.25">
      <c r="H3" t="str">
        <f>CONCATENATE("&lt;div style='text-align:center;color:#fff;padding:2em 0 0 0'&gt;&lt;h4&gt;Preview Bank Soal&lt;/h4&gt;&lt;h1&gt;",Sheet1!C1,"&lt;/h1&gt;&lt;h3&gt;",Sheet1!C2,"&lt;/h3&gt;&lt;/div&gt;&lt;div&gt;")</f>
        <v>&lt;div style='text-align:center;color:#fff;padding:2em 0 0 0'&gt;&lt;h4&gt;Preview Bank Soal&lt;/h4&gt;&lt;h1&gt;Pemrograman Web dan Perangkat Bergerak XI&lt;/h1&gt;&lt;h3&gt;Ujian Akhir Semester&lt;/h3&gt;&lt;/div&gt;&lt;div&gt;</v>
      </c>
      <c r="K3" t="str">
        <f>H3</f>
        <v>&lt;div style='text-align:center;color:#fff;padding:2em 0 0 0'&gt;&lt;h4&gt;Preview Bank Soal&lt;/h4&gt;&lt;h1&gt;Pemrograman Web dan Perangkat Bergerak XI&lt;/h1&gt;&lt;h3&gt;Ujian Akhir Semester&lt;/h3&gt;&lt;/div&gt;&lt;div&gt;</v>
      </c>
    </row>
    <row r="4" spans="1:11" x14ac:dyDescent="0.25">
      <c r="H4" t="s">
        <v>72</v>
      </c>
      <c r="K4" t="str">
        <f>H4</f>
        <v>&lt;ol style='padding:1em'&gt;</v>
      </c>
    </row>
    <row r="5" spans="1:11" x14ac:dyDescent="0.25">
      <c r="A5" t="str">
        <f>IF(Sheet2!E8=1," class='correct'","")</f>
        <v/>
      </c>
      <c r="B5" s="16" t="str">
        <f>IF(ISBLANK(Sheet1!H5),"",CONCATENATE("&lt;img src='","media/",Sheet1!H5,"'&gt;&lt;br/&gt;"))</f>
        <v/>
      </c>
      <c r="C5" s="16" t="str">
        <f>IF(ISBLANK(Sheet1!I5),"",CONCATENATE("&lt;br/&gt;&lt;img src='","media/",Sheet1!I5,"'&gt;"))</f>
        <v/>
      </c>
      <c r="D5" s="16" t="str">
        <f>IF(ISBLANK(Sheet1!J5),"",CONCATENATE("&lt;br/&gt;&lt;img src='","media/",Sheet1!J5,"'&gt;"))</f>
        <v/>
      </c>
      <c r="E5" s="16" t="str">
        <f>IF(ISBLANK(Sheet1!K5),"",CONCATENATE("&lt;br/&gt;&lt;audio controls&gt;&lt;source src='media/",Sheet1!K5,"'&gt;Your browser does not support the audio element.&lt;/audio&gt;"))</f>
        <v/>
      </c>
      <c r="F5" s="16" t="str">
        <f>IF(ISBLANK(Sheet1!L5),"",CONCATENATE("&lt;br/&gt;&lt;video controls&gt;&lt;source src='media/",Sheet1!L5,"'&gt;Your browser does not support the audio element.&lt;/video&gt;"))</f>
        <v/>
      </c>
      <c r="G5" s="16" t="str">
        <f>CONCATENATE(B5,SUBSTITUTE(Sheet1!D5,CHAR(34),"&amp;quot;"),Sheet1!AF5,C5,D5,E5,F5)</f>
        <v>Dalam pemrograman web, kita mengenal istilah Client-side dan Server-side Scripting. Apakah yang dimaksud Server-side Scripting tersebut...&amp;nbsp;</v>
      </c>
      <c r="H5" t="str">
        <f>IF(LEN(I5)&gt;0,CONCATENATE("&lt;li class='question'&gt;&lt;div&gt;&lt;span id='soalno'&gt;Soal No&lt;/span&gt;&lt;span id='nosoal'&gt;",Sheet1!B5,"&lt;/span&gt;&lt;/div&gt;&lt;div&gt;"),CONCATENATE("&lt;li class='question' style='display:none'&gt;&lt;div&gt;&lt;span id='soalno'&gt;Soal No&lt;/span&gt;&lt;span id='nosoal'&gt;",Sheet1!B5,"&lt;/span&gt;&lt;/div&gt;&lt;div&gt;"))</f>
        <v>&lt;li class='question'&gt;&lt;div&gt;&lt;span id='soalno'&gt;Soal No&lt;/span&gt;&lt;span id='nosoal'&gt;1&lt;/span&gt;&lt;/div&gt;&lt;div&gt;</v>
      </c>
      <c r="I5" t="str">
        <f>G5</f>
        <v>Dalam pemrograman web, kita mengenal istilah Client-side dan Server-side Scripting. Apakah yang dimaksud Server-side Scripting tersebut...&amp;nbsp;</v>
      </c>
      <c r="J5" t="s">
        <v>66</v>
      </c>
      <c r="K5" t="str">
        <f>SUBSTITUTE(CONCATENATE(H5,I5,J5),CHAR(10),"")</f>
        <v>&lt;li class='question'&gt;&lt;div&gt;&lt;span id='soalno'&gt;Soal No&lt;/span&gt;&lt;span id='nosoal'&gt;1&lt;/span&gt;&lt;/div&gt;&lt;div&gt;Dalam pemrograman web, kita mengenal istilah Client-side dan Server-side Scripting. Apakah yang dimaksud Server-side Scripting tersebut...&amp;nbsp;&lt;/div&gt;</v>
      </c>
    </row>
    <row r="6" spans="1:11" x14ac:dyDescent="0.25">
      <c r="A6" t="e">
        <f>IF(Sheet2!E9=1," class='correct'","")</f>
        <v>#REF!</v>
      </c>
      <c r="B6" s="16" t="str">
        <f>IF(ISBLANK(Sheet1!H6),"",CONCATENATE("&lt;img src='","media/",Sheet1!H6,"'&gt;&lt;br/&gt;"))</f>
        <v/>
      </c>
      <c r="C6" s="16" t="str">
        <f>IF(ISBLANK(Sheet1!I6),"",CONCATENATE("&lt;br/&gt;&lt;img src='","media/",Sheet1!I6,"'&gt;"))</f>
        <v/>
      </c>
      <c r="D6" s="16" t="str">
        <f>IF(ISBLANK(Sheet1!J6),"",CONCATENATE("&lt;br/&gt;&lt;img src='","media/",Sheet1!J6,"'&gt;"))</f>
        <v/>
      </c>
      <c r="E6" s="16" t="str">
        <f>IF(ISBLANK(Sheet1!K6),"",CONCATENATE("&lt;br/&gt;&lt;audio controls&gt;&lt;source src='media/",Sheet1!K6,"'&gt;Your browser does not support the audio element.&lt;/audio&gt;"))</f>
        <v/>
      </c>
      <c r="F6" s="16" t="str">
        <f>IF(ISBLANK(Sheet1!L6),"",CONCATENATE("&lt;br/&gt;&lt;video controls&gt;&lt;source src='media/",Sheet1!L6,"'&gt;Your browser does not support the audio element.&lt;/video&gt;"))</f>
        <v/>
      </c>
      <c r="G6" s="16" t="str">
        <f>CONCATENATE(B6,SUBSTITUTE(Sheet1!D6,CHAR(34),"&amp;quot;"),Sheet1!AF6,C6,D6,E6,F6)</f>
        <v>bahasa pemrograman web yang pengolahan datanya dilakukan oleh komputer server</v>
      </c>
      <c r="H6" t="e">
        <f>IF(LEN(I6)&gt;0,CONCATENATE("&lt;ol class='answer'&gt;&lt;li",A6,"&gt;"),"&lt;ol style='display:none' class='answer'&gt;&lt;li style='display:none'&gt;")</f>
        <v>#REF!</v>
      </c>
      <c r="I6" t="str">
        <f t="shared" ref="I6:I69" si="0">G6</f>
        <v>bahasa pemrograman web yang pengolahan datanya dilakukan oleh komputer server</v>
      </c>
      <c r="J6" t="s">
        <v>65</v>
      </c>
      <c r="K6" t="e">
        <f t="shared" ref="K6:K69" si="1">SUBSTITUTE(CONCATENATE(H6,I6,J6),CHAR(10),"")</f>
        <v>#REF!</v>
      </c>
    </row>
    <row r="7" spans="1:11" x14ac:dyDescent="0.25">
      <c r="A7" t="str">
        <f>IF(Sheet2!E10=1," class='correct'","")</f>
        <v xml:space="preserve"> class='correct'</v>
      </c>
      <c r="B7" s="16" t="str">
        <f>IF(ISBLANK(Sheet1!H7),"",CONCATENATE("&lt;img src='","media/",Sheet1!H7,"'&gt;&lt;br/&gt;"))</f>
        <v/>
      </c>
      <c r="C7" s="16" t="str">
        <f>IF(ISBLANK(Sheet1!I7),"",CONCATENATE("&lt;br/&gt;&lt;img src='","media/",Sheet1!I7,"'&gt;"))</f>
        <v/>
      </c>
      <c r="D7" s="16" t="str">
        <f>IF(ISBLANK(Sheet1!J7),"",CONCATENATE("&lt;br/&gt;&lt;img src='","media/",Sheet1!J7,"'&gt;"))</f>
        <v/>
      </c>
      <c r="E7" s="16" t="str">
        <f>IF(ISBLANK(Sheet1!K7),"",CONCATENATE("&lt;br/&gt;&lt;audio controls&gt;&lt;source src='media/",Sheet1!K7,"'&gt;Your browser does not support the audio element.&lt;/audio&gt;"))</f>
        <v/>
      </c>
      <c r="F7" s="16" t="str">
        <f>IF(ISBLANK(Sheet1!L7),"",CONCATENATE("&lt;br/&gt;&lt;video controls&gt;&lt;source src='media/",Sheet1!L7,"'&gt;Your browser does not support the audio element.&lt;/video&gt;"))</f>
        <v/>
      </c>
      <c r="G7" s="16" t="str">
        <f>CONCATENATE(B7,SUBSTITUTE(Sheet1!D7,CHAR(34),"&amp;quot;"),Sheet1!AF7,C7,D7,E7,F7)</f>
        <v>bahasa pemrograman web yang pengolahan datanya dilakukan oleh komputer pengguna / pengunjung</v>
      </c>
      <c r="H7" t="str">
        <f>IF(LEN(I7)&gt;0,CONCATENATE("&lt;li",A7,"&gt;"),"&lt;li style='display:none'&gt;")</f>
        <v>&lt;li class='correct'&gt;</v>
      </c>
      <c r="I7" t="str">
        <f t="shared" si="0"/>
        <v>bahasa pemrograman web yang pengolahan datanya dilakukan oleh komputer pengguna / pengunjung</v>
      </c>
      <c r="J7" t="s">
        <v>65</v>
      </c>
      <c r="K7" t="str">
        <f t="shared" si="1"/>
        <v>&lt;li class='correct'&gt;bahasa pemrograman web yang pengolahan datanya dilakukan oleh komputer pengguna / pengunjung&lt;/li&gt;</v>
      </c>
    </row>
    <row r="8" spans="1:11" x14ac:dyDescent="0.25">
      <c r="A8" t="str">
        <f>IF(Sheet2!E11=1," class='correct'","")</f>
        <v/>
      </c>
      <c r="B8" s="16" t="str">
        <f>IF(ISBLANK(Sheet1!H8),"",CONCATENATE("&lt;img src='","media/",Sheet1!H8,"'&gt;&lt;br/&gt;"))</f>
        <v/>
      </c>
      <c r="C8" s="16" t="str">
        <f>IF(ISBLANK(Sheet1!I8),"",CONCATENATE("&lt;br/&gt;&lt;img src='","media/",Sheet1!I8,"'&gt;"))</f>
        <v/>
      </c>
      <c r="D8" s="16" t="str">
        <f>IF(ISBLANK(Sheet1!J8),"",CONCATENATE("&lt;br/&gt;&lt;img src='","media/",Sheet1!J8,"'&gt;"))</f>
        <v/>
      </c>
      <c r="E8" s="16" t="str">
        <f>IF(ISBLANK(Sheet1!K8),"",CONCATENATE("&lt;br/&gt;&lt;audio controls&gt;&lt;source src='media/",Sheet1!K8,"'&gt;Your browser does not support the audio element.&lt;/audio&gt;"))</f>
        <v/>
      </c>
      <c r="F8" s="16" t="str">
        <f>IF(ISBLANK(Sheet1!L8),"",CONCATENATE("&lt;br/&gt;&lt;video controls&gt;&lt;source src='media/",Sheet1!L8,"'&gt;Your browser does not support the audio element.&lt;/video&gt;"))</f>
        <v/>
      </c>
      <c r="G8" s="16" t="str">
        <f>CONCATENATE(B8,SUBSTITUTE(Sheet1!D8,CHAR(34),"&amp;quot;"),Sheet1!AF8,C8,D8,E8,F8)</f>
        <v>bahasa pemrograman yang bisa dimodifikasi oleh pengguna</v>
      </c>
      <c r="H8" t="str">
        <f t="shared" ref="H8:H10" si="2">IF(LEN(I8)&gt;0,CONCATENATE("&lt;li",A8,"&gt;"),"&lt;li style='display:none'&gt;")</f>
        <v>&lt;li&gt;</v>
      </c>
      <c r="I8" t="str">
        <f t="shared" si="0"/>
        <v>bahasa pemrograman yang bisa dimodifikasi oleh pengguna</v>
      </c>
      <c r="J8" t="s">
        <v>65</v>
      </c>
      <c r="K8" t="str">
        <f t="shared" si="1"/>
        <v>&lt;li&gt;bahasa pemrograman yang bisa dimodifikasi oleh pengguna&lt;/li&gt;</v>
      </c>
    </row>
    <row r="9" spans="1:11" x14ac:dyDescent="0.25">
      <c r="A9" t="str">
        <f>IF(Sheet2!E12=1," class='correct'","")</f>
        <v/>
      </c>
      <c r="B9" s="16" t="str">
        <f>IF(ISBLANK(Sheet1!H9),"",CONCATENATE("&lt;img src='","media/",Sheet1!H9,"'&gt;&lt;br/&gt;"))</f>
        <v/>
      </c>
      <c r="C9" s="16" t="str">
        <f>IF(ISBLANK(Sheet1!I9),"",CONCATENATE("&lt;br/&gt;&lt;img src='","media/",Sheet1!I9,"'&gt;"))</f>
        <v/>
      </c>
      <c r="D9" s="16" t="str">
        <f>IF(ISBLANK(Sheet1!J9),"",CONCATENATE("&lt;br/&gt;&lt;img src='","media/",Sheet1!J9,"'&gt;"))</f>
        <v/>
      </c>
      <c r="E9" s="16" t="str">
        <f>IF(ISBLANK(Sheet1!K9),"",CONCATENATE("&lt;br/&gt;&lt;audio controls&gt;&lt;source src='media/",Sheet1!K9,"'&gt;Your browser does not support the audio element.&lt;/audio&gt;"))</f>
        <v/>
      </c>
      <c r="F9" s="16" t="str">
        <f>IF(ISBLANK(Sheet1!L9),"",CONCATENATE("&lt;br/&gt;&lt;video controls&gt;&lt;source src='media/",Sheet1!L9,"'&gt;Your browser does not support the audio element.&lt;/video&gt;"))</f>
        <v/>
      </c>
      <c r="G9" s="16" t="str">
        <f>CONCATENATE(B9,SUBSTITUTE(Sheet1!D9,CHAR(34),"&amp;quot;"),Sheet1!AF9,C9,D9,E9,F9)</f>
        <v>bahasa pemrograman tingkat rendah yang digunakan untuk mesin</v>
      </c>
      <c r="H9" t="str">
        <f t="shared" si="2"/>
        <v>&lt;li&gt;</v>
      </c>
      <c r="I9" t="str">
        <f t="shared" si="0"/>
        <v>bahasa pemrograman tingkat rendah yang digunakan untuk mesin</v>
      </c>
      <c r="J9" t="s">
        <v>65</v>
      </c>
      <c r="K9" t="str">
        <f t="shared" si="1"/>
        <v>&lt;li&gt;bahasa pemrograman tingkat rendah yang digunakan untuk mesin&lt;/li&gt;</v>
      </c>
    </row>
    <row r="10" spans="1:11" x14ac:dyDescent="0.25">
      <c r="A10" t="str">
        <f>IF(Sheet2!E13=1," class='correct'","")</f>
        <v/>
      </c>
      <c r="B10" s="16" t="str">
        <f>IF(ISBLANK(Sheet1!H10),"",CONCATENATE("&lt;img src='","media/",Sheet1!H10,"'&gt;&lt;br/&gt;"))</f>
        <v/>
      </c>
      <c r="C10" s="16" t="str">
        <f>IF(ISBLANK(Sheet1!I10),"",CONCATENATE("&lt;br/&gt;&lt;img src='","media/",Sheet1!I10,"'&gt;"))</f>
        <v/>
      </c>
      <c r="D10" s="16" t="str">
        <f>IF(ISBLANK(Sheet1!J10),"",CONCATENATE("&lt;br/&gt;&lt;img src='","media/",Sheet1!J10,"'&gt;"))</f>
        <v/>
      </c>
      <c r="E10" s="16" t="str">
        <f>IF(ISBLANK(Sheet1!K10),"",CONCATENATE("&lt;br/&gt;&lt;audio controls&gt;&lt;source src='media/",Sheet1!K10,"'&gt;Your browser does not support the audio element.&lt;/audio&gt;"))</f>
        <v/>
      </c>
      <c r="F10" s="16" t="str">
        <f>IF(ISBLANK(Sheet1!L10),"",CONCATENATE("&lt;br/&gt;&lt;video controls&gt;&lt;source src='media/",Sheet1!L10,"'&gt;Your browser does not support the audio element.&lt;/video&gt;"))</f>
        <v/>
      </c>
      <c r="G10" s="16" t="str">
        <f>CONCATENATE(B10,SUBSTITUTE(Sheet1!D10,CHAR(34),"&amp;quot;"),Sheet1!AF10,C10,D10,E10,F10)</f>
        <v>bahasa pemrograman yang hanya bisa dilihat oleh client</v>
      </c>
      <c r="H10" t="str">
        <f t="shared" si="2"/>
        <v>&lt;li&gt;</v>
      </c>
      <c r="I10" t="str">
        <f t="shared" si="0"/>
        <v>bahasa pemrograman yang hanya bisa dilihat oleh client</v>
      </c>
      <c r="J10" t="s">
        <v>67</v>
      </c>
      <c r="K10" t="str">
        <f t="shared" si="1"/>
        <v>&lt;li&gt;bahasa pemrograman yang hanya bisa dilihat oleh client&lt;/li&gt;&lt;/ol&gt;&lt;/li&gt;</v>
      </c>
    </row>
    <row r="11" spans="1:11" x14ac:dyDescent="0.25">
      <c r="A11" t="str">
        <f>IF(Sheet2!E14=1," class='correct'","")</f>
        <v/>
      </c>
      <c r="B11" s="16" t="str">
        <f>IF(ISBLANK(Sheet1!H11),"",CONCATENATE("&lt;img src='","media/",Sheet1!H11,"'&gt;&lt;br/&gt;"))</f>
        <v/>
      </c>
      <c r="C11" s="16" t="str">
        <f>IF(ISBLANK(Sheet1!I11),"",CONCATENATE("&lt;br/&gt;&lt;img src='","media/",Sheet1!I11,"'&gt;"))</f>
        <v/>
      </c>
      <c r="D11" s="16" t="str">
        <f>IF(ISBLANK(Sheet1!J11),"",CONCATENATE("&lt;br/&gt;&lt;img src='","media/",Sheet1!J11,"'&gt;"))</f>
        <v/>
      </c>
      <c r="E11" s="16" t="str">
        <f>IF(ISBLANK(Sheet1!K11),"",CONCATENATE("&lt;br/&gt;&lt;audio controls&gt;&lt;source src='media/",Sheet1!K11,"'&gt;Your browser does not support the audio element.&lt;/audio&gt;"))</f>
        <v/>
      </c>
      <c r="F11" s="16" t="str">
        <f>IF(ISBLANK(Sheet1!L11),"",CONCATENATE("&lt;br/&gt;&lt;video controls&gt;&lt;source src='media/",Sheet1!L11,"'&gt;Your browser does not support the audio element.&lt;/video&gt;"))</f>
        <v/>
      </c>
      <c r="G11" s="16" t="str">
        <f>CONCATENATE(B11,SUBSTITUTE(Sheet1!D11,CHAR(34),"&amp;quot;"),Sheet1!AF11,C11,D11,E11,F11)</f>
        <v>Untuk membuat komentar di PHP menggunakan tanda ...&amp;nbsp;</v>
      </c>
      <c r="H11" t="str">
        <f>IF(LEN(I11)&gt;0,CONCATENATE("&lt;li class='question'&gt;&lt;div&gt;&lt;span id='soalno'&gt;Soal No&lt;/span&gt;&lt;span id='nosoal'&gt;",Sheet1!B11,"&lt;/span&gt;&lt;/div&gt;&lt;div&gt;"),CONCATENATE("&lt;li class='question' style='display:none'&gt;&lt;div&gt;&lt;span id='soalno'&gt;Soal No&lt;/span&gt;&lt;span id='nosoal'&gt;",Sheet1!B11,"&lt;/span&gt;&lt;/div&gt;&lt;div&gt;"))</f>
        <v>&lt;li class='question'&gt;&lt;div&gt;&lt;span id='soalno'&gt;Soal No&lt;/span&gt;&lt;span id='nosoal'&gt;2&lt;/span&gt;&lt;/div&gt;&lt;div&gt;</v>
      </c>
      <c r="I11" t="str">
        <f t="shared" si="0"/>
        <v>Untuk membuat komentar di PHP menggunakan tanda ...&amp;nbsp;</v>
      </c>
      <c r="J11" t="s">
        <v>66</v>
      </c>
      <c r="K11" t="str">
        <f t="shared" si="1"/>
        <v>&lt;li class='question'&gt;&lt;div&gt;&lt;span id='soalno'&gt;Soal No&lt;/span&gt;&lt;span id='nosoal'&gt;2&lt;/span&gt;&lt;/div&gt;&lt;div&gt;Untuk membuat komentar di PHP menggunakan tanda ...&amp;nbsp;&lt;/div&gt;</v>
      </c>
    </row>
    <row r="12" spans="1:11" x14ac:dyDescent="0.25">
      <c r="A12" t="e">
        <f>IF(Sheet2!E15=1," class='correct'","")</f>
        <v>#REF!</v>
      </c>
      <c r="B12" s="16" t="str">
        <f>IF(ISBLANK(Sheet1!H12),"",CONCATENATE("&lt;img src='","media/",Sheet1!H12,"'&gt;&lt;br/&gt;"))</f>
        <v/>
      </c>
      <c r="C12" s="16" t="str">
        <f>IF(ISBLANK(Sheet1!I12),"",CONCATENATE("&lt;br/&gt;&lt;img src='","media/",Sheet1!I12,"'&gt;"))</f>
        <v/>
      </c>
      <c r="D12" s="16" t="str">
        <f>IF(ISBLANK(Sheet1!J12),"",CONCATENATE("&lt;br/&gt;&lt;img src='","media/",Sheet1!J12,"'&gt;"))</f>
        <v/>
      </c>
      <c r="E12" s="16" t="str">
        <f>IF(ISBLANK(Sheet1!K12),"",CONCATENATE("&lt;br/&gt;&lt;audio controls&gt;&lt;source src='media/",Sheet1!K12,"'&gt;Your browser does not support the audio element.&lt;/audio&gt;"))</f>
        <v/>
      </c>
      <c r="F12" s="16" t="str">
        <f>IF(ISBLANK(Sheet1!L12),"",CONCATENATE("&lt;br/&gt;&lt;video controls&gt;&lt;source src='media/",Sheet1!L12,"'&gt;Your browser does not support the audio element.&lt;/video&gt;"))</f>
        <v/>
      </c>
      <c r="G12" s="16" t="str">
        <f>CONCATENATE(B12,SUBSTITUTE(Sheet1!D12,CHAR(34),"&amp;quot;"),Sheet1!AF12,C12,D12,E12,F12)</f>
        <v>//</v>
      </c>
      <c r="H12" t="e">
        <f t="shared" ref="H12" si="3">IF(LEN(I12)&gt;0,CONCATENATE("&lt;ol class='answer'&gt;&lt;li",A12,"&gt;"),"&lt;ol style='display:none' class='answer'&gt;&lt;li style='display:none'&gt;")</f>
        <v>#REF!</v>
      </c>
      <c r="I12" t="str">
        <f t="shared" si="0"/>
        <v>//</v>
      </c>
      <c r="J12" t="s">
        <v>65</v>
      </c>
      <c r="K12" t="e">
        <f t="shared" si="1"/>
        <v>#REF!</v>
      </c>
    </row>
    <row r="13" spans="1:11" x14ac:dyDescent="0.25">
      <c r="A13" t="str">
        <f>IF(Sheet2!E16=1," class='correct'","")</f>
        <v xml:space="preserve"> class='correct'</v>
      </c>
      <c r="B13" s="16" t="str">
        <f>IF(ISBLANK(Sheet1!H13),"",CONCATENATE("&lt;img src='","media/",Sheet1!H13,"'&gt;&lt;br/&gt;"))</f>
        <v/>
      </c>
      <c r="C13" s="16" t="str">
        <f>IF(ISBLANK(Sheet1!I13),"",CONCATENATE("&lt;br/&gt;&lt;img src='","media/",Sheet1!I13,"'&gt;"))</f>
        <v/>
      </c>
      <c r="D13" s="16" t="str">
        <f>IF(ISBLANK(Sheet1!J13),"",CONCATENATE("&lt;br/&gt;&lt;img src='","media/",Sheet1!J13,"'&gt;"))</f>
        <v/>
      </c>
      <c r="E13" s="16" t="str">
        <f>IF(ISBLANK(Sheet1!K13),"",CONCATENATE("&lt;br/&gt;&lt;audio controls&gt;&lt;source src='media/",Sheet1!K13,"'&gt;Your browser does not support the audio element.&lt;/audio&gt;"))</f>
        <v/>
      </c>
      <c r="F13" s="16" t="str">
        <f>IF(ISBLANK(Sheet1!L13),"",CONCATENATE("&lt;br/&gt;&lt;video controls&gt;&lt;source src='media/",Sheet1!L13,"'&gt;Your browser does not support the audio element.&lt;/video&gt;"))</f>
        <v/>
      </c>
      <c r="G13" s="16" t="str">
        <f>CONCATENATE(B13,SUBSTITUTE(Sheet1!D13,CHAR(34),"&amp;quot;"),Sheet1!AF13,C13,D13,E13,F13)</f>
        <v>#</v>
      </c>
      <c r="H13" t="str">
        <f t="shared" ref="H13:H76" si="4">IF(LEN(I13)&gt;0,CONCATENATE("&lt;li",A13,"&gt;"),"&lt;li style='display:none'&gt;")</f>
        <v>&lt;li class='correct'&gt;</v>
      </c>
      <c r="I13" t="str">
        <f t="shared" si="0"/>
        <v>#</v>
      </c>
      <c r="J13" t="s">
        <v>65</v>
      </c>
      <c r="K13" t="str">
        <f t="shared" si="1"/>
        <v>&lt;li class='correct'&gt;#&lt;/li&gt;</v>
      </c>
    </row>
    <row r="14" spans="1:11" x14ac:dyDescent="0.25">
      <c r="A14" t="str">
        <f>IF(Sheet2!E17=1," class='correct'","")</f>
        <v/>
      </c>
      <c r="B14" s="16" t="str">
        <f>IF(ISBLANK(Sheet1!H14),"",CONCATENATE("&lt;img src='","media/",Sheet1!H14,"'&gt;&lt;br/&gt;"))</f>
        <v/>
      </c>
      <c r="C14" s="16" t="str">
        <f>IF(ISBLANK(Sheet1!I14),"",CONCATENATE("&lt;br/&gt;&lt;img src='","media/",Sheet1!I14,"'&gt;"))</f>
        <v/>
      </c>
      <c r="D14" s="16" t="str">
        <f>IF(ISBLANK(Sheet1!J14),"",CONCATENATE("&lt;br/&gt;&lt;img src='","media/",Sheet1!J14,"'&gt;"))</f>
        <v/>
      </c>
      <c r="E14" s="16" t="str">
        <f>IF(ISBLANK(Sheet1!K14),"",CONCATENATE("&lt;br/&gt;&lt;audio controls&gt;&lt;source src='media/",Sheet1!K14,"'&gt;Your browser does not support the audio element.&lt;/audio&gt;"))</f>
        <v/>
      </c>
      <c r="F14" s="16" t="str">
        <f>IF(ISBLANK(Sheet1!L14),"",CONCATENATE("&lt;br/&gt;&lt;video controls&gt;&lt;source src='media/",Sheet1!L14,"'&gt;Your browser does not support the audio element.&lt;/video&gt;"))</f>
        <v/>
      </c>
      <c r="G14" s="16" t="str">
        <f>CONCATENATE(B14,SUBSTITUTE(Sheet1!D14,CHAR(34),"&amp;quot;"),Sheet1!AF14,C14,D14,E14,F14)</f>
        <v>%..%</v>
      </c>
      <c r="H14" t="str">
        <f t="shared" si="4"/>
        <v>&lt;li&gt;</v>
      </c>
      <c r="I14" t="str">
        <f t="shared" si="0"/>
        <v>%..%</v>
      </c>
      <c r="J14" t="s">
        <v>65</v>
      </c>
      <c r="K14" t="str">
        <f t="shared" si="1"/>
        <v>&lt;li&gt;%..%&lt;/li&gt;</v>
      </c>
    </row>
    <row r="15" spans="1:11" x14ac:dyDescent="0.25">
      <c r="A15" t="str">
        <f>IF(Sheet2!E18=1," class='correct'","")</f>
        <v/>
      </c>
      <c r="B15" s="16" t="str">
        <f>IF(ISBLANK(Sheet1!H15),"",CONCATENATE("&lt;img src='","media/",Sheet1!H15,"'&gt;&lt;br/&gt;"))</f>
        <v/>
      </c>
      <c r="C15" s="16" t="str">
        <f>IF(ISBLANK(Sheet1!I15),"",CONCATENATE("&lt;br/&gt;&lt;img src='","media/",Sheet1!I15,"'&gt;"))</f>
        <v/>
      </c>
      <c r="D15" s="16" t="str">
        <f>IF(ISBLANK(Sheet1!J15),"",CONCATENATE("&lt;br/&gt;&lt;img src='","media/",Sheet1!J15,"'&gt;"))</f>
        <v/>
      </c>
      <c r="E15" s="16" t="str">
        <f>IF(ISBLANK(Sheet1!K15),"",CONCATENATE("&lt;br/&gt;&lt;audio controls&gt;&lt;source src='media/",Sheet1!K15,"'&gt;Your browser does not support the audio element.&lt;/audio&gt;"))</f>
        <v/>
      </c>
      <c r="F15" s="16" t="str">
        <f>IF(ISBLANK(Sheet1!L15),"",CONCATENATE("&lt;br/&gt;&lt;video controls&gt;&lt;source src='media/",Sheet1!L15,"'&gt;Your browser does not support the audio element.&lt;/video&gt;"))</f>
        <v/>
      </c>
      <c r="G15" s="16" t="str">
        <f>CONCATENATE(B15,SUBSTITUTE(Sheet1!D15,CHAR(34),"&amp;quot;"),Sheet1!AF15,C15,D15,E15,F15)</f>
        <v>$</v>
      </c>
      <c r="H15" t="str">
        <f t="shared" si="4"/>
        <v>&lt;li&gt;</v>
      </c>
      <c r="I15" t="str">
        <f t="shared" si="0"/>
        <v>$</v>
      </c>
      <c r="J15" t="s">
        <v>65</v>
      </c>
      <c r="K15" t="str">
        <f t="shared" si="1"/>
        <v>&lt;li&gt;$&lt;/li&gt;</v>
      </c>
    </row>
    <row r="16" spans="1:11" x14ac:dyDescent="0.25">
      <c r="A16" t="str">
        <f>IF(Sheet2!E19=1," class='correct'","")</f>
        <v/>
      </c>
      <c r="B16" s="16" t="str">
        <f>IF(ISBLANK(Sheet1!H16),"",CONCATENATE("&lt;img src='","media/",Sheet1!H16,"'&gt;&lt;br/&gt;"))</f>
        <v/>
      </c>
      <c r="C16" s="16" t="str">
        <f>IF(ISBLANK(Sheet1!I16),"",CONCATENATE("&lt;br/&gt;&lt;img src='","media/",Sheet1!I16,"'&gt;"))</f>
        <v/>
      </c>
      <c r="D16" s="16" t="str">
        <f>IF(ISBLANK(Sheet1!J16),"",CONCATENATE("&lt;br/&gt;&lt;img src='","media/",Sheet1!J16,"'&gt;"))</f>
        <v/>
      </c>
      <c r="E16" s="16" t="str">
        <f>IF(ISBLANK(Sheet1!K16),"",CONCATENATE("&lt;br/&gt;&lt;audio controls&gt;&lt;source src='media/",Sheet1!K16,"'&gt;Your browser does not support the audio element.&lt;/audio&gt;"))</f>
        <v/>
      </c>
      <c r="F16" s="16" t="str">
        <f>IF(ISBLANK(Sheet1!L16),"",CONCATENATE("&lt;br/&gt;&lt;video controls&gt;&lt;source src='media/",Sheet1!L16,"'&gt;Your browser does not support the audio element.&lt;/video&gt;"))</f>
        <v/>
      </c>
      <c r="G16" s="16" t="str">
        <f>CONCATENATE(B16,SUBSTITUTE(Sheet1!D16,CHAR(34),"&amp;quot;"),Sheet1!AF16,C16,D16,E16,F16)</f>
        <v>&amp;</v>
      </c>
      <c r="H16" t="str">
        <f t="shared" si="4"/>
        <v>&lt;li&gt;</v>
      </c>
      <c r="I16" t="str">
        <f t="shared" si="0"/>
        <v>&amp;</v>
      </c>
      <c r="J16" t="s">
        <v>67</v>
      </c>
      <c r="K16" t="str">
        <f t="shared" si="1"/>
        <v>&lt;li&gt;&amp;&lt;/li&gt;&lt;/ol&gt;&lt;/li&gt;</v>
      </c>
    </row>
    <row r="17" spans="1:11" x14ac:dyDescent="0.25">
      <c r="A17" t="str">
        <f>IF(Sheet2!E20=1," class='correct'","")</f>
        <v/>
      </c>
      <c r="B17" s="16" t="str">
        <f>IF(ISBLANK(Sheet1!H17),"",CONCATENATE("&lt;img src='","media/",Sheet1!H17,"'&gt;&lt;br/&gt;"))</f>
        <v/>
      </c>
      <c r="C17" s="16" t="str">
        <f>IF(ISBLANK(Sheet1!I17),"",CONCATENATE("&lt;br/&gt;&lt;img src='","media/",Sheet1!I17,"'&gt;"))</f>
        <v/>
      </c>
      <c r="D17" s="16" t="str">
        <f>IF(ISBLANK(Sheet1!J17),"",CONCATENATE("&lt;br/&gt;&lt;img src='","media/",Sheet1!J17,"'&gt;"))</f>
        <v/>
      </c>
      <c r="E17" s="16" t="str">
        <f>IF(ISBLANK(Sheet1!K17),"",CONCATENATE("&lt;br/&gt;&lt;audio controls&gt;&lt;source src='media/",Sheet1!K17,"'&gt;Your browser does not support the audio element.&lt;/audio&gt;"))</f>
        <v/>
      </c>
      <c r="F17" s="16" t="str">
        <f>IF(ISBLANK(Sheet1!L17),"",CONCATENATE("&lt;br/&gt;&lt;video controls&gt;&lt;source src='media/",Sheet1!L17,"'&gt;Your browser does not support the audio element.&lt;/video&gt;"))</f>
        <v/>
      </c>
      <c r="G17" s="16" t="str">
        <f>CONCATENATE(B17,SUBSTITUTE(Sheet1!D17,CHAR(34),"&amp;quot;"),Sheet1!AF17,C17,D17,E17,F17)</f>
        <v>Apa fungsi dari $_POST ...&amp;nbsp;</v>
      </c>
      <c r="H17" t="str">
        <f>IF(LEN(I17)&gt;0,CONCATENATE("&lt;li class='question'&gt;&lt;div&gt;&lt;span id='soalno'&gt;Soal No&lt;/span&gt;&lt;span id='nosoal'&gt;",Sheet1!B17,"&lt;/span&gt;&lt;/div&gt;&lt;div&gt;"),CONCATENATE("&lt;li class='question' style='display:none'&gt;&lt;div&gt;&lt;span id='soalno'&gt;Soal No&lt;/span&gt;&lt;span id='nosoal'&gt;",Sheet1!B17,"&lt;/span&gt;&lt;/div&gt;&lt;div&gt;"))</f>
        <v>&lt;li class='question'&gt;&lt;div&gt;&lt;span id='soalno'&gt;Soal No&lt;/span&gt;&lt;span id='nosoal'&gt;3&lt;/span&gt;&lt;/div&gt;&lt;div&gt;</v>
      </c>
      <c r="I17" t="str">
        <f t="shared" si="0"/>
        <v>Apa fungsi dari $_POST ...&amp;nbsp;</v>
      </c>
      <c r="J17" t="s">
        <v>66</v>
      </c>
      <c r="K17" t="str">
        <f t="shared" si="1"/>
        <v>&lt;li class='question'&gt;&lt;div&gt;&lt;span id='soalno'&gt;Soal No&lt;/span&gt;&lt;span id='nosoal'&gt;3&lt;/span&gt;&lt;/div&gt;&lt;div&gt;Apa fungsi dari $_POST ...&amp;nbsp;&lt;/div&gt;</v>
      </c>
    </row>
    <row r="18" spans="1:11" x14ac:dyDescent="0.25">
      <c r="A18" t="str">
        <f>IF(Sheet2!E21=1," class='correct'","")</f>
        <v xml:space="preserve"> class='correct'</v>
      </c>
      <c r="B18" s="16" t="str">
        <f>IF(ISBLANK(Sheet1!H18),"",CONCATENATE("&lt;img src='","media/",Sheet1!H18,"'&gt;&lt;br/&gt;"))</f>
        <v/>
      </c>
      <c r="C18" s="16" t="str">
        <f>IF(ISBLANK(Sheet1!I18),"",CONCATENATE("&lt;br/&gt;&lt;img src='","media/",Sheet1!I18,"'&gt;"))</f>
        <v/>
      </c>
      <c r="D18" s="16" t="str">
        <f>IF(ISBLANK(Sheet1!J18),"",CONCATENATE("&lt;br/&gt;&lt;img src='","media/",Sheet1!J18,"'&gt;"))</f>
        <v/>
      </c>
      <c r="E18" s="16" t="str">
        <f>IF(ISBLANK(Sheet1!K18),"",CONCATENATE("&lt;br/&gt;&lt;audio controls&gt;&lt;source src='media/",Sheet1!K18,"'&gt;Your browser does not support the audio element.&lt;/audio&gt;"))</f>
        <v/>
      </c>
      <c r="F18" s="16" t="str">
        <f>IF(ISBLANK(Sheet1!L18),"",CONCATENATE("&lt;br/&gt;&lt;video controls&gt;&lt;source src='media/",Sheet1!L18,"'&gt;Your browser does not support the audio element.&lt;/video&gt;"))</f>
        <v/>
      </c>
      <c r="G18" s="16" t="str">
        <f>CONCATENATE(B18,SUBSTITUTE(Sheet1!D18,CHAR(34),"&amp;quot;"),Sheet1!AF18,C18,D18,E18,F18)</f>
        <v>Untuk mengumpulkan data formulir dan tidak terlihat oleh orang lain</v>
      </c>
      <c r="H18" t="str">
        <f t="shared" ref="H18" si="5">IF(LEN(I18)&gt;0,CONCATENATE("&lt;ol class='answer'&gt;&lt;li",A18,"&gt;"),"&lt;ol style='display:none' class='answer'&gt;&lt;li style='display:none'&gt;")</f>
        <v>&lt;ol class='answer'&gt;&lt;li class='correct'&gt;</v>
      </c>
      <c r="I18" t="str">
        <f t="shared" si="0"/>
        <v>Untuk mengumpulkan data formulir dan tidak terlihat oleh orang lain</v>
      </c>
      <c r="J18" t="s">
        <v>65</v>
      </c>
      <c r="K18" t="str">
        <f t="shared" si="1"/>
        <v>&lt;ol class='answer'&gt;&lt;li class='correct'&gt;Untuk mengumpulkan data formulir dan tidak terlihat oleh orang lain&lt;/li&gt;</v>
      </c>
    </row>
    <row r="19" spans="1:11" x14ac:dyDescent="0.25">
      <c r="A19" t="str">
        <f>IF(Sheet2!E22=1," class='correct'","")</f>
        <v/>
      </c>
      <c r="B19" s="16" t="str">
        <f>IF(ISBLANK(Sheet1!H19),"",CONCATENATE("&lt;img src='","media/",Sheet1!H19,"'&gt;&lt;br/&gt;"))</f>
        <v/>
      </c>
      <c r="C19" s="16" t="str">
        <f>IF(ISBLANK(Sheet1!I19),"",CONCATENATE("&lt;br/&gt;&lt;img src='","media/",Sheet1!I19,"'&gt;"))</f>
        <v/>
      </c>
      <c r="D19" s="16" t="str">
        <f>IF(ISBLANK(Sheet1!J19),"",CONCATENATE("&lt;br/&gt;&lt;img src='","media/",Sheet1!J19,"'&gt;"))</f>
        <v/>
      </c>
      <c r="E19" s="16" t="str">
        <f>IF(ISBLANK(Sheet1!K19),"",CONCATENATE("&lt;br/&gt;&lt;audio controls&gt;&lt;source src='media/",Sheet1!K19,"'&gt;Your browser does not support the audio element.&lt;/audio&gt;"))</f>
        <v/>
      </c>
      <c r="F19" s="16" t="str">
        <f>IF(ISBLANK(Sheet1!L19),"",CONCATENATE("&lt;br/&gt;&lt;video controls&gt;&lt;source src='media/",Sheet1!L19,"'&gt;Your browser does not support the audio element.&lt;/video&gt;"))</f>
        <v/>
      </c>
      <c r="G19" s="16" t="str">
        <f>CONCATENATE(B19,SUBSTITUTE(Sheet1!D19,CHAR(34),"&amp;quot;"),Sheet1!AF19,C19,D19,E19,F19)</f>
        <v>Untuk mengumpulkan data formulir yang dapat terlihat oleh orang lain</v>
      </c>
      <c r="H19" t="str">
        <f t="shared" ref="H19" si="6">IF(LEN(I19)&gt;0,CONCATENATE("&lt;li",A19,"&gt;"),"&lt;li style='display:none'&gt;")</f>
        <v>&lt;li&gt;</v>
      </c>
      <c r="I19" t="str">
        <f t="shared" si="0"/>
        <v>Untuk mengumpulkan data formulir yang dapat terlihat oleh orang lain</v>
      </c>
      <c r="J19" t="s">
        <v>65</v>
      </c>
      <c r="K19" t="str">
        <f t="shared" si="1"/>
        <v>&lt;li&gt;Untuk mengumpulkan data formulir yang dapat terlihat oleh orang lain&lt;/li&gt;</v>
      </c>
    </row>
    <row r="20" spans="1:11" x14ac:dyDescent="0.25">
      <c r="A20" t="str">
        <f>IF(Sheet2!E23=1," class='correct'","")</f>
        <v/>
      </c>
      <c r="B20" s="16" t="str">
        <f>IF(ISBLANK(Sheet1!H20),"",CONCATENATE("&lt;img src='","media/",Sheet1!H20,"'&gt;&lt;br/&gt;"))</f>
        <v/>
      </c>
      <c r="C20" s="16" t="str">
        <f>IF(ISBLANK(Sheet1!I20),"",CONCATENATE("&lt;br/&gt;&lt;img src='","media/",Sheet1!I20,"'&gt;"))</f>
        <v/>
      </c>
      <c r="D20" s="16" t="str">
        <f>IF(ISBLANK(Sheet1!J20),"",CONCATENATE("&lt;br/&gt;&lt;img src='","media/",Sheet1!J20,"'&gt;"))</f>
        <v/>
      </c>
      <c r="E20" s="16" t="str">
        <f>IF(ISBLANK(Sheet1!K20),"",CONCATENATE("&lt;br/&gt;&lt;audio controls&gt;&lt;source src='media/",Sheet1!K20,"'&gt;Your browser does not support the audio element.&lt;/audio&gt;"))</f>
        <v/>
      </c>
      <c r="F20" s="16" t="str">
        <f>IF(ISBLANK(Sheet1!L20),"",CONCATENATE("&lt;br/&gt;&lt;video controls&gt;&lt;source src='media/",Sheet1!L20,"'&gt;Your browser does not support the audio element.&lt;/video&gt;"))</f>
        <v/>
      </c>
      <c r="G20" s="16" t="str">
        <f>CONCATENATE(B20,SUBSTITUTE(Sheet1!D20,CHAR(34),"&amp;quot;"),Sheet1!AF20,C20,D20,E20,F20)</f>
        <v>Untuk mengumpulkan data dari database</v>
      </c>
      <c r="H20" t="str">
        <f t="shared" si="4"/>
        <v>&lt;li&gt;</v>
      </c>
      <c r="I20" t="str">
        <f t="shared" si="0"/>
        <v>Untuk mengumpulkan data dari database</v>
      </c>
      <c r="J20" t="s">
        <v>65</v>
      </c>
      <c r="K20" t="str">
        <f t="shared" si="1"/>
        <v>&lt;li&gt;Untuk mengumpulkan data dari database&lt;/li&gt;</v>
      </c>
    </row>
    <row r="21" spans="1:11" x14ac:dyDescent="0.25">
      <c r="A21" t="str">
        <f>IF(Sheet2!E24=1," class='correct'","")</f>
        <v/>
      </c>
      <c r="B21" s="16" t="str">
        <f>IF(ISBLANK(Sheet1!H21),"",CONCATENATE("&lt;img src='","media/",Sheet1!H21,"'&gt;&lt;br/&gt;"))</f>
        <v/>
      </c>
      <c r="C21" s="16" t="str">
        <f>IF(ISBLANK(Sheet1!I21),"",CONCATENATE("&lt;br/&gt;&lt;img src='","media/",Sheet1!I21,"'&gt;"))</f>
        <v/>
      </c>
      <c r="D21" s="16" t="str">
        <f>IF(ISBLANK(Sheet1!J21),"",CONCATENATE("&lt;br/&gt;&lt;img src='","media/",Sheet1!J21,"'&gt;"))</f>
        <v/>
      </c>
      <c r="E21" s="16" t="str">
        <f>IF(ISBLANK(Sheet1!K21),"",CONCATENATE("&lt;br/&gt;&lt;audio controls&gt;&lt;source src='media/",Sheet1!K21,"'&gt;Your browser does not support the audio element.&lt;/audio&gt;"))</f>
        <v/>
      </c>
      <c r="F21" s="16" t="str">
        <f>IF(ISBLANK(Sheet1!L21),"",CONCATENATE("&lt;br/&gt;&lt;video controls&gt;&lt;source src='media/",Sheet1!L21,"'&gt;Your browser does not support the audio element.&lt;/video&gt;"))</f>
        <v/>
      </c>
      <c r="G21" s="16" t="str">
        <f>CONCATENATE(B21,SUBSTITUTE(Sheet1!D21,CHAR(34),"&amp;quot;"),Sheet1!AF21,C21,D21,E21,F21)</f>
        <v>Untuk mengisi data pada formulir</v>
      </c>
      <c r="H21" t="str">
        <f t="shared" si="4"/>
        <v>&lt;li&gt;</v>
      </c>
      <c r="I21" t="str">
        <f t="shared" si="0"/>
        <v>Untuk mengisi data pada formulir</v>
      </c>
      <c r="J21" t="s">
        <v>65</v>
      </c>
      <c r="K21" t="str">
        <f t="shared" si="1"/>
        <v>&lt;li&gt;Untuk mengisi data pada formulir&lt;/li&gt;</v>
      </c>
    </row>
    <row r="22" spans="1:11" x14ac:dyDescent="0.25">
      <c r="A22" t="str">
        <f>IF(Sheet2!E25=1," class='correct'","")</f>
        <v/>
      </c>
      <c r="B22" s="16" t="str">
        <f>IF(ISBLANK(Sheet1!H22),"",CONCATENATE("&lt;img src='","media/",Sheet1!H22,"'&gt;&lt;br/&gt;"))</f>
        <v/>
      </c>
      <c r="C22" s="16" t="str">
        <f>IF(ISBLANK(Sheet1!I22),"",CONCATENATE("&lt;br/&gt;&lt;img src='","media/",Sheet1!I22,"'&gt;"))</f>
        <v/>
      </c>
      <c r="D22" s="16" t="str">
        <f>IF(ISBLANK(Sheet1!J22),"",CONCATENATE("&lt;br/&gt;&lt;img src='","media/",Sheet1!J22,"'&gt;"))</f>
        <v/>
      </c>
      <c r="E22" s="16" t="str">
        <f>IF(ISBLANK(Sheet1!K22),"",CONCATENATE("&lt;br/&gt;&lt;audio controls&gt;&lt;source src='media/",Sheet1!K22,"'&gt;Your browser does not support the audio element.&lt;/audio&gt;"))</f>
        <v/>
      </c>
      <c r="F22" s="16" t="str">
        <f>IF(ISBLANK(Sheet1!L22),"",CONCATENATE("&lt;br/&gt;&lt;video controls&gt;&lt;source src='media/",Sheet1!L22,"'&gt;Your browser does not support the audio element.&lt;/video&gt;"))</f>
        <v/>
      </c>
      <c r="G22" s="16" t="str">
        <f>CONCATENATE(B22,SUBSTITUTE(Sheet1!D22,CHAR(34),"&amp;quot;"),Sheet1!AF22,C22,D22,E22,F22)</f>
        <v>Semua salah</v>
      </c>
      <c r="H22" t="str">
        <f t="shared" si="4"/>
        <v>&lt;li&gt;</v>
      </c>
      <c r="I22" t="str">
        <f t="shared" si="0"/>
        <v>Semua salah</v>
      </c>
      <c r="J22" t="s">
        <v>67</v>
      </c>
      <c r="K22" t="str">
        <f t="shared" si="1"/>
        <v>&lt;li&gt;Semua salah&lt;/li&gt;&lt;/ol&gt;&lt;/li&gt;</v>
      </c>
    </row>
    <row r="23" spans="1:11" x14ac:dyDescent="0.25">
      <c r="A23" t="str">
        <f>IF(Sheet2!E26=1," class='correct'","")</f>
        <v/>
      </c>
      <c r="B23" s="16" t="str">
        <f>IF(ISBLANK(Sheet1!H23),"",CONCATENATE("&lt;img src='","media/",Sheet1!H23,"'&gt;&lt;br/&gt;"))</f>
        <v/>
      </c>
      <c r="C23" s="16" t="str">
        <f>IF(ISBLANK(Sheet1!I23),"",CONCATENATE("&lt;br/&gt;&lt;img src='","media/",Sheet1!I23,"'&gt;"))</f>
        <v/>
      </c>
      <c r="D23" s="16" t="str">
        <f>IF(ISBLANK(Sheet1!J23),"",CONCATENATE("&lt;br/&gt;&lt;img src='","media/",Sheet1!J23,"'&gt;"))</f>
        <v/>
      </c>
      <c r="E23" s="16" t="str">
        <f>IF(ISBLANK(Sheet1!K23),"",CONCATENATE("&lt;br/&gt;&lt;audio controls&gt;&lt;source src='media/",Sheet1!K23,"'&gt;Your browser does not support the audio element.&lt;/audio&gt;"))</f>
        <v/>
      </c>
      <c r="F23" s="16" t="str">
        <f>IF(ISBLANK(Sheet1!L23),"",CONCATENATE("&lt;br/&gt;&lt;video controls&gt;&lt;source src='media/",Sheet1!L23,"'&gt;Your browser does not support the audio element.&lt;/video&gt;"))</f>
        <v/>
      </c>
      <c r="G23" s="16" t="str">
        <f>CONCATENATE(B23,SUBSTITUTE(Sheet1!D23,CHAR(34),"&amp;quot;"),Sheet1!AF23,C23,D23,E23,F23)</f>
        <v>Bagian yang tidak akan dieksekusi oleh computer dan biasanya digunakan untuk keterangan,penjelasan, dan dokumentasi kode program...&amp;nbsp;</v>
      </c>
      <c r="H23" t="str">
        <f>IF(LEN(I23)&gt;0,CONCATENATE("&lt;li class='question'&gt;&lt;div&gt;&lt;span id='soalno'&gt;Soal No&lt;/span&gt;&lt;span id='nosoal'&gt;",Sheet1!B23,"&lt;/span&gt;&lt;/div&gt;&lt;div&gt;"),CONCATENATE("&lt;li class='question' style='display:none'&gt;&lt;div&gt;&lt;span id='soalno'&gt;Soal No&lt;/span&gt;&lt;span id='nosoal'&gt;",Sheet1!B23,"&lt;/span&gt;&lt;/div&gt;&lt;div&gt;"))</f>
        <v>&lt;li class='question'&gt;&lt;div&gt;&lt;span id='soalno'&gt;Soal No&lt;/span&gt;&lt;span id='nosoal'&gt;4&lt;/span&gt;&lt;/div&gt;&lt;div&gt;</v>
      </c>
      <c r="I23" t="str">
        <f t="shared" si="0"/>
        <v>Bagian yang tidak akan dieksekusi oleh computer dan biasanya digunakan untuk keterangan,penjelasan, dan dokumentasi kode program...&amp;nbsp;</v>
      </c>
      <c r="J23" t="s">
        <v>66</v>
      </c>
      <c r="K23" t="str">
        <f t="shared" si="1"/>
        <v>&lt;li class='question'&gt;&lt;div&gt;&lt;span id='soalno'&gt;Soal No&lt;/span&gt;&lt;span id='nosoal'&gt;4&lt;/span&gt;&lt;/div&gt;&lt;div&gt;Bagian yang tidak akan dieksekusi oleh computer dan biasanya digunakan untuk keterangan,penjelasan, dan dokumentasi kode program...&amp;nbsp;&lt;/div&gt;</v>
      </c>
    </row>
    <row r="24" spans="1:11" x14ac:dyDescent="0.25">
      <c r="A24" t="str">
        <f>IF(Sheet2!E27=1," class='correct'","")</f>
        <v/>
      </c>
      <c r="B24" s="16" t="str">
        <f>IF(ISBLANK(Sheet1!H24),"",CONCATENATE("&lt;img src='","media/",Sheet1!H24,"'&gt;&lt;br/&gt;"))</f>
        <v/>
      </c>
      <c r="C24" s="16" t="str">
        <f>IF(ISBLANK(Sheet1!I24),"",CONCATENATE("&lt;br/&gt;&lt;img src='","media/",Sheet1!I24,"'&gt;"))</f>
        <v/>
      </c>
      <c r="D24" s="16" t="str">
        <f>IF(ISBLANK(Sheet1!J24),"",CONCATENATE("&lt;br/&gt;&lt;img src='","media/",Sheet1!J24,"'&gt;"))</f>
        <v/>
      </c>
      <c r="E24" s="16" t="str">
        <f>IF(ISBLANK(Sheet1!K24),"",CONCATENATE("&lt;br/&gt;&lt;audio controls&gt;&lt;source src='media/",Sheet1!K24,"'&gt;Your browser does not support the audio element.&lt;/audio&gt;"))</f>
        <v/>
      </c>
      <c r="F24" s="16" t="str">
        <f>IF(ISBLANK(Sheet1!L24),"",CONCATENATE("&lt;br/&gt;&lt;video controls&gt;&lt;source src='media/",Sheet1!L24,"'&gt;Your browser does not support the audio element.&lt;/video&gt;"))</f>
        <v/>
      </c>
      <c r="G24" s="16" t="str">
        <f>CONCATENATE(B24,SUBSTITUTE(Sheet1!D24,CHAR(34),"&amp;quot;"),Sheet1!AF24,C24,D24,E24,F24)</f>
        <v>Variabel</v>
      </c>
      <c r="H24" t="str">
        <f t="shared" ref="H24" si="7">IF(LEN(I24)&gt;0,CONCATENATE("&lt;ol class='answer'&gt;&lt;li",A24,"&gt;"),"&lt;ol style='display:none' class='answer'&gt;&lt;li style='display:none'&gt;")</f>
        <v>&lt;ol class='answer'&gt;&lt;li&gt;</v>
      </c>
      <c r="I24" t="str">
        <f t="shared" si="0"/>
        <v>Variabel</v>
      </c>
      <c r="J24" t="s">
        <v>65</v>
      </c>
      <c r="K24" t="str">
        <f t="shared" si="1"/>
        <v>&lt;ol class='answer'&gt;&lt;li&gt;Variabel&lt;/li&gt;</v>
      </c>
    </row>
    <row r="25" spans="1:11" x14ac:dyDescent="0.25">
      <c r="A25" t="str">
        <f>IF(Sheet2!E28=1," class='correct'","")</f>
        <v xml:space="preserve"> class='correct'</v>
      </c>
      <c r="B25" s="16" t="str">
        <f>IF(ISBLANK(Sheet1!H25),"",CONCATENATE("&lt;img src='","media/",Sheet1!H25,"'&gt;&lt;br/&gt;"))</f>
        <v/>
      </c>
      <c r="C25" s="16" t="str">
        <f>IF(ISBLANK(Sheet1!I25),"",CONCATENATE("&lt;br/&gt;&lt;img src='","media/",Sheet1!I25,"'&gt;"))</f>
        <v/>
      </c>
      <c r="D25" s="16" t="str">
        <f>IF(ISBLANK(Sheet1!J25),"",CONCATENATE("&lt;br/&gt;&lt;img src='","media/",Sheet1!J25,"'&gt;"))</f>
        <v/>
      </c>
      <c r="E25" s="16" t="str">
        <f>IF(ISBLANK(Sheet1!K25),"",CONCATENATE("&lt;br/&gt;&lt;audio controls&gt;&lt;source src='media/",Sheet1!K25,"'&gt;Your browser does not support the audio element.&lt;/audio&gt;"))</f>
        <v/>
      </c>
      <c r="F25" s="16" t="str">
        <f>IF(ISBLANK(Sheet1!L25),"",CONCATENATE("&lt;br/&gt;&lt;video controls&gt;&lt;source src='media/",Sheet1!L25,"'&gt;Your browser does not support the audio element.&lt;/video&gt;"))</f>
        <v/>
      </c>
      <c r="G25" s="16" t="str">
        <f>CONCATENATE(B25,SUBSTITUTE(Sheet1!D25,CHAR(34),"&amp;quot;"),Sheet1!AF25,C25,D25,E25,F25)</f>
        <v>Komentar</v>
      </c>
      <c r="H25" t="str">
        <f t="shared" ref="H25" si="8">IF(LEN(I25)&gt;0,CONCATENATE("&lt;li",A25,"&gt;"),"&lt;li style='display:none'&gt;")</f>
        <v>&lt;li class='correct'&gt;</v>
      </c>
      <c r="I25" t="str">
        <f t="shared" si="0"/>
        <v>Komentar</v>
      </c>
      <c r="J25" t="s">
        <v>65</v>
      </c>
      <c r="K25" t="str">
        <f t="shared" si="1"/>
        <v>&lt;li class='correct'&gt;Komentar&lt;/li&gt;</v>
      </c>
    </row>
    <row r="26" spans="1:11" x14ac:dyDescent="0.25">
      <c r="A26" t="str">
        <f>IF(Sheet2!E29=1," class='correct'","")</f>
        <v/>
      </c>
      <c r="B26" s="16" t="str">
        <f>IF(ISBLANK(Sheet1!H26),"",CONCATENATE("&lt;img src='","media/",Sheet1!H26,"'&gt;&lt;br/&gt;"))</f>
        <v/>
      </c>
      <c r="C26" s="16" t="str">
        <f>IF(ISBLANK(Sheet1!I26),"",CONCATENATE("&lt;br/&gt;&lt;img src='","media/",Sheet1!I26,"'&gt;"))</f>
        <v/>
      </c>
      <c r="D26" s="16" t="str">
        <f>IF(ISBLANK(Sheet1!J26),"",CONCATENATE("&lt;br/&gt;&lt;img src='","media/",Sheet1!J26,"'&gt;"))</f>
        <v/>
      </c>
      <c r="E26" s="16" t="str">
        <f>IF(ISBLANK(Sheet1!K26),"",CONCATENATE("&lt;br/&gt;&lt;audio controls&gt;&lt;source src='media/",Sheet1!K26,"'&gt;Your browser does not support the audio element.&lt;/audio&gt;"))</f>
        <v/>
      </c>
      <c r="F26" s="16" t="str">
        <f>IF(ISBLANK(Sheet1!L26),"",CONCATENATE("&lt;br/&gt;&lt;video controls&gt;&lt;source src='media/",Sheet1!L26,"'&gt;Your browser does not support the audio element.&lt;/video&gt;"))</f>
        <v/>
      </c>
      <c r="G26" s="16" t="str">
        <f>CONCATENATE(B26,SUBSTITUTE(Sheet1!D26,CHAR(34),"&amp;quot;"),Sheet1!AF26,C26,D26,E26,F26)</f>
        <v>Statement</v>
      </c>
      <c r="H26" t="str">
        <f t="shared" si="4"/>
        <v>&lt;li&gt;</v>
      </c>
      <c r="I26" t="str">
        <f t="shared" si="0"/>
        <v>Statement</v>
      </c>
      <c r="J26" t="s">
        <v>65</v>
      </c>
      <c r="K26" t="str">
        <f t="shared" si="1"/>
        <v>&lt;li&gt;Statement&lt;/li&gt;</v>
      </c>
    </row>
    <row r="27" spans="1:11" x14ac:dyDescent="0.25">
      <c r="A27" t="str">
        <f>IF(Sheet2!E30=1," class='correct'","")</f>
        <v/>
      </c>
      <c r="B27" s="16" t="str">
        <f>IF(ISBLANK(Sheet1!H27),"",CONCATENATE("&lt;img src='","media/",Sheet1!H27,"'&gt;&lt;br/&gt;"))</f>
        <v/>
      </c>
      <c r="C27" s="16" t="str">
        <f>IF(ISBLANK(Sheet1!I27),"",CONCATENATE("&lt;br/&gt;&lt;img src='","media/",Sheet1!I27,"'&gt;"))</f>
        <v/>
      </c>
      <c r="D27" s="16" t="str">
        <f>IF(ISBLANK(Sheet1!J27),"",CONCATENATE("&lt;br/&gt;&lt;img src='","media/",Sheet1!J27,"'&gt;"))</f>
        <v/>
      </c>
      <c r="E27" s="16" t="str">
        <f>IF(ISBLANK(Sheet1!K27),"",CONCATENATE("&lt;br/&gt;&lt;audio controls&gt;&lt;source src='media/",Sheet1!K27,"'&gt;Your browser does not support the audio element.&lt;/audio&gt;"))</f>
        <v/>
      </c>
      <c r="F27" s="16" t="str">
        <f>IF(ISBLANK(Sheet1!L27),"",CONCATENATE("&lt;br/&gt;&lt;video controls&gt;&lt;source src='media/",Sheet1!L27,"'&gt;Your browser does not support the audio element.&lt;/video&gt;"))</f>
        <v/>
      </c>
      <c r="G27" s="16" t="str">
        <f>CONCATENATE(B27,SUBSTITUTE(Sheet1!D27,CHAR(34),"&amp;quot;"),Sheet1!AF27,C27,D27,E27,F27)</f>
        <v>Konstanta</v>
      </c>
      <c r="H27" t="str">
        <f t="shared" si="4"/>
        <v>&lt;li&gt;</v>
      </c>
      <c r="I27" t="str">
        <f t="shared" si="0"/>
        <v>Konstanta</v>
      </c>
      <c r="J27" t="s">
        <v>65</v>
      </c>
      <c r="K27" t="str">
        <f t="shared" si="1"/>
        <v>&lt;li&gt;Konstanta&lt;/li&gt;</v>
      </c>
    </row>
    <row r="28" spans="1:11" x14ac:dyDescent="0.25">
      <c r="A28" t="str">
        <f>IF(Sheet2!E31=1," class='correct'","")</f>
        <v/>
      </c>
      <c r="B28" s="16" t="str">
        <f>IF(ISBLANK(Sheet1!H28),"",CONCATENATE("&lt;img src='","media/",Sheet1!H28,"'&gt;&lt;br/&gt;"))</f>
        <v/>
      </c>
      <c r="C28" s="16" t="str">
        <f>IF(ISBLANK(Sheet1!I28),"",CONCATENATE("&lt;br/&gt;&lt;img src='","media/",Sheet1!I28,"'&gt;"))</f>
        <v/>
      </c>
      <c r="D28" s="16" t="str">
        <f>IF(ISBLANK(Sheet1!J28),"",CONCATENATE("&lt;br/&gt;&lt;img src='","media/",Sheet1!J28,"'&gt;"))</f>
        <v/>
      </c>
      <c r="E28" s="16" t="str">
        <f>IF(ISBLANK(Sheet1!K28),"",CONCATENATE("&lt;br/&gt;&lt;audio controls&gt;&lt;source src='media/",Sheet1!K28,"'&gt;Your browser does not support the audio element.&lt;/audio&gt;"))</f>
        <v/>
      </c>
      <c r="F28" s="16" t="str">
        <f>IF(ISBLANK(Sheet1!L28),"",CONCATENATE("&lt;br/&gt;&lt;video controls&gt;&lt;source src='media/",Sheet1!L28,"'&gt;Your browser does not support the audio element.&lt;/video&gt;"))</f>
        <v/>
      </c>
      <c r="G28" s="16" t="str">
        <f>CONCATENATE(B28,SUBSTITUTE(Sheet1!D28,CHAR(34),"&amp;quot;"),Sheet1!AF28,C28,D28,E28,F28)</f>
        <v>Kondisi</v>
      </c>
      <c r="H28" t="str">
        <f t="shared" si="4"/>
        <v>&lt;li&gt;</v>
      </c>
      <c r="I28" t="str">
        <f t="shared" si="0"/>
        <v>Kondisi</v>
      </c>
      <c r="J28" t="s">
        <v>67</v>
      </c>
      <c r="K28" t="str">
        <f t="shared" si="1"/>
        <v>&lt;li&gt;Kondisi&lt;/li&gt;&lt;/ol&gt;&lt;/li&gt;</v>
      </c>
    </row>
    <row r="29" spans="1:11" x14ac:dyDescent="0.25">
      <c r="A29" t="str">
        <f>IF(Sheet2!E32=1," class='correct'","")</f>
        <v/>
      </c>
      <c r="B29" s="16" t="str">
        <f>IF(ISBLANK(Sheet1!H29),"",CONCATENATE("&lt;img src='","media/",Sheet1!H29,"'&gt;&lt;br/&gt;"))</f>
        <v/>
      </c>
      <c r="C29" s="16" t="str">
        <f>IF(ISBLANK(Sheet1!I29),"",CONCATENATE("&lt;br/&gt;&lt;img src='","media/",Sheet1!I29,"'&gt;"))</f>
        <v/>
      </c>
      <c r="D29" s="16" t="str">
        <f>IF(ISBLANK(Sheet1!J29),"",CONCATENATE("&lt;br/&gt;&lt;img src='","media/",Sheet1!J29,"'&gt;"))</f>
        <v/>
      </c>
      <c r="E29" s="16" t="str">
        <f>IF(ISBLANK(Sheet1!K29),"",CONCATENATE("&lt;br/&gt;&lt;audio controls&gt;&lt;source src='media/",Sheet1!K29,"'&gt;Your browser does not support the audio element.&lt;/audio&gt;"))</f>
        <v/>
      </c>
      <c r="F29" s="16" t="str">
        <f>IF(ISBLANK(Sheet1!L29),"",CONCATENATE("&lt;br/&gt;&lt;video controls&gt;&lt;source src='media/",Sheet1!L29,"'&gt;Your browser does not support the audio element.&lt;/video&gt;"))</f>
        <v/>
      </c>
      <c r="G29" s="16" t="str">
        <f>CONCATENATE(B29,SUBSTITUTE(Sheet1!D29,CHAR(34),"&amp;quot;"),Sheet1!AF29,C29,D29,E29,F29)</f>
        <v>Berikut merupakan bahasa pemrograman yang termasuk Client Side Scripting, kecuali...&amp;nbsp;</v>
      </c>
      <c r="H29" t="str">
        <f>IF(LEN(I29)&gt;0,CONCATENATE("&lt;li class='question'&gt;&lt;div&gt;&lt;span id='soalno'&gt;Soal No&lt;/span&gt;&lt;span id='nosoal'&gt;",Sheet1!B29,"&lt;/span&gt;&lt;/div&gt;&lt;div&gt;"),CONCATENATE("&lt;li class='question' style='display:none'&gt;&lt;div&gt;&lt;span id='soalno'&gt;Soal No&lt;/span&gt;&lt;span id='nosoal'&gt;",Sheet1!B29,"&lt;/span&gt;&lt;/div&gt;&lt;div&gt;"))</f>
        <v>&lt;li class='question'&gt;&lt;div&gt;&lt;span id='soalno'&gt;Soal No&lt;/span&gt;&lt;span id='nosoal'&gt;5&lt;/span&gt;&lt;/div&gt;&lt;div&gt;</v>
      </c>
      <c r="I29" t="str">
        <f t="shared" si="0"/>
        <v>Berikut merupakan bahasa pemrograman yang termasuk Client Side Scripting, kecuali...&amp;nbsp;</v>
      </c>
      <c r="J29" t="s">
        <v>66</v>
      </c>
      <c r="K29" t="str">
        <f t="shared" si="1"/>
        <v>&lt;li class='question'&gt;&lt;div&gt;&lt;span id='soalno'&gt;Soal No&lt;/span&gt;&lt;span id='nosoal'&gt;5&lt;/span&gt;&lt;/div&gt;&lt;div&gt;Berikut merupakan bahasa pemrograman yang termasuk Client Side Scripting, kecuali...&amp;nbsp;&lt;/div&gt;</v>
      </c>
    </row>
    <row r="30" spans="1:11" x14ac:dyDescent="0.25">
      <c r="A30" t="str">
        <f>IF(Sheet2!E33=1," class='correct'","")</f>
        <v/>
      </c>
      <c r="B30" s="16" t="str">
        <f>IF(ISBLANK(Sheet1!H30),"",CONCATENATE("&lt;img src='","media/",Sheet1!H30,"'&gt;&lt;br/&gt;"))</f>
        <v/>
      </c>
      <c r="C30" s="16" t="str">
        <f>IF(ISBLANK(Sheet1!I30),"",CONCATENATE("&lt;br/&gt;&lt;img src='","media/",Sheet1!I30,"'&gt;"))</f>
        <v/>
      </c>
      <c r="D30" s="16" t="str">
        <f>IF(ISBLANK(Sheet1!J30),"",CONCATENATE("&lt;br/&gt;&lt;img src='","media/",Sheet1!J30,"'&gt;"))</f>
        <v/>
      </c>
      <c r="E30" s="16" t="str">
        <f>IF(ISBLANK(Sheet1!K30),"",CONCATENATE("&lt;br/&gt;&lt;audio controls&gt;&lt;source src='media/",Sheet1!K30,"'&gt;Your browser does not support the audio element.&lt;/audio&gt;"))</f>
        <v/>
      </c>
      <c r="F30" s="16" t="str">
        <f>IF(ISBLANK(Sheet1!L30),"",CONCATENATE("&lt;br/&gt;&lt;video controls&gt;&lt;source src='media/",Sheet1!L30,"'&gt;Your browser does not support the audio element.&lt;/video&gt;"))</f>
        <v/>
      </c>
      <c r="G30" s="16" t="str">
        <f>CONCATENATE(B30,SUBSTITUTE(Sheet1!D30,CHAR(34),"&amp;quot;"),Sheet1!AF30,C30,D30,E30,F30)</f>
        <v>HTML</v>
      </c>
      <c r="H30" t="str">
        <f t="shared" ref="H30" si="9">IF(LEN(I30)&gt;0,CONCATENATE("&lt;ol class='answer'&gt;&lt;li",A30,"&gt;"),"&lt;ol style='display:none' class='answer'&gt;&lt;li style='display:none'&gt;")</f>
        <v>&lt;ol class='answer'&gt;&lt;li&gt;</v>
      </c>
      <c r="I30" t="str">
        <f t="shared" si="0"/>
        <v>HTML</v>
      </c>
      <c r="J30" t="s">
        <v>65</v>
      </c>
      <c r="K30" t="str">
        <f t="shared" si="1"/>
        <v>&lt;ol class='answer'&gt;&lt;li&gt;HTML&lt;/li&gt;</v>
      </c>
    </row>
    <row r="31" spans="1:11" x14ac:dyDescent="0.25">
      <c r="A31" t="str">
        <f>IF(Sheet2!E34=1," class='correct'","")</f>
        <v/>
      </c>
      <c r="B31" s="16" t="str">
        <f>IF(ISBLANK(Sheet1!H31),"",CONCATENATE("&lt;img src='","media/",Sheet1!H31,"'&gt;&lt;br/&gt;"))</f>
        <v/>
      </c>
      <c r="C31" s="16" t="str">
        <f>IF(ISBLANK(Sheet1!I31),"",CONCATENATE("&lt;br/&gt;&lt;img src='","media/",Sheet1!I31,"'&gt;"))</f>
        <v/>
      </c>
      <c r="D31" s="16" t="str">
        <f>IF(ISBLANK(Sheet1!J31),"",CONCATENATE("&lt;br/&gt;&lt;img src='","media/",Sheet1!J31,"'&gt;"))</f>
        <v/>
      </c>
      <c r="E31" s="16" t="str">
        <f>IF(ISBLANK(Sheet1!K31),"",CONCATENATE("&lt;br/&gt;&lt;audio controls&gt;&lt;source src='media/",Sheet1!K31,"'&gt;Your browser does not support the audio element.&lt;/audio&gt;"))</f>
        <v/>
      </c>
      <c r="F31" s="16" t="str">
        <f>IF(ISBLANK(Sheet1!L31),"",CONCATENATE("&lt;br/&gt;&lt;video controls&gt;&lt;source src='media/",Sheet1!L31,"'&gt;Your browser does not support the audio element.&lt;/video&gt;"))</f>
        <v/>
      </c>
      <c r="G31" s="16" t="str">
        <f>CONCATENATE(B31,SUBSTITUTE(Sheet1!D31,CHAR(34),"&amp;quot;"),Sheet1!AF31,C31,D31,E31,F31)</f>
        <v>JAVA SCRIPT</v>
      </c>
      <c r="H31" t="str">
        <f t="shared" ref="H31" si="10">IF(LEN(I31)&gt;0,CONCATENATE("&lt;li",A31,"&gt;"),"&lt;li style='display:none'&gt;")</f>
        <v>&lt;li&gt;</v>
      </c>
      <c r="I31" t="str">
        <f t="shared" si="0"/>
        <v>JAVA SCRIPT</v>
      </c>
      <c r="J31" t="s">
        <v>65</v>
      </c>
      <c r="K31" t="str">
        <f t="shared" si="1"/>
        <v>&lt;li&gt;JAVA SCRIPT&lt;/li&gt;</v>
      </c>
    </row>
    <row r="32" spans="1:11" x14ac:dyDescent="0.25">
      <c r="A32" t="str">
        <f>IF(Sheet2!E35=1," class='correct'","")</f>
        <v/>
      </c>
      <c r="B32" s="16" t="str">
        <f>IF(ISBLANK(Sheet1!H32),"",CONCATENATE("&lt;img src='","media/",Sheet1!H32,"'&gt;&lt;br/&gt;"))</f>
        <v/>
      </c>
      <c r="C32" s="16" t="str">
        <f>IF(ISBLANK(Sheet1!I32),"",CONCATENATE("&lt;br/&gt;&lt;img src='","media/",Sheet1!I32,"'&gt;"))</f>
        <v/>
      </c>
      <c r="D32" s="16" t="str">
        <f>IF(ISBLANK(Sheet1!J32),"",CONCATENATE("&lt;br/&gt;&lt;img src='","media/",Sheet1!J32,"'&gt;"))</f>
        <v/>
      </c>
      <c r="E32" s="16" t="str">
        <f>IF(ISBLANK(Sheet1!K32),"",CONCATENATE("&lt;br/&gt;&lt;audio controls&gt;&lt;source src='media/",Sheet1!K32,"'&gt;Your browser does not support the audio element.&lt;/audio&gt;"))</f>
        <v/>
      </c>
      <c r="F32" s="16" t="str">
        <f>IF(ISBLANK(Sheet1!L32),"",CONCATENATE("&lt;br/&gt;&lt;video controls&gt;&lt;source src='media/",Sheet1!L32,"'&gt;Your browser does not support the audio element.&lt;/video&gt;"))</f>
        <v/>
      </c>
      <c r="G32" s="16" t="str">
        <f>CONCATENATE(B32,SUBSTITUTE(Sheet1!D32,CHAR(34),"&amp;quot;"),Sheet1!AF32,C32,D32,E32,F32)</f>
        <v>CSS</v>
      </c>
      <c r="H32" t="str">
        <f t="shared" si="4"/>
        <v>&lt;li&gt;</v>
      </c>
      <c r="I32" t="str">
        <f t="shared" si="0"/>
        <v>CSS</v>
      </c>
      <c r="J32" t="s">
        <v>65</v>
      </c>
      <c r="K32" t="str">
        <f t="shared" si="1"/>
        <v>&lt;li&gt;CSS&lt;/li&gt;</v>
      </c>
    </row>
    <row r="33" spans="1:11" x14ac:dyDescent="0.25">
      <c r="A33" t="str">
        <f>IF(Sheet2!E36=1," class='correct'","")</f>
        <v xml:space="preserve"> class='correct'</v>
      </c>
      <c r="B33" s="16" t="str">
        <f>IF(ISBLANK(Sheet1!H33),"",CONCATENATE("&lt;img src='","media/",Sheet1!H33,"'&gt;&lt;br/&gt;"))</f>
        <v/>
      </c>
      <c r="C33" s="16" t="str">
        <f>IF(ISBLANK(Sheet1!I33),"",CONCATENATE("&lt;br/&gt;&lt;img src='","media/",Sheet1!I33,"'&gt;"))</f>
        <v/>
      </c>
      <c r="D33" s="16" t="str">
        <f>IF(ISBLANK(Sheet1!J33),"",CONCATENATE("&lt;br/&gt;&lt;img src='","media/",Sheet1!J33,"'&gt;"))</f>
        <v/>
      </c>
      <c r="E33" s="16" t="str">
        <f>IF(ISBLANK(Sheet1!K33),"",CONCATENATE("&lt;br/&gt;&lt;audio controls&gt;&lt;source src='media/",Sheet1!K33,"'&gt;Your browser does not support the audio element.&lt;/audio&gt;"))</f>
        <v/>
      </c>
      <c r="F33" s="16" t="str">
        <f>IF(ISBLANK(Sheet1!L33),"",CONCATENATE("&lt;br/&gt;&lt;video controls&gt;&lt;source src='media/",Sheet1!L33,"'&gt;Your browser does not support the audio element.&lt;/video&gt;"))</f>
        <v/>
      </c>
      <c r="G33" s="16" t="str">
        <f>CONCATENATE(B33,SUBSTITUTE(Sheet1!D33,CHAR(34),"&amp;quot;"),Sheet1!AF33,C33,D33,E33,F33)</f>
        <v>PHP</v>
      </c>
      <c r="H33" t="str">
        <f t="shared" si="4"/>
        <v>&lt;li class='correct'&gt;</v>
      </c>
      <c r="I33" t="str">
        <f t="shared" si="0"/>
        <v>PHP</v>
      </c>
      <c r="J33" t="s">
        <v>65</v>
      </c>
      <c r="K33" t="str">
        <f t="shared" si="1"/>
        <v>&lt;li class='correct'&gt;PHP&lt;/li&gt;</v>
      </c>
    </row>
    <row r="34" spans="1:11" x14ac:dyDescent="0.25">
      <c r="A34" t="str">
        <f>IF(Sheet2!E37=1," class='correct'","")</f>
        <v/>
      </c>
      <c r="B34" s="16" t="str">
        <f>IF(ISBLANK(Sheet1!H34),"",CONCATENATE("&lt;img src='","media/",Sheet1!H34,"'&gt;&lt;br/&gt;"))</f>
        <v/>
      </c>
      <c r="C34" s="16" t="str">
        <f>IF(ISBLANK(Sheet1!I34),"",CONCATENATE("&lt;br/&gt;&lt;img src='","media/",Sheet1!I34,"'&gt;"))</f>
        <v/>
      </c>
      <c r="D34" s="16" t="str">
        <f>IF(ISBLANK(Sheet1!J34),"",CONCATENATE("&lt;br/&gt;&lt;img src='","media/",Sheet1!J34,"'&gt;"))</f>
        <v/>
      </c>
      <c r="E34" s="16" t="str">
        <f>IF(ISBLANK(Sheet1!K34),"",CONCATENATE("&lt;br/&gt;&lt;audio controls&gt;&lt;source src='media/",Sheet1!K34,"'&gt;Your browser does not support the audio element.&lt;/audio&gt;"))</f>
        <v/>
      </c>
      <c r="F34" s="16" t="str">
        <f>IF(ISBLANK(Sheet1!L34),"",CONCATENATE("&lt;br/&gt;&lt;video controls&gt;&lt;source src='media/",Sheet1!L34,"'&gt;Your browser does not support the audio element.&lt;/video&gt;"))</f>
        <v/>
      </c>
      <c r="G34" s="16" t="str">
        <f>CONCATENATE(B34,SUBSTITUTE(Sheet1!D34,CHAR(34),"&amp;quot;"),Sheet1!AF34,C34,D34,E34,F34)</f>
        <v>Semua salah</v>
      </c>
      <c r="H34" t="str">
        <f t="shared" si="4"/>
        <v>&lt;li&gt;</v>
      </c>
      <c r="I34" t="str">
        <f t="shared" si="0"/>
        <v>Semua salah</v>
      </c>
      <c r="J34" t="s">
        <v>67</v>
      </c>
      <c r="K34" t="str">
        <f t="shared" si="1"/>
        <v>&lt;li&gt;Semua salah&lt;/li&gt;&lt;/ol&gt;&lt;/li&gt;</v>
      </c>
    </row>
    <row r="35" spans="1:11" x14ac:dyDescent="0.25">
      <c r="A35" t="str">
        <f>IF(Sheet2!E38=1," class='correct'","")</f>
        <v/>
      </c>
      <c r="B35" s="16" t="str">
        <f>IF(ISBLANK(Sheet1!H35),"",CONCATENATE("&lt;img src='","media/",Sheet1!H35,"'&gt;&lt;br/&gt;"))</f>
        <v/>
      </c>
      <c r="C35" s="16" t="str">
        <f>IF(ISBLANK(Sheet1!I35),"",CONCATENATE("&lt;br/&gt;&lt;img src='","media/",Sheet1!I35,"'&gt;"))</f>
        <v/>
      </c>
      <c r="D35" s="16" t="str">
        <f>IF(ISBLANK(Sheet1!J35),"",CONCATENATE("&lt;br/&gt;&lt;img src='","media/",Sheet1!J35,"'&gt;"))</f>
        <v/>
      </c>
      <c r="E35" s="16" t="str">
        <f>IF(ISBLANK(Sheet1!K35),"",CONCATENATE("&lt;br/&gt;&lt;audio controls&gt;&lt;source src='media/",Sheet1!K35,"'&gt;Your browser does not support the audio element.&lt;/audio&gt;"))</f>
        <v/>
      </c>
      <c r="F35" s="16" t="str">
        <f>IF(ISBLANK(Sheet1!L35),"",CONCATENATE("&lt;br/&gt;&lt;video controls&gt;&lt;source src='media/",Sheet1!L35,"'&gt;Your browser does not support the audio element.&lt;/video&gt;"))</f>
        <v/>
      </c>
      <c r="G35" s="16" t="str">
        <f>CONCATENATE(B35,SUBSTITUTE(Sheet1!D35,CHAR(34),"&amp;quot;"),Sheet1!AF35,C35,D35,E35,F35)</f>
        <v>Perhatikan potongan kode tersebut. Fungsi dari atribut required=”required” yaitu..&amp;nbsp;</v>
      </c>
      <c r="H35" t="str">
        <f>IF(LEN(I35)&gt;0,CONCATENATE("&lt;li class='question'&gt;&lt;div&gt;&lt;span id='soalno'&gt;Soal No&lt;/span&gt;&lt;span id='nosoal'&gt;",Sheet1!B35,"&lt;/span&gt;&lt;/div&gt;&lt;div&gt;"),CONCATENATE("&lt;li class='question' style='display:none'&gt;&lt;div&gt;&lt;span id='soalno'&gt;Soal No&lt;/span&gt;&lt;span id='nosoal'&gt;",Sheet1!B35,"&lt;/span&gt;&lt;/div&gt;&lt;div&gt;"))</f>
        <v>&lt;li class='question'&gt;&lt;div&gt;&lt;span id='soalno'&gt;Soal No&lt;/span&gt;&lt;span id='nosoal'&gt;6&lt;/span&gt;&lt;/div&gt;&lt;div&gt;</v>
      </c>
      <c r="I35" t="str">
        <f t="shared" si="0"/>
        <v>Perhatikan potongan kode tersebut. Fungsi dari atribut required=”required” yaitu..&amp;nbsp;</v>
      </c>
      <c r="J35" t="s">
        <v>66</v>
      </c>
      <c r="K35" t="str">
        <f t="shared" si="1"/>
        <v>&lt;li class='question'&gt;&lt;div&gt;&lt;span id='soalno'&gt;Soal No&lt;/span&gt;&lt;span id='nosoal'&gt;6&lt;/span&gt;&lt;/div&gt;&lt;div&gt;Perhatikan potongan kode tersebut. Fungsi dari atribut required=”required” yaitu..&amp;nbsp;&lt;/div&gt;</v>
      </c>
    </row>
    <row r="36" spans="1:11" x14ac:dyDescent="0.25">
      <c r="A36" t="str">
        <f>IF(Sheet2!E39=1," class='correct'","")</f>
        <v/>
      </c>
      <c r="B36" s="16" t="str">
        <f>IF(ISBLANK(Sheet1!H36),"",CONCATENATE("&lt;img src='","media/",Sheet1!H36,"'&gt;&lt;br/&gt;"))</f>
        <v/>
      </c>
      <c r="C36" s="16" t="str">
        <f>IF(ISBLANK(Sheet1!I36),"",CONCATENATE("&lt;br/&gt;&lt;img src='","media/",Sheet1!I36,"'&gt;"))</f>
        <v/>
      </c>
      <c r="D36" s="16" t="str">
        <f>IF(ISBLANK(Sheet1!J36),"",CONCATENATE("&lt;br/&gt;&lt;img src='","media/",Sheet1!J36,"'&gt;"))</f>
        <v/>
      </c>
      <c r="E36" s="16" t="str">
        <f>IF(ISBLANK(Sheet1!K36),"",CONCATENATE("&lt;br/&gt;&lt;audio controls&gt;&lt;source src='media/",Sheet1!K36,"'&gt;Your browser does not support the audio element.&lt;/audio&gt;"))</f>
        <v/>
      </c>
      <c r="F36" s="16" t="str">
        <f>IF(ISBLANK(Sheet1!L36),"",CONCATENATE("&lt;br/&gt;&lt;video controls&gt;&lt;source src='media/",Sheet1!L36,"'&gt;Your browser does not support the audio element.&lt;/video&gt;"))</f>
        <v/>
      </c>
      <c r="G36" s="16" t="str">
        <f>CONCATENATE(B36,SUBSTITUTE(Sheet1!D36,CHAR(34),"&amp;quot;"),Sheet1!AF36,C36,D36,E36,F36)</f>
        <v>Kolom isian hanya dapat diisi angka</v>
      </c>
      <c r="H36" t="str">
        <f t="shared" ref="H36" si="11">IF(LEN(I36)&gt;0,CONCATENATE("&lt;ol class='answer'&gt;&lt;li",A36,"&gt;"),"&lt;ol style='display:none' class='answer'&gt;&lt;li style='display:none'&gt;")</f>
        <v>&lt;ol class='answer'&gt;&lt;li&gt;</v>
      </c>
      <c r="I36" t="str">
        <f t="shared" si="0"/>
        <v>Kolom isian hanya dapat diisi angka</v>
      </c>
      <c r="J36" t="s">
        <v>65</v>
      </c>
      <c r="K36" t="str">
        <f t="shared" si="1"/>
        <v>&lt;ol class='answer'&gt;&lt;li&gt;Kolom isian hanya dapat diisi angka&lt;/li&gt;</v>
      </c>
    </row>
    <row r="37" spans="1:11" x14ac:dyDescent="0.25">
      <c r="A37" t="str">
        <f>IF(Sheet2!E40=1," class='correct'","")</f>
        <v/>
      </c>
      <c r="B37" s="16" t="str">
        <f>IF(ISBLANK(Sheet1!H37),"",CONCATENATE("&lt;img src='","media/",Sheet1!H37,"'&gt;&lt;br/&gt;"))</f>
        <v/>
      </c>
      <c r="C37" s="16" t="str">
        <f>IF(ISBLANK(Sheet1!I37),"",CONCATENATE("&lt;br/&gt;&lt;img src='","media/",Sheet1!I37,"'&gt;"))</f>
        <v/>
      </c>
      <c r="D37" s="16" t="str">
        <f>IF(ISBLANK(Sheet1!J37),"",CONCATENATE("&lt;br/&gt;&lt;img src='","media/",Sheet1!J37,"'&gt;"))</f>
        <v/>
      </c>
      <c r="E37" s="16" t="str">
        <f>IF(ISBLANK(Sheet1!K37),"",CONCATENATE("&lt;br/&gt;&lt;audio controls&gt;&lt;source src='media/",Sheet1!K37,"'&gt;Your browser does not support the audio element.&lt;/audio&gt;"))</f>
        <v/>
      </c>
      <c r="F37" s="16" t="str">
        <f>IF(ISBLANK(Sheet1!L37),"",CONCATENATE("&lt;br/&gt;&lt;video controls&gt;&lt;source src='media/",Sheet1!L37,"'&gt;Your browser does not support the audio element.&lt;/video&gt;"))</f>
        <v/>
      </c>
      <c r="G37" s="16" t="str">
        <f>CONCATENATE(B37,SUBSTITUTE(Sheet1!D37,CHAR(34),"&amp;quot;"),Sheet1!AF37,C37,D37,E37,F37)</f>
        <v>Kolom isian hanya dapat diisi huruf</v>
      </c>
      <c r="H37" t="str">
        <f t="shared" ref="H37" si="12">IF(LEN(I37)&gt;0,CONCATENATE("&lt;li",A37,"&gt;"),"&lt;li style='display:none'&gt;")</f>
        <v>&lt;li&gt;</v>
      </c>
      <c r="I37" t="str">
        <f t="shared" si="0"/>
        <v>Kolom isian hanya dapat diisi huruf</v>
      </c>
      <c r="J37" t="s">
        <v>65</v>
      </c>
      <c r="K37" t="str">
        <f t="shared" si="1"/>
        <v>&lt;li&gt;Kolom isian hanya dapat diisi huruf&lt;/li&gt;</v>
      </c>
    </row>
    <row r="38" spans="1:11" x14ac:dyDescent="0.25">
      <c r="A38" t="str">
        <f>IF(Sheet2!E41=1," class='correct'","")</f>
        <v/>
      </c>
      <c r="B38" s="16" t="str">
        <f>IF(ISBLANK(Sheet1!H38),"",CONCATENATE("&lt;img src='","media/",Sheet1!H38,"'&gt;&lt;br/&gt;"))</f>
        <v/>
      </c>
      <c r="C38" s="16" t="str">
        <f>IF(ISBLANK(Sheet1!I38),"",CONCATENATE("&lt;br/&gt;&lt;img src='","media/",Sheet1!I38,"'&gt;"))</f>
        <v/>
      </c>
      <c r="D38" s="16" t="str">
        <f>IF(ISBLANK(Sheet1!J38),"",CONCATENATE("&lt;br/&gt;&lt;img src='","media/",Sheet1!J38,"'&gt;"))</f>
        <v/>
      </c>
      <c r="E38" s="16" t="str">
        <f>IF(ISBLANK(Sheet1!K38),"",CONCATENATE("&lt;br/&gt;&lt;audio controls&gt;&lt;source src='media/",Sheet1!K38,"'&gt;Your browser does not support the audio element.&lt;/audio&gt;"))</f>
        <v/>
      </c>
      <c r="F38" s="16" t="str">
        <f>IF(ISBLANK(Sheet1!L38),"",CONCATENATE("&lt;br/&gt;&lt;video controls&gt;&lt;source src='media/",Sheet1!L38,"'&gt;Your browser does not support the audio element.&lt;/video&gt;"))</f>
        <v/>
      </c>
      <c r="G38" s="16" t="str">
        <f>CONCATENATE(B38,SUBSTITUTE(Sheet1!D38,CHAR(34),"&amp;quot;"),Sheet1!AF38,C38,D38,E38,F38)</f>
        <v>Kolom isian berupa file</v>
      </c>
      <c r="H38" t="str">
        <f t="shared" si="4"/>
        <v>&lt;li&gt;</v>
      </c>
      <c r="I38" t="str">
        <f t="shared" si="0"/>
        <v>Kolom isian berupa file</v>
      </c>
      <c r="J38" t="s">
        <v>65</v>
      </c>
      <c r="K38" t="str">
        <f t="shared" si="1"/>
        <v>&lt;li&gt;Kolom isian berupa file&lt;/li&gt;</v>
      </c>
    </row>
    <row r="39" spans="1:11" x14ac:dyDescent="0.25">
      <c r="A39" t="str">
        <f>IF(Sheet2!E42=1," class='correct'","")</f>
        <v xml:space="preserve"> class='correct'</v>
      </c>
      <c r="B39" s="16" t="str">
        <f>IF(ISBLANK(Sheet1!H39),"",CONCATENATE("&lt;img src='","media/",Sheet1!H39,"'&gt;&lt;br/&gt;"))</f>
        <v/>
      </c>
      <c r="C39" s="16" t="str">
        <f>IF(ISBLANK(Sheet1!I39),"",CONCATENATE("&lt;br/&gt;&lt;img src='","media/",Sheet1!I39,"'&gt;"))</f>
        <v/>
      </c>
      <c r="D39" s="16" t="str">
        <f>IF(ISBLANK(Sheet1!J39),"",CONCATENATE("&lt;br/&gt;&lt;img src='","media/",Sheet1!J39,"'&gt;"))</f>
        <v/>
      </c>
      <c r="E39" s="16" t="str">
        <f>IF(ISBLANK(Sheet1!K39),"",CONCATENATE("&lt;br/&gt;&lt;audio controls&gt;&lt;source src='media/",Sheet1!K39,"'&gt;Your browser does not support the audio element.&lt;/audio&gt;"))</f>
        <v/>
      </c>
      <c r="F39" s="16" t="str">
        <f>IF(ISBLANK(Sheet1!L39),"",CONCATENATE("&lt;br/&gt;&lt;video controls&gt;&lt;source src='media/",Sheet1!L39,"'&gt;Your browser does not support the audio element.&lt;/video&gt;"))</f>
        <v/>
      </c>
      <c r="G39" s="16" t="str">
        <f>CONCATENATE(B39,SUBSTITUTE(Sheet1!D39,CHAR(34),"&amp;quot;"),Sheet1!AF39,C39,D39,E39,F39)</f>
        <v>Kolom isian harus diisi dan tidak boleh kosong</v>
      </c>
      <c r="H39" t="str">
        <f t="shared" si="4"/>
        <v>&lt;li class='correct'&gt;</v>
      </c>
      <c r="I39" t="str">
        <f t="shared" si="0"/>
        <v>Kolom isian harus diisi dan tidak boleh kosong</v>
      </c>
      <c r="J39" t="s">
        <v>65</v>
      </c>
      <c r="K39" t="str">
        <f t="shared" si="1"/>
        <v>&lt;li class='correct'&gt;Kolom isian harus diisi dan tidak boleh kosong&lt;/li&gt;</v>
      </c>
    </row>
    <row r="40" spans="1:11" x14ac:dyDescent="0.25">
      <c r="A40" t="str">
        <f>IF(Sheet2!E43=1," class='correct'","")</f>
        <v/>
      </c>
      <c r="B40" s="16" t="str">
        <f>IF(ISBLANK(Sheet1!H40),"",CONCATENATE("&lt;img src='","media/",Sheet1!H40,"'&gt;&lt;br/&gt;"))</f>
        <v/>
      </c>
      <c r="C40" s="16" t="str">
        <f>IF(ISBLANK(Sheet1!I40),"",CONCATENATE("&lt;br/&gt;&lt;img src='","media/",Sheet1!I40,"'&gt;"))</f>
        <v/>
      </c>
      <c r="D40" s="16" t="str">
        <f>IF(ISBLANK(Sheet1!J40),"",CONCATENATE("&lt;br/&gt;&lt;img src='","media/",Sheet1!J40,"'&gt;"))</f>
        <v/>
      </c>
      <c r="E40" s="16" t="str">
        <f>IF(ISBLANK(Sheet1!K40),"",CONCATENATE("&lt;br/&gt;&lt;audio controls&gt;&lt;source src='media/",Sheet1!K40,"'&gt;Your browser does not support the audio element.&lt;/audio&gt;"))</f>
        <v/>
      </c>
      <c r="F40" s="16" t="str">
        <f>IF(ISBLANK(Sheet1!L40),"",CONCATENATE("&lt;br/&gt;&lt;video controls&gt;&lt;source src='media/",Sheet1!L40,"'&gt;Your browser does not support the audio element.&lt;/video&gt;"))</f>
        <v/>
      </c>
      <c r="G40" s="16" t="str">
        <f>CONCATENATE(B40,SUBSTITUTE(Sheet1!D40,CHAR(34),"&amp;quot;"),Sheet1!AF40,C40,D40,E40,F40)</f>
        <v>Kolom isian tidak harus diisi dan boleh kosong</v>
      </c>
      <c r="H40" t="str">
        <f t="shared" si="4"/>
        <v>&lt;li&gt;</v>
      </c>
      <c r="I40" t="str">
        <f t="shared" si="0"/>
        <v>Kolom isian tidak harus diisi dan boleh kosong</v>
      </c>
      <c r="J40" t="s">
        <v>67</v>
      </c>
      <c r="K40" t="str">
        <f t="shared" si="1"/>
        <v>&lt;li&gt;Kolom isian tidak harus diisi dan boleh kosong&lt;/li&gt;&lt;/ol&gt;&lt;/li&gt;</v>
      </c>
    </row>
    <row r="41" spans="1:11" x14ac:dyDescent="0.25">
      <c r="A41" t="str">
        <f>IF(Sheet2!E44=1," class='correct'","")</f>
        <v/>
      </c>
      <c r="B41" s="16" t="str">
        <f>IF(ISBLANK(Sheet1!H41),"",CONCATENATE("&lt;img src='","media/",Sheet1!H41,"'&gt;&lt;br/&gt;"))</f>
        <v/>
      </c>
      <c r="C41" s="16" t="str">
        <f>IF(ISBLANK(Sheet1!I41),"",CONCATENATE("&lt;br/&gt;&lt;img src='","media/",Sheet1!I41,"'&gt;"))</f>
        <v/>
      </c>
      <c r="D41" s="16" t="str">
        <f>IF(ISBLANK(Sheet1!J41),"",CONCATENATE("&lt;br/&gt;&lt;img src='","media/",Sheet1!J41,"'&gt;"))</f>
        <v/>
      </c>
      <c r="E41" s="16" t="str">
        <f>IF(ISBLANK(Sheet1!K41),"",CONCATENATE("&lt;br/&gt;&lt;audio controls&gt;&lt;source src='media/",Sheet1!K41,"'&gt;Your browser does not support the audio element.&lt;/audio&gt;"))</f>
        <v/>
      </c>
      <c r="F41" s="16" t="str">
        <f>IF(ISBLANK(Sheet1!L41),"",CONCATENATE("&lt;br/&gt;&lt;video controls&gt;&lt;source src='media/",Sheet1!L41,"'&gt;Your browser does not support the audio element.&lt;/video&gt;"))</f>
        <v/>
      </c>
      <c r="G41" s="16" t="str">
        <f>CONCATENATE(B41,SUBSTITUTE(Sheet1!D41,CHAR(34),"&amp;quot;"),Sheet1!AF41,C41,D41,E41,F41)</f>
        <v>Saat client melakukan request ke pada server, namun data yang diminta tidak ditemukan, error yang muncul yaitu...&amp;nbsp;</v>
      </c>
      <c r="H41" t="str">
        <f>IF(LEN(I41)&gt;0,CONCATENATE("&lt;li class='question'&gt;&lt;div&gt;&lt;span id='soalno'&gt;Soal No&lt;/span&gt;&lt;span id='nosoal'&gt;",Sheet1!B41,"&lt;/span&gt;&lt;/div&gt;&lt;div&gt;"),CONCATENATE("&lt;li class='question' style='display:none'&gt;&lt;div&gt;&lt;span id='soalno'&gt;Soal No&lt;/span&gt;&lt;span id='nosoal'&gt;",Sheet1!B41,"&lt;/span&gt;&lt;/div&gt;&lt;div&gt;"))</f>
        <v>&lt;li class='question'&gt;&lt;div&gt;&lt;span id='soalno'&gt;Soal No&lt;/span&gt;&lt;span id='nosoal'&gt;7&lt;/span&gt;&lt;/div&gt;&lt;div&gt;</v>
      </c>
      <c r="I41" t="str">
        <f t="shared" si="0"/>
        <v>Saat client melakukan request ke pada server, namun data yang diminta tidak ditemukan, error yang muncul yaitu...&amp;nbsp;</v>
      </c>
      <c r="J41" t="s">
        <v>66</v>
      </c>
      <c r="K41" t="str">
        <f t="shared" si="1"/>
        <v>&lt;li class='question'&gt;&lt;div&gt;&lt;span id='soalno'&gt;Soal No&lt;/span&gt;&lt;span id='nosoal'&gt;7&lt;/span&gt;&lt;/div&gt;&lt;div&gt;Saat client melakukan request ke pada server, namun data yang diminta tidak ditemukan, error yang muncul yaitu...&amp;nbsp;&lt;/div&gt;</v>
      </c>
    </row>
    <row r="42" spans="1:11" x14ac:dyDescent="0.25">
      <c r="A42" t="str">
        <f>IF(Sheet2!E45=1," class='correct'","")</f>
        <v xml:space="preserve"> class='correct'</v>
      </c>
      <c r="B42" s="16" t="str">
        <f>IF(ISBLANK(Sheet1!H42),"",CONCATENATE("&lt;img src='","media/",Sheet1!H42,"'&gt;&lt;br/&gt;"))</f>
        <v/>
      </c>
      <c r="C42" s="16" t="str">
        <f>IF(ISBLANK(Sheet1!I42),"",CONCATENATE("&lt;br/&gt;&lt;img src='","media/",Sheet1!I42,"'&gt;"))</f>
        <v/>
      </c>
      <c r="D42" s="16" t="str">
        <f>IF(ISBLANK(Sheet1!J42),"",CONCATENATE("&lt;br/&gt;&lt;img src='","media/",Sheet1!J42,"'&gt;"))</f>
        <v/>
      </c>
      <c r="E42" s="16" t="str">
        <f>IF(ISBLANK(Sheet1!K42),"",CONCATENATE("&lt;br/&gt;&lt;audio controls&gt;&lt;source src='media/",Sheet1!K42,"'&gt;Your browser does not support the audio element.&lt;/audio&gt;"))</f>
        <v/>
      </c>
      <c r="F42" s="16" t="str">
        <f>IF(ISBLANK(Sheet1!L42),"",CONCATENATE("&lt;br/&gt;&lt;video controls&gt;&lt;source src='media/",Sheet1!L42,"'&gt;Your browser does not support the audio element.&lt;/video&gt;"))</f>
        <v/>
      </c>
      <c r="G42" s="16" t="str">
        <f>CONCATENATE(B42,SUBSTITUTE(Sheet1!D42,CHAR(34),"&amp;quot;"),Sheet1!AF42,C42,D42,E42,F42)</f>
        <v>404 Page Not Found</v>
      </c>
      <c r="H42" t="str">
        <f t="shared" ref="H42" si="13">IF(LEN(I42)&gt;0,CONCATENATE("&lt;ol class='answer'&gt;&lt;li",A42,"&gt;"),"&lt;ol style='display:none' class='answer'&gt;&lt;li style='display:none'&gt;")</f>
        <v>&lt;ol class='answer'&gt;&lt;li class='correct'&gt;</v>
      </c>
      <c r="I42" t="str">
        <f t="shared" si="0"/>
        <v>404 Page Not Found</v>
      </c>
      <c r="J42" t="s">
        <v>65</v>
      </c>
      <c r="K42" t="str">
        <f t="shared" si="1"/>
        <v>&lt;ol class='answer'&gt;&lt;li class='correct'&gt;404 Page Not Found&lt;/li&gt;</v>
      </c>
    </row>
    <row r="43" spans="1:11" x14ac:dyDescent="0.25">
      <c r="A43" t="str">
        <f>IF(Sheet2!E46=1," class='correct'","")</f>
        <v/>
      </c>
      <c r="B43" s="16" t="str">
        <f>IF(ISBLANK(Sheet1!H43),"",CONCATENATE("&lt;img src='","media/",Sheet1!H43,"'&gt;&lt;br/&gt;"))</f>
        <v/>
      </c>
      <c r="C43" s="16" t="str">
        <f>IF(ISBLANK(Sheet1!I43),"",CONCATENATE("&lt;br/&gt;&lt;img src='","media/",Sheet1!I43,"'&gt;"))</f>
        <v/>
      </c>
      <c r="D43" s="16" t="str">
        <f>IF(ISBLANK(Sheet1!J43),"",CONCATENATE("&lt;br/&gt;&lt;img src='","media/",Sheet1!J43,"'&gt;"))</f>
        <v/>
      </c>
      <c r="E43" s="16" t="str">
        <f>IF(ISBLANK(Sheet1!K43),"",CONCATENATE("&lt;br/&gt;&lt;audio controls&gt;&lt;source src='media/",Sheet1!K43,"'&gt;Your browser does not support the audio element.&lt;/audio&gt;"))</f>
        <v/>
      </c>
      <c r="F43" s="16" t="str">
        <f>IF(ISBLANK(Sheet1!L43),"",CONCATENATE("&lt;br/&gt;&lt;video controls&gt;&lt;source src='media/",Sheet1!L43,"'&gt;Your browser does not support the audio element.&lt;/video&gt;"))</f>
        <v/>
      </c>
      <c r="G43" s="16" t="str">
        <f>CONCATENATE(B43,SUBSTITUTE(Sheet1!D43,CHAR(34),"&amp;quot;"),Sheet1!AF43,C43,D43,E43,F43)</f>
        <v>Page can’t be reached</v>
      </c>
      <c r="H43" t="str">
        <f t="shared" ref="H43" si="14">IF(LEN(I43)&gt;0,CONCATENATE("&lt;li",A43,"&gt;"),"&lt;li style='display:none'&gt;")</f>
        <v>&lt;li&gt;</v>
      </c>
      <c r="I43" t="str">
        <f t="shared" si="0"/>
        <v>Page can’t be reached</v>
      </c>
      <c r="J43" t="s">
        <v>65</v>
      </c>
      <c r="K43" t="str">
        <f t="shared" si="1"/>
        <v>&lt;li&gt;Page can’t be reached&lt;/li&gt;</v>
      </c>
    </row>
    <row r="44" spans="1:11" x14ac:dyDescent="0.25">
      <c r="A44" t="str">
        <f>IF(Sheet2!E47=1," class='correct'","")</f>
        <v/>
      </c>
      <c r="B44" s="16" t="str">
        <f>IF(ISBLANK(Sheet1!H44),"",CONCATENATE("&lt;img src='","media/",Sheet1!H44,"'&gt;&lt;br/&gt;"))</f>
        <v/>
      </c>
      <c r="C44" s="16" t="str">
        <f>IF(ISBLANK(Sheet1!I44),"",CONCATENATE("&lt;br/&gt;&lt;img src='","media/",Sheet1!I44,"'&gt;"))</f>
        <v/>
      </c>
      <c r="D44" s="16" t="str">
        <f>IF(ISBLANK(Sheet1!J44),"",CONCATENATE("&lt;br/&gt;&lt;img src='","media/",Sheet1!J44,"'&gt;"))</f>
        <v/>
      </c>
      <c r="E44" s="16" t="str">
        <f>IF(ISBLANK(Sheet1!K44),"",CONCATENATE("&lt;br/&gt;&lt;audio controls&gt;&lt;source src='media/",Sheet1!K44,"'&gt;Your browser does not support the audio element.&lt;/audio&gt;"))</f>
        <v/>
      </c>
      <c r="F44" s="16" t="str">
        <f>IF(ISBLANK(Sheet1!L44),"",CONCATENATE("&lt;br/&gt;&lt;video controls&gt;&lt;source src='media/",Sheet1!L44,"'&gt;Your browser does not support the audio element.&lt;/video&gt;"))</f>
        <v/>
      </c>
      <c r="G44" s="16" t="str">
        <f>CONCATENATE(B44,SUBSTITUTE(Sheet1!D44,CHAR(34),"&amp;quot;"),Sheet1!AF44,C44,D44,E44,F44)</f>
        <v>Error 400: Bad Request</v>
      </c>
      <c r="H44" t="str">
        <f t="shared" si="4"/>
        <v>&lt;li&gt;</v>
      </c>
      <c r="I44" t="str">
        <f t="shared" si="0"/>
        <v>Error 400: Bad Request</v>
      </c>
      <c r="J44" t="s">
        <v>65</v>
      </c>
      <c r="K44" t="str">
        <f t="shared" si="1"/>
        <v>&lt;li&gt;Error 400: Bad Request&lt;/li&gt;</v>
      </c>
    </row>
    <row r="45" spans="1:11" x14ac:dyDescent="0.25">
      <c r="A45" t="str">
        <f>IF(Sheet2!E48=1," class='correct'","")</f>
        <v/>
      </c>
      <c r="B45" s="16" t="str">
        <f>IF(ISBLANK(Sheet1!H45),"",CONCATENATE("&lt;img src='","media/",Sheet1!H45,"'&gt;&lt;br/&gt;"))</f>
        <v/>
      </c>
      <c r="C45" s="16" t="str">
        <f>IF(ISBLANK(Sheet1!I45),"",CONCATENATE("&lt;br/&gt;&lt;img src='","media/",Sheet1!I45,"'&gt;"))</f>
        <v/>
      </c>
      <c r="D45" s="16" t="str">
        <f>IF(ISBLANK(Sheet1!J45),"",CONCATENATE("&lt;br/&gt;&lt;img src='","media/",Sheet1!J45,"'&gt;"))</f>
        <v/>
      </c>
      <c r="E45" s="16" t="str">
        <f>IF(ISBLANK(Sheet1!K45),"",CONCATENATE("&lt;br/&gt;&lt;audio controls&gt;&lt;source src='media/",Sheet1!K45,"'&gt;Your browser does not support the audio element.&lt;/audio&gt;"))</f>
        <v/>
      </c>
      <c r="F45" s="16" t="str">
        <f>IF(ISBLANK(Sheet1!L45),"",CONCATENATE("&lt;br/&gt;&lt;video controls&gt;&lt;source src='media/",Sheet1!L45,"'&gt;Your browser does not support the audio element.&lt;/video&gt;"))</f>
        <v/>
      </c>
      <c r="G45" s="16" t="str">
        <f>CONCATENATE(B45,SUBSTITUTE(Sheet1!D45,CHAR(34),"&amp;quot;"),Sheet1!AF45,C45,D45,E45,F45)</f>
        <v>Error 402: Payment Required Error</v>
      </c>
      <c r="H45" t="str">
        <f t="shared" si="4"/>
        <v>&lt;li&gt;</v>
      </c>
      <c r="I45" t="str">
        <f t="shared" si="0"/>
        <v>Error 402: Payment Required Error</v>
      </c>
      <c r="J45" t="s">
        <v>65</v>
      </c>
      <c r="K45" t="str">
        <f t="shared" si="1"/>
        <v>&lt;li&gt;Error 402: Payment Required Error&lt;/li&gt;</v>
      </c>
    </row>
    <row r="46" spans="1:11" x14ac:dyDescent="0.25">
      <c r="A46" t="str">
        <f>IF(Sheet2!E49=1," class='correct'","")</f>
        <v/>
      </c>
      <c r="B46" s="16" t="str">
        <f>IF(ISBLANK(Sheet1!H46),"",CONCATENATE("&lt;img src='","media/",Sheet1!H46,"'&gt;&lt;br/&gt;"))</f>
        <v/>
      </c>
      <c r="C46" s="16" t="str">
        <f>IF(ISBLANK(Sheet1!I46),"",CONCATENATE("&lt;br/&gt;&lt;img src='","media/",Sheet1!I46,"'&gt;"))</f>
        <v/>
      </c>
      <c r="D46" s="16" t="str">
        <f>IF(ISBLANK(Sheet1!J46),"",CONCATENATE("&lt;br/&gt;&lt;img src='","media/",Sheet1!J46,"'&gt;"))</f>
        <v/>
      </c>
      <c r="E46" s="16" t="str">
        <f>IF(ISBLANK(Sheet1!K46),"",CONCATENATE("&lt;br/&gt;&lt;audio controls&gt;&lt;source src='media/",Sheet1!K46,"'&gt;Your browser does not support the audio element.&lt;/audio&gt;"))</f>
        <v/>
      </c>
      <c r="F46" s="16" t="str">
        <f>IF(ISBLANK(Sheet1!L46),"",CONCATENATE("&lt;br/&gt;&lt;video controls&gt;&lt;source src='media/",Sheet1!L46,"'&gt;Your browser does not support the audio element.&lt;/video&gt;"))</f>
        <v/>
      </c>
      <c r="G46" s="16" t="str">
        <f>CONCATENATE(B46,SUBSTITUTE(Sheet1!D46,CHAR(34),"&amp;quot;"),Sheet1!AF46,C46,D46,E46,F46)</f>
        <v>Error 408: Request Timeout</v>
      </c>
      <c r="H46" t="str">
        <f t="shared" si="4"/>
        <v>&lt;li&gt;</v>
      </c>
      <c r="I46" t="str">
        <f t="shared" si="0"/>
        <v>Error 408: Request Timeout</v>
      </c>
      <c r="J46" t="s">
        <v>67</v>
      </c>
      <c r="K46" t="str">
        <f t="shared" si="1"/>
        <v>&lt;li&gt;Error 408: Request Timeout&lt;/li&gt;&lt;/ol&gt;&lt;/li&gt;</v>
      </c>
    </row>
    <row r="47" spans="1:11" x14ac:dyDescent="0.25">
      <c r="A47" t="str">
        <f>IF(Sheet2!E50=1," class='correct'","")</f>
        <v/>
      </c>
      <c r="B47" s="16" t="str">
        <f>IF(ISBLANK(Sheet1!H47),"",CONCATENATE("&lt;img src='","media/",Sheet1!H47,"'&gt;&lt;br/&gt;"))</f>
        <v/>
      </c>
      <c r="C47" s="16" t="str">
        <f>IF(ISBLANK(Sheet1!I47),"",CONCATENATE("&lt;br/&gt;&lt;img src='","media/",Sheet1!I47,"'&gt;"))</f>
        <v/>
      </c>
      <c r="D47" s="16" t="str">
        <f>IF(ISBLANK(Sheet1!J47),"",CONCATENATE("&lt;br/&gt;&lt;img src='","media/",Sheet1!J47,"'&gt;"))</f>
        <v/>
      </c>
      <c r="E47" s="16" t="str">
        <f>IF(ISBLANK(Sheet1!K47),"",CONCATENATE("&lt;br/&gt;&lt;audio controls&gt;&lt;source src='media/",Sheet1!K47,"'&gt;Your browser does not support the audio element.&lt;/audio&gt;"))</f>
        <v/>
      </c>
      <c r="F47" s="16" t="str">
        <f>IF(ISBLANK(Sheet1!L47),"",CONCATENATE("&lt;br/&gt;&lt;video controls&gt;&lt;source src='media/",Sheet1!L47,"'&gt;Your browser does not support the audio element.&lt;/video&gt;"))</f>
        <v/>
      </c>
      <c r="G47" s="16" t="str">
        <f>CONCATENATE(B47,SUBSTITUTE(Sheet1!D47,CHAR(34),"&amp;quot;"),Sheet1!AF47,C47,D47,E47,F47)</f>
        <v>Untuk menerima data/informasi yang dikirim dari form menggunakan metode GET adalah…&amp;nbsp;</v>
      </c>
      <c r="H47" t="str">
        <f>IF(LEN(I47)&gt;0,CONCATENATE("&lt;li class='question'&gt;&lt;div&gt;&lt;span id='soalno'&gt;Soal No&lt;/span&gt;&lt;span id='nosoal'&gt;",Sheet1!B47,"&lt;/span&gt;&lt;/div&gt;&lt;div&gt;"),CONCATENATE("&lt;li class='question' style='display:none'&gt;&lt;div&gt;&lt;span id='soalno'&gt;Soal No&lt;/span&gt;&lt;span id='nosoal'&gt;",Sheet1!B47,"&lt;/span&gt;&lt;/div&gt;&lt;div&gt;"))</f>
        <v>&lt;li class='question'&gt;&lt;div&gt;&lt;span id='soalno'&gt;Soal No&lt;/span&gt;&lt;span id='nosoal'&gt;8&lt;/span&gt;&lt;/div&gt;&lt;div&gt;</v>
      </c>
      <c r="I47" t="str">
        <f t="shared" si="0"/>
        <v>Untuk menerima data/informasi yang dikirim dari form menggunakan metode GET adalah…&amp;nbsp;</v>
      </c>
      <c r="J47" t="s">
        <v>66</v>
      </c>
      <c r="K47" t="str">
        <f t="shared" si="1"/>
        <v>&lt;li class='question'&gt;&lt;div&gt;&lt;span id='soalno'&gt;Soal No&lt;/span&gt;&lt;span id='nosoal'&gt;8&lt;/span&gt;&lt;/div&gt;&lt;div&gt;Untuk menerima data/informasi yang dikirim dari form menggunakan metode GET adalah…&amp;nbsp;&lt;/div&gt;</v>
      </c>
    </row>
    <row r="48" spans="1:11" x14ac:dyDescent="0.25">
      <c r="A48" t="str">
        <f>IF(Sheet2!E51=1," class='correct'","")</f>
        <v xml:space="preserve"> class='correct'</v>
      </c>
      <c r="B48" s="16" t="str">
        <f>IF(ISBLANK(Sheet1!H48),"",CONCATENATE("&lt;img src='","media/",Sheet1!H48,"'&gt;&lt;br/&gt;"))</f>
        <v/>
      </c>
      <c r="C48" s="16" t="str">
        <f>IF(ISBLANK(Sheet1!I48),"",CONCATENATE("&lt;br/&gt;&lt;img src='","media/",Sheet1!I48,"'&gt;"))</f>
        <v/>
      </c>
      <c r="D48" s="16" t="str">
        <f>IF(ISBLANK(Sheet1!J48),"",CONCATENATE("&lt;br/&gt;&lt;img src='","media/",Sheet1!J48,"'&gt;"))</f>
        <v/>
      </c>
      <c r="E48" s="16" t="str">
        <f>IF(ISBLANK(Sheet1!K48),"",CONCATENATE("&lt;br/&gt;&lt;audio controls&gt;&lt;source src='media/",Sheet1!K48,"'&gt;Your browser does not support the audio element.&lt;/audio&gt;"))</f>
        <v/>
      </c>
      <c r="F48" s="16" t="str">
        <f>IF(ISBLANK(Sheet1!L48),"",CONCATENATE("&lt;br/&gt;&lt;video controls&gt;&lt;source src='media/",Sheet1!L48,"'&gt;Your browser does not support the audio element.&lt;/video&gt;"))</f>
        <v/>
      </c>
      <c r="G48" s="16" t="str">
        <f>CONCATENATE(B48,SUBSTITUTE(Sheet1!D48,CHAR(34),"&amp;quot;"),Sheet1!AF48,C48,D48,E48,F48)</f>
        <v>$_GET</v>
      </c>
      <c r="H48" t="str">
        <f t="shared" ref="H48" si="15">IF(LEN(I48)&gt;0,CONCATENATE("&lt;ol class='answer'&gt;&lt;li",A48,"&gt;"),"&lt;ol style='display:none' class='answer'&gt;&lt;li style='display:none'&gt;")</f>
        <v>&lt;ol class='answer'&gt;&lt;li class='correct'&gt;</v>
      </c>
      <c r="I48" t="str">
        <f t="shared" si="0"/>
        <v>$_GET</v>
      </c>
      <c r="J48" t="s">
        <v>65</v>
      </c>
      <c r="K48" t="str">
        <f t="shared" si="1"/>
        <v>&lt;ol class='answer'&gt;&lt;li class='correct'&gt;$_GET&lt;/li&gt;</v>
      </c>
    </row>
    <row r="49" spans="1:11" x14ac:dyDescent="0.25">
      <c r="A49" t="str">
        <f>IF(Sheet2!E52=1," class='correct'","")</f>
        <v/>
      </c>
      <c r="B49" s="16" t="str">
        <f>IF(ISBLANK(Sheet1!H49),"",CONCATENATE("&lt;img src='","media/",Sheet1!H49,"'&gt;&lt;br/&gt;"))</f>
        <v/>
      </c>
      <c r="C49" s="16" t="str">
        <f>IF(ISBLANK(Sheet1!I49),"",CONCATENATE("&lt;br/&gt;&lt;img src='","media/",Sheet1!I49,"'&gt;"))</f>
        <v/>
      </c>
      <c r="D49" s="16" t="str">
        <f>IF(ISBLANK(Sheet1!J49),"",CONCATENATE("&lt;br/&gt;&lt;img src='","media/",Sheet1!J49,"'&gt;"))</f>
        <v/>
      </c>
      <c r="E49" s="16" t="str">
        <f>IF(ISBLANK(Sheet1!K49),"",CONCATENATE("&lt;br/&gt;&lt;audio controls&gt;&lt;source src='media/",Sheet1!K49,"'&gt;Your browser does not support the audio element.&lt;/audio&gt;"))</f>
        <v/>
      </c>
      <c r="F49" s="16" t="str">
        <f>IF(ISBLANK(Sheet1!L49),"",CONCATENATE("&lt;br/&gt;&lt;video controls&gt;&lt;source src='media/",Sheet1!L49,"'&gt;Your browser does not support the audio element.&lt;/video&gt;"))</f>
        <v/>
      </c>
      <c r="G49" s="16" t="str">
        <f>CONCATENATE(B49,SUBSTITUTE(Sheet1!D49,CHAR(34),"&amp;quot;"),Sheet1!AF49,C49,D49,E49,F49)</f>
        <v>$_POST</v>
      </c>
      <c r="H49" t="str">
        <f t="shared" ref="H49" si="16">IF(LEN(I49)&gt;0,CONCATENATE("&lt;li",A49,"&gt;"),"&lt;li style='display:none'&gt;")</f>
        <v>&lt;li&gt;</v>
      </c>
      <c r="I49" t="str">
        <f t="shared" si="0"/>
        <v>$_POST</v>
      </c>
      <c r="J49" t="s">
        <v>65</v>
      </c>
      <c r="K49" t="str">
        <f t="shared" si="1"/>
        <v>&lt;li&gt;$_POST&lt;/li&gt;</v>
      </c>
    </row>
    <row r="50" spans="1:11" x14ac:dyDescent="0.25">
      <c r="A50" t="str">
        <f>IF(Sheet2!E53=1," class='correct'","")</f>
        <v/>
      </c>
      <c r="B50" s="16" t="str">
        <f>IF(ISBLANK(Sheet1!H50),"",CONCATENATE("&lt;img src='","media/",Sheet1!H50,"'&gt;&lt;br/&gt;"))</f>
        <v/>
      </c>
      <c r="C50" s="16" t="str">
        <f>IF(ISBLANK(Sheet1!I50),"",CONCATENATE("&lt;br/&gt;&lt;img src='","media/",Sheet1!I50,"'&gt;"))</f>
        <v/>
      </c>
      <c r="D50" s="16" t="str">
        <f>IF(ISBLANK(Sheet1!J50),"",CONCATENATE("&lt;br/&gt;&lt;img src='","media/",Sheet1!J50,"'&gt;"))</f>
        <v/>
      </c>
      <c r="E50" s="16" t="str">
        <f>IF(ISBLANK(Sheet1!K50),"",CONCATENATE("&lt;br/&gt;&lt;audio controls&gt;&lt;source src='media/",Sheet1!K50,"'&gt;Your browser does not support the audio element.&lt;/audio&gt;"))</f>
        <v/>
      </c>
      <c r="F50" s="16" t="str">
        <f>IF(ISBLANK(Sheet1!L50),"",CONCATENATE("&lt;br/&gt;&lt;video controls&gt;&lt;source src='media/",Sheet1!L50,"'&gt;Your browser does not support the audio element.&lt;/video&gt;"))</f>
        <v/>
      </c>
      <c r="G50" s="16" t="str">
        <f>CONCATENATE(B50,SUBSTITUTE(Sheet1!D50,CHAR(34),"&amp;quot;"),Sheet1!AF50,C50,D50,E50,F50)</f>
        <v>_GET</v>
      </c>
      <c r="H50" t="str">
        <f t="shared" si="4"/>
        <v>&lt;li&gt;</v>
      </c>
      <c r="I50" t="str">
        <f t="shared" si="0"/>
        <v>_GET</v>
      </c>
      <c r="J50" t="s">
        <v>65</v>
      </c>
      <c r="K50" t="str">
        <f t="shared" si="1"/>
        <v>&lt;li&gt;_GET&lt;/li&gt;</v>
      </c>
    </row>
    <row r="51" spans="1:11" x14ac:dyDescent="0.25">
      <c r="A51" t="str">
        <f>IF(Sheet2!E54=1," class='correct'","")</f>
        <v/>
      </c>
      <c r="B51" s="16" t="str">
        <f>IF(ISBLANK(Sheet1!H51),"",CONCATENATE("&lt;img src='","media/",Sheet1!H51,"'&gt;&lt;br/&gt;"))</f>
        <v/>
      </c>
      <c r="C51" s="16" t="str">
        <f>IF(ISBLANK(Sheet1!I51),"",CONCATENATE("&lt;br/&gt;&lt;img src='","media/",Sheet1!I51,"'&gt;"))</f>
        <v/>
      </c>
      <c r="D51" s="16" t="str">
        <f>IF(ISBLANK(Sheet1!J51),"",CONCATENATE("&lt;br/&gt;&lt;img src='","media/",Sheet1!J51,"'&gt;"))</f>
        <v/>
      </c>
      <c r="E51" s="16" t="str">
        <f>IF(ISBLANK(Sheet1!K51),"",CONCATENATE("&lt;br/&gt;&lt;audio controls&gt;&lt;source src='media/",Sheet1!K51,"'&gt;Your browser does not support the audio element.&lt;/audio&gt;"))</f>
        <v/>
      </c>
      <c r="F51" s="16" t="str">
        <f>IF(ISBLANK(Sheet1!L51),"",CONCATENATE("&lt;br/&gt;&lt;video controls&gt;&lt;source src='media/",Sheet1!L51,"'&gt;Your browser does not support the audio element.&lt;/video&gt;"))</f>
        <v/>
      </c>
      <c r="G51" s="16" t="str">
        <f>CONCATENATE(B51,SUBSTITUTE(Sheet1!D51,CHAR(34),"&amp;quot;"),Sheet1!AF51,C51,D51,E51,F51)</f>
        <v>_POST</v>
      </c>
      <c r="H51" t="str">
        <f t="shared" si="4"/>
        <v>&lt;li&gt;</v>
      </c>
      <c r="I51" t="str">
        <f t="shared" si="0"/>
        <v>_POST</v>
      </c>
      <c r="J51" t="s">
        <v>65</v>
      </c>
      <c r="K51" t="str">
        <f t="shared" si="1"/>
        <v>&lt;li&gt;_POST&lt;/li&gt;</v>
      </c>
    </row>
    <row r="52" spans="1:11" x14ac:dyDescent="0.25">
      <c r="A52" t="str">
        <f>IF(Sheet2!E55=1," class='correct'","")</f>
        <v/>
      </c>
      <c r="B52" s="16" t="str">
        <f>IF(ISBLANK(Sheet1!H52),"",CONCATENATE("&lt;img src='","media/",Sheet1!H52,"'&gt;&lt;br/&gt;"))</f>
        <v/>
      </c>
      <c r="C52" s="16" t="str">
        <f>IF(ISBLANK(Sheet1!I52),"",CONCATENATE("&lt;br/&gt;&lt;img src='","media/",Sheet1!I52,"'&gt;"))</f>
        <v/>
      </c>
      <c r="D52" s="16" t="str">
        <f>IF(ISBLANK(Sheet1!J52),"",CONCATENATE("&lt;br/&gt;&lt;img src='","media/",Sheet1!J52,"'&gt;"))</f>
        <v/>
      </c>
      <c r="E52" s="16" t="str">
        <f>IF(ISBLANK(Sheet1!K52),"",CONCATENATE("&lt;br/&gt;&lt;audio controls&gt;&lt;source src='media/",Sheet1!K52,"'&gt;Your browser does not support the audio element.&lt;/audio&gt;"))</f>
        <v/>
      </c>
      <c r="F52" s="16" t="str">
        <f>IF(ISBLANK(Sheet1!L52),"",CONCATENATE("&lt;br/&gt;&lt;video controls&gt;&lt;source src='media/",Sheet1!L52,"'&gt;Your browser does not support the audio element.&lt;/video&gt;"))</f>
        <v/>
      </c>
      <c r="G52" s="16" t="str">
        <f>CONCATENATE(B52,SUBSTITUTE(Sheet1!D52,CHAR(34),"&amp;quot;"),Sheet1!AF52,C52,D52,E52,F52)</f>
        <v>_VAR</v>
      </c>
      <c r="H52" t="str">
        <f t="shared" si="4"/>
        <v>&lt;li&gt;</v>
      </c>
      <c r="I52" t="str">
        <f t="shared" si="0"/>
        <v>_VAR</v>
      </c>
      <c r="J52" t="s">
        <v>67</v>
      </c>
      <c r="K52" t="str">
        <f t="shared" si="1"/>
        <v>&lt;li&gt;_VAR&lt;/li&gt;&lt;/ol&gt;&lt;/li&gt;</v>
      </c>
    </row>
    <row r="53" spans="1:11" x14ac:dyDescent="0.25">
      <c r="A53" t="str">
        <f>IF(Sheet2!E56=1," class='correct'","")</f>
        <v/>
      </c>
      <c r="B53" s="16" t="str">
        <f>IF(ISBLANK(Sheet1!H53),"",CONCATENATE("&lt;img src='","media/",Sheet1!H53,"'&gt;&lt;br/&gt;"))</f>
        <v/>
      </c>
      <c r="C53" s="16" t="str">
        <f>IF(ISBLANK(Sheet1!I53),"",CONCATENATE("&lt;br/&gt;&lt;img src='","media/",Sheet1!I53,"'&gt;"))</f>
        <v/>
      </c>
      <c r="D53" s="16" t="str">
        <f>IF(ISBLANK(Sheet1!J53),"",CONCATENATE("&lt;br/&gt;&lt;img src='","media/",Sheet1!J53,"'&gt;"))</f>
        <v/>
      </c>
      <c r="E53" s="16" t="str">
        <f>IF(ISBLANK(Sheet1!K53),"",CONCATENATE("&lt;br/&gt;&lt;audio controls&gt;&lt;source src='media/",Sheet1!K53,"'&gt;Your browser does not support the audio element.&lt;/audio&gt;"))</f>
        <v/>
      </c>
      <c r="F53" s="16" t="str">
        <f>IF(ISBLANK(Sheet1!L53),"",CONCATENATE("&lt;br/&gt;&lt;video controls&gt;&lt;source src='media/",Sheet1!L53,"'&gt;Your browser does not support the audio element.&lt;/video&gt;"))</f>
        <v/>
      </c>
      <c r="G53" s="16" t="str">
        <f>CONCATENATE(B53,SUBSTITUTE(Sheet1!D53,CHAR(34),"&amp;quot;"),Sheet1!AF53,C53,D53,E53,F53)</f>
        <v>Apabila kita menyimpan file project di folder C://xampp/htdocs/project_saya/latihan.php, maka URL yang tepat untuk memanggil file latihan.php tersebut di Google Chrome adalah...&amp;nbsp;</v>
      </c>
      <c r="H53" t="str">
        <f>IF(LEN(I53)&gt;0,CONCATENATE("&lt;li class='question'&gt;&lt;div&gt;&lt;span id='soalno'&gt;Soal No&lt;/span&gt;&lt;span id='nosoal'&gt;",Sheet1!B53,"&lt;/span&gt;&lt;/div&gt;&lt;div&gt;"),CONCATENATE("&lt;li class='question' style='display:none'&gt;&lt;div&gt;&lt;span id='soalno'&gt;Soal No&lt;/span&gt;&lt;span id='nosoal'&gt;",Sheet1!B53,"&lt;/span&gt;&lt;/div&gt;&lt;div&gt;"))</f>
        <v>&lt;li class='question'&gt;&lt;div&gt;&lt;span id='soalno'&gt;Soal No&lt;/span&gt;&lt;span id='nosoal'&gt;9&lt;/span&gt;&lt;/div&gt;&lt;div&gt;</v>
      </c>
      <c r="I53" t="str">
        <f t="shared" si="0"/>
        <v>Apabila kita menyimpan file project di folder C://xampp/htdocs/project_saya/latihan.php, maka URL yang tepat untuk memanggil file latihan.php tersebut di Google Chrome adalah...&amp;nbsp;</v>
      </c>
      <c r="J53" t="s">
        <v>66</v>
      </c>
      <c r="K53" t="str">
        <f t="shared" si="1"/>
        <v>&lt;li class='question'&gt;&lt;div&gt;&lt;span id='soalno'&gt;Soal No&lt;/span&gt;&lt;span id='nosoal'&gt;9&lt;/span&gt;&lt;/div&gt;&lt;div&gt;Apabila kita menyimpan file project di folder C://xampp/htdocs/project_saya/latihan.php, maka URL yang tepat untuk memanggil file latihan.php tersebut di Google Chrome adalah...&amp;nbsp;&lt;/div&gt;</v>
      </c>
    </row>
    <row r="54" spans="1:11" x14ac:dyDescent="0.25">
      <c r="A54" t="str">
        <f>IF(Sheet2!E57=1," class='correct'","")</f>
        <v/>
      </c>
      <c r="B54" s="16" t="str">
        <f>IF(ISBLANK(Sheet1!H54),"",CONCATENATE("&lt;img src='","media/",Sheet1!H54,"'&gt;&lt;br/&gt;"))</f>
        <v/>
      </c>
      <c r="C54" s="16" t="str">
        <f>IF(ISBLANK(Sheet1!I54),"",CONCATENATE("&lt;br/&gt;&lt;img src='","media/",Sheet1!I54,"'&gt;"))</f>
        <v/>
      </c>
      <c r="D54" s="16" t="str">
        <f>IF(ISBLANK(Sheet1!J54),"",CONCATENATE("&lt;br/&gt;&lt;img src='","media/",Sheet1!J54,"'&gt;"))</f>
        <v/>
      </c>
      <c r="E54" s="16" t="str">
        <f>IF(ISBLANK(Sheet1!K54),"",CONCATENATE("&lt;br/&gt;&lt;audio controls&gt;&lt;source src='media/",Sheet1!K54,"'&gt;Your browser does not support the audio element.&lt;/audio&gt;"))</f>
        <v/>
      </c>
      <c r="F54" s="16" t="str">
        <f>IF(ISBLANK(Sheet1!L54),"",CONCATENATE("&lt;br/&gt;&lt;video controls&gt;&lt;source src='media/",Sheet1!L54,"'&gt;Your browser does not support the audio element.&lt;/video&gt;"))</f>
        <v/>
      </c>
      <c r="G54" s="16" t="str">
        <f>CONCATENATE(B54,SUBSTITUTE(Sheet1!D54,CHAR(34),"&amp;quot;"),Sheet1!AF54,C54,D54,E54,F54)</f>
        <v>localhost/htdocs/project_saya</v>
      </c>
      <c r="H54" t="str">
        <f t="shared" ref="H54" si="17">IF(LEN(I54)&gt;0,CONCATENATE("&lt;ol class='answer'&gt;&lt;li",A54,"&gt;"),"&lt;ol style='display:none' class='answer'&gt;&lt;li style='display:none'&gt;")</f>
        <v>&lt;ol class='answer'&gt;&lt;li&gt;</v>
      </c>
      <c r="I54" t="str">
        <f t="shared" si="0"/>
        <v>localhost/htdocs/project_saya</v>
      </c>
      <c r="J54" t="s">
        <v>65</v>
      </c>
      <c r="K54" t="str">
        <f t="shared" si="1"/>
        <v>&lt;ol class='answer'&gt;&lt;li&gt;localhost/htdocs/project_saya&lt;/li&gt;</v>
      </c>
    </row>
    <row r="55" spans="1:11" x14ac:dyDescent="0.25">
      <c r="A55" t="str">
        <f>IF(Sheet2!E58=1," class='correct'","")</f>
        <v/>
      </c>
      <c r="B55" s="16" t="str">
        <f>IF(ISBLANK(Sheet1!H55),"",CONCATENATE("&lt;img src='","media/",Sheet1!H55,"'&gt;&lt;br/&gt;"))</f>
        <v/>
      </c>
      <c r="C55" s="16" t="str">
        <f>IF(ISBLANK(Sheet1!I55),"",CONCATENATE("&lt;br/&gt;&lt;img src='","media/",Sheet1!I55,"'&gt;"))</f>
        <v/>
      </c>
      <c r="D55" s="16" t="str">
        <f>IF(ISBLANK(Sheet1!J55),"",CONCATENATE("&lt;br/&gt;&lt;img src='","media/",Sheet1!J55,"'&gt;"))</f>
        <v/>
      </c>
      <c r="E55" s="16" t="str">
        <f>IF(ISBLANK(Sheet1!K55),"",CONCATENATE("&lt;br/&gt;&lt;audio controls&gt;&lt;source src='media/",Sheet1!K55,"'&gt;Your browser does not support the audio element.&lt;/audio&gt;"))</f>
        <v/>
      </c>
      <c r="F55" s="16" t="str">
        <f>IF(ISBLANK(Sheet1!L55),"",CONCATENATE("&lt;br/&gt;&lt;video controls&gt;&lt;source src='media/",Sheet1!L55,"'&gt;Your browser does not support the audio element.&lt;/video&gt;"))</f>
        <v/>
      </c>
      <c r="G55" s="16" t="str">
        <f>CONCATENATE(B55,SUBSTITUTE(Sheet1!D55,CHAR(34),"&amp;quot;"),Sheet1!AF55,C55,D55,E55,F55)</f>
        <v>localhost/htdocs/project_saya/latihan.php</v>
      </c>
      <c r="H55" t="str">
        <f t="shared" ref="H55" si="18">IF(LEN(I55)&gt;0,CONCATENATE("&lt;li",A55,"&gt;"),"&lt;li style='display:none'&gt;")</f>
        <v>&lt;li&gt;</v>
      </c>
      <c r="I55" t="str">
        <f t="shared" si="0"/>
        <v>localhost/htdocs/project_saya/latihan.php</v>
      </c>
      <c r="J55" t="s">
        <v>65</v>
      </c>
      <c r="K55" t="str">
        <f t="shared" si="1"/>
        <v>&lt;li&gt;localhost/htdocs/project_saya/latihan.php&lt;/li&gt;</v>
      </c>
    </row>
    <row r="56" spans="1:11" x14ac:dyDescent="0.25">
      <c r="A56" t="str">
        <f>IF(Sheet2!E59=1," class='correct'","")</f>
        <v/>
      </c>
      <c r="B56" s="16" t="str">
        <f>IF(ISBLANK(Sheet1!H56),"",CONCATENATE("&lt;img src='","media/",Sheet1!H56,"'&gt;&lt;br/&gt;"))</f>
        <v/>
      </c>
      <c r="C56" s="16" t="str">
        <f>IF(ISBLANK(Sheet1!I56),"",CONCATENATE("&lt;br/&gt;&lt;img src='","media/",Sheet1!I56,"'&gt;"))</f>
        <v/>
      </c>
      <c r="D56" s="16" t="str">
        <f>IF(ISBLANK(Sheet1!J56),"",CONCATENATE("&lt;br/&gt;&lt;img src='","media/",Sheet1!J56,"'&gt;"))</f>
        <v/>
      </c>
      <c r="E56" s="16" t="str">
        <f>IF(ISBLANK(Sheet1!K56),"",CONCATENATE("&lt;br/&gt;&lt;audio controls&gt;&lt;source src='media/",Sheet1!K56,"'&gt;Your browser does not support the audio element.&lt;/audio&gt;"))</f>
        <v/>
      </c>
      <c r="F56" s="16" t="str">
        <f>IF(ISBLANK(Sheet1!L56),"",CONCATENATE("&lt;br/&gt;&lt;video controls&gt;&lt;source src='media/",Sheet1!L56,"'&gt;Your browser does not support the audio element.&lt;/video&gt;"))</f>
        <v/>
      </c>
      <c r="G56" s="16" t="str">
        <f>CONCATENATE(B56,SUBSTITUTE(Sheet1!D56,CHAR(34),"&amp;quot;"),Sheet1!AF56,C56,D56,E56,F56)</f>
        <v>localhost/project_saya/</v>
      </c>
      <c r="H56" t="str">
        <f t="shared" si="4"/>
        <v>&lt;li&gt;</v>
      </c>
      <c r="I56" t="str">
        <f t="shared" si="0"/>
        <v>localhost/project_saya/</v>
      </c>
      <c r="J56" t="s">
        <v>65</v>
      </c>
      <c r="K56" t="str">
        <f t="shared" si="1"/>
        <v>&lt;li&gt;localhost/project_saya/&lt;/li&gt;</v>
      </c>
    </row>
    <row r="57" spans="1:11" x14ac:dyDescent="0.25">
      <c r="A57" t="str">
        <f>IF(Sheet2!E60=1," class='correct'","")</f>
        <v xml:space="preserve"> class='correct'</v>
      </c>
      <c r="B57" s="16" t="str">
        <f>IF(ISBLANK(Sheet1!H57),"",CONCATENATE("&lt;img src='","media/",Sheet1!H57,"'&gt;&lt;br/&gt;"))</f>
        <v/>
      </c>
      <c r="C57" s="16" t="str">
        <f>IF(ISBLANK(Sheet1!I57),"",CONCATENATE("&lt;br/&gt;&lt;img src='","media/",Sheet1!I57,"'&gt;"))</f>
        <v/>
      </c>
      <c r="D57" s="16" t="str">
        <f>IF(ISBLANK(Sheet1!J57),"",CONCATENATE("&lt;br/&gt;&lt;img src='","media/",Sheet1!J57,"'&gt;"))</f>
        <v/>
      </c>
      <c r="E57" s="16" t="str">
        <f>IF(ISBLANK(Sheet1!K57),"",CONCATENATE("&lt;br/&gt;&lt;audio controls&gt;&lt;source src='media/",Sheet1!K57,"'&gt;Your browser does not support the audio element.&lt;/audio&gt;"))</f>
        <v/>
      </c>
      <c r="F57" s="16" t="str">
        <f>IF(ISBLANK(Sheet1!L57),"",CONCATENATE("&lt;br/&gt;&lt;video controls&gt;&lt;source src='media/",Sheet1!L57,"'&gt;Your browser does not support the audio element.&lt;/video&gt;"))</f>
        <v/>
      </c>
      <c r="G57" s="16" t="str">
        <f>CONCATENATE(B57,SUBSTITUTE(Sheet1!D57,CHAR(34),"&amp;quot;"),Sheet1!AF57,C57,D57,E57,F57)</f>
        <v>localhost/project_saya/latihan.php</v>
      </c>
      <c r="H57" t="str">
        <f t="shared" si="4"/>
        <v>&lt;li class='correct'&gt;</v>
      </c>
      <c r="I57" t="str">
        <f t="shared" si="0"/>
        <v>localhost/project_saya/latihan.php</v>
      </c>
      <c r="J57" t="s">
        <v>65</v>
      </c>
      <c r="K57" t="str">
        <f t="shared" si="1"/>
        <v>&lt;li class='correct'&gt;localhost/project_saya/latihan.php&lt;/li&gt;</v>
      </c>
    </row>
    <row r="58" spans="1:11" x14ac:dyDescent="0.25">
      <c r="A58" t="str">
        <f>IF(Sheet2!E61=1," class='correct'","")</f>
        <v/>
      </c>
      <c r="B58" s="16" t="str">
        <f>IF(ISBLANK(Sheet1!H58),"",CONCATENATE("&lt;img src='","media/",Sheet1!H58,"'&gt;&lt;br/&gt;"))</f>
        <v/>
      </c>
      <c r="C58" s="16" t="str">
        <f>IF(ISBLANK(Sheet1!I58),"",CONCATENATE("&lt;br/&gt;&lt;img src='","media/",Sheet1!I58,"'&gt;"))</f>
        <v/>
      </c>
      <c r="D58" s="16" t="str">
        <f>IF(ISBLANK(Sheet1!J58),"",CONCATENATE("&lt;br/&gt;&lt;img src='","media/",Sheet1!J58,"'&gt;"))</f>
        <v/>
      </c>
      <c r="E58" s="16" t="str">
        <f>IF(ISBLANK(Sheet1!K58),"",CONCATENATE("&lt;br/&gt;&lt;audio controls&gt;&lt;source src='media/",Sheet1!K58,"'&gt;Your browser does not support the audio element.&lt;/audio&gt;"))</f>
        <v/>
      </c>
      <c r="F58" s="16" t="str">
        <f>IF(ISBLANK(Sheet1!L58),"",CONCATENATE("&lt;br/&gt;&lt;video controls&gt;&lt;source src='media/",Sheet1!L58,"'&gt;Your browser does not support the audio element.&lt;/video&gt;"))</f>
        <v/>
      </c>
      <c r="G58" s="16" t="str">
        <f>CONCATENATE(B58,SUBSTITUTE(Sheet1!D58,CHAR(34),"&amp;quot;"),Sheet1!AF58,C58,D58,E58,F58)</f>
        <v>localhost/project_saya/latihan</v>
      </c>
      <c r="H58" t="str">
        <f t="shared" si="4"/>
        <v>&lt;li&gt;</v>
      </c>
      <c r="I58" t="str">
        <f t="shared" si="0"/>
        <v>localhost/project_saya/latihan</v>
      </c>
      <c r="J58" t="s">
        <v>67</v>
      </c>
      <c r="K58" t="str">
        <f t="shared" si="1"/>
        <v>&lt;li&gt;localhost/project_saya/latihan&lt;/li&gt;&lt;/ol&gt;&lt;/li&gt;</v>
      </c>
    </row>
    <row r="59" spans="1:11" x14ac:dyDescent="0.25">
      <c r="A59" t="str">
        <f>IF(Sheet2!E62=1," class='correct'","")</f>
        <v/>
      </c>
      <c r="B59" s="16" t="str">
        <f>IF(ISBLANK(Sheet1!H59),"",CONCATENATE("&lt;img src='","media/",Sheet1!H59,"'&gt;&lt;br/&gt;"))</f>
        <v/>
      </c>
      <c r="C59" s="16" t="str">
        <f>IF(ISBLANK(Sheet1!I59),"",CONCATENATE("&lt;br/&gt;&lt;img src='","media/",Sheet1!I59,"'&gt;"))</f>
        <v/>
      </c>
      <c r="D59" s="16" t="str">
        <f>IF(ISBLANK(Sheet1!J59),"",CONCATENATE("&lt;br/&gt;&lt;img src='","media/",Sheet1!J59,"'&gt;"))</f>
        <v/>
      </c>
      <c r="E59" s="16" t="str">
        <f>IF(ISBLANK(Sheet1!K59),"",CONCATENATE("&lt;br/&gt;&lt;audio controls&gt;&lt;source src='media/",Sheet1!K59,"'&gt;Your browser does not support the audio element.&lt;/audio&gt;"))</f>
        <v/>
      </c>
      <c r="F59" s="16" t="str">
        <f>IF(ISBLANK(Sheet1!L59),"",CONCATENATE("&lt;br/&gt;&lt;video controls&gt;&lt;source src='media/",Sheet1!L59,"'&gt;Your browser does not support the audio element.&lt;/video&gt;"))</f>
        <v/>
      </c>
      <c r="G59" s="16" t="str">
        <f>CONCATENATE(B59,SUBSTITUTE(Sheet1!D59,CHAR(34),"&amp;quot;"),Sheet1!AF59,C59,D59,E59,F59)</f>
        <v>Perhatikan kodingan berikut. Fungsi dari potongan program diatas adalah…&amp;nbsp;</v>
      </c>
      <c r="H59" t="str">
        <f>IF(LEN(I59)&gt;0,CONCATENATE("&lt;li class='question'&gt;&lt;div&gt;&lt;span id='soalno'&gt;Soal No&lt;/span&gt;&lt;span id='nosoal'&gt;",Sheet1!B59,"&lt;/span&gt;&lt;/div&gt;&lt;div&gt;"),CONCATENATE("&lt;li class='question' style='display:none'&gt;&lt;div&gt;&lt;span id='soalno'&gt;Soal No&lt;/span&gt;&lt;span id='nosoal'&gt;",Sheet1!B59,"&lt;/span&gt;&lt;/div&gt;&lt;div&gt;"))</f>
        <v>&lt;li class='question'&gt;&lt;div&gt;&lt;span id='soalno'&gt;Soal No&lt;/span&gt;&lt;span id='nosoal'&gt;10&lt;/span&gt;&lt;/div&gt;&lt;div&gt;</v>
      </c>
      <c r="I59" t="str">
        <f t="shared" si="0"/>
        <v>Perhatikan kodingan berikut. Fungsi dari potongan program diatas adalah…&amp;nbsp;</v>
      </c>
      <c r="J59" t="s">
        <v>66</v>
      </c>
      <c r="K59" t="str">
        <f t="shared" si="1"/>
        <v>&lt;li class='question'&gt;&lt;div&gt;&lt;span id='soalno'&gt;Soal No&lt;/span&gt;&lt;span id='nosoal'&gt;10&lt;/span&gt;&lt;/div&gt;&lt;div&gt;Perhatikan kodingan berikut. Fungsi dari potongan program diatas adalah…&amp;nbsp;&lt;/div&gt;</v>
      </c>
    </row>
    <row r="60" spans="1:11" x14ac:dyDescent="0.25">
      <c r="A60" t="str">
        <f>IF(Sheet2!E63=1," class='correct'","")</f>
        <v xml:space="preserve"> class='correct'</v>
      </c>
      <c r="B60" s="16" t="str">
        <f>IF(ISBLANK(Sheet1!H60),"",CONCATENATE("&lt;img src='","media/",Sheet1!H60,"'&gt;&lt;br/&gt;"))</f>
        <v/>
      </c>
      <c r="C60" s="16" t="str">
        <f>IF(ISBLANK(Sheet1!I60),"",CONCATENATE("&lt;br/&gt;&lt;img src='","media/",Sheet1!I60,"'&gt;"))</f>
        <v/>
      </c>
      <c r="D60" s="16" t="str">
        <f>IF(ISBLANK(Sheet1!J60),"",CONCATENATE("&lt;br/&gt;&lt;img src='","media/",Sheet1!J60,"'&gt;"))</f>
        <v/>
      </c>
      <c r="E60" s="16" t="str">
        <f>IF(ISBLANK(Sheet1!K60),"",CONCATENATE("&lt;br/&gt;&lt;audio controls&gt;&lt;source src='media/",Sheet1!K60,"'&gt;Your browser does not support the audio element.&lt;/audio&gt;"))</f>
        <v/>
      </c>
      <c r="F60" s="16" t="str">
        <f>IF(ISBLANK(Sheet1!L60),"",CONCATENATE("&lt;br/&gt;&lt;video controls&gt;&lt;source src='media/",Sheet1!L60,"'&gt;Your browser does not support the audio element.&lt;/video&gt;"))</f>
        <v/>
      </c>
      <c r="G60" s="16" t="str">
        <f>CONCATENATE(B60,SUBSTITUTE(Sheet1!D60,CHAR(34),"&amp;quot;"),Sheet1!AF60,C60,D60,E60,F60)</f>
        <v>Untuk mengkoneksikan program ke database</v>
      </c>
      <c r="H60" t="str">
        <f t="shared" ref="H60" si="19">IF(LEN(I60)&gt;0,CONCATENATE("&lt;ol class='answer'&gt;&lt;li",A60,"&gt;"),"&lt;ol style='display:none' class='answer'&gt;&lt;li style='display:none'&gt;")</f>
        <v>&lt;ol class='answer'&gt;&lt;li class='correct'&gt;</v>
      </c>
      <c r="I60" t="str">
        <f t="shared" si="0"/>
        <v>Untuk mengkoneksikan program ke database</v>
      </c>
      <c r="J60" t="s">
        <v>65</v>
      </c>
      <c r="K60" t="str">
        <f t="shared" si="1"/>
        <v>&lt;ol class='answer'&gt;&lt;li class='correct'&gt;Untuk mengkoneksikan program ke database&lt;/li&gt;</v>
      </c>
    </row>
    <row r="61" spans="1:11" x14ac:dyDescent="0.25">
      <c r="A61" t="str">
        <f>IF(Sheet2!E64=1," class='correct'","")</f>
        <v/>
      </c>
      <c r="B61" s="16" t="str">
        <f>IF(ISBLANK(Sheet1!H61),"",CONCATENATE("&lt;img src='","media/",Sheet1!H61,"'&gt;&lt;br/&gt;"))</f>
        <v/>
      </c>
      <c r="C61" s="16" t="str">
        <f>IF(ISBLANK(Sheet1!I61),"",CONCATENATE("&lt;br/&gt;&lt;img src='","media/",Sheet1!I61,"'&gt;"))</f>
        <v/>
      </c>
      <c r="D61" s="16" t="str">
        <f>IF(ISBLANK(Sheet1!J61),"",CONCATENATE("&lt;br/&gt;&lt;img src='","media/",Sheet1!J61,"'&gt;"))</f>
        <v/>
      </c>
      <c r="E61" s="16" t="str">
        <f>IF(ISBLANK(Sheet1!K61),"",CONCATENATE("&lt;br/&gt;&lt;audio controls&gt;&lt;source src='media/",Sheet1!K61,"'&gt;Your browser does not support the audio element.&lt;/audio&gt;"))</f>
        <v/>
      </c>
      <c r="F61" s="16" t="str">
        <f>IF(ISBLANK(Sheet1!L61),"",CONCATENATE("&lt;br/&gt;&lt;video controls&gt;&lt;source src='media/",Sheet1!L61,"'&gt;Your browser does not support the audio element.&lt;/video&gt;"))</f>
        <v/>
      </c>
      <c r="G61" s="16" t="str">
        <f>CONCATENATE(B61,SUBSTITUTE(Sheet1!D61,CHAR(34),"&amp;quot;"),Sheet1!AF61,C61,D61,E61,F61)</f>
        <v>Untuk input data ke database</v>
      </c>
      <c r="H61" t="str">
        <f t="shared" ref="H61" si="20">IF(LEN(I61)&gt;0,CONCATENATE("&lt;li",A61,"&gt;"),"&lt;li style='display:none'&gt;")</f>
        <v>&lt;li&gt;</v>
      </c>
      <c r="I61" t="str">
        <f t="shared" si="0"/>
        <v>Untuk input data ke database</v>
      </c>
      <c r="J61" t="s">
        <v>65</v>
      </c>
      <c r="K61" t="str">
        <f t="shared" si="1"/>
        <v>&lt;li&gt;Untuk input data ke database&lt;/li&gt;</v>
      </c>
    </row>
    <row r="62" spans="1:11" x14ac:dyDescent="0.25">
      <c r="A62" t="str">
        <f>IF(Sheet2!E65=1," class='correct'","")</f>
        <v/>
      </c>
      <c r="B62" s="16" t="str">
        <f>IF(ISBLANK(Sheet1!H62),"",CONCATENATE("&lt;img src='","media/",Sheet1!H62,"'&gt;&lt;br/&gt;"))</f>
        <v/>
      </c>
      <c r="C62" s="16" t="str">
        <f>IF(ISBLANK(Sheet1!I62),"",CONCATENATE("&lt;br/&gt;&lt;img src='","media/",Sheet1!I62,"'&gt;"))</f>
        <v/>
      </c>
      <c r="D62" s="16" t="str">
        <f>IF(ISBLANK(Sheet1!J62),"",CONCATENATE("&lt;br/&gt;&lt;img src='","media/",Sheet1!J62,"'&gt;"))</f>
        <v/>
      </c>
      <c r="E62" s="16" t="str">
        <f>IF(ISBLANK(Sheet1!K62),"",CONCATENATE("&lt;br/&gt;&lt;audio controls&gt;&lt;source src='media/",Sheet1!K62,"'&gt;Your browser does not support the audio element.&lt;/audio&gt;"))</f>
        <v/>
      </c>
      <c r="F62" s="16" t="str">
        <f>IF(ISBLANK(Sheet1!L62),"",CONCATENATE("&lt;br/&gt;&lt;video controls&gt;&lt;source src='media/",Sheet1!L62,"'&gt;Your browser does not support the audio element.&lt;/video&gt;"))</f>
        <v/>
      </c>
      <c r="G62" s="16" t="str">
        <f>CONCATENATE(B62,SUBSTITUTE(Sheet1!D62,CHAR(34),"&amp;quot;"),Sheet1!AF62,C62,D62,E62,F62)</f>
        <v>Untuk mengolah data di database</v>
      </c>
      <c r="H62" t="str">
        <f t="shared" si="4"/>
        <v>&lt;li&gt;</v>
      </c>
      <c r="I62" t="str">
        <f t="shared" si="0"/>
        <v>Untuk mengolah data di database</v>
      </c>
      <c r="J62" t="s">
        <v>65</v>
      </c>
      <c r="K62" t="str">
        <f t="shared" si="1"/>
        <v>&lt;li&gt;Untuk mengolah data di database&lt;/li&gt;</v>
      </c>
    </row>
    <row r="63" spans="1:11" x14ac:dyDescent="0.25">
      <c r="A63" t="str">
        <f>IF(Sheet2!E66=1," class='correct'","")</f>
        <v/>
      </c>
      <c r="B63" s="16" t="str">
        <f>IF(ISBLANK(Sheet1!H63),"",CONCATENATE("&lt;img src='","media/",Sheet1!H63,"'&gt;&lt;br/&gt;"))</f>
        <v/>
      </c>
      <c r="C63" s="16" t="str">
        <f>IF(ISBLANK(Sheet1!I63),"",CONCATENATE("&lt;br/&gt;&lt;img src='","media/",Sheet1!I63,"'&gt;"))</f>
        <v/>
      </c>
      <c r="D63" s="16" t="str">
        <f>IF(ISBLANK(Sheet1!J63),"",CONCATENATE("&lt;br/&gt;&lt;img src='","media/",Sheet1!J63,"'&gt;"))</f>
        <v/>
      </c>
      <c r="E63" s="16" t="str">
        <f>IF(ISBLANK(Sheet1!K63),"",CONCATENATE("&lt;br/&gt;&lt;audio controls&gt;&lt;source src='media/",Sheet1!K63,"'&gt;Your browser does not support the audio element.&lt;/audio&gt;"))</f>
        <v/>
      </c>
      <c r="F63" s="16" t="str">
        <f>IF(ISBLANK(Sheet1!L63),"",CONCATENATE("&lt;br/&gt;&lt;video controls&gt;&lt;source src='media/",Sheet1!L63,"'&gt;Your browser does not support the audio element.&lt;/video&gt;"))</f>
        <v/>
      </c>
      <c r="G63" s="16" t="str">
        <f>CONCATENATE(B63,SUBSTITUTE(Sheet1!D63,CHAR(34),"&amp;quot;"),Sheet1!AF63,C63,D63,E63,F63)</f>
        <v>Untuk menampilkan data dari database</v>
      </c>
      <c r="H63" t="str">
        <f t="shared" si="4"/>
        <v>&lt;li&gt;</v>
      </c>
      <c r="I63" t="str">
        <f t="shared" si="0"/>
        <v>Untuk menampilkan data dari database</v>
      </c>
      <c r="J63" t="s">
        <v>65</v>
      </c>
      <c r="K63" t="str">
        <f t="shared" si="1"/>
        <v>&lt;li&gt;Untuk menampilkan data dari database&lt;/li&gt;</v>
      </c>
    </row>
    <row r="64" spans="1:11" x14ac:dyDescent="0.25">
      <c r="A64" t="str">
        <f>IF(Sheet2!E67=1," class='correct'","")</f>
        <v/>
      </c>
      <c r="B64" s="16" t="str">
        <f>IF(ISBLANK(Sheet1!H64),"",CONCATENATE("&lt;img src='","media/",Sheet1!H64,"'&gt;&lt;br/&gt;"))</f>
        <v/>
      </c>
      <c r="C64" s="16" t="str">
        <f>IF(ISBLANK(Sheet1!I64),"",CONCATENATE("&lt;br/&gt;&lt;img src='","media/",Sheet1!I64,"'&gt;"))</f>
        <v/>
      </c>
      <c r="D64" s="16" t="str">
        <f>IF(ISBLANK(Sheet1!J64),"",CONCATENATE("&lt;br/&gt;&lt;img src='","media/",Sheet1!J64,"'&gt;"))</f>
        <v/>
      </c>
      <c r="E64" s="16" t="str">
        <f>IF(ISBLANK(Sheet1!K64),"",CONCATENATE("&lt;br/&gt;&lt;audio controls&gt;&lt;source src='media/",Sheet1!K64,"'&gt;Your browser does not support the audio element.&lt;/audio&gt;"))</f>
        <v/>
      </c>
      <c r="F64" s="16" t="str">
        <f>IF(ISBLANK(Sheet1!L64),"",CONCATENATE("&lt;br/&gt;&lt;video controls&gt;&lt;source src='media/",Sheet1!L64,"'&gt;Your browser does not support the audio element.&lt;/video&gt;"))</f>
        <v/>
      </c>
      <c r="G64" s="16" t="str">
        <f>CONCATENATE(B64,SUBSTITUTE(Sheet1!D64,CHAR(34),"&amp;quot;"),Sheet1!AF64,C64,D64,E64,F64)</f>
        <v>Semua salah</v>
      </c>
      <c r="H64" t="str">
        <f t="shared" si="4"/>
        <v>&lt;li&gt;</v>
      </c>
      <c r="I64" t="str">
        <f t="shared" si="0"/>
        <v>Semua salah</v>
      </c>
      <c r="J64" t="s">
        <v>67</v>
      </c>
      <c r="K64" t="str">
        <f t="shared" si="1"/>
        <v>&lt;li&gt;Semua salah&lt;/li&gt;&lt;/ol&gt;&lt;/li&gt;</v>
      </c>
    </row>
    <row r="65" spans="1:11" x14ac:dyDescent="0.25">
      <c r="A65" t="str">
        <f>IF(Sheet2!E68=1," class='correct'","")</f>
        <v/>
      </c>
      <c r="B65" s="16" t="str">
        <f>IF(ISBLANK(Sheet1!H65),"",CONCATENATE("&lt;img src='","media/",Sheet1!H65,"'&gt;&lt;br/&gt;"))</f>
        <v/>
      </c>
      <c r="C65" s="16" t="str">
        <f>IF(ISBLANK(Sheet1!I65),"",CONCATENATE("&lt;br/&gt;&lt;img src='","media/",Sheet1!I65,"'&gt;"))</f>
        <v/>
      </c>
      <c r="D65" s="16" t="str">
        <f>IF(ISBLANK(Sheet1!J65),"",CONCATENATE("&lt;br/&gt;&lt;img src='","media/",Sheet1!J65,"'&gt;"))</f>
        <v/>
      </c>
      <c r="E65" s="16" t="str">
        <f>IF(ISBLANK(Sheet1!K65),"",CONCATENATE("&lt;br/&gt;&lt;audio controls&gt;&lt;source src='media/",Sheet1!K65,"'&gt;Your browser does not support the audio element.&lt;/audio&gt;"))</f>
        <v/>
      </c>
      <c r="F65" s="16" t="str">
        <f>IF(ISBLANK(Sheet1!L65),"",CONCATENATE("&lt;br/&gt;&lt;video controls&gt;&lt;source src='media/",Sheet1!L65,"'&gt;Your browser does not support the audio element.&lt;/video&gt;"))</f>
        <v/>
      </c>
      <c r="G65" s="16" t="str">
        <f>CONCATENATE(B65,SUBSTITUTE(Sheet1!D65,CHAR(34),"&amp;quot;"),Sheet1!AF65,C65,D65,E65,F65)</f>
        <v>Kode berikut merupakan query untuk…&amp;nbsp;</v>
      </c>
      <c r="H65" t="str">
        <f>IF(LEN(I65)&gt;0,CONCATENATE("&lt;li class='question'&gt;&lt;div&gt;&lt;span id='soalno'&gt;Soal No&lt;/span&gt;&lt;span id='nosoal'&gt;",Sheet1!B65,"&lt;/span&gt;&lt;/div&gt;&lt;div&gt;"),CONCATENATE("&lt;li class='question' style='display:none'&gt;&lt;div&gt;&lt;span id='soalno'&gt;Soal No&lt;/span&gt;&lt;span id='nosoal'&gt;",Sheet1!B65,"&lt;/span&gt;&lt;/div&gt;&lt;div&gt;"))</f>
        <v>&lt;li class='question'&gt;&lt;div&gt;&lt;span id='soalno'&gt;Soal No&lt;/span&gt;&lt;span id='nosoal'&gt;11&lt;/span&gt;&lt;/div&gt;&lt;div&gt;</v>
      </c>
      <c r="I65" t="str">
        <f t="shared" si="0"/>
        <v>Kode berikut merupakan query untuk…&amp;nbsp;</v>
      </c>
      <c r="J65" t="s">
        <v>66</v>
      </c>
      <c r="K65" t="str">
        <f t="shared" si="1"/>
        <v>&lt;li class='question'&gt;&lt;div&gt;&lt;span id='soalno'&gt;Soal No&lt;/span&gt;&lt;span id='nosoal'&gt;11&lt;/span&gt;&lt;/div&gt;&lt;div&gt;Kode berikut merupakan query untuk…&amp;nbsp;&lt;/div&gt;</v>
      </c>
    </row>
    <row r="66" spans="1:11" x14ac:dyDescent="0.25">
      <c r="A66" t="str">
        <f>IF(Sheet2!E69=1," class='correct'","")</f>
        <v xml:space="preserve"> class='correct'</v>
      </c>
      <c r="B66" s="16" t="str">
        <f>IF(ISBLANK(Sheet1!H66),"",CONCATENATE("&lt;img src='","media/",Sheet1!H66,"'&gt;&lt;br/&gt;"))</f>
        <v/>
      </c>
      <c r="C66" s="16" t="str">
        <f>IF(ISBLANK(Sheet1!I66),"",CONCATENATE("&lt;br/&gt;&lt;img src='","media/",Sheet1!I66,"'&gt;"))</f>
        <v/>
      </c>
      <c r="D66" s="16" t="str">
        <f>IF(ISBLANK(Sheet1!J66),"",CONCATENATE("&lt;br/&gt;&lt;img src='","media/",Sheet1!J66,"'&gt;"))</f>
        <v/>
      </c>
      <c r="E66" s="16" t="str">
        <f>IF(ISBLANK(Sheet1!K66),"",CONCATENATE("&lt;br/&gt;&lt;audio controls&gt;&lt;source src='media/",Sheet1!K66,"'&gt;Your browser does not support the audio element.&lt;/audio&gt;"))</f>
        <v/>
      </c>
      <c r="F66" s="16" t="str">
        <f>IF(ISBLANK(Sheet1!L66),"",CONCATENATE("&lt;br/&gt;&lt;video controls&gt;&lt;source src='media/",Sheet1!L66,"'&gt;Your browser does not support the audio element.&lt;/video&gt;"))</f>
        <v/>
      </c>
      <c r="G66" s="16" t="str">
        <f>CONCATENATE(B66,SUBSTITUTE(Sheet1!D66,CHAR(34),"&amp;quot;"),Sheet1!AF66,C66,D66,E66,F66)</f>
        <v>Menampilkan data table produk yang memiliki id_produk = $id</v>
      </c>
      <c r="H66" t="str">
        <f t="shared" ref="H66" si="21">IF(LEN(I66)&gt;0,CONCATENATE("&lt;ol class='answer'&gt;&lt;li",A66,"&gt;"),"&lt;ol style='display:none' class='answer'&gt;&lt;li style='display:none'&gt;")</f>
        <v>&lt;ol class='answer'&gt;&lt;li class='correct'&gt;</v>
      </c>
      <c r="I66" t="str">
        <f t="shared" si="0"/>
        <v>Menampilkan data table produk yang memiliki id_produk = $id</v>
      </c>
      <c r="J66" t="s">
        <v>65</v>
      </c>
      <c r="K66" t="str">
        <f t="shared" si="1"/>
        <v>&lt;ol class='answer'&gt;&lt;li class='correct'&gt;Menampilkan data table produk yang memiliki id_produk = $id&lt;/li&gt;</v>
      </c>
    </row>
    <row r="67" spans="1:11" x14ac:dyDescent="0.25">
      <c r="A67" t="str">
        <f>IF(Sheet2!E70=1," class='correct'","")</f>
        <v/>
      </c>
      <c r="B67" s="16" t="str">
        <f>IF(ISBLANK(Sheet1!H67),"",CONCATENATE("&lt;img src='","media/",Sheet1!H67,"'&gt;&lt;br/&gt;"))</f>
        <v/>
      </c>
      <c r="C67" s="16" t="str">
        <f>IF(ISBLANK(Sheet1!I67),"",CONCATENATE("&lt;br/&gt;&lt;img src='","media/",Sheet1!I67,"'&gt;"))</f>
        <v/>
      </c>
      <c r="D67" s="16" t="str">
        <f>IF(ISBLANK(Sheet1!J67),"",CONCATENATE("&lt;br/&gt;&lt;img src='","media/",Sheet1!J67,"'&gt;"))</f>
        <v/>
      </c>
      <c r="E67" s="16" t="str">
        <f>IF(ISBLANK(Sheet1!K67),"",CONCATENATE("&lt;br/&gt;&lt;audio controls&gt;&lt;source src='media/",Sheet1!K67,"'&gt;Your browser does not support the audio element.&lt;/audio&gt;"))</f>
        <v/>
      </c>
      <c r="F67" s="16" t="str">
        <f>IF(ISBLANK(Sheet1!L67),"",CONCATENATE("&lt;br/&gt;&lt;video controls&gt;&lt;source src='media/",Sheet1!L67,"'&gt;Your browser does not support the audio element.&lt;/video&gt;"))</f>
        <v/>
      </c>
      <c r="G67" s="16" t="str">
        <f>CONCATENATE(B67,SUBSTITUTE(Sheet1!D67,CHAR(34),"&amp;quot;"),Sheet1!AF67,C67,D67,E67,F67)</f>
        <v>Menghapus data pada table produk yang memiliki id_produk = $id</v>
      </c>
      <c r="H67" t="str">
        <f t="shared" ref="H67" si="22">IF(LEN(I67)&gt;0,CONCATENATE("&lt;li",A67,"&gt;"),"&lt;li style='display:none'&gt;")</f>
        <v>&lt;li&gt;</v>
      </c>
      <c r="I67" t="str">
        <f t="shared" si="0"/>
        <v>Menghapus data pada table produk yang memiliki id_produk = $id</v>
      </c>
      <c r="J67" t="s">
        <v>65</v>
      </c>
      <c r="K67" t="str">
        <f t="shared" si="1"/>
        <v>&lt;li&gt;Menghapus data pada table produk yang memiliki id_produk = $id&lt;/li&gt;</v>
      </c>
    </row>
    <row r="68" spans="1:11" x14ac:dyDescent="0.25">
      <c r="A68" t="str">
        <f>IF(Sheet2!E71=1," class='correct'","")</f>
        <v/>
      </c>
      <c r="B68" s="16" t="str">
        <f>IF(ISBLANK(Sheet1!H68),"",CONCATENATE("&lt;img src='","media/",Sheet1!H68,"'&gt;&lt;br/&gt;"))</f>
        <v/>
      </c>
      <c r="C68" s="16" t="str">
        <f>IF(ISBLANK(Sheet1!I68),"",CONCATENATE("&lt;br/&gt;&lt;img src='","media/",Sheet1!I68,"'&gt;"))</f>
        <v/>
      </c>
      <c r="D68" s="16" t="str">
        <f>IF(ISBLANK(Sheet1!J68),"",CONCATENATE("&lt;br/&gt;&lt;img src='","media/",Sheet1!J68,"'&gt;"))</f>
        <v/>
      </c>
      <c r="E68" s="16" t="str">
        <f>IF(ISBLANK(Sheet1!K68),"",CONCATENATE("&lt;br/&gt;&lt;audio controls&gt;&lt;source src='media/",Sheet1!K68,"'&gt;Your browser does not support the audio element.&lt;/audio&gt;"))</f>
        <v/>
      </c>
      <c r="F68" s="16" t="str">
        <f>IF(ISBLANK(Sheet1!L68),"",CONCATENATE("&lt;br/&gt;&lt;video controls&gt;&lt;source src='media/",Sheet1!L68,"'&gt;Your browser does not support the audio element.&lt;/video&gt;"))</f>
        <v/>
      </c>
      <c r="G68" s="16" t="str">
        <f>CONCATENATE(B68,SUBSTITUTE(Sheet1!D68,CHAR(34),"&amp;quot;"),Sheet1!AF68,C68,D68,E68,F68)</f>
        <v>Menghapus data pada database produk yang memiliki id_produk=$id</v>
      </c>
      <c r="H68" t="str">
        <f t="shared" si="4"/>
        <v>&lt;li&gt;</v>
      </c>
      <c r="I68" t="str">
        <f t="shared" si="0"/>
        <v>Menghapus data pada database produk yang memiliki id_produk=$id</v>
      </c>
      <c r="J68" t="s">
        <v>65</v>
      </c>
      <c r="K68" t="str">
        <f t="shared" si="1"/>
        <v>&lt;li&gt;Menghapus data pada database produk yang memiliki id_produk=$id&lt;/li&gt;</v>
      </c>
    </row>
    <row r="69" spans="1:11" x14ac:dyDescent="0.25">
      <c r="A69" t="str">
        <f>IF(Sheet2!E72=1," class='correct'","")</f>
        <v/>
      </c>
      <c r="B69" s="16" t="str">
        <f>IF(ISBLANK(Sheet1!H69),"",CONCATENATE("&lt;img src='","media/",Sheet1!H69,"'&gt;&lt;br/&gt;"))</f>
        <v/>
      </c>
      <c r="C69" s="16" t="str">
        <f>IF(ISBLANK(Sheet1!I69),"",CONCATENATE("&lt;br/&gt;&lt;img src='","media/",Sheet1!I69,"'&gt;"))</f>
        <v/>
      </c>
      <c r="D69" s="16" t="str">
        <f>IF(ISBLANK(Sheet1!J69),"",CONCATENATE("&lt;br/&gt;&lt;img src='","media/",Sheet1!J69,"'&gt;"))</f>
        <v/>
      </c>
      <c r="E69" s="16" t="str">
        <f>IF(ISBLANK(Sheet1!K69),"",CONCATENATE("&lt;br/&gt;&lt;audio controls&gt;&lt;source src='media/",Sheet1!K69,"'&gt;Your browser does not support the audio element.&lt;/audio&gt;"))</f>
        <v/>
      </c>
      <c r="F69" s="16" t="str">
        <f>IF(ISBLANK(Sheet1!L69),"",CONCATENATE("&lt;br/&gt;&lt;video controls&gt;&lt;source src='media/",Sheet1!L69,"'&gt;Your browser does not support the audio element.&lt;/video&gt;"))</f>
        <v/>
      </c>
      <c r="G69" s="16" t="str">
        <f>CONCATENATE(B69,SUBSTITUTE(Sheet1!D69,CHAR(34),"&amp;quot;"),Sheet1!AF69,C69,D69,E69,F69)</f>
        <v>Mengedit data pada table produk yang memiliki id_produk=$id</v>
      </c>
      <c r="H69" t="str">
        <f t="shared" si="4"/>
        <v>&lt;li&gt;</v>
      </c>
      <c r="I69" t="str">
        <f t="shared" si="0"/>
        <v>Mengedit data pada table produk yang memiliki id_produk=$id</v>
      </c>
      <c r="J69" t="s">
        <v>65</v>
      </c>
      <c r="K69" t="str">
        <f t="shared" si="1"/>
        <v>&lt;li&gt;Mengedit data pada table produk yang memiliki id_produk=$id&lt;/li&gt;</v>
      </c>
    </row>
    <row r="70" spans="1:11" x14ac:dyDescent="0.25">
      <c r="A70" t="str">
        <f>IF(Sheet2!E73=1," class='correct'","")</f>
        <v/>
      </c>
      <c r="B70" s="16" t="str">
        <f>IF(ISBLANK(Sheet1!H70),"",CONCATENATE("&lt;img src='","media/",Sheet1!H70,"'&gt;&lt;br/&gt;"))</f>
        <v/>
      </c>
      <c r="C70" s="16" t="str">
        <f>IF(ISBLANK(Sheet1!I70),"",CONCATENATE("&lt;br/&gt;&lt;img src='","media/",Sheet1!I70,"'&gt;"))</f>
        <v/>
      </c>
      <c r="D70" s="16" t="str">
        <f>IF(ISBLANK(Sheet1!J70),"",CONCATENATE("&lt;br/&gt;&lt;img src='","media/",Sheet1!J70,"'&gt;"))</f>
        <v/>
      </c>
      <c r="E70" s="16" t="str">
        <f>IF(ISBLANK(Sheet1!K70),"",CONCATENATE("&lt;br/&gt;&lt;audio controls&gt;&lt;source src='media/",Sheet1!K70,"'&gt;Your browser does not support the audio element.&lt;/audio&gt;"))</f>
        <v/>
      </c>
      <c r="F70" s="16" t="str">
        <f>IF(ISBLANK(Sheet1!L70),"",CONCATENATE("&lt;br/&gt;&lt;video controls&gt;&lt;source src='media/",Sheet1!L70,"'&gt;Your browser does not support the audio element.&lt;/video&gt;"))</f>
        <v/>
      </c>
      <c r="G70" s="16" t="str">
        <f>CONCATENATE(B70,SUBSTITUTE(Sheet1!D70,CHAR(34),"&amp;quot;"),Sheet1!AF70,C70,D70,E70,F70)</f>
        <v>Mengedit data pada database produk yang memiliki id_produk=$id</v>
      </c>
      <c r="H70" t="str">
        <f t="shared" si="4"/>
        <v>&lt;li&gt;</v>
      </c>
      <c r="I70" t="str">
        <f t="shared" ref="I70:I133" si="23">G70</f>
        <v>Mengedit data pada database produk yang memiliki id_produk=$id</v>
      </c>
      <c r="J70" t="s">
        <v>67</v>
      </c>
      <c r="K70" t="str">
        <f t="shared" ref="K70:K133" si="24">SUBSTITUTE(CONCATENATE(H70,I70,J70),CHAR(10),"")</f>
        <v>&lt;li&gt;Mengedit data pada database produk yang memiliki id_produk=$id&lt;/li&gt;&lt;/ol&gt;&lt;/li&gt;</v>
      </c>
    </row>
    <row r="71" spans="1:11" x14ac:dyDescent="0.25">
      <c r="A71" t="str">
        <f>IF(Sheet2!E74=1," class='correct'","")</f>
        <v/>
      </c>
      <c r="B71" s="16" t="str">
        <f>IF(ISBLANK(Sheet1!H71),"",CONCATENATE("&lt;img src='","media/",Sheet1!H71,"'&gt;&lt;br/&gt;"))</f>
        <v/>
      </c>
      <c r="C71" s="16" t="str">
        <f>IF(ISBLANK(Sheet1!I71),"",CONCATENATE("&lt;br/&gt;&lt;img src='","media/",Sheet1!I71,"'&gt;"))</f>
        <v/>
      </c>
      <c r="D71" s="16" t="str">
        <f>IF(ISBLANK(Sheet1!J71),"",CONCATENATE("&lt;br/&gt;&lt;img src='","media/",Sheet1!J71,"'&gt;"))</f>
        <v/>
      </c>
      <c r="E71" s="16" t="str">
        <f>IF(ISBLANK(Sheet1!K71),"",CONCATENATE("&lt;br/&gt;&lt;audio controls&gt;&lt;source src='media/",Sheet1!K71,"'&gt;Your browser does not support the audio element.&lt;/audio&gt;"))</f>
        <v/>
      </c>
      <c r="F71" s="16" t="str">
        <f>IF(ISBLANK(Sheet1!L71),"",CONCATENATE("&lt;br/&gt;&lt;video controls&gt;&lt;source src='media/",Sheet1!L71,"'&gt;Your browser does not support the audio element.&lt;/video&gt;"))</f>
        <v/>
      </c>
      <c r="G71" s="16" t="str">
        <f>CONCATENATE(B71,SUBSTITUTE(Sheet1!D71,CHAR(34),"&amp;quot;"),Sheet1!AF71,C71,D71,E71,F71)</f>
        <v>Output dari potongan kode berikut adalah…*&amp;nbsp;</v>
      </c>
      <c r="H71" t="str">
        <f>IF(LEN(I71)&gt;0,CONCATENATE("&lt;li class='question'&gt;&lt;div&gt;&lt;span id='soalno'&gt;Soal No&lt;/span&gt;&lt;span id='nosoal'&gt;",Sheet1!B71,"&lt;/span&gt;&lt;/div&gt;&lt;div&gt;"),CONCATENATE("&lt;li class='question' style='display:none'&gt;&lt;div&gt;&lt;span id='soalno'&gt;Soal No&lt;/span&gt;&lt;span id='nosoal'&gt;",Sheet1!B71,"&lt;/span&gt;&lt;/div&gt;&lt;div&gt;"))</f>
        <v>&lt;li class='question'&gt;&lt;div&gt;&lt;span id='soalno'&gt;Soal No&lt;/span&gt;&lt;span id='nosoal'&gt;12&lt;/span&gt;&lt;/div&gt;&lt;div&gt;</v>
      </c>
      <c r="I71" t="str">
        <f t="shared" si="23"/>
        <v>Output dari potongan kode berikut adalah…*&amp;nbsp;</v>
      </c>
      <c r="J71" t="s">
        <v>66</v>
      </c>
      <c r="K71" t="str">
        <f t="shared" si="24"/>
        <v>&lt;li class='question'&gt;&lt;div&gt;&lt;span id='soalno'&gt;Soal No&lt;/span&gt;&lt;span id='nosoal'&gt;12&lt;/span&gt;&lt;/div&gt;&lt;div&gt;Output dari potongan kode berikut adalah…*&amp;nbsp;&lt;/div&gt;</v>
      </c>
    </row>
    <row r="72" spans="1:11" x14ac:dyDescent="0.25">
      <c r="A72" t="str">
        <f>IF(Sheet2!E75=1," class='correct'","")</f>
        <v/>
      </c>
      <c r="B72" s="16" t="str">
        <f>IF(ISBLANK(Sheet1!H72),"",CONCATENATE("&lt;img src='","media/",Sheet1!H72,"'&gt;&lt;br/&gt;"))</f>
        <v/>
      </c>
      <c r="C72" s="16" t="str">
        <f>IF(ISBLANK(Sheet1!I72),"",CONCATENATE("&lt;br/&gt;&lt;img src='","media/",Sheet1!I72,"'&gt;"))</f>
        <v/>
      </c>
      <c r="D72" s="16" t="str">
        <f>IF(ISBLANK(Sheet1!J72),"",CONCATENATE("&lt;br/&gt;&lt;img src='","media/",Sheet1!J72,"'&gt;"))</f>
        <v/>
      </c>
      <c r="E72" s="16" t="str">
        <f>IF(ISBLANK(Sheet1!K72),"",CONCATENATE("&lt;br/&gt;&lt;audio controls&gt;&lt;source src='media/",Sheet1!K72,"'&gt;Your browser does not support the audio element.&lt;/audio&gt;"))</f>
        <v/>
      </c>
      <c r="F72" s="16" t="str">
        <f>IF(ISBLANK(Sheet1!L72),"",CONCATENATE("&lt;br/&gt;&lt;video controls&gt;&lt;source src='media/",Sheet1!L72,"'&gt;Your browser does not support the audio element.&lt;/video&gt;"))</f>
        <v/>
      </c>
      <c r="G72" s="16" t="str">
        <f>CONCATENATE(B72,SUBSTITUTE(Sheet1!D72,CHAR(34),"&amp;quot;"),Sheet1!AF72,C72,D72,E72,F72)</f>
        <v>1 2 3 4 5 6 7 8 9 10</v>
      </c>
      <c r="H72" t="str">
        <f t="shared" ref="H72" si="25">IF(LEN(I72)&gt;0,CONCATENATE("&lt;ol class='answer'&gt;&lt;li",A72,"&gt;"),"&lt;ol style='display:none' class='answer'&gt;&lt;li style='display:none'&gt;")</f>
        <v>&lt;ol class='answer'&gt;&lt;li&gt;</v>
      </c>
      <c r="I72" t="str">
        <f t="shared" si="23"/>
        <v>1 2 3 4 5 6 7 8 9 10</v>
      </c>
      <c r="J72" t="s">
        <v>65</v>
      </c>
      <c r="K72" t="str">
        <f t="shared" si="24"/>
        <v>&lt;ol class='answer'&gt;&lt;li&gt;1 2 3 4 5 6 7 8 9 10&lt;/li&gt;</v>
      </c>
    </row>
    <row r="73" spans="1:11" x14ac:dyDescent="0.25">
      <c r="A73" t="str">
        <f>IF(Sheet2!E76=1," class='correct'","")</f>
        <v xml:space="preserve"> class='correct'</v>
      </c>
      <c r="B73" s="16" t="str">
        <f>IF(ISBLANK(Sheet1!H73),"",CONCATENATE("&lt;img src='","media/",Sheet1!H73,"'&gt;&lt;br/&gt;"))</f>
        <v/>
      </c>
      <c r="C73" s="16" t="str">
        <f>IF(ISBLANK(Sheet1!I73),"",CONCATENATE("&lt;br/&gt;&lt;img src='","media/",Sheet1!I73,"'&gt;"))</f>
        <v/>
      </c>
      <c r="D73" s="16" t="str">
        <f>IF(ISBLANK(Sheet1!J73),"",CONCATENATE("&lt;br/&gt;&lt;img src='","media/",Sheet1!J73,"'&gt;"))</f>
        <v/>
      </c>
      <c r="E73" s="16" t="str">
        <f>IF(ISBLANK(Sheet1!K73),"",CONCATENATE("&lt;br/&gt;&lt;audio controls&gt;&lt;source src='media/",Sheet1!K73,"'&gt;Your browser does not support the audio element.&lt;/audio&gt;"))</f>
        <v/>
      </c>
      <c r="F73" s="16" t="str">
        <f>IF(ISBLANK(Sheet1!L73),"",CONCATENATE("&lt;br/&gt;&lt;video controls&gt;&lt;source src='media/",Sheet1!L73,"'&gt;Your browser does not support the audio element.&lt;/video&gt;"))</f>
        <v/>
      </c>
      <c r="G73" s="16" t="str">
        <f>CONCATENATE(B73,SUBSTITUTE(Sheet1!D73,CHAR(34),"&amp;quot;"),Sheet1!AF73,C73,D73,E73,F73)</f>
        <v>1 2 3 4 5 6 7 8 9</v>
      </c>
      <c r="H73" t="str">
        <f t="shared" ref="H73" si="26">IF(LEN(I73)&gt;0,CONCATENATE("&lt;li",A73,"&gt;"),"&lt;li style='display:none'&gt;")</f>
        <v>&lt;li class='correct'&gt;</v>
      </c>
      <c r="I73" t="str">
        <f t="shared" si="23"/>
        <v>1 2 3 4 5 6 7 8 9</v>
      </c>
      <c r="J73" t="s">
        <v>65</v>
      </c>
      <c r="K73" t="str">
        <f t="shared" si="24"/>
        <v>&lt;li class='correct'&gt;1 2 3 4 5 6 7 8 9&lt;/li&gt;</v>
      </c>
    </row>
    <row r="74" spans="1:11" x14ac:dyDescent="0.25">
      <c r="A74" t="str">
        <f>IF(Sheet2!E77=1," class='correct'","")</f>
        <v/>
      </c>
      <c r="B74" s="16" t="str">
        <f>IF(ISBLANK(Sheet1!H74),"",CONCATENATE("&lt;img src='","media/",Sheet1!H74,"'&gt;&lt;br/&gt;"))</f>
        <v/>
      </c>
      <c r="C74" s="16" t="str">
        <f>IF(ISBLANK(Sheet1!I74),"",CONCATENATE("&lt;br/&gt;&lt;img src='","media/",Sheet1!I74,"'&gt;"))</f>
        <v/>
      </c>
      <c r="D74" s="16" t="str">
        <f>IF(ISBLANK(Sheet1!J74),"",CONCATENATE("&lt;br/&gt;&lt;img src='","media/",Sheet1!J74,"'&gt;"))</f>
        <v/>
      </c>
      <c r="E74" s="16" t="str">
        <f>IF(ISBLANK(Sheet1!K74),"",CONCATENATE("&lt;br/&gt;&lt;audio controls&gt;&lt;source src='media/",Sheet1!K74,"'&gt;Your browser does not support the audio element.&lt;/audio&gt;"))</f>
        <v/>
      </c>
      <c r="F74" s="16" t="str">
        <f>IF(ISBLANK(Sheet1!L74),"",CONCATENATE("&lt;br/&gt;&lt;video controls&gt;&lt;source src='media/",Sheet1!L74,"'&gt;Your browser does not support the audio element.&lt;/video&gt;"))</f>
        <v/>
      </c>
      <c r="G74" s="16" t="str">
        <f>CONCATENATE(B74,SUBSTITUTE(Sheet1!D74,CHAR(34),"&amp;quot;"),Sheet1!AF74,C74,D74,E74,F74)</f>
        <v>0 1 2 3 4 5 6 7 8 9 10</v>
      </c>
      <c r="H74" t="str">
        <f t="shared" si="4"/>
        <v>&lt;li&gt;</v>
      </c>
      <c r="I74" t="str">
        <f t="shared" si="23"/>
        <v>0 1 2 3 4 5 6 7 8 9 10</v>
      </c>
      <c r="J74" t="s">
        <v>65</v>
      </c>
      <c r="K74" t="str">
        <f t="shared" si="24"/>
        <v>&lt;li&gt;0 1 2 3 4 5 6 7 8 9 10&lt;/li&gt;</v>
      </c>
    </row>
    <row r="75" spans="1:11" x14ac:dyDescent="0.25">
      <c r="A75" t="str">
        <f>IF(Sheet2!E78=1," class='correct'","")</f>
        <v/>
      </c>
      <c r="B75" s="16" t="str">
        <f>IF(ISBLANK(Sheet1!H75),"",CONCATENATE("&lt;img src='","media/",Sheet1!H75,"'&gt;&lt;br/&gt;"))</f>
        <v/>
      </c>
      <c r="C75" s="16" t="str">
        <f>IF(ISBLANK(Sheet1!I75),"",CONCATENATE("&lt;br/&gt;&lt;img src='","media/",Sheet1!I75,"'&gt;"))</f>
        <v/>
      </c>
      <c r="D75" s="16" t="str">
        <f>IF(ISBLANK(Sheet1!J75),"",CONCATENATE("&lt;br/&gt;&lt;img src='","media/",Sheet1!J75,"'&gt;"))</f>
        <v/>
      </c>
      <c r="E75" s="16" t="str">
        <f>IF(ISBLANK(Sheet1!K75),"",CONCATENATE("&lt;br/&gt;&lt;audio controls&gt;&lt;source src='media/",Sheet1!K75,"'&gt;Your browser does not support the audio element.&lt;/audio&gt;"))</f>
        <v/>
      </c>
      <c r="F75" s="16" t="str">
        <f>IF(ISBLANK(Sheet1!L75),"",CONCATENATE("&lt;br/&gt;&lt;video controls&gt;&lt;source src='media/",Sheet1!L75,"'&gt;Your browser does not support the audio element.&lt;/video&gt;"))</f>
        <v/>
      </c>
      <c r="G75" s="16" t="str">
        <f>CONCATENATE(B75,SUBSTITUTE(Sheet1!D75,CHAR(34),"&amp;quot;"),Sheet1!AF75,C75,D75,E75,F75)</f>
        <v>0 1 2 3 4 5 6 7 8 9</v>
      </c>
      <c r="H75" t="str">
        <f t="shared" si="4"/>
        <v>&lt;li&gt;</v>
      </c>
      <c r="I75" t="str">
        <f t="shared" si="23"/>
        <v>0 1 2 3 4 5 6 7 8 9</v>
      </c>
      <c r="J75" t="s">
        <v>65</v>
      </c>
      <c r="K75" t="str">
        <f t="shared" si="24"/>
        <v>&lt;li&gt;0 1 2 3 4 5 6 7 8 9&lt;/li&gt;</v>
      </c>
    </row>
    <row r="76" spans="1:11" x14ac:dyDescent="0.25">
      <c r="A76" t="str">
        <f>IF(Sheet2!E79=1," class='correct'","")</f>
        <v/>
      </c>
      <c r="B76" s="16" t="str">
        <f>IF(ISBLANK(Sheet1!H76),"",CONCATENATE("&lt;img src='","media/",Sheet1!H76,"'&gt;&lt;br/&gt;"))</f>
        <v/>
      </c>
      <c r="C76" s="16" t="str">
        <f>IF(ISBLANK(Sheet1!I76),"",CONCATENATE("&lt;br/&gt;&lt;img src='","media/",Sheet1!I76,"'&gt;"))</f>
        <v/>
      </c>
      <c r="D76" s="16" t="str">
        <f>IF(ISBLANK(Sheet1!J76),"",CONCATENATE("&lt;br/&gt;&lt;img src='","media/",Sheet1!J76,"'&gt;"))</f>
        <v/>
      </c>
      <c r="E76" s="16" t="str">
        <f>IF(ISBLANK(Sheet1!K76),"",CONCATENATE("&lt;br/&gt;&lt;audio controls&gt;&lt;source src='media/",Sheet1!K76,"'&gt;Your browser does not support the audio element.&lt;/audio&gt;"))</f>
        <v/>
      </c>
      <c r="F76" s="16" t="str">
        <f>IF(ISBLANK(Sheet1!L76),"",CONCATENATE("&lt;br/&gt;&lt;video controls&gt;&lt;source src='media/",Sheet1!L76,"'&gt;Your browser does not support the audio element.&lt;/video&gt;"))</f>
        <v/>
      </c>
      <c r="G76" s="16" t="str">
        <f>CONCATENATE(B76,SUBSTITUTE(Sheet1!D76,CHAR(34),"&amp;quot;"),Sheet1!AF76,C76,D76,E76,F76)</f>
        <v>Tidak tampil apa-apa</v>
      </c>
      <c r="H76" t="str">
        <f t="shared" si="4"/>
        <v>&lt;li&gt;</v>
      </c>
      <c r="I76" t="str">
        <f t="shared" si="23"/>
        <v>Tidak tampil apa-apa</v>
      </c>
      <c r="J76" t="s">
        <v>67</v>
      </c>
      <c r="K76" t="str">
        <f t="shared" si="24"/>
        <v>&lt;li&gt;Tidak tampil apa-apa&lt;/li&gt;&lt;/ol&gt;&lt;/li&gt;</v>
      </c>
    </row>
    <row r="77" spans="1:11" x14ac:dyDescent="0.25">
      <c r="A77" t="str">
        <f>IF(Sheet2!E80=1," class='correct'","")</f>
        <v/>
      </c>
      <c r="B77" s="16" t="str">
        <f>IF(ISBLANK(Sheet1!H77),"",CONCATENATE("&lt;img src='","media/",Sheet1!H77,"'&gt;&lt;br/&gt;"))</f>
        <v/>
      </c>
      <c r="C77" s="16" t="str">
        <f>IF(ISBLANK(Sheet1!I77),"",CONCATENATE("&lt;br/&gt;&lt;img src='","media/",Sheet1!I77,"'&gt;"))</f>
        <v/>
      </c>
      <c r="D77" s="16" t="str">
        <f>IF(ISBLANK(Sheet1!J77),"",CONCATENATE("&lt;br/&gt;&lt;img src='","media/",Sheet1!J77,"'&gt;"))</f>
        <v/>
      </c>
      <c r="E77" s="16" t="str">
        <f>IF(ISBLANK(Sheet1!K77),"",CONCATENATE("&lt;br/&gt;&lt;audio controls&gt;&lt;source src='media/",Sheet1!K77,"'&gt;Your browser does not support the audio element.&lt;/audio&gt;"))</f>
        <v/>
      </c>
      <c r="F77" s="16" t="str">
        <f>IF(ISBLANK(Sheet1!L77),"",CONCATENATE("&lt;br/&gt;&lt;video controls&gt;&lt;source src='media/",Sheet1!L77,"'&gt;Your browser does not support the audio element.&lt;/video&gt;"))</f>
        <v/>
      </c>
      <c r="G77" s="16" t="str">
        <f>CONCATENATE(B77,SUBSTITUTE(Sheet1!D77,CHAR(34),"&amp;quot;"),Sheet1!AF77,C77,D77,E77,F77)</f>
        <v>Perhatikan kodingan berikut. Fungsi dari potongan program diatas adalah…&amp;nbsp;</v>
      </c>
      <c r="H77" t="str">
        <f>IF(LEN(I77)&gt;0,CONCATENATE("&lt;li class='question'&gt;&lt;div&gt;&lt;span id='soalno'&gt;Soal No&lt;/span&gt;&lt;span id='nosoal'&gt;",Sheet1!B77,"&lt;/span&gt;&lt;/div&gt;&lt;div&gt;"),CONCATENATE("&lt;li class='question' style='display:none'&gt;&lt;div&gt;&lt;span id='soalno'&gt;Soal No&lt;/span&gt;&lt;span id='nosoal'&gt;",Sheet1!B77,"&lt;/span&gt;&lt;/div&gt;&lt;div&gt;"))</f>
        <v>&lt;li class='question'&gt;&lt;div&gt;&lt;span id='soalno'&gt;Soal No&lt;/span&gt;&lt;span id='nosoal'&gt;13&lt;/span&gt;&lt;/div&gt;&lt;div&gt;</v>
      </c>
      <c r="I77" t="str">
        <f t="shared" si="23"/>
        <v>Perhatikan kodingan berikut. Fungsi dari potongan program diatas adalah…&amp;nbsp;</v>
      </c>
      <c r="J77" t="s">
        <v>66</v>
      </c>
      <c r="K77" t="str">
        <f t="shared" si="24"/>
        <v>&lt;li class='question'&gt;&lt;div&gt;&lt;span id='soalno'&gt;Soal No&lt;/span&gt;&lt;span id='nosoal'&gt;13&lt;/span&gt;&lt;/div&gt;&lt;div&gt;Perhatikan kodingan berikut. Fungsi dari potongan program diatas adalah…&amp;nbsp;&lt;/div&gt;</v>
      </c>
    </row>
    <row r="78" spans="1:11" x14ac:dyDescent="0.25">
      <c r="A78" t="str">
        <f>IF(Sheet2!E81=1," class='correct'","")</f>
        <v/>
      </c>
      <c r="B78" s="16" t="str">
        <f>IF(ISBLANK(Sheet1!H78),"",CONCATENATE("&lt;img src='","media/",Sheet1!H78,"'&gt;&lt;br/&gt;"))</f>
        <v/>
      </c>
      <c r="C78" s="16" t="str">
        <f>IF(ISBLANK(Sheet1!I78),"",CONCATENATE("&lt;br/&gt;&lt;img src='","media/",Sheet1!I78,"'&gt;"))</f>
        <v/>
      </c>
      <c r="D78" s="16" t="str">
        <f>IF(ISBLANK(Sheet1!J78),"",CONCATENATE("&lt;br/&gt;&lt;img src='","media/",Sheet1!J78,"'&gt;"))</f>
        <v/>
      </c>
      <c r="E78" s="16" t="str">
        <f>IF(ISBLANK(Sheet1!K78),"",CONCATENATE("&lt;br/&gt;&lt;audio controls&gt;&lt;source src='media/",Sheet1!K78,"'&gt;Your browser does not support the audio element.&lt;/audio&gt;"))</f>
        <v/>
      </c>
      <c r="F78" s="16" t="str">
        <f>IF(ISBLANK(Sheet1!L78),"",CONCATENATE("&lt;br/&gt;&lt;video controls&gt;&lt;source src='media/",Sheet1!L78,"'&gt;Your browser does not support the audio element.&lt;/video&gt;"))</f>
        <v/>
      </c>
      <c r="G78" s="16" t="str">
        <f>CONCATENATE(B78,SUBSTITUTE(Sheet1!D78,CHAR(34),"&amp;quot;"),Sheet1!AF78,C78,D78,E78,F78)</f>
        <v>Menampilkan data table produk yang memiliki id_produk = $id</v>
      </c>
      <c r="H78" t="str">
        <f t="shared" ref="H78" si="27">IF(LEN(I78)&gt;0,CONCATENATE("&lt;ol class='answer'&gt;&lt;li",A78,"&gt;"),"&lt;ol style='display:none' class='answer'&gt;&lt;li style='display:none'&gt;")</f>
        <v>&lt;ol class='answer'&gt;&lt;li&gt;</v>
      </c>
      <c r="I78" t="str">
        <f t="shared" si="23"/>
        <v>Menampilkan data table produk yang memiliki id_produk = $id</v>
      </c>
      <c r="J78" t="s">
        <v>65</v>
      </c>
      <c r="K78" t="str">
        <f t="shared" si="24"/>
        <v>&lt;ol class='answer'&gt;&lt;li&gt;Menampilkan data table produk yang memiliki id_produk = $id&lt;/li&gt;</v>
      </c>
    </row>
    <row r="79" spans="1:11" x14ac:dyDescent="0.25">
      <c r="A79" t="str">
        <f>IF(Sheet2!E82=1," class='correct'","")</f>
        <v xml:space="preserve"> class='correct'</v>
      </c>
      <c r="B79" s="16" t="str">
        <f>IF(ISBLANK(Sheet1!H79),"",CONCATENATE("&lt;img src='","media/",Sheet1!H79,"'&gt;&lt;br/&gt;"))</f>
        <v/>
      </c>
      <c r="C79" s="16" t="str">
        <f>IF(ISBLANK(Sheet1!I79),"",CONCATENATE("&lt;br/&gt;&lt;img src='","media/",Sheet1!I79,"'&gt;"))</f>
        <v/>
      </c>
      <c r="D79" s="16" t="str">
        <f>IF(ISBLANK(Sheet1!J79),"",CONCATENATE("&lt;br/&gt;&lt;img src='","media/",Sheet1!J79,"'&gt;"))</f>
        <v/>
      </c>
      <c r="E79" s="16" t="str">
        <f>IF(ISBLANK(Sheet1!K79),"",CONCATENATE("&lt;br/&gt;&lt;audio controls&gt;&lt;source src='media/",Sheet1!K79,"'&gt;Your browser does not support the audio element.&lt;/audio&gt;"))</f>
        <v/>
      </c>
      <c r="F79" s="16" t="str">
        <f>IF(ISBLANK(Sheet1!L79),"",CONCATENATE("&lt;br/&gt;&lt;video controls&gt;&lt;source src='media/",Sheet1!L79,"'&gt;Your browser does not support the audio element.&lt;/video&gt;"))</f>
        <v/>
      </c>
      <c r="G79" s="16" t="str">
        <f>CONCATENATE(B79,SUBSTITUTE(Sheet1!D79,CHAR(34),"&amp;quot;"),Sheet1!AF79,C79,D79,E79,F79)</f>
        <v>Menghapus data pada table produk yang memiliki id_produk = $id</v>
      </c>
      <c r="H79" t="str">
        <f t="shared" ref="H79:H142" si="28">IF(LEN(I79)&gt;0,CONCATENATE("&lt;li",A79,"&gt;"),"&lt;li style='display:none'&gt;")</f>
        <v>&lt;li class='correct'&gt;</v>
      </c>
      <c r="I79" t="str">
        <f t="shared" si="23"/>
        <v>Menghapus data pada table produk yang memiliki id_produk = $id</v>
      </c>
      <c r="J79" t="s">
        <v>65</v>
      </c>
      <c r="K79" t="str">
        <f t="shared" si="24"/>
        <v>&lt;li class='correct'&gt;Menghapus data pada table produk yang memiliki id_produk = $id&lt;/li&gt;</v>
      </c>
    </row>
    <row r="80" spans="1:11" x14ac:dyDescent="0.25">
      <c r="A80" t="str">
        <f>IF(Sheet2!E83=1," class='correct'","")</f>
        <v/>
      </c>
      <c r="B80" s="16" t="str">
        <f>IF(ISBLANK(Sheet1!H80),"",CONCATENATE("&lt;img src='","media/",Sheet1!H80,"'&gt;&lt;br/&gt;"))</f>
        <v/>
      </c>
      <c r="C80" s="16" t="str">
        <f>IF(ISBLANK(Sheet1!I80),"",CONCATENATE("&lt;br/&gt;&lt;img src='","media/",Sheet1!I80,"'&gt;"))</f>
        <v/>
      </c>
      <c r="D80" s="16" t="str">
        <f>IF(ISBLANK(Sheet1!J80),"",CONCATENATE("&lt;br/&gt;&lt;img src='","media/",Sheet1!J80,"'&gt;"))</f>
        <v/>
      </c>
      <c r="E80" s="16" t="str">
        <f>IF(ISBLANK(Sheet1!K80),"",CONCATENATE("&lt;br/&gt;&lt;audio controls&gt;&lt;source src='media/",Sheet1!K80,"'&gt;Your browser does not support the audio element.&lt;/audio&gt;"))</f>
        <v/>
      </c>
      <c r="F80" s="16" t="str">
        <f>IF(ISBLANK(Sheet1!L80),"",CONCATENATE("&lt;br/&gt;&lt;video controls&gt;&lt;source src='media/",Sheet1!L80,"'&gt;Your browser does not support the audio element.&lt;/video&gt;"))</f>
        <v/>
      </c>
      <c r="G80" s="16" t="str">
        <f>CONCATENATE(B80,SUBSTITUTE(Sheet1!D80,CHAR(34),"&amp;quot;"),Sheet1!AF80,C80,D80,E80,F80)</f>
        <v>Menghapus data pada database produk yang memiliki id_produk=$id</v>
      </c>
      <c r="H80" t="str">
        <f t="shared" si="28"/>
        <v>&lt;li&gt;</v>
      </c>
      <c r="I80" t="str">
        <f t="shared" si="23"/>
        <v>Menghapus data pada database produk yang memiliki id_produk=$id</v>
      </c>
      <c r="J80" t="s">
        <v>65</v>
      </c>
      <c r="K80" t="str">
        <f t="shared" si="24"/>
        <v>&lt;li&gt;Menghapus data pada database produk yang memiliki id_produk=$id&lt;/li&gt;</v>
      </c>
    </row>
    <row r="81" spans="1:11" x14ac:dyDescent="0.25">
      <c r="A81" t="str">
        <f>IF(Sheet2!E84=1," class='correct'","")</f>
        <v/>
      </c>
      <c r="B81" s="16" t="str">
        <f>IF(ISBLANK(Sheet1!H81),"",CONCATENATE("&lt;img src='","media/",Sheet1!H81,"'&gt;&lt;br/&gt;"))</f>
        <v/>
      </c>
      <c r="C81" s="16" t="str">
        <f>IF(ISBLANK(Sheet1!I81),"",CONCATENATE("&lt;br/&gt;&lt;img src='","media/",Sheet1!I81,"'&gt;"))</f>
        <v/>
      </c>
      <c r="D81" s="16" t="str">
        <f>IF(ISBLANK(Sheet1!J81),"",CONCATENATE("&lt;br/&gt;&lt;img src='","media/",Sheet1!J81,"'&gt;"))</f>
        <v/>
      </c>
      <c r="E81" s="16" t="str">
        <f>IF(ISBLANK(Sheet1!K81),"",CONCATENATE("&lt;br/&gt;&lt;audio controls&gt;&lt;source src='media/",Sheet1!K81,"'&gt;Your browser does not support the audio element.&lt;/audio&gt;"))</f>
        <v/>
      </c>
      <c r="F81" s="16" t="str">
        <f>IF(ISBLANK(Sheet1!L81),"",CONCATENATE("&lt;br/&gt;&lt;video controls&gt;&lt;source src='media/",Sheet1!L81,"'&gt;Your browser does not support the audio element.&lt;/video&gt;"))</f>
        <v/>
      </c>
      <c r="G81" s="16" t="str">
        <f>CONCATENATE(B81,SUBSTITUTE(Sheet1!D81,CHAR(34),"&amp;quot;"),Sheet1!AF81,C81,D81,E81,F81)</f>
        <v>Mengedit data pada table produk yang memiliki id_produk=$id</v>
      </c>
      <c r="H81" t="str">
        <f t="shared" si="28"/>
        <v>&lt;li&gt;</v>
      </c>
      <c r="I81" t="str">
        <f t="shared" si="23"/>
        <v>Mengedit data pada table produk yang memiliki id_produk=$id</v>
      </c>
      <c r="J81" t="s">
        <v>65</v>
      </c>
      <c r="K81" t="str">
        <f t="shared" si="24"/>
        <v>&lt;li&gt;Mengedit data pada table produk yang memiliki id_produk=$id&lt;/li&gt;</v>
      </c>
    </row>
    <row r="82" spans="1:11" x14ac:dyDescent="0.25">
      <c r="A82" t="str">
        <f>IF(Sheet2!E85=1," class='correct'","")</f>
        <v/>
      </c>
      <c r="B82" s="16" t="str">
        <f>IF(ISBLANK(Sheet1!H82),"",CONCATENATE("&lt;img src='","media/",Sheet1!H82,"'&gt;&lt;br/&gt;"))</f>
        <v/>
      </c>
      <c r="C82" s="16" t="str">
        <f>IF(ISBLANK(Sheet1!I82),"",CONCATENATE("&lt;br/&gt;&lt;img src='","media/",Sheet1!I82,"'&gt;"))</f>
        <v/>
      </c>
      <c r="D82" s="16" t="str">
        <f>IF(ISBLANK(Sheet1!J82),"",CONCATENATE("&lt;br/&gt;&lt;img src='","media/",Sheet1!J82,"'&gt;"))</f>
        <v/>
      </c>
      <c r="E82" s="16" t="str">
        <f>IF(ISBLANK(Sheet1!K82),"",CONCATENATE("&lt;br/&gt;&lt;audio controls&gt;&lt;source src='media/",Sheet1!K82,"'&gt;Your browser does not support the audio element.&lt;/audio&gt;"))</f>
        <v/>
      </c>
      <c r="F82" s="16" t="str">
        <f>IF(ISBLANK(Sheet1!L82),"",CONCATENATE("&lt;br/&gt;&lt;video controls&gt;&lt;source src='media/",Sheet1!L82,"'&gt;Your browser does not support the audio element.&lt;/video&gt;"))</f>
        <v/>
      </c>
      <c r="G82" s="16" t="str">
        <f>CONCATENATE(B82,SUBSTITUTE(Sheet1!D82,CHAR(34),"&amp;quot;"),Sheet1!AF82,C82,D82,E82,F82)</f>
        <v>Mengedit data pada database produk yang memiliki id_produk=$id</v>
      </c>
      <c r="H82" t="str">
        <f t="shared" si="28"/>
        <v>&lt;li&gt;</v>
      </c>
      <c r="I82" t="str">
        <f t="shared" si="23"/>
        <v>Mengedit data pada database produk yang memiliki id_produk=$id</v>
      </c>
      <c r="J82" t="s">
        <v>67</v>
      </c>
      <c r="K82" t="str">
        <f t="shared" si="24"/>
        <v>&lt;li&gt;Mengedit data pada database produk yang memiliki id_produk=$id&lt;/li&gt;&lt;/ol&gt;&lt;/li&gt;</v>
      </c>
    </row>
    <row r="83" spans="1:11" x14ac:dyDescent="0.25">
      <c r="A83" t="str">
        <f>IF(Sheet2!E86=1," class='correct'","")</f>
        <v/>
      </c>
      <c r="B83" s="16" t="str">
        <f>IF(ISBLANK(Sheet1!H83),"",CONCATENATE("&lt;img src='","media/",Sheet1!H83,"'&gt;&lt;br/&gt;"))</f>
        <v/>
      </c>
      <c r="C83" s="16" t="str">
        <f>IF(ISBLANK(Sheet1!I83),"",CONCATENATE("&lt;br/&gt;&lt;img src='","media/",Sheet1!I83,"'&gt;"))</f>
        <v/>
      </c>
      <c r="D83" s="16" t="str">
        <f>IF(ISBLANK(Sheet1!J83),"",CONCATENATE("&lt;br/&gt;&lt;img src='","media/",Sheet1!J83,"'&gt;"))</f>
        <v/>
      </c>
      <c r="E83" s="16" t="str">
        <f>IF(ISBLANK(Sheet1!K83),"",CONCATENATE("&lt;br/&gt;&lt;audio controls&gt;&lt;source src='media/",Sheet1!K83,"'&gt;Your browser does not support the audio element.&lt;/audio&gt;"))</f>
        <v/>
      </c>
      <c r="F83" s="16" t="str">
        <f>IF(ISBLANK(Sheet1!L83),"",CONCATENATE("&lt;br/&gt;&lt;video controls&gt;&lt;source src='media/",Sheet1!L83,"'&gt;Your browser does not support the audio element.&lt;/video&gt;"))</f>
        <v/>
      </c>
      <c r="G83" s="16" t="str">
        <f>CONCATENATE(B83,SUBSTITUTE(Sheet1!D83,CHAR(34),"&amp;quot;"),Sheet1!AF83,C83,D83,E83,F83)</f>
        <v>Yang termasuk dalam web server adalah&amp;nbsp;</v>
      </c>
      <c r="H83" t="str">
        <f>IF(LEN(I83)&gt;0,CONCATENATE("&lt;li class='question'&gt;&lt;div&gt;&lt;span id='soalno'&gt;Soal No&lt;/span&gt;&lt;span id='nosoal'&gt;",Sheet1!B83,"&lt;/span&gt;&lt;/div&gt;&lt;div&gt;"),CONCATENATE("&lt;li class='question' style='display:none'&gt;&lt;div&gt;&lt;span id='soalno'&gt;Soal No&lt;/span&gt;&lt;span id='nosoal'&gt;",Sheet1!B83,"&lt;/span&gt;&lt;/div&gt;&lt;div&gt;"))</f>
        <v>&lt;li class='question'&gt;&lt;div&gt;&lt;span id='soalno'&gt;Soal No&lt;/span&gt;&lt;span id='nosoal'&gt;14&lt;/span&gt;&lt;/div&gt;&lt;div&gt;</v>
      </c>
      <c r="I83" t="str">
        <f t="shared" si="23"/>
        <v>Yang termasuk dalam web server adalah&amp;nbsp;</v>
      </c>
      <c r="J83" t="s">
        <v>66</v>
      </c>
      <c r="K83" t="str">
        <f t="shared" si="24"/>
        <v>&lt;li class='question'&gt;&lt;div&gt;&lt;span id='soalno'&gt;Soal No&lt;/span&gt;&lt;span id='nosoal'&gt;14&lt;/span&gt;&lt;/div&gt;&lt;div&gt;Yang termasuk dalam web server adalah&amp;nbsp;&lt;/div&gt;</v>
      </c>
    </row>
    <row r="84" spans="1:11" x14ac:dyDescent="0.25">
      <c r="A84" t="str">
        <f>IF(Sheet2!E87=1," class='correct'","")</f>
        <v/>
      </c>
      <c r="B84" s="16" t="str">
        <f>IF(ISBLANK(Sheet1!H84),"",CONCATENATE("&lt;img src='","media/",Sheet1!H84,"'&gt;&lt;br/&gt;"))</f>
        <v/>
      </c>
      <c r="C84" s="16" t="str">
        <f>IF(ISBLANK(Sheet1!I84),"",CONCATENATE("&lt;br/&gt;&lt;img src='","media/",Sheet1!I84,"'&gt;"))</f>
        <v/>
      </c>
      <c r="D84" s="16" t="str">
        <f>IF(ISBLANK(Sheet1!J84),"",CONCATENATE("&lt;br/&gt;&lt;img src='","media/",Sheet1!J84,"'&gt;"))</f>
        <v/>
      </c>
      <c r="E84" s="16" t="str">
        <f>IF(ISBLANK(Sheet1!K84),"",CONCATENATE("&lt;br/&gt;&lt;audio controls&gt;&lt;source src='media/",Sheet1!K84,"'&gt;Your browser does not support the audio element.&lt;/audio&gt;"))</f>
        <v/>
      </c>
      <c r="F84" s="16" t="str">
        <f>IF(ISBLANK(Sheet1!L84),"",CONCATENATE("&lt;br/&gt;&lt;video controls&gt;&lt;source src='media/",Sheet1!L84,"'&gt;Your browser does not support the audio element.&lt;/video&gt;"))</f>
        <v/>
      </c>
      <c r="G84" s="16" t="str">
        <f>CONCATENATE(B84,SUBSTITUTE(Sheet1!D84,CHAR(34),"&amp;quot;"),Sheet1!AF84,C84,D84,E84,F84)</f>
        <v>Apache</v>
      </c>
      <c r="H84" t="str">
        <f t="shared" ref="H84" si="29">IF(LEN(I84)&gt;0,CONCATENATE("&lt;ol class='answer'&gt;&lt;li",A84,"&gt;"),"&lt;ol style='display:none' class='answer'&gt;&lt;li style='display:none'&gt;")</f>
        <v>&lt;ol class='answer'&gt;&lt;li&gt;</v>
      </c>
      <c r="I84" t="str">
        <f t="shared" si="23"/>
        <v>Apache</v>
      </c>
      <c r="J84" t="s">
        <v>65</v>
      </c>
      <c r="K84" t="str">
        <f t="shared" si="24"/>
        <v>&lt;ol class='answer'&gt;&lt;li&gt;Apache&lt;/li&gt;</v>
      </c>
    </row>
    <row r="85" spans="1:11" x14ac:dyDescent="0.25">
      <c r="A85" t="str">
        <f>IF(Sheet2!E88=1," class='correct'","")</f>
        <v xml:space="preserve"> class='correct'</v>
      </c>
      <c r="B85" s="16" t="str">
        <f>IF(ISBLANK(Sheet1!H85),"",CONCATENATE("&lt;img src='","media/",Sheet1!H85,"'&gt;&lt;br/&gt;"))</f>
        <v/>
      </c>
      <c r="C85" s="16" t="str">
        <f>IF(ISBLANK(Sheet1!I85),"",CONCATENATE("&lt;br/&gt;&lt;img src='","media/",Sheet1!I85,"'&gt;"))</f>
        <v/>
      </c>
      <c r="D85" s="16" t="str">
        <f>IF(ISBLANK(Sheet1!J85),"",CONCATENATE("&lt;br/&gt;&lt;img src='","media/",Sheet1!J85,"'&gt;"))</f>
        <v/>
      </c>
      <c r="E85" s="16" t="str">
        <f>IF(ISBLANK(Sheet1!K85),"",CONCATENATE("&lt;br/&gt;&lt;audio controls&gt;&lt;source src='media/",Sheet1!K85,"'&gt;Your browser does not support the audio element.&lt;/audio&gt;"))</f>
        <v/>
      </c>
      <c r="F85" s="16" t="str">
        <f>IF(ISBLANK(Sheet1!L85),"",CONCATENATE("&lt;br/&gt;&lt;video controls&gt;&lt;source src='media/",Sheet1!L85,"'&gt;Your browser does not support the audio element.&lt;/video&gt;"))</f>
        <v/>
      </c>
      <c r="G85" s="16" t="str">
        <f>CONCATENATE(B85,SUBSTITUTE(Sheet1!D85,CHAR(34),"&amp;quot;"),Sheet1!AF85,C85,D85,E85,F85)</f>
        <v>Mysql</v>
      </c>
      <c r="H85" t="str">
        <f t="shared" ref="H85" si="30">IF(LEN(I85)&gt;0,CONCATENATE("&lt;li",A85,"&gt;"),"&lt;li style='display:none'&gt;")</f>
        <v>&lt;li class='correct'&gt;</v>
      </c>
      <c r="I85" t="str">
        <f t="shared" si="23"/>
        <v>Mysql</v>
      </c>
      <c r="J85" t="s">
        <v>65</v>
      </c>
      <c r="K85" t="str">
        <f t="shared" si="24"/>
        <v>&lt;li class='correct'&gt;Mysql&lt;/li&gt;</v>
      </c>
    </row>
    <row r="86" spans="1:11" x14ac:dyDescent="0.25">
      <c r="A86" t="str">
        <f>IF(Sheet2!E89=1," class='correct'","")</f>
        <v/>
      </c>
      <c r="B86" s="16" t="str">
        <f>IF(ISBLANK(Sheet1!H86),"",CONCATENATE("&lt;img src='","media/",Sheet1!H86,"'&gt;&lt;br/&gt;"))</f>
        <v/>
      </c>
      <c r="C86" s="16" t="str">
        <f>IF(ISBLANK(Sheet1!I86),"",CONCATENATE("&lt;br/&gt;&lt;img src='","media/",Sheet1!I86,"'&gt;"))</f>
        <v/>
      </c>
      <c r="D86" s="16" t="str">
        <f>IF(ISBLANK(Sheet1!J86),"",CONCATENATE("&lt;br/&gt;&lt;img src='","media/",Sheet1!J86,"'&gt;"))</f>
        <v/>
      </c>
      <c r="E86" s="16" t="str">
        <f>IF(ISBLANK(Sheet1!K86),"",CONCATENATE("&lt;br/&gt;&lt;audio controls&gt;&lt;source src='media/",Sheet1!K86,"'&gt;Your browser does not support the audio element.&lt;/audio&gt;"))</f>
        <v/>
      </c>
      <c r="F86" s="16" t="str">
        <f>IF(ISBLANK(Sheet1!L86),"",CONCATENATE("&lt;br/&gt;&lt;video controls&gt;&lt;source src='media/",Sheet1!L86,"'&gt;Your browser does not support the audio element.&lt;/video&gt;"))</f>
        <v/>
      </c>
      <c r="G86" s="16" t="str">
        <f>CONCATENATE(B86,SUBSTITUTE(Sheet1!D86,CHAR(34),"&amp;quot;"),Sheet1!AF86,C86,D86,E86,F86)</f>
        <v>Filezilla</v>
      </c>
      <c r="H86" t="str">
        <f t="shared" si="28"/>
        <v>&lt;li&gt;</v>
      </c>
      <c r="I86" t="str">
        <f t="shared" si="23"/>
        <v>Filezilla</v>
      </c>
      <c r="J86" t="s">
        <v>65</v>
      </c>
      <c r="K86" t="str">
        <f t="shared" si="24"/>
        <v>&lt;li&gt;Filezilla&lt;/li&gt;</v>
      </c>
    </row>
    <row r="87" spans="1:11" x14ac:dyDescent="0.25">
      <c r="A87" t="str">
        <f>IF(Sheet2!E90=1," class='correct'","")</f>
        <v/>
      </c>
      <c r="B87" s="16" t="str">
        <f>IF(ISBLANK(Sheet1!H87),"",CONCATENATE("&lt;img src='","media/",Sheet1!H87,"'&gt;&lt;br/&gt;"))</f>
        <v/>
      </c>
      <c r="C87" s="16" t="str">
        <f>IF(ISBLANK(Sheet1!I87),"",CONCATENATE("&lt;br/&gt;&lt;img src='","media/",Sheet1!I87,"'&gt;"))</f>
        <v/>
      </c>
      <c r="D87" s="16" t="str">
        <f>IF(ISBLANK(Sheet1!J87),"",CONCATENATE("&lt;br/&gt;&lt;img src='","media/",Sheet1!J87,"'&gt;"))</f>
        <v/>
      </c>
      <c r="E87" s="16" t="str">
        <f>IF(ISBLANK(Sheet1!K87),"",CONCATENATE("&lt;br/&gt;&lt;audio controls&gt;&lt;source src='media/",Sheet1!K87,"'&gt;Your browser does not support the audio element.&lt;/audio&gt;"))</f>
        <v/>
      </c>
      <c r="F87" s="16" t="str">
        <f>IF(ISBLANK(Sheet1!L87),"",CONCATENATE("&lt;br/&gt;&lt;video controls&gt;&lt;source src='media/",Sheet1!L87,"'&gt;Your browser does not support the audio element.&lt;/video&gt;"))</f>
        <v/>
      </c>
      <c r="G87" s="16" t="str">
        <f>CONCATENATE(B87,SUBSTITUTE(Sheet1!D87,CHAR(34),"&amp;quot;"),Sheet1!AF87,C87,D87,E87,F87)</f>
        <v>Mercury</v>
      </c>
      <c r="H87" t="str">
        <f t="shared" si="28"/>
        <v>&lt;li&gt;</v>
      </c>
      <c r="I87" t="str">
        <f t="shared" si="23"/>
        <v>Mercury</v>
      </c>
      <c r="J87" t="s">
        <v>65</v>
      </c>
      <c r="K87" t="str">
        <f t="shared" si="24"/>
        <v>&lt;li&gt;Mercury&lt;/li&gt;</v>
      </c>
    </row>
    <row r="88" spans="1:11" x14ac:dyDescent="0.25">
      <c r="A88" t="str">
        <f>IF(Sheet2!E91=1," class='correct'","")</f>
        <v/>
      </c>
      <c r="B88" s="16" t="str">
        <f>IF(ISBLANK(Sheet1!H88),"",CONCATENATE("&lt;img src='","media/",Sheet1!H88,"'&gt;&lt;br/&gt;"))</f>
        <v/>
      </c>
      <c r="C88" s="16" t="str">
        <f>IF(ISBLANK(Sheet1!I88),"",CONCATENATE("&lt;br/&gt;&lt;img src='","media/",Sheet1!I88,"'&gt;"))</f>
        <v/>
      </c>
      <c r="D88" s="16" t="str">
        <f>IF(ISBLANK(Sheet1!J88),"",CONCATENATE("&lt;br/&gt;&lt;img src='","media/",Sheet1!J88,"'&gt;"))</f>
        <v/>
      </c>
      <c r="E88" s="16" t="str">
        <f>IF(ISBLANK(Sheet1!K88),"",CONCATENATE("&lt;br/&gt;&lt;audio controls&gt;&lt;source src='media/",Sheet1!K88,"'&gt;Your browser does not support the audio element.&lt;/audio&gt;"))</f>
        <v/>
      </c>
      <c r="F88" s="16" t="str">
        <f>IF(ISBLANK(Sheet1!L88),"",CONCATENATE("&lt;br/&gt;&lt;video controls&gt;&lt;source src='media/",Sheet1!L88,"'&gt;Your browser does not support the audio element.&lt;/video&gt;"))</f>
        <v/>
      </c>
      <c r="G88" s="16" t="str">
        <f>CONCATENATE(B88,SUBSTITUTE(Sheet1!D88,CHAR(34),"&amp;quot;"),Sheet1!AF88,C88,D88,E88,F88)</f>
        <v>Tomcat</v>
      </c>
      <c r="H88" t="str">
        <f t="shared" si="28"/>
        <v>&lt;li&gt;</v>
      </c>
      <c r="I88" t="str">
        <f t="shared" si="23"/>
        <v>Tomcat</v>
      </c>
      <c r="J88" t="s">
        <v>67</v>
      </c>
      <c r="K88" t="str">
        <f t="shared" si="24"/>
        <v>&lt;li&gt;Tomcat&lt;/li&gt;&lt;/ol&gt;&lt;/li&gt;</v>
      </c>
    </row>
    <row r="89" spans="1:11" x14ac:dyDescent="0.25">
      <c r="A89" t="str">
        <f>IF(Sheet2!E92=1," class='correct'","")</f>
        <v/>
      </c>
      <c r="B89" s="16" t="str">
        <f>IF(ISBLANK(Sheet1!H89),"",CONCATENATE("&lt;img src='","media/",Sheet1!H89,"'&gt;&lt;br/&gt;"))</f>
        <v/>
      </c>
      <c r="C89" s="16" t="str">
        <f>IF(ISBLANK(Sheet1!I89),"",CONCATENATE("&lt;br/&gt;&lt;img src='","media/",Sheet1!I89,"'&gt;"))</f>
        <v/>
      </c>
      <c r="D89" s="16" t="str">
        <f>IF(ISBLANK(Sheet1!J89),"",CONCATENATE("&lt;br/&gt;&lt;img src='","media/",Sheet1!J89,"'&gt;"))</f>
        <v/>
      </c>
      <c r="E89" s="16" t="str">
        <f>IF(ISBLANK(Sheet1!K89),"",CONCATENATE("&lt;br/&gt;&lt;audio controls&gt;&lt;source src='media/",Sheet1!K89,"'&gt;Your browser does not support the audio element.&lt;/audio&gt;"))</f>
        <v/>
      </c>
      <c r="F89" s="16" t="str">
        <f>IF(ISBLANK(Sheet1!L89),"",CONCATENATE("&lt;br/&gt;&lt;video controls&gt;&lt;source src='media/",Sheet1!L89,"'&gt;Your browser does not support the audio element.&lt;/video&gt;"))</f>
        <v/>
      </c>
      <c r="G89" s="16" t="str">
        <f>CONCATENATE(B89,SUBSTITUTE(Sheet1!D89,CHAR(34),"&amp;quot;"),Sheet1!AF89,C89,D89,E89,F89)</f>
        <v>Berapakah output dari variabel $hasil tersebut?&amp;nbsp;</v>
      </c>
      <c r="H89" t="str">
        <f>IF(LEN(I89)&gt;0,CONCATENATE("&lt;li class='question'&gt;&lt;div&gt;&lt;span id='soalno'&gt;Soal No&lt;/span&gt;&lt;span id='nosoal'&gt;",Sheet1!B89,"&lt;/span&gt;&lt;/div&gt;&lt;div&gt;"),CONCATENATE("&lt;li class='question' style='display:none'&gt;&lt;div&gt;&lt;span id='soalno'&gt;Soal No&lt;/span&gt;&lt;span id='nosoal'&gt;",Sheet1!B89,"&lt;/span&gt;&lt;/div&gt;&lt;div&gt;"))</f>
        <v>&lt;li class='question'&gt;&lt;div&gt;&lt;span id='soalno'&gt;Soal No&lt;/span&gt;&lt;span id='nosoal'&gt;15&lt;/span&gt;&lt;/div&gt;&lt;div&gt;</v>
      </c>
      <c r="I89" t="str">
        <f t="shared" si="23"/>
        <v>Berapakah output dari variabel $hasil tersebut?&amp;nbsp;</v>
      </c>
      <c r="J89" t="s">
        <v>66</v>
      </c>
      <c r="K89" t="str">
        <f t="shared" si="24"/>
        <v>&lt;li class='question'&gt;&lt;div&gt;&lt;span id='soalno'&gt;Soal No&lt;/span&gt;&lt;span id='nosoal'&gt;15&lt;/span&gt;&lt;/div&gt;&lt;div&gt;Berapakah output dari variabel $hasil tersebut?&amp;nbsp;&lt;/div&gt;</v>
      </c>
    </row>
    <row r="90" spans="1:11" x14ac:dyDescent="0.25">
      <c r="A90" t="str">
        <f>IF(Sheet2!E93=1," class='correct'","")</f>
        <v/>
      </c>
      <c r="B90" s="16" t="str">
        <f>IF(ISBLANK(Sheet1!H90),"",CONCATENATE("&lt;img src='","media/",Sheet1!H90,"'&gt;&lt;br/&gt;"))</f>
        <v/>
      </c>
      <c r="C90" s="16" t="str">
        <f>IF(ISBLANK(Sheet1!I90),"",CONCATENATE("&lt;br/&gt;&lt;img src='","media/",Sheet1!I90,"'&gt;"))</f>
        <v/>
      </c>
      <c r="D90" s="16" t="str">
        <f>IF(ISBLANK(Sheet1!J90),"",CONCATENATE("&lt;br/&gt;&lt;img src='","media/",Sheet1!J90,"'&gt;"))</f>
        <v/>
      </c>
      <c r="E90" s="16" t="str">
        <f>IF(ISBLANK(Sheet1!K90),"",CONCATENATE("&lt;br/&gt;&lt;audio controls&gt;&lt;source src='media/",Sheet1!K90,"'&gt;Your browser does not support the audio element.&lt;/audio&gt;"))</f>
        <v/>
      </c>
      <c r="F90" s="16" t="str">
        <f>IF(ISBLANK(Sheet1!L90),"",CONCATENATE("&lt;br/&gt;&lt;video controls&gt;&lt;source src='media/",Sheet1!L90,"'&gt;Your browser does not support the audio element.&lt;/video&gt;"))</f>
        <v/>
      </c>
      <c r="G90" s="16" t="str">
        <f>CONCATENATE(B90,SUBSTITUTE(Sheet1!D90,CHAR(34),"&amp;quot;"),Sheet1!AF90,C90,D90,E90,F90)</f>
        <v>10</v>
      </c>
      <c r="H90" t="str">
        <f t="shared" ref="H90" si="31">IF(LEN(I90)&gt;0,CONCATENATE("&lt;ol class='answer'&gt;&lt;li",A90,"&gt;"),"&lt;ol style='display:none' class='answer'&gt;&lt;li style='display:none'&gt;")</f>
        <v>&lt;ol class='answer'&gt;&lt;li&gt;</v>
      </c>
      <c r="I90" t="str">
        <f t="shared" si="23"/>
        <v>10</v>
      </c>
      <c r="J90" t="s">
        <v>65</v>
      </c>
      <c r="K90" t="str">
        <f t="shared" si="24"/>
        <v>&lt;ol class='answer'&gt;&lt;li&gt;10&lt;/li&gt;</v>
      </c>
    </row>
    <row r="91" spans="1:11" x14ac:dyDescent="0.25">
      <c r="A91" t="str">
        <f>IF(Sheet2!E94=1," class='correct'","")</f>
        <v/>
      </c>
      <c r="B91" s="16" t="str">
        <f>IF(ISBLANK(Sheet1!H91),"",CONCATENATE("&lt;img src='","media/",Sheet1!H91,"'&gt;&lt;br/&gt;"))</f>
        <v/>
      </c>
      <c r="C91" s="16" t="str">
        <f>IF(ISBLANK(Sheet1!I91),"",CONCATENATE("&lt;br/&gt;&lt;img src='","media/",Sheet1!I91,"'&gt;"))</f>
        <v/>
      </c>
      <c r="D91" s="16" t="str">
        <f>IF(ISBLANK(Sheet1!J91),"",CONCATENATE("&lt;br/&gt;&lt;img src='","media/",Sheet1!J91,"'&gt;"))</f>
        <v/>
      </c>
      <c r="E91" s="16" t="str">
        <f>IF(ISBLANK(Sheet1!K91),"",CONCATENATE("&lt;br/&gt;&lt;audio controls&gt;&lt;source src='media/",Sheet1!K91,"'&gt;Your browser does not support the audio element.&lt;/audio&gt;"))</f>
        <v/>
      </c>
      <c r="F91" s="16" t="str">
        <f>IF(ISBLANK(Sheet1!L91),"",CONCATENATE("&lt;br/&gt;&lt;video controls&gt;&lt;source src='media/",Sheet1!L91,"'&gt;Your browser does not support the audio element.&lt;/video&gt;"))</f>
        <v/>
      </c>
      <c r="G91" s="16" t="str">
        <f>CONCATENATE(B91,SUBSTITUTE(Sheet1!D91,CHAR(34),"&amp;quot;"),Sheet1!AF91,C91,D91,E91,F91)</f>
        <v>11</v>
      </c>
      <c r="H91" t="str">
        <f t="shared" ref="H91" si="32">IF(LEN(I91)&gt;0,CONCATENATE("&lt;li",A91,"&gt;"),"&lt;li style='display:none'&gt;")</f>
        <v>&lt;li&gt;</v>
      </c>
      <c r="I91" t="str">
        <f t="shared" si="23"/>
        <v>11</v>
      </c>
      <c r="J91" t="s">
        <v>65</v>
      </c>
      <c r="K91" t="str">
        <f t="shared" si="24"/>
        <v>&lt;li&gt;11&lt;/li&gt;</v>
      </c>
    </row>
    <row r="92" spans="1:11" x14ac:dyDescent="0.25">
      <c r="A92" t="str">
        <f>IF(Sheet2!E95=1," class='correct'","")</f>
        <v xml:space="preserve"> class='correct'</v>
      </c>
      <c r="B92" s="16" t="str">
        <f>IF(ISBLANK(Sheet1!H92),"",CONCATENATE("&lt;img src='","media/",Sheet1!H92,"'&gt;&lt;br/&gt;"))</f>
        <v/>
      </c>
      <c r="C92" s="16" t="str">
        <f>IF(ISBLANK(Sheet1!I92),"",CONCATENATE("&lt;br/&gt;&lt;img src='","media/",Sheet1!I92,"'&gt;"))</f>
        <v/>
      </c>
      <c r="D92" s="16" t="str">
        <f>IF(ISBLANK(Sheet1!J92),"",CONCATENATE("&lt;br/&gt;&lt;img src='","media/",Sheet1!J92,"'&gt;"))</f>
        <v/>
      </c>
      <c r="E92" s="16" t="str">
        <f>IF(ISBLANK(Sheet1!K92),"",CONCATENATE("&lt;br/&gt;&lt;audio controls&gt;&lt;source src='media/",Sheet1!K92,"'&gt;Your browser does not support the audio element.&lt;/audio&gt;"))</f>
        <v/>
      </c>
      <c r="F92" s="16" t="str">
        <f>IF(ISBLANK(Sheet1!L92),"",CONCATENATE("&lt;br/&gt;&lt;video controls&gt;&lt;source src='media/",Sheet1!L92,"'&gt;Your browser does not support the audio element.&lt;/video&gt;"))</f>
        <v/>
      </c>
      <c r="G92" s="16" t="str">
        <f>CONCATENATE(B92,SUBSTITUTE(Sheet1!D92,CHAR(34),"&amp;quot;"),Sheet1!AF92,C92,D92,E92,F92)</f>
        <v>12</v>
      </c>
      <c r="H92" t="str">
        <f t="shared" si="28"/>
        <v>&lt;li class='correct'&gt;</v>
      </c>
      <c r="I92" t="str">
        <f t="shared" si="23"/>
        <v>12</v>
      </c>
      <c r="J92" t="s">
        <v>65</v>
      </c>
      <c r="K92" t="str">
        <f t="shared" si="24"/>
        <v>&lt;li class='correct'&gt;12&lt;/li&gt;</v>
      </c>
    </row>
    <row r="93" spans="1:11" x14ac:dyDescent="0.25">
      <c r="A93" t="str">
        <f>IF(Sheet2!E96=1," class='correct'","")</f>
        <v/>
      </c>
      <c r="B93" s="16" t="str">
        <f>IF(ISBLANK(Sheet1!H93),"",CONCATENATE("&lt;img src='","media/",Sheet1!H93,"'&gt;&lt;br/&gt;"))</f>
        <v/>
      </c>
      <c r="C93" s="16" t="str">
        <f>IF(ISBLANK(Sheet1!I93),"",CONCATENATE("&lt;br/&gt;&lt;img src='","media/",Sheet1!I93,"'&gt;"))</f>
        <v/>
      </c>
      <c r="D93" s="16" t="str">
        <f>IF(ISBLANK(Sheet1!J93),"",CONCATENATE("&lt;br/&gt;&lt;img src='","media/",Sheet1!J93,"'&gt;"))</f>
        <v/>
      </c>
      <c r="E93" s="16" t="str">
        <f>IF(ISBLANK(Sheet1!K93),"",CONCATENATE("&lt;br/&gt;&lt;audio controls&gt;&lt;source src='media/",Sheet1!K93,"'&gt;Your browser does not support the audio element.&lt;/audio&gt;"))</f>
        <v/>
      </c>
      <c r="F93" s="16" t="str">
        <f>IF(ISBLANK(Sheet1!L93),"",CONCATENATE("&lt;br/&gt;&lt;video controls&gt;&lt;source src='media/",Sheet1!L93,"'&gt;Your browser does not support the audio element.&lt;/video&gt;"))</f>
        <v/>
      </c>
      <c r="G93" s="16" t="str">
        <f>CONCATENATE(B93,SUBSTITUTE(Sheet1!D93,CHAR(34),"&amp;quot;"),Sheet1!AF93,C93,D93,E93,F93)</f>
        <v>13</v>
      </c>
      <c r="H93" t="str">
        <f t="shared" si="28"/>
        <v>&lt;li&gt;</v>
      </c>
      <c r="I93" t="str">
        <f t="shared" si="23"/>
        <v>13</v>
      </c>
      <c r="J93" t="s">
        <v>65</v>
      </c>
      <c r="K93" t="str">
        <f t="shared" si="24"/>
        <v>&lt;li&gt;13&lt;/li&gt;</v>
      </c>
    </row>
    <row r="94" spans="1:11" x14ac:dyDescent="0.25">
      <c r="A94" t="str">
        <f>IF(Sheet2!E97=1," class='correct'","")</f>
        <v/>
      </c>
      <c r="B94" s="16" t="str">
        <f>IF(ISBLANK(Sheet1!H94),"",CONCATENATE("&lt;img src='","media/",Sheet1!H94,"'&gt;&lt;br/&gt;"))</f>
        <v/>
      </c>
      <c r="C94" s="16" t="str">
        <f>IF(ISBLANK(Sheet1!I94),"",CONCATENATE("&lt;br/&gt;&lt;img src='","media/",Sheet1!I94,"'&gt;"))</f>
        <v/>
      </c>
      <c r="D94" s="16" t="str">
        <f>IF(ISBLANK(Sheet1!J94),"",CONCATENATE("&lt;br/&gt;&lt;img src='","media/",Sheet1!J94,"'&gt;"))</f>
        <v/>
      </c>
      <c r="E94" s="16" t="str">
        <f>IF(ISBLANK(Sheet1!K94),"",CONCATENATE("&lt;br/&gt;&lt;audio controls&gt;&lt;source src='media/",Sheet1!K94,"'&gt;Your browser does not support the audio element.&lt;/audio&gt;"))</f>
        <v/>
      </c>
      <c r="F94" s="16" t="str">
        <f>IF(ISBLANK(Sheet1!L94),"",CONCATENATE("&lt;br/&gt;&lt;video controls&gt;&lt;source src='media/",Sheet1!L94,"'&gt;Your browser does not support the audio element.&lt;/video&gt;"))</f>
        <v/>
      </c>
      <c r="G94" s="16" t="str">
        <f>CONCATENATE(B94,SUBSTITUTE(Sheet1!D94,CHAR(34),"&amp;quot;"),Sheet1!AF94,C94,D94,E94,F94)</f>
        <v>14</v>
      </c>
      <c r="H94" t="str">
        <f t="shared" si="28"/>
        <v>&lt;li&gt;</v>
      </c>
      <c r="I94" t="str">
        <f t="shared" si="23"/>
        <v>14</v>
      </c>
      <c r="J94" t="s">
        <v>67</v>
      </c>
      <c r="K94" t="str">
        <f t="shared" si="24"/>
        <v>&lt;li&gt;14&lt;/li&gt;&lt;/ol&gt;&lt;/li&gt;</v>
      </c>
    </row>
    <row r="95" spans="1:11" x14ac:dyDescent="0.25">
      <c r="A95" t="str">
        <f>IF(Sheet2!E98=1," class='correct'","")</f>
        <v/>
      </c>
      <c r="B95" s="16" t="str">
        <f>IF(ISBLANK(Sheet1!H95),"",CONCATENATE("&lt;img src='","media/",Sheet1!H95,"'&gt;&lt;br/&gt;"))</f>
        <v/>
      </c>
      <c r="C95" s="16" t="str">
        <f>IF(ISBLANK(Sheet1!I95),"",CONCATENATE("&lt;br/&gt;&lt;img src='","media/",Sheet1!I95,"'&gt;"))</f>
        <v/>
      </c>
      <c r="D95" s="16" t="str">
        <f>IF(ISBLANK(Sheet1!J95),"",CONCATENATE("&lt;br/&gt;&lt;img src='","media/",Sheet1!J95,"'&gt;"))</f>
        <v/>
      </c>
      <c r="E95" s="16" t="str">
        <f>IF(ISBLANK(Sheet1!K95),"",CONCATENATE("&lt;br/&gt;&lt;audio controls&gt;&lt;source src='media/",Sheet1!K95,"'&gt;Your browser does not support the audio element.&lt;/audio&gt;"))</f>
        <v/>
      </c>
      <c r="F95" s="16" t="str">
        <f>IF(ISBLANK(Sheet1!L95),"",CONCATENATE("&lt;br/&gt;&lt;video controls&gt;&lt;source src='media/",Sheet1!L95,"'&gt;Your browser does not support the audio element.&lt;/video&gt;"))</f>
        <v/>
      </c>
      <c r="G95" s="16" t="str">
        <f>CONCATENATE(B95,SUBSTITUTE(Sheet1!D95,CHAR(34),"&amp;quot;"),Sheet1!AF95,C95,D95,E95,F95)</f>
        <v>Dari potongan kode berikut kita dapat mengetahui bahwa mobil yang akan dibeli adalah mobil dengan merk?&amp;nbsp;</v>
      </c>
      <c r="H95" t="str">
        <f>IF(LEN(I95)&gt;0,CONCATENATE("&lt;li class='question'&gt;&lt;div&gt;&lt;span id='soalno'&gt;Soal No&lt;/span&gt;&lt;span id='nosoal'&gt;",Sheet1!B95,"&lt;/span&gt;&lt;/div&gt;&lt;div&gt;"),CONCATENATE("&lt;li class='question' style='display:none'&gt;&lt;div&gt;&lt;span id='soalno'&gt;Soal No&lt;/span&gt;&lt;span id='nosoal'&gt;",Sheet1!B95,"&lt;/span&gt;&lt;/div&gt;&lt;div&gt;"))</f>
        <v>&lt;li class='question'&gt;&lt;div&gt;&lt;span id='soalno'&gt;Soal No&lt;/span&gt;&lt;span id='nosoal'&gt;16&lt;/span&gt;&lt;/div&gt;&lt;div&gt;</v>
      </c>
      <c r="I95" t="str">
        <f t="shared" si="23"/>
        <v>Dari potongan kode berikut kita dapat mengetahui bahwa mobil yang akan dibeli adalah mobil dengan merk?&amp;nbsp;</v>
      </c>
      <c r="J95" t="s">
        <v>66</v>
      </c>
      <c r="K95" t="str">
        <f t="shared" si="24"/>
        <v>&lt;li class='question'&gt;&lt;div&gt;&lt;span id='soalno'&gt;Soal No&lt;/span&gt;&lt;span id='nosoal'&gt;16&lt;/span&gt;&lt;/div&gt;&lt;div&gt;Dari potongan kode berikut kita dapat mengetahui bahwa mobil yang akan dibeli adalah mobil dengan merk?&amp;nbsp;&lt;/div&gt;</v>
      </c>
    </row>
    <row r="96" spans="1:11" x14ac:dyDescent="0.25">
      <c r="A96" t="str">
        <f>IF(Sheet2!E99=1," class='correct'","")</f>
        <v/>
      </c>
      <c r="B96" s="16" t="str">
        <f>IF(ISBLANK(Sheet1!H96),"",CONCATENATE("&lt;img src='","media/",Sheet1!H96,"'&gt;&lt;br/&gt;"))</f>
        <v/>
      </c>
      <c r="C96" s="16" t="str">
        <f>IF(ISBLANK(Sheet1!I96),"",CONCATENATE("&lt;br/&gt;&lt;img src='","media/",Sheet1!I96,"'&gt;"))</f>
        <v/>
      </c>
      <c r="D96" s="16" t="str">
        <f>IF(ISBLANK(Sheet1!J96),"",CONCATENATE("&lt;br/&gt;&lt;img src='","media/",Sheet1!J96,"'&gt;"))</f>
        <v/>
      </c>
      <c r="E96" s="16" t="str">
        <f>IF(ISBLANK(Sheet1!K96),"",CONCATENATE("&lt;br/&gt;&lt;audio controls&gt;&lt;source src='media/",Sheet1!K96,"'&gt;Your browser does not support the audio element.&lt;/audio&gt;"))</f>
        <v/>
      </c>
      <c r="F96" s="16" t="str">
        <f>IF(ISBLANK(Sheet1!L96),"",CONCATENATE("&lt;br/&gt;&lt;video controls&gt;&lt;source src='media/",Sheet1!L96,"'&gt;Your browser does not support the audio element.&lt;/video&gt;"))</f>
        <v/>
      </c>
      <c r="G96" s="16" t="str">
        <f>CONCATENATE(B96,SUBSTITUTE(Sheet1!D96,CHAR(34),"&amp;quot;"),Sheet1!AF96,C96,D96,E96,F96)</f>
        <v>BMW</v>
      </c>
      <c r="H96" t="str">
        <f t="shared" ref="H96" si="33">IF(LEN(I96)&gt;0,CONCATENATE("&lt;ol class='answer'&gt;&lt;li",A96,"&gt;"),"&lt;ol style='display:none' class='answer'&gt;&lt;li style='display:none'&gt;")</f>
        <v>&lt;ol class='answer'&gt;&lt;li&gt;</v>
      </c>
      <c r="I96" t="str">
        <f t="shared" si="23"/>
        <v>BMW</v>
      </c>
      <c r="J96" t="s">
        <v>65</v>
      </c>
      <c r="K96" t="str">
        <f t="shared" si="24"/>
        <v>&lt;ol class='answer'&gt;&lt;li&gt;BMW&lt;/li&gt;</v>
      </c>
    </row>
    <row r="97" spans="1:11" x14ac:dyDescent="0.25">
      <c r="A97" t="str">
        <f>IF(Sheet2!E100=1," class='correct'","")</f>
        <v/>
      </c>
      <c r="B97" s="16" t="str">
        <f>IF(ISBLANK(Sheet1!H97),"",CONCATENATE("&lt;img src='","media/",Sheet1!H97,"'&gt;&lt;br/&gt;"))</f>
        <v/>
      </c>
      <c r="C97" s="16" t="str">
        <f>IF(ISBLANK(Sheet1!I97),"",CONCATENATE("&lt;br/&gt;&lt;img src='","media/",Sheet1!I97,"'&gt;"))</f>
        <v/>
      </c>
      <c r="D97" s="16" t="str">
        <f>IF(ISBLANK(Sheet1!J97),"",CONCATENATE("&lt;br/&gt;&lt;img src='","media/",Sheet1!J97,"'&gt;"))</f>
        <v/>
      </c>
      <c r="E97" s="16" t="str">
        <f>IF(ISBLANK(Sheet1!K97),"",CONCATENATE("&lt;br/&gt;&lt;audio controls&gt;&lt;source src='media/",Sheet1!K97,"'&gt;Your browser does not support the audio element.&lt;/audio&gt;"))</f>
        <v/>
      </c>
      <c r="F97" s="16" t="str">
        <f>IF(ISBLANK(Sheet1!L97),"",CONCATENATE("&lt;br/&gt;&lt;video controls&gt;&lt;source src='media/",Sheet1!L97,"'&gt;Your browser does not support the audio element.&lt;/video&gt;"))</f>
        <v/>
      </c>
      <c r="G97" s="16" t="str">
        <f>CONCATENATE(B97,SUBSTITUTE(Sheet1!D97,CHAR(34),"&amp;quot;"),Sheet1!AF97,C97,D97,E97,F97)</f>
        <v>Suzuki</v>
      </c>
      <c r="H97" t="str">
        <f t="shared" ref="H97" si="34">IF(LEN(I97)&gt;0,CONCATENATE("&lt;li",A97,"&gt;"),"&lt;li style='display:none'&gt;")</f>
        <v>&lt;li&gt;</v>
      </c>
      <c r="I97" t="str">
        <f t="shared" si="23"/>
        <v>Suzuki</v>
      </c>
      <c r="J97" t="s">
        <v>65</v>
      </c>
      <c r="K97" t="str">
        <f t="shared" si="24"/>
        <v>&lt;li&gt;Suzuki&lt;/li&gt;</v>
      </c>
    </row>
    <row r="98" spans="1:11" x14ac:dyDescent="0.25">
      <c r="A98" t="str">
        <f>IF(Sheet2!E101=1," class='correct'","")</f>
        <v xml:space="preserve"> class='correct'</v>
      </c>
      <c r="B98" s="16" t="str">
        <f>IF(ISBLANK(Sheet1!H98),"",CONCATENATE("&lt;img src='","media/",Sheet1!H98,"'&gt;&lt;br/&gt;"))</f>
        <v/>
      </c>
      <c r="C98" s="16" t="str">
        <f>IF(ISBLANK(Sheet1!I98),"",CONCATENATE("&lt;br/&gt;&lt;img src='","media/",Sheet1!I98,"'&gt;"))</f>
        <v/>
      </c>
      <c r="D98" s="16" t="str">
        <f>IF(ISBLANK(Sheet1!J98),"",CONCATENATE("&lt;br/&gt;&lt;img src='","media/",Sheet1!J98,"'&gt;"))</f>
        <v/>
      </c>
      <c r="E98" s="16" t="str">
        <f>IF(ISBLANK(Sheet1!K98),"",CONCATENATE("&lt;br/&gt;&lt;audio controls&gt;&lt;source src='media/",Sheet1!K98,"'&gt;Your browser does not support the audio element.&lt;/audio&gt;"))</f>
        <v/>
      </c>
      <c r="F98" s="16" t="str">
        <f>IF(ISBLANK(Sheet1!L98),"",CONCATENATE("&lt;br/&gt;&lt;video controls&gt;&lt;source src='media/",Sheet1!L98,"'&gt;Your browser does not support the audio element.&lt;/video&gt;"))</f>
        <v/>
      </c>
      <c r="G98" s="16" t="str">
        <f>CONCATENATE(B98,SUBSTITUTE(Sheet1!D98,CHAR(34),"&amp;quot;"),Sheet1!AF98,C98,D98,E98,F98)</f>
        <v>Toyota</v>
      </c>
      <c r="H98" t="str">
        <f t="shared" si="28"/>
        <v>&lt;li class='correct'&gt;</v>
      </c>
      <c r="I98" t="str">
        <f t="shared" si="23"/>
        <v>Toyota</v>
      </c>
      <c r="J98" t="s">
        <v>65</v>
      </c>
      <c r="K98" t="str">
        <f t="shared" si="24"/>
        <v>&lt;li class='correct'&gt;Toyota&lt;/li&gt;</v>
      </c>
    </row>
    <row r="99" spans="1:11" x14ac:dyDescent="0.25">
      <c r="A99" t="str">
        <f>IF(Sheet2!E102=1," class='correct'","")</f>
        <v/>
      </c>
      <c r="B99" s="16" t="str">
        <f>IF(ISBLANK(Sheet1!H99),"",CONCATENATE("&lt;img src='","media/",Sheet1!H99,"'&gt;&lt;br/&gt;"))</f>
        <v/>
      </c>
      <c r="C99" s="16" t="str">
        <f>IF(ISBLANK(Sheet1!I99),"",CONCATENATE("&lt;br/&gt;&lt;img src='","media/",Sheet1!I99,"'&gt;"))</f>
        <v/>
      </c>
      <c r="D99" s="16" t="str">
        <f>IF(ISBLANK(Sheet1!J99),"",CONCATENATE("&lt;br/&gt;&lt;img src='","media/",Sheet1!J99,"'&gt;"))</f>
        <v/>
      </c>
      <c r="E99" s="16" t="str">
        <f>IF(ISBLANK(Sheet1!K99),"",CONCATENATE("&lt;br/&gt;&lt;audio controls&gt;&lt;source src='media/",Sheet1!K99,"'&gt;Your browser does not support the audio element.&lt;/audio&gt;"))</f>
        <v/>
      </c>
      <c r="F99" s="16" t="str">
        <f>IF(ISBLANK(Sheet1!L99),"",CONCATENATE("&lt;br/&gt;&lt;video controls&gt;&lt;source src='media/",Sheet1!L99,"'&gt;Your browser does not support the audio element.&lt;/video&gt;"))</f>
        <v/>
      </c>
      <c r="G99" s="16" t="str">
        <f>CONCATENATE(B99,SUBSTITUTE(Sheet1!D99,CHAR(34),"&amp;quot;"),Sheet1!AF99,C99,D99,E99,F99)</f>
        <v>Mercedes</v>
      </c>
      <c r="H99" t="str">
        <f t="shared" si="28"/>
        <v>&lt;li&gt;</v>
      </c>
      <c r="I99" t="str">
        <f t="shared" si="23"/>
        <v>Mercedes</v>
      </c>
      <c r="J99" t="s">
        <v>65</v>
      </c>
      <c r="K99" t="str">
        <f t="shared" si="24"/>
        <v>&lt;li&gt;Mercedes&lt;/li&gt;</v>
      </c>
    </row>
    <row r="100" spans="1:11" x14ac:dyDescent="0.25">
      <c r="A100" t="str">
        <f>IF(Sheet2!E103=1," class='correct'","")</f>
        <v/>
      </c>
      <c r="B100" s="16" t="str">
        <f>IF(ISBLANK(Sheet1!H100),"",CONCATENATE("&lt;img src='","media/",Sheet1!H100,"'&gt;&lt;br/&gt;"))</f>
        <v/>
      </c>
      <c r="C100" s="16" t="str">
        <f>IF(ISBLANK(Sheet1!I100),"",CONCATENATE("&lt;br/&gt;&lt;img src='","media/",Sheet1!I100,"'&gt;"))</f>
        <v/>
      </c>
      <c r="D100" s="16" t="str">
        <f>IF(ISBLANK(Sheet1!J100),"",CONCATENATE("&lt;br/&gt;&lt;img src='","media/",Sheet1!J100,"'&gt;"))</f>
        <v/>
      </c>
      <c r="E100" s="16" t="str">
        <f>IF(ISBLANK(Sheet1!K100),"",CONCATENATE("&lt;br/&gt;&lt;audio controls&gt;&lt;source src='media/",Sheet1!K100,"'&gt;Your browser does not support the audio element.&lt;/audio&gt;"))</f>
        <v/>
      </c>
      <c r="F100" s="16" t="str">
        <f>IF(ISBLANK(Sheet1!L100),"",CONCATENATE("&lt;br/&gt;&lt;video controls&gt;&lt;source src='media/",Sheet1!L100,"'&gt;Your browser does not support the audio element.&lt;/video&gt;"))</f>
        <v/>
      </c>
      <c r="G100" s="16" t="str">
        <f>CONCATENATE(B100,SUBSTITUTE(Sheet1!D100,CHAR(34),"&amp;quot;"),Sheet1!AF100,C100,D100,E100,F100)</f>
        <v>Error</v>
      </c>
      <c r="H100" t="str">
        <f t="shared" si="28"/>
        <v>&lt;li&gt;</v>
      </c>
      <c r="I100" t="str">
        <f t="shared" si="23"/>
        <v>Error</v>
      </c>
      <c r="J100" t="s">
        <v>67</v>
      </c>
      <c r="K100" t="str">
        <f t="shared" si="24"/>
        <v>&lt;li&gt;Error&lt;/li&gt;&lt;/ol&gt;&lt;/li&gt;</v>
      </c>
    </row>
    <row r="101" spans="1:11" x14ac:dyDescent="0.25">
      <c r="A101" t="str">
        <f>IF(Sheet2!E104=1," class='correct'","")</f>
        <v/>
      </c>
      <c r="B101" s="16" t="str">
        <f>IF(ISBLANK(Sheet1!H101),"",CONCATENATE("&lt;img src='","media/",Sheet1!H101,"'&gt;&lt;br/&gt;"))</f>
        <v/>
      </c>
      <c r="C101" s="16" t="str">
        <f>IF(ISBLANK(Sheet1!I101),"",CONCATENATE("&lt;br/&gt;&lt;img src='","media/",Sheet1!I101,"'&gt;"))</f>
        <v/>
      </c>
      <c r="D101" s="16" t="str">
        <f>IF(ISBLANK(Sheet1!J101),"",CONCATENATE("&lt;br/&gt;&lt;img src='","media/",Sheet1!J101,"'&gt;"))</f>
        <v/>
      </c>
      <c r="E101" s="16" t="str">
        <f>IF(ISBLANK(Sheet1!K101),"",CONCATENATE("&lt;br/&gt;&lt;audio controls&gt;&lt;source src='media/",Sheet1!K101,"'&gt;Your browser does not support the audio element.&lt;/audio&gt;"))</f>
        <v/>
      </c>
      <c r="F101" s="16" t="str">
        <f>IF(ISBLANK(Sheet1!L101),"",CONCATENATE("&lt;br/&gt;&lt;video controls&gt;&lt;source src='media/",Sheet1!L101,"'&gt;Your browser does not support the audio element.&lt;/video&gt;"))</f>
        <v/>
      </c>
      <c r="G101" s="16" t="str">
        <f>CONCATENATE(B101,SUBSTITUTE(Sheet1!D101,CHAR(34),"&amp;quot;"),Sheet1!AF101,C101,D101,E101,F101)</f>
        <v>Jika terdapat link seperti ini http://localhost/aboba/formEdit.php?id=2 cara tepat untuk mengambil nilai ide yang dikirimkan adalah...&amp;nbsp;</v>
      </c>
      <c r="H101" t="str">
        <f>IF(LEN(I101)&gt;0,CONCATENATE("&lt;li class='question'&gt;&lt;div&gt;&lt;span id='soalno'&gt;Soal No&lt;/span&gt;&lt;span id='nosoal'&gt;",Sheet1!B101,"&lt;/span&gt;&lt;/div&gt;&lt;div&gt;"),CONCATENATE("&lt;li class='question' style='display:none'&gt;&lt;div&gt;&lt;span id='soalno'&gt;Soal No&lt;/span&gt;&lt;span id='nosoal'&gt;",Sheet1!B101,"&lt;/span&gt;&lt;/div&gt;&lt;div&gt;"))</f>
        <v>&lt;li class='question'&gt;&lt;div&gt;&lt;span id='soalno'&gt;Soal No&lt;/span&gt;&lt;span id='nosoal'&gt;17&lt;/span&gt;&lt;/div&gt;&lt;div&gt;</v>
      </c>
      <c r="I101" t="str">
        <f t="shared" si="23"/>
        <v>Jika terdapat link seperti ini http://localhost/aboba/formEdit.php?id=2 cara tepat untuk mengambil nilai ide yang dikirimkan adalah...&amp;nbsp;</v>
      </c>
      <c r="J101" t="s">
        <v>66</v>
      </c>
      <c r="K101" t="str">
        <f t="shared" si="24"/>
        <v>&lt;li class='question'&gt;&lt;div&gt;&lt;span id='soalno'&gt;Soal No&lt;/span&gt;&lt;span id='nosoal'&gt;17&lt;/span&gt;&lt;/div&gt;&lt;div&gt;Jika terdapat link seperti ini http://localhost/aboba/formEdit.php?id=2 cara tepat untuk mengambil nilai ide yang dikirimkan adalah...&amp;nbsp;&lt;/div&gt;</v>
      </c>
    </row>
    <row r="102" spans="1:11" x14ac:dyDescent="0.25">
      <c r="A102" t="str">
        <f>IF(Sheet2!E105=1," class='correct'","")</f>
        <v/>
      </c>
      <c r="B102" s="16" t="str">
        <f>IF(ISBLANK(Sheet1!H102),"",CONCATENATE("&lt;img src='","media/",Sheet1!H102,"'&gt;&lt;br/&gt;"))</f>
        <v/>
      </c>
      <c r="C102" s="16" t="str">
        <f>IF(ISBLANK(Sheet1!I102),"",CONCATENATE("&lt;br/&gt;&lt;img src='","media/",Sheet1!I102,"'&gt;"))</f>
        <v/>
      </c>
      <c r="D102" s="16" t="str">
        <f>IF(ISBLANK(Sheet1!J102),"",CONCATENATE("&lt;br/&gt;&lt;img src='","media/",Sheet1!J102,"'&gt;"))</f>
        <v/>
      </c>
      <c r="E102" s="16" t="str">
        <f>IF(ISBLANK(Sheet1!K102),"",CONCATENATE("&lt;br/&gt;&lt;audio controls&gt;&lt;source src='media/",Sheet1!K102,"'&gt;Your browser does not support the audio element.&lt;/audio&gt;"))</f>
        <v/>
      </c>
      <c r="F102" s="16" t="str">
        <f>IF(ISBLANK(Sheet1!L102),"",CONCATENATE("&lt;br/&gt;&lt;video controls&gt;&lt;source src='media/",Sheet1!L102,"'&gt;Your browser does not support the audio element.&lt;/video&gt;"))</f>
        <v/>
      </c>
      <c r="G102" s="16" t="str">
        <f>CONCATENATE(B102,SUBSTITUTE(Sheet1!D102,CHAR(34),"&amp;quot;"),Sheet1!AF102,C102,D102,E102,F102)</f>
        <v>$_GET=id</v>
      </c>
      <c r="H102" t="str">
        <f t="shared" ref="H102" si="35">IF(LEN(I102)&gt;0,CONCATENATE("&lt;ol class='answer'&gt;&lt;li",A102,"&gt;"),"&lt;ol style='display:none' class='answer'&gt;&lt;li style='display:none'&gt;")</f>
        <v>&lt;ol class='answer'&gt;&lt;li&gt;</v>
      </c>
      <c r="I102" t="str">
        <f t="shared" si="23"/>
        <v>$_GET=id</v>
      </c>
      <c r="J102" t="s">
        <v>65</v>
      </c>
      <c r="K102" t="str">
        <f t="shared" si="24"/>
        <v>&lt;ol class='answer'&gt;&lt;li&gt;$_GET=id&lt;/li&gt;</v>
      </c>
    </row>
    <row r="103" spans="1:11" x14ac:dyDescent="0.25">
      <c r="A103" t="str">
        <f>IF(Sheet2!E106=1," class='correct'","")</f>
        <v xml:space="preserve"> class='correct'</v>
      </c>
      <c r="B103" s="16" t="str">
        <f>IF(ISBLANK(Sheet1!H103),"",CONCATENATE("&lt;img src='","media/",Sheet1!H103,"'&gt;&lt;br/&gt;"))</f>
        <v/>
      </c>
      <c r="C103" s="16" t="str">
        <f>IF(ISBLANK(Sheet1!I103),"",CONCATENATE("&lt;br/&gt;&lt;img src='","media/",Sheet1!I103,"'&gt;"))</f>
        <v/>
      </c>
      <c r="D103" s="16" t="str">
        <f>IF(ISBLANK(Sheet1!J103),"",CONCATENATE("&lt;br/&gt;&lt;img src='","media/",Sheet1!J103,"'&gt;"))</f>
        <v/>
      </c>
      <c r="E103" s="16" t="str">
        <f>IF(ISBLANK(Sheet1!K103),"",CONCATENATE("&lt;br/&gt;&lt;audio controls&gt;&lt;source src='media/",Sheet1!K103,"'&gt;Your browser does not support the audio element.&lt;/audio&gt;"))</f>
        <v/>
      </c>
      <c r="F103" s="16" t="str">
        <f>IF(ISBLANK(Sheet1!L103),"",CONCATENATE("&lt;br/&gt;&lt;video controls&gt;&lt;source src='media/",Sheet1!L103,"'&gt;Your browser does not support the audio element.&lt;/video&gt;"))</f>
        <v/>
      </c>
      <c r="G103" s="16" t="str">
        <f>CONCATENATE(B103,SUBSTITUTE(Sheet1!D103,CHAR(34),"&amp;quot;"),Sheet1!AF103,C103,D103,E103,F103)</f>
        <v>$_GET['id']</v>
      </c>
      <c r="H103" t="str">
        <f t="shared" ref="H103" si="36">IF(LEN(I103)&gt;0,CONCATENATE("&lt;li",A103,"&gt;"),"&lt;li style='display:none'&gt;")</f>
        <v>&lt;li class='correct'&gt;</v>
      </c>
      <c r="I103" t="str">
        <f t="shared" si="23"/>
        <v>$_GET['id']</v>
      </c>
      <c r="J103" t="s">
        <v>65</v>
      </c>
      <c r="K103" t="str">
        <f t="shared" si="24"/>
        <v>&lt;li class='correct'&gt;$_GET['id']&lt;/li&gt;</v>
      </c>
    </row>
    <row r="104" spans="1:11" x14ac:dyDescent="0.25">
      <c r="A104" t="str">
        <f>IF(Sheet2!E107=1," class='correct'","")</f>
        <v/>
      </c>
      <c r="B104" s="16" t="str">
        <f>IF(ISBLANK(Sheet1!H104),"",CONCATENATE("&lt;img src='","media/",Sheet1!H104,"'&gt;&lt;br/&gt;"))</f>
        <v/>
      </c>
      <c r="C104" s="16" t="str">
        <f>IF(ISBLANK(Sheet1!I104),"",CONCATENATE("&lt;br/&gt;&lt;img src='","media/",Sheet1!I104,"'&gt;"))</f>
        <v/>
      </c>
      <c r="D104" s="16" t="str">
        <f>IF(ISBLANK(Sheet1!J104),"",CONCATENATE("&lt;br/&gt;&lt;img src='","media/",Sheet1!J104,"'&gt;"))</f>
        <v/>
      </c>
      <c r="E104" s="16" t="str">
        <f>IF(ISBLANK(Sheet1!K104),"",CONCATENATE("&lt;br/&gt;&lt;audio controls&gt;&lt;source src='media/",Sheet1!K104,"'&gt;Your browser does not support the audio element.&lt;/audio&gt;"))</f>
        <v/>
      </c>
      <c r="F104" s="16" t="str">
        <f>IF(ISBLANK(Sheet1!L104),"",CONCATENATE("&lt;br/&gt;&lt;video controls&gt;&lt;source src='media/",Sheet1!L104,"'&gt;Your browser does not support the audio element.&lt;/video&gt;"))</f>
        <v/>
      </c>
      <c r="G104" s="16" t="str">
        <f>CONCATENATE(B104,SUBSTITUTE(Sheet1!D104,CHAR(34),"&amp;quot;"),Sheet1!AF104,C104,D104,E104,F104)</f>
        <v>$_GET[1]</v>
      </c>
      <c r="H104" t="str">
        <f t="shared" si="28"/>
        <v>&lt;li&gt;</v>
      </c>
      <c r="I104" t="str">
        <f t="shared" si="23"/>
        <v>$_GET[1]</v>
      </c>
      <c r="J104" t="s">
        <v>65</v>
      </c>
      <c r="K104" t="str">
        <f t="shared" si="24"/>
        <v>&lt;li&gt;$_GET[1]&lt;/li&gt;</v>
      </c>
    </row>
    <row r="105" spans="1:11" x14ac:dyDescent="0.25">
      <c r="A105" t="str">
        <f>IF(Sheet2!E108=1," class='correct'","")</f>
        <v/>
      </c>
      <c r="B105" s="16" t="str">
        <f>IF(ISBLANK(Sheet1!H105),"",CONCATENATE("&lt;img src='","media/",Sheet1!H105,"'&gt;&lt;br/&gt;"))</f>
        <v/>
      </c>
      <c r="C105" s="16" t="str">
        <f>IF(ISBLANK(Sheet1!I105),"",CONCATENATE("&lt;br/&gt;&lt;img src='","media/",Sheet1!I105,"'&gt;"))</f>
        <v/>
      </c>
      <c r="D105" s="16" t="str">
        <f>IF(ISBLANK(Sheet1!J105),"",CONCATENATE("&lt;br/&gt;&lt;img src='","media/",Sheet1!J105,"'&gt;"))</f>
        <v/>
      </c>
      <c r="E105" s="16" t="str">
        <f>IF(ISBLANK(Sheet1!K105),"",CONCATENATE("&lt;br/&gt;&lt;audio controls&gt;&lt;source src='media/",Sheet1!K105,"'&gt;Your browser does not support the audio element.&lt;/audio&gt;"))</f>
        <v/>
      </c>
      <c r="F105" s="16" t="str">
        <f>IF(ISBLANK(Sheet1!L105),"",CONCATENATE("&lt;br/&gt;&lt;video controls&gt;&lt;source src='media/",Sheet1!L105,"'&gt;Your browser does not support the audio element.&lt;/video&gt;"))</f>
        <v/>
      </c>
      <c r="G105" s="16" t="str">
        <f>CONCATENATE(B105,SUBSTITUTE(Sheet1!D105,CHAR(34),"&amp;quot;"),Sheet1!AF105,C105,D105,E105,F105)</f>
        <v>$_POST=id</v>
      </c>
      <c r="H105" t="str">
        <f t="shared" si="28"/>
        <v>&lt;li&gt;</v>
      </c>
      <c r="I105" t="str">
        <f t="shared" si="23"/>
        <v>$_POST=id</v>
      </c>
      <c r="J105" t="s">
        <v>65</v>
      </c>
      <c r="K105" t="str">
        <f t="shared" si="24"/>
        <v>&lt;li&gt;$_POST=id&lt;/li&gt;</v>
      </c>
    </row>
    <row r="106" spans="1:11" x14ac:dyDescent="0.25">
      <c r="A106" t="str">
        <f>IF(Sheet2!E109=1," class='correct'","")</f>
        <v/>
      </c>
      <c r="B106" s="16" t="str">
        <f>IF(ISBLANK(Sheet1!H106),"",CONCATENATE("&lt;img src='","media/",Sheet1!H106,"'&gt;&lt;br/&gt;"))</f>
        <v/>
      </c>
      <c r="C106" s="16" t="str">
        <f>IF(ISBLANK(Sheet1!I106),"",CONCATENATE("&lt;br/&gt;&lt;img src='","media/",Sheet1!I106,"'&gt;"))</f>
        <v/>
      </c>
      <c r="D106" s="16" t="str">
        <f>IF(ISBLANK(Sheet1!J106),"",CONCATENATE("&lt;br/&gt;&lt;img src='","media/",Sheet1!J106,"'&gt;"))</f>
        <v/>
      </c>
      <c r="E106" s="16" t="str">
        <f>IF(ISBLANK(Sheet1!K106),"",CONCATENATE("&lt;br/&gt;&lt;audio controls&gt;&lt;source src='media/",Sheet1!K106,"'&gt;Your browser does not support the audio element.&lt;/audio&gt;"))</f>
        <v/>
      </c>
      <c r="F106" s="16" t="str">
        <f>IF(ISBLANK(Sheet1!L106),"",CONCATENATE("&lt;br/&gt;&lt;video controls&gt;&lt;source src='media/",Sheet1!L106,"'&gt;Your browser does not support the audio element.&lt;/video&gt;"))</f>
        <v/>
      </c>
      <c r="G106" s="16" t="str">
        <f>CONCATENATE(B106,SUBSTITUTE(Sheet1!D106,CHAR(34),"&amp;quot;"),Sheet1!AF106,C106,D106,E106,F106)</f>
        <v>$_POST_GET</v>
      </c>
      <c r="H106" t="str">
        <f t="shared" si="28"/>
        <v>&lt;li&gt;</v>
      </c>
      <c r="I106" t="str">
        <f t="shared" si="23"/>
        <v>$_POST_GET</v>
      </c>
      <c r="J106" t="s">
        <v>67</v>
      </c>
      <c r="K106" t="str">
        <f t="shared" si="24"/>
        <v>&lt;li&gt;$_POST_GET&lt;/li&gt;&lt;/ol&gt;&lt;/li&gt;</v>
      </c>
    </row>
    <row r="107" spans="1:11" x14ac:dyDescent="0.25">
      <c r="A107" t="str">
        <f>IF(Sheet2!E110=1," class='correct'","")</f>
        <v/>
      </c>
      <c r="B107" s="16" t="str">
        <f>IF(ISBLANK(Sheet1!H107),"",CONCATENATE("&lt;img src='","media/",Sheet1!H107,"'&gt;&lt;br/&gt;"))</f>
        <v/>
      </c>
      <c r="C107" s="16" t="str">
        <f>IF(ISBLANK(Sheet1!I107),"",CONCATENATE("&lt;br/&gt;&lt;img src='","media/",Sheet1!I107,"'&gt;"))</f>
        <v/>
      </c>
      <c r="D107" s="16" t="str">
        <f>IF(ISBLANK(Sheet1!J107),"",CONCATENATE("&lt;br/&gt;&lt;img src='","media/",Sheet1!J107,"'&gt;"))</f>
        <v/>
      </c>
      <c r="E107" s="16" t="str">
        <f>IF(ISBLANK(Sheet1!K107),"",CONCATENATE("&lt;br/&gt;&lt;audio controls&gt;&lt;source src='media/",Sheet1!K107,"'&gt;Your browser does not support the audio element.&lt;/audio&gt;"))</f>
        <v/>
      </c>
      <c r="F107" s="16" t="str">
        <f>IF(ISBLANK(Sheet1!L107),"",CONCATENATE("&lt;br/&gt;&lt;video controls&gt;&lt;source src='media/",Sheet1!L107,"'&gt;Your browser does not support the audio element.&lt;/video&gt;"))</f>
        <v/>
      </c>
      <c r="G107" s="16" t="str">
        <f>CONCATENATE(B107,SUBSTITUTE(Sheet1!D107,CHAR(34),"&amp;quot;"),Sheet1!AF107,C107,D107,E107,F107)</f>
        <v>Dibawah ini merupakan struktur perulangan di php, kecuali ...&amp;nbsp;</v>
      </c>
      <c r="H107" t="str">
        <f>IF(LEN(I107)&gt;0,CONCATENATE("&lt;li class='question'&gt;&lt;div&gt;&lt;span id='soalno'&gt;Soal No&lt;/span&gt;&lt;span id='nosoal'&gt;",Sheet1!B107,"&lt;/span&gt;&lt;/div&gt;&lt;div&gt;"),CONCATENATE("&lt;li class='question' style='display:none'&gt;&lt;div&gt;&lt;span id='soalno'&gt;Soal No&lt;/span&gt;&lt;span id='nosoal'&gt;",Sheet1!B107,"&lt;/span&gt;&lt;/div&gt;&lt;div&gt;"))</f>
        <v>&lt;li class='question'&gt;&lt;div&gt;&lt;span id='soalno'&gt;Soal No&lt;/span&gt;&lt;span id='nosoal'&gt;18&lt;/span&gt;&lt;/div&gt;&lt;div&gt;</v>
      </c>
      <c r="I107" t="str">
        <f t="shared" si="23"/>
        <v>Dibawah ini merupakan struktur perulangan di php, kecuali ...&amp;nbsp;</v>
      </c>
      <c r="J107" t="s">
        <v>66</v>
      </c>
      <c r="K107" t="str">
        <f t="shared" si="24"/>
        <v>&lt;li class='question'&gt;&lt;div&gt;&lt;span id='soalno'&gt;Soal No&lt;/span&gt;&lt;span id='nosoal'&gt;18&lt;/span&gt;&lt;/div&gt;&lt;div&gt;Dibawah ini merupakan struktur perulangan di php, kecuali ...&amp;nbsp;&lt;/div&gt;</v>
      </c>
    </row>
    <row r="108" spans="1:11" x14ac:dyDescent="0.25">
      <c r="A108" t="str">
        <f>IF(Sheet2!E111=1," class='correct'","")</f>
        <v/>
      </c>
      <c r="B108" s="16" t="str">
        <f>IF(ISBLANK(Sheet1!H108),"",CONCATENATE("&lt;img src='","media/",Sheet1!H108,"'&gt;&lt;br/&gt;"))</f>
        <v/>
      </c>
      <c r="C108" s="16" t="str">
        <f>IF(ISBLANK(Sheet1!I108),"",CONCATENATE("&lt;br/&gt;&lt;img src='","media/",Sheet1!I108,"'&gt;"))</f>
        <v/>
      </c>
      <c r="D108" s="16" t="str">
        <f>IF(ISBLANK(Sheet1!J108),"",CONCATENATE("&lt;br/&gt;&lt;img src='","media/",Sheet1!J108,"'&gt;"))</f>
        <v/>
      </c>
      <c r="E108" s="16" t="str">
        <f>IF(ISBLANK(Sheet1!K108),"",CONCATENATE("&lt;br/&gt;&lt;audio controls&gt;&lt;source src='media/",Sheet1!K108,"'&gt;Your browser does not support the audio element.&lt;/audio&gt;"))</f>
        <v/>
      </c>
      <c r="F108" s="16" t="str">
        <f>IF(ISBLANK(Sheet1!L108),"",CONCATENATE("&lt;br/&gt;&lt;video controls&gt;&lt;source src='media/",Sheet1!L108,"'&gt;Your browser does not support the audio element.&lt;/video&gt;"))</f>
        <v/>
      </c>
      <c r="G108" s="16" t="str">
        <f>CONCATENATE(B108,SUBSTITUTE(Sheet1!D108,CHAR(34),"&amp;quot;"),Sheet1!AF108,C108,D108,E108,F108)</f>
        <v>foreach</v>
      </c>
      <c r="H108" t="str">
        <f t="shared" ref="H108" si="37">IF(LEN(I108)&gt;0,CONCATENATE("&lt;ol class='answer'&gt;&lt;li",A108,"&gt;"),"&lt;ol style='display:none' class='answer'&gt;&lt;li style='display:none'&gt;")</f>
        <v>&lt;ol class='answer'&gt;&lt;li&gt;</v>
      </c>
      <c r="I108" t="str">
        <f t="shared" si="23"/>
        <v>foreach</v>
      </c>
      <c r="J108" t="s">
        <v>65</v>
      </c>
      <c r="K108" t="str">
        <f t="shared" si="24"/>
        <v>&lt;ol class='answer'&gt;&lt;li&gt;foreach&lt;/li&gt;</v>
      </c>
    </row>
    <row r="109" spans="1:11" x14ac:dyDescent="0.25">
      <c r="A109" t="str">
        <f>IF(Sheet2!E112=1," class='correct'","")</f>
        <v/>
      </c>
      <c r="B109" s="16" t="str">
        <f>IF(ISBLANK(Sheet1!H109),"",CONCATENATE("&lt;img src='","media/",Sheet1!H109,"'&gt;&lt;br/&gt;"))</f>
        <v/>
      </c>
      <c r="C109" s="16" t="str">
        <f>IF(ISBLANK(Sheet1!I109),"",CONCATENATE("&lt;br/&gt;&lt;img src='","media/",Sheet1!I109,"'&gt;"))</f>
        <v/>
      </c>
      <c r="D109" s="16" t="str">
        <f>IF(ISBLANK(Sheet1!J109),"",CONCATENATE("&lt;br/&gt;&lt;img src='","media/",Sheet1!J109,"'&gt;"))</f>
        <v/>
      </c>
      <c r="E109" s="16" t="str">
        <f>IF(ISBLANK(Sheet1!K109),"",CONCATENATE("&lt;br/&gt;&lt;audio controls&gt;&lt;source src='media/",Sheet1!K109,"'&gt;Your browser does not support the audio element.&lt;/audio&gt;"))</f>
        <v/>
      </c>
      <c r="F109" s="16" t="str">
        <f>IF(ISBLANK(Sheet1!L109),"",CONCATENATE("&lt;br/&gt;&lt;video controls&gt;&lt;source src='media/",Sheet1!L109,"'&gt;Your browser does not support the audio element.&lt;/video&gt;"))</f>
        <v/>
      </c>
      <c r="G109" s="16" t="str">
        <f>CONCATENATE(B109,SUBSTITUTE(Sheet1!D109,CHAR(34),"&amp;quot;"),Sheet1!AF109,C109,D109,E109,F109)</f>
        <v>while</v>
      </c>
      <c r="H109" t="str">
        <f t="shared" ref="H109" si="38">IF(LEN(I109)&gt;0,CONCATENATE("&lt;li",A109,"&gt;"),"&lt;li style='display:none'&gt;")</f>
        <v>&lt;li&gt;</v>
      </c>
      <c r="I109" t="str">
        <f t="shared" si="23"/>
        <v>while</v>
      </c>
      <c r="J109" t="s">
        <v>65</v>
      </c>
      <c r="K109" t="str">
        <f t="shared" si="24"/>
        <v>&lt;li&gt;while&lt;/li&gt;</v>
      </c>
    </row>
    <row r="110" spans="1:11" x14ac:dyDescent="0.25">
      <c r="A110" t="str">
        <f>IF(Sheet2!E113=1," class='correct'","")</f>
        <v xml:space="preserve"> class='correct'</v>
      </c>
      <c r="B110" s="16" t="str">
        <f>IF(ISBLANK(Sheet1!H110),"",CONCATENATE("&lt;img src='","media/",Sheet1!H110,"'&gt;&lt;br/&gt;"))</f>
        <v/>
      </c>
      <c r="C110" s="16" t="str">
        <f>IF(ISBLANK(Sheet1!I110),"",CONCATENATE("&lt;br/&gt;&lt;img src='","media/",Sheet1!I110,"'&gt;"))</f>
        <v/>
      </c>
      <c r="D110" s="16" t="str">
        <f>IF(ISBLANK(Sheet1!J110),"",CONCATENATE("&lt;br/&gt;&lt;img src='","media/",Sheet1!J110,"'&gt;"))</f>
        <v/>
      </c>
      <c r="E110" s="16" t="str">
        <f>IF(ISBLANK(Sheet1!K110),"",CONCATENATE("&lt;br/&gt;&lt;audio controls&gt;&lt;source src='media/",Sheet1!K110,"'&gt;Your browser does not support the audio element.&lt;/audio&gt;"))</f>
        <v/>
      </c>
      <c r="F110" s="16" t="str">
        <f>IF(ISBLANK(Sheet1!L110),"",CONCATENATE("&lt;br/&gt;&lt;video controls&gt;&lt;source src='media/",Sheet1!L110,"'&gt;Your browser does not support the audio element.&lt;/video&gt;"))</f>
        <v/>
      </c>
      <c r="G110" s="16" t="str">
        <f>CONCATENATE(B110,SUBSTITUTE(Sheet1!D110,CHAR(34),"&amp;quot;"),Sheet1!AF110,C110,D110,E110,F110)</f>
        <v>switch</v>
      </c>
      <c r="H110" t="str">
        <f t="shared" si="28"/>
        <v>&lt;li class='correct'&gt;</v>
      </c>
      <c r="I110" t="str">
        <f t="shared" si="23"/>
        <v>switch</v>
      </c>
      <c r="J110" t="s">
        <v>65</v>
      </c>
      <c r="K110" t="str">
        <f t="shared" si="24"/>
        <v>&lt;li class='correct'&gt;switch&lt;/li&gt;</v>
      </c>
    </row>
    <row r="111" spans="1:11" x14ac:dyDescent="0.25">
      <c r="A111" t="str">
        <f>IF(Sheet2!E114=1," class='correct'","")</f>
        <v/>
      </c>
      <c r="B111" s="16" t="str">
        <f>IF(ISBLANK(Sheet1!H111),"",CONCATENATE("&lt;img src='","media/",Sheet1!H111,"'&gt;&lt;br/&gt;"))</f>
        <v/>
      </c>
      <c r="C111" s="16" t="str">
        <f>IF(ISBLANK(Sheet1!I111),"",CONCATENATE("&lt;br/&gt;&lt;img src='","media/",Sheet1!I111,"'&gt;"))</f>
        <v/>
      </c>
      <c r="D111" s="16" t="str">
        <f>IF(ISBLANK(Sheet1!J111),"",CONCATENATE("&lt;br/&gt;&lt;img src='","media/",Sheet1!J111,"'&gt;"))</f>
        <v/>
      </c>
      <c r="E111" s="16" t="str">
        <f>IF(ISBLANK(Sheet1!K111),"",CONCATENATE("&lt;br/&gt;&lt;audio controls&gt;&lt;source src='media/",Sheet1!K111,"'&gt;Your browser does not support the audio element.&lt;/audio&gt;"))</f>
        <v/>
      </c>
      <c r="F111" s="16" t="str">
        <f>IF(ISBLANK(Sheet1!L111),"",CONCATENATE("&lt;br/&gt;&lt;video controls&gt;&lt;source src='media/",Sheet1!L111,"'&gt;Your browser does not support the audio element.&lt;/video&gt;"))</f>
        <v/>
      </c>
      <c r="G111" s="16" t="str">
        <f>CONCATENATE(B111,SUBSTITUTE(Sheet1!D111,CHAR(34),"&amp;quot;"),Sheet1!AF111,C111,D111,E111,F111)</f>
        <v>do... while</v>
      </c>
      <c r="H111" t="str">
        <f t="shared" si="28"/>
        <v>&lt;li&gt;</v>
      </c>
      <c r="I111" t="str">
        <f t="shared" si="23"/>
        <v>do... while</v>
      </c>
      <c r="J111" t="s">
        <v>65</v>
      </c>
      <c r="K111" t="str">
        <f t="shared" si="24"/>
        <v>&lt;li&gt;do... while&lt;/li&gt;</v>
      </c>
    </row>
    <row r="112" spans="1:11" x14ac:dyDescent="0.25">
      <c r="A112" t="str">
        <f>IF(Sheet2!E115=1," class='correct'","")</f>
        <v/>
      </c>
      <c r="B112" s="16" t="str">
        <f>IF(ISBLANK(Sheet1!H112),"",CONCATENATE("&lt;img src='","media/",Sheet1!H112,"'&gt;&lt;br/&gt;"))</f>
        <v/>
      </c>
      <c r="C112" s="16" t="str">
        <f>IF(ISBLANK(Sheet1!I112),"",CONCATENATE("&lt;br/&gt;&lt;img src='","media/",Sheet1!I112,"'&gt;"))</f>
        <v/>
      </c>
      <c r="D112" s="16" t="str">
        <f>IF(ISBLANK(Sheet1!J112),"",CONCATENATE("&lt;br/&gt;&lt;img src='","media/",Sheet1!J112,"'&gt;"))</f>
        <v/>
      </c>
      <c r="E112" s="16" t="str">
        <f>IF(ISBLANK(Sheet1!K112),"",CONCATENATE("&lt;br/&gt;&lt;audio controls&gt;&lt;source src='media/",Sheet1!K112,"'&gt;Your browser does not support the audio element.&lt;/audio&gt;"))</f>
        <v/>
      </c>
      <c r="F112" s="16" t="str">
        <f>IF(ISBLANK(Sheet1!L112),"",CONCATENATE("&lt;br/&gt;&lt;video controls&gt;&lt;source src='media/",Sheet1!L112,"'&gt;Your browser does not support the audio element.&lt;/video&gt;"))</f>
        <v/>
      </c>
      <c r="G112" s="16" t="str">
        <f>CONCATENATE(B112,SUBSTITUTE(Sheet1!D112,CHAR(34),"&amp;quot;"),Sheet1!AF112,C112,D112,E112,F112)</f>
        <v>for</v>
      </c>
      <c r="H112" t="str">
        <f t="shared" si="28"/>
        <v>&lt;li&gt;</v>
      </c>
      <c r="I112" t="str">
        <f t="shared" si="23"/>
        <v>for</v>
      </c>
      <c r="J112" t="s">
        <v>67</v>
      </c>
      <c r="K112" t="str">
        <f t="shared" si="24"/>
        <v>&lt;li&gt;for&lt;/li&gt;&lt;/ol&gt;&lt;/li&gt;</v>
      </c>
    </row>
    <row r="113" spans="1:11" x14ac:dyDescent="0.25">
      <c r="A113" t="str">
        <f>IF(Sheet2!E116=1," class='correct'","")</f>
        <v/>
      </c>
      <c r="B113" s="16" t="str">
        <f>IF(ISBLANK(Sheet1!H113),"",CONCATENATE("&lt;img src='","media/",Sheet1!H113,"'&gt;&lt;br/&gt;"))</f>
        <v/>
      </c>
      <c r="C113" s="16" t="str">
        <f>IF(ISBLANK(Sheet1!I113),"",CONCATENATE("&lt;br/&gt;&lt;img src='","media/",Sheet1!I113,"'&gt;"))</f>
        <v/>
      </c>
      <c r="D113" s="16" t="str">
        <f>IF(ISBLANK(Sheet1!J113),"",CONCATENATE("&lt;br/&gt;&lt;img src='","media/",Sheet1!J113,"'&gt;"))</f>
        <v/>
      </c>
      <c r="E113" s="16" t="str">
        <f>IF(ISBLANK(Sheet1!K113),"",CONCATENATE("&lt;br/&gt;&lt;audio controls&gt;&lt;source src='media/",Sheet1!K113,"'&gt;Your browser does not support the audio element.&lt;/audio&gt;"))</f>
        <v/>
      </c>
      <c r="F113" s="16" t="str">
        <f>IF(ISBLANK(Sheet1!L113),"",CONCATENATE("&lt;br/&gt;&lt;video controls&gt;&lt;source src='media/",Sheet1!L113,"'&gt;Your browser does not support the audio element.&lt;/video&gt;"))</f>
        <v/>
      </c>
      <c r="G113" s="16" t="str">
        <f>CONCATENATE(B113,SUBSTITUTE(Sheet1!D113,CHAR(34),"&amp;quot;"),Sheet1!AF113,C113,D113,E113,F113)</f>
        <v>method yang isi form terlihat pada alamat link merupakan jenis method....&amp;nbsp;</v>
      </c>
      <c r="H113" t="str">
        <f>IF(LEN(I113)&gt;0,CONCATENATE("&lt;li class='question'&gt;&lt;div&gt;&lt;span id='soalno'&gt;Soal No&lt;/span&gt;&lt;span id='nosoal'&gt;",Sheet1!B113,"&lt;/span&gt;&lt;/div&gt;&lt;div&gt;"),CONCATENATE("&lt;li class='question' style='display:none'&gt;&lt;div&gt;&lt;span id='soalno'&gt;Soal No&lt;/span&gt;&lt;span id='nosoal'&gt;",Sheet1!B113,"&lt;/span&gt;&lt;/div&gt;&lt;div&gt;"))</f>
        <v>&lt;li class='question'&gt;&lt;div&gt;&lt;span id='soalno'&gt;Soal No&lt;/span&gt;&lt;span id='nosoal'&gt;19&lt;/span&gt;&lt;/div&gt;&lt;div&gt;</v>
      </c>
      <c r="I113" t="str">
        <f t="shared" si="23"/>
        <v>method yang isi form terlihat pada alamat link merupakan jenis method....&amp;nbsp;</v>
      </c>
      <c r="J113" t="s">
        <v>66</v>
      </c>
      <c r="K113" t="str">
        <f t="shared" si="24"/>
        <v>&lt;li class='question'&gt;&lt;div&gt;&lt;span id='soalno'&gt;Soal No&lt;/span&gt;&lt;span id='nosoal'&gt;19&lt;/span&gt;&lt;/div&gt;&lt;div&gt;method yang isi form terlihat pada alamat link merupakan jenis method....&amp;nbsp;&lt;/div&gt;</v>
      </c>
    </row>
    <row r="114" spans="1:11" x14ac:dyDescent="0.25">
      <c r="A114" t="str">
        <f>IF(Sheet2!E117=1," class='correct'","")</f>
        <v/>
      </c>
      <c r="B114" s="16" t="str">
        <f>IF(ISBLANK(Sheet1!H114),"",CONCATENATE("&lt;img src='","media/",Sheet1!H114,"'&gt;&lt;br/&gt;"))</f>
        <v/>
      </c>
      <c r="C114" s="16" t="str">
        <f>IF(ISBLANK(Sheet1!I114),"",CONCATENATE("&lt;br/&gt;&lt;img src='","media/",Sheet1!I114,"'&gt;"))</f>
        <v/>
      </c>
      <c r="D114" s="16" t="str">
        <f>IF(ISBLANK(Sheet1!J114),"",CONCATENATE("&lt;br/&gt;&lt;img src='","media/",Sheet1!J114,"'&gt;"))</f>
        <v/>
      </c>
      <c r="E114" s="16" t="str">
        <f>IF(ISBLANK(Sheet1!K114),"",CONCATENATE("&lt;br/&gt;&lt;audio controls&gt;&lt;source src='media/",Sheet1!K114,"'&gt;Your browser does not support the audio element.&lt;/audio&gt;"))</f>
        <v/>
      </c>
      <c r="F114" s="16" t="str">
        <f>IF(ISBLANK(Sheet1!L114),"",CONCATENATE("&lt;br/&gt;&lt;video controls&gt;&lt;source src='media/",Sheet1!L114,"'&gt;Your browser does not support the audio element.&lt;/video&gt;"))</f>
        <v/>
      </c>
      <c r="G114" s="16" t="str">
        <f>CONCATENATE(B114,SUBSTITUTE(Sheet1!D114,CHAR(34),"&amp;quot;"),Sheet1!AF114,C114,D114,E114,F114)</f>
        <v>form</v>
      </c>
      <c r="H114" t="str">
        <f t="shared" ref="H114" si="39">IF(LEN(I114)&gt;0,CONCATENATE("&lt;ol class='answer'&gt;&lt;li",A114,"&gt;"),"&lt;ol style='display:none' class='answer'&gt;&lt;li style='display:none'&gt;")</f>
        <v>&lt;ol class='answer'&gt;&lt;li&gt;</v>
      </c>
      <c r="I114" t="str">
        <f t="shared" si="23"/>
        <v>form</v>
      </c>
      <c r="J114" t="s">
        <v>65</v>
      </c>
      <c r="K114" t="str">
        <f t="shared" si="24"/>
        <v>&lt;ol class='answer'&gt;&lt;li&gt;form&lt;/li&gt;</v>
      </c>
    </row>
    <row r="115" spans="1:11" x14ac:dyDescent="0.25">
      <c r="A115" t="str">
        <f>IF(Sheet2!E118=1," class='correct'","")</f>
        <v/>
      </c>
      <c r="B115" s="16" t="str">
        <f>IF(ISBLANK(Sheet1!H115),"",CONCATENATE("&lt;img src='","media/",Sheet1!H115,"'&gt;&lt;br/&gt;"))</f>
        <v/>
      </c>
      <c r="C115" s="16" t="str">
        <f>IF(ISBLANK(Sheet1!I115),"",CONCATENATE("&lt;br/&gt;&lt;img src='","media/",Sheet1!I115,"'&gt;"))</f>
        <v/>
      </c>
      <c r="D115" s="16" t="str">
        <f>IF(ISBLANK(Sheet1!J115),"",CONCATENATE("&lt;br/&gt;&lt;img src='","media/",Sheet1!J115,"'&gt;"))</f>
        <v/>
      </c>
      <c r="E115" s="16" t="str">
        <f>IF(ISBLANK(Sheet1!K115),"",CONCATENATE("&lt;br/&gt;&lt;audio controls&gt;&lt;source src='media/",Sheet1!K115,"'&gt;Your browser does not support the audio element.&lt;/audio&gt;"))</f>
        <v/>
      </c>
      <c r="F115" s="16" t="str">
        <f>IF(ISBLANK(Sheet1!L115),"",CONCATENATE("&lt;br/&gt;&lt;video controls&gt;&lt;source src='media/",Sheet1!L115,"'&gt;Your browser does not support the audio element.&lt;/video&gt;"))</f>
        <v/>
      </c>
      <c r="G115" s="16" t="str">
        <f>CONCATENATE(B115,SUBSTITUTE(Sheet1!D115,CHAR(34),"&amp;quot;"),Sheet1!AF115,C115,D115,E115,F115)</f>
        <v>post</v>
      </c>
      <c r="H115" t="str">
        <f t="shared" ref="H115" si="40">IF(LEN(I115)&gt;0,CONCATENATE("&lt;li",A115,"&gt;"),"&lt;li style='display:none'&gt;")</f>
        <v>&lt;li&gt;</v>
      </c>
      <c r="I115" t="str">
        <f t="shared" si="23"/>
        <v>post</v>
      </c>
      <c r="J115" t="s">
        <v>65</v>
      </c>
      <c r="K115" t="str">
        <f t="shared" si="24"/>
        <v>&lt;li&gt;post&lt;/li&gt;</v>
      </c>
    </row>
    <row r="116" spans="1:11" x14ac:dyDescent="0.25">
      <c r="A116" t="str">
        <f>IF(Sheet2!E119=1," class='correct'","")</f>
        <v xml:space="preserve"> class='correct'</v>
      </c>
      <c r="B116" s="16" t="str">
        <f>IF(ISBLANK(Sheet1!H116),"",CONCATENATE("&lt;img src='","media/",Sheet1!H116,"'&gt;&lt;br/&gt;"))</f>
        <v/>
      </c>
      <c r="C116" s="16" t="str">
        <f>IF(ISBLANK(Sheet1!I116),"",CONCATENATE("&lt;br/&gt;&lt;img src='","media/",Sheet1!I116,"'&gt;"))</f>
        <v/>
      </c>
      <c r="D116" s="16" t="str">
        <f>IF(ISBLANK(Sheet1!J116),"",CONCATENATE("&lt;br/&gt;&lt;img src='","media/",Sheet1!J116,"'&gt;"))</f>
        <v/>
      </c>
      <c r="E116" s="16" t="str">
        <f>IF(ISBLANK(Sheet1!K116),"",CONCATENATE("&lt;br/&gt;&lt;audio controls&gt;&lt;source src='media/",Sheet1!K116,"'&gt;Your browser does not support the audio element.&lt;/audio&gt;"))</f>
        <v/>
      </c>
      <c r="F116" s="16" t="str">
        <f>IF(ISBLANK(Sheet1!L116),"",CONCATENATE("&lt;br/&gt;&lt;video controls&gt;&lt;source src='media/",Sheet1!L116,"'&gt;Your browser does not support the audio element.&lt;/video&gt;"))</f>
        <v/>
      </c>
      <c r="G116" s="16" t="str">
        <f>CONCATENATE(B116,SUBSTITUTE(Sheet1!D116,CHAR(34),"&amp;quot;"),Sheet1!AF116,C116,D116,E116,F116)</f>
        <v>get</v>
      </c>
      <c r="H116" t="str">
        <f t="shared" si="28"/>
        <v>&lt;li class='correct'&gt;</v>
      </c>
      <c r="I116" t="str">
        <f t="shared" si="23"/>
        <v>get</v>
      </c>
      <c r="J116" t="s">
        <v>65</v>
      </c>
      <c r="K116" t="str">
        <f t="shared" si="24"/>
        <v>&lt;li class='correct'&gt;get&lt;/li&gt;</v>
      </c>
    </row>
    <row r="117" spans="1:11" x14ac:dyDescent="0.25">
      <c r="A117" t="str">
        <f>IF(Sheet2!E120=1," class='correct'","")</f>
        <v/>
      </c>
      <c r="B117" s="16" t="str">
        <f>IF(ISBLANK(Sheet1!H117),"",CONCATENATE("&lt;img src='","media/",Sheet1!H117,"'&gt;&lt;br/&gt;"))</f>
        <v/>
      </c>
      <c r="C117" s="16" t="str">
        <f>IF(ISBLANK(Sheet1!I117),"",CONCATENATE("&lt;br/&gt;&lt;img src='","media/",Sheet1!I117,"'&gt;"))</f>
        <v/>
      </c>
      <c r="D117" s="16" t="str">
        <f>IF(ISBLANK(Sheet1!J117),"",CONCATENATE("&lt;br/&gt;&lt;img src='","media/",Sheet1!J117,"'&gt;"))</f>
        <v/>
      </c>
      <c r="E117" s="16" t="str">
        <f>IF(ISBLANK(Sheet1!K117),"",CONCATENATE("&lt;br/&gt;&lt;audio controls&gt;&lt;source src='media/",Sheet1!K117,"'&gt;Your browser does not support the audio element.&lt;/audio&gt;"))</f>
        <v/>
      </c>
      <c r="F117" s="16" t="str">
        <f>IF(ISBLANK(Sheet1!L117),"",CONCATENATE("&lt;br/&gt;&lt;video controls&gt;&lt;source src='media/",Sheet1!L117,"'&gt;Your browser does not support the audio element.&lt;/video&gt;"))</f>
        <v/>
      </c>
      <c r="G117" s="16" t="str">
        <f>CONCATENATE(B117,SUBSTITUTE(Sheet1!D117,CHAR(34),"&amp;quot;"),Sheet1!AF117,C117,D117,E117,F117)</f>
        <v>pose</v>
      </c>
      <c r="H117" t="str">
        <f t="shared" si="28"/>
        <v>&lt;li&gt;</v>
      </c>
      <c r="I117" t="str">
        <f t="shared" si="23"/>
        <v>pose</v>
      </c>
      <c r="J117" t="s">
        <v>65</v>
      </c>
      <c r="K117" t="str">
        <f t="shared" si="24"/>
        <v>&lt;li&gt;pose&lt;/li&gt;</v>
      </c>
    </row>
    <row r="118" spans="1:11" x14ac:dyDescent="0.25">
      <c r="A118" t="str">
        <f>IF(Sheet2!E121=1," class='correct'","")</f>
        <v/>
      </c>
      <c r="B118" s="16" t="str">
        <f>IF(ISBLANK(Sheet1!H118),"",CONCATENATE("&lt;img src='","media/",Sheet1!H118,"'&gt;&lt;br/&gt;"))</f>
        <v/>
      </c>
      <c r="C118" s="16" t="str">
        <f>IF(ISBLANK(Sheet1!I118),"",CONCATENATE("&lt;br/&gt;&lt;img src='","media/",Sheet1!I118,"'&gt;"))</f>
        <v/>
      </c>
      <c r="D118" s="16" t="str">
        <f>IF(ISBLANK(Sheet1!J118),"",CONCATENATE("&lt;br/&gt;&lt;img src='","media/",Sheet1!J118,"'&gt;"))</f>
        <v/>
      </c>
      <c r="E118" s="16" t="str">
        <f>IF(ISBLANK(Sheet1!K118),"",CONCATENATE("&lt;br/&gt;&lt;audio controls&gt;&lt;source src='media/",Sheet1!K118,"'&gt;Your browser does not support the audio element.&lt;/audio&gt;"))</f>
        <v/>
      </c>
      <c r="F118" s="16" t="str">
        <f>IF(ISBLANK(Sheet1!L118),"",CONCATENATE("&lt;br/&gt;&lt;video controls&gt;&lt;source src='media/",Sheet1!L118,"'&gt;Your browser does not support the audio element.&lt;/video&gt;"))</f>
        <v/>
      </c>
      <c r="G118" s="16" t="str">
        <f>CONCATENATE(B118,SUBSTITUTE(Sheet1!D118,CHAR(34),"&amp;quot;"),Sheet1!AF118,C118,D118,E118,F118)</f>
        <v>guest</v>
      </c>
      <c r="H118" t="str">
        <f t="shared" si="28"/>
        <v>&lt;li&gt;</v>
      </c>
      <c r="I118" t="str">
        <f t="shared" si="23"/>
        <v>guest</v>
      </c>
      <c r="J118" t="s">
        <v>67</v>
      </c>
      <c r="K118" t="str">
        <f t="shared" si="24"/>
        <v>&lt;li&gt;guest&lt;/li&gt;&lt;/ol&gt;&lt;/li&gt;</v>
      </c>
    </row>
    <row r="119" spans="1:11" x14ac:dyDescent="0.25">
      <c r="A119" t="str">
        <f>IF(Sheet2!E122=1," class='correct'","")</f>
        <v/>
      </c>
      <c r="B119" s="16" t="str">
        <f>IF(ISBLANK(Sheet1!H119),"",CONCATENATE("&lt;img src='","media/",Sheet1!H119,"'&gt;&lt;br/&gt;"))</f>
        <v/>
      </c>
      <c r="C119" s="16" t="str">
        <f>IF(ISBLANK(Sheet1!I119),"",CONCATENATE("&lt;br/&gt;&lt;img src='","media/",Sheet1!I119,"'&gt;"))</f>
        <v/>
      </c>
      <c r="D119" s="16" t="str">
        <f>IF(ISBLANK(Sheet1!J119),"",CONCATENATE("&lt;br/&gt;&lt;img src='","media/",Sheet1!J119,"'&gt;"))</f>
        <v/>
      </c>
      <c r="E119" s="16" t="str">
        <f>IF(ISBLANK(Sheet1!K119),"",CONCATENATE("&lt;br/&gt;&lt;audio controls&gt;&lt;source src='media/",Sheet1!K119,"'&gt;Your browser does not support the audio element.&lt;/audio&gt;"))</f>
        <v/>
      </c>
      <c r="F119" s="16" t="str">
        <f>IF(ISBLANK(Sheet1!L119),"",CONCATENATE("&lt;br/&gt;&lt;video controls&gt;&lt;source src='media/",Sheet1!L119,"'&gt;Your browser does not support the audio element.&lt;/video&gt;"))</f>
        <v/>
      </c>
      <c r="G119" s="16" t="str">
        <f>CONCATENATE(B119,SUBSTITUTE(Sheet1!D119,CHAR(34),"&amp;quot;"),Sheet1!AF119,C119,D119,E119,F119)</f>
        <v>Untuk membuat layout berikut dengan grid cols tailwind maka class nya&amp;nbsp;</v>
      </c>
      <c r="H119" t="str">
        <f>IF(LEN(I119)&gt;0,CONCATENATE("&lt;li class='question'&gt;&lt;div&gt;&lt;span id='soalno'&gt;Soal No&lt;/span&gt;&lt;span id='nosoal'&gt;",Sheet1!B119,"&lt;/span&gt;&lt;/div&gt;&lt;div&gt;"),CONCATENATE("&lt;li class='question' style='display:none'&gt;&lt;div&gt;&lt;span id='soalno'&gt;Soal No&lt;/span&gt;&lt;span id='nosoal'&gt;",Sheet1!B119,"&lt;/span&gt;&lt;/div&gt;&lt;div&gt;"))</f>
        <v>&lt;li class='question'&gt;&lt;div&gt;&lt;span id='soalno'&gt;Soal No&lt;/span&gt;&lt;span id='nosoal'&gt;20&lt;/span&gt;&lt;/div&gt;&lt;div&gt;</v>
      </c>
      <c r="I119" t="str">
        <f t="shared" si="23"/>
        <v>Untuk membuat layout berikut dengan grid cols tailwind maka class nya&amp;nbsp;</v>
      </c>
      <c r="J119" t="s">
        <v>66</v>
      </c>
      <c r="K119" t="str">
        <f t="shared" si="24"/>
        <v>&lt;li class='question'&gt;&lt;div&gt;&lt;span id='soalno'&gt;Soal No&lt;/span&gt;&lt;span id='nosoal'&gt;20&lt;/span&gt;&lt;/div&gt;&lt;div&gt;Untuk membuat layout berikut dengan grid cols tailwind maka class nya&amp;nbsp;&lt;/div&gt;</v>
      </c>
    </row>
    <row r="120" spans="1:11" x14ac:dyDescent="0.25">
      <c r="A120" t="str">
        <f>IF(Sheet2!E123=1," class='correct'","")</f>
        <v/>
      </c>
      <c r="B120" s="16" t="str">
        <f>IF(ISBLANK(Sheet1!H120),"",CONCATENATE("&lt;img src='","media/",Sheet1!H120,"'&gt;&lt;br/&gt;"))</f>
        <v/>
      </c>
      <c r="C120" s="16" t="str">
        <f>IF(ISBLANK(Sheet1!I120),"",CONCATENATE("&lt;br/&gt;&lt;img src='","media/",Sheet1!I120,"'&gt;"))</f>
        <v/>
      </c>
      <c r="D120" s="16" t="str">
        <f>IF(ISBLANK(Sheet1!J120),"",CONCATENATE("&lt;br/&gt;&lt;img src='","media/",Sheet1!J120,"'&gt;"))</f>
        <v/>
      </c>
      <c r="E120" s="16" t="str">
        <f>IF(ISBLANK(Sheet1!K120),"",CONCATENATE("&lt;br/&gt;&lt;audio controls&gt;&lt;source src='media/",Sheet1!K120,"'&gt;Your browser does not support the audio element.&lt;/audio&gt;"))</f>
        <v/>
      </c>
      <c r="F120" s="16" t="str">
        <f>IF(ISBLANK(Sheet1!L120),"",CONCATENATE("&lt;br/&gt;&lt;video controls&gt;&lt;source src='media/",Sheet1!L120,"'&gt;Your browser does not support the audio element.&lt;/video&gt;"))</f>
        <v/>
      </c>
      <c r="G120" s="16" t="str">
        <f>CONCATENATE(B120,SUBSTITUTE(Sheet1!D120,CHAR(34),"&amp;quot;"),Sheet1!AF120,C120,D120,E120,F120)</f>
        <v>grid grid-cols-5</v>
      </c>
      <c r="H120" t="str">
        <f t="shared" ref="H120" si="41">IF(LEN(I120)&gt;0,CONCATENATE("&lt;ol class='answer'&gt;&lt;li",A120,"&gt;"),"&lt;ol style='display:none' class='answer'&gt;&lt;li style='display:none'&gt;")</f>
        <v>&lt;ol class='answer'&gt;&lt;li&gt;</v>
      </c>
      <c r="I120" t="str">
        <f t="shared" si="23"/>
        <v>grid grid-cols-5</v>
      </c>
      <c r="J120" t="s">
        <v>65</v>
      </c>
      <c r="K120" t="str">
        <f t="shared" si="24"/>
        <v>&lt;ol class='answer'&gt;&lt;li&gt;grid grid-cols-5&lt;/li&gt;</v>
      </c>
    </row>
    <row r="121" spans="1:11" x14ac:dyDescent="0.25">
      <c r="A121" t="str">
        <f>IF(Sheet2!E124=1," class='correct'","")</f>
        <v/>
      </c>
      <c r="B121" s="16" t="str">
        <f>IF(ISBLANK(Sheet1!H121),"",CONCATENATE("&lt;img src='","media/",Sheet1!H121,"'&gt;&lt;br/&gt;"))</f>
        <v/>
      </c>
      <c r="C121" s="16" t="str">
        <f>IF(ISBLANK(Sheet1!I121),"",CONCATENATE("&lt;br/&gt;&lt;img src='","media/",Sheet1!I121,"'&gt;"))</f>
        <v/>
      </c>
      <c r="D121" s="16" t="str">
        <f>IF(ISBLANK(Sheet1!J121),"",CONCATENATE("&lt;br/&gt;&lt;img src='","media/",Sheet1!J121,"'&gt;"))</f>
        <v/>
      </c>
      <c r="E121" s="16" t="str">
        <f>IF(ISBLANK(Sheet1!K121),"",CONCATENATE("&lt;br/&gt;&lt;audio controls&gt;&lt;source src='media/",Sheet1!K121,"'&gt;Your browser does not support the audio element.&lt;/audio&gt;"))</f>
        <v/>
      </c>
      <c r="F121" s="16" t="str">
        <f>IF(ISBLANK(Sheet1!L121),"",CONCATENATE("&lt;br/&gt;&lt;video controls&gt;&lt;source src='media/",Sheet1!L121,"'&gt;Your browser does not support the audio element.&lt;/video&gt;"))</f>
        <v/>
      </c>
      <c r="G121" s="16" t="str">
        <f>CONCATENATE(B121,SUBSTITUTE(Sheet1!D121,CHAR(34),"&amp;quot;"),Sheet1!AF121,C121,D121,E121,F121)</f>
        <v>grid grid-cols-6</v>
      </c>
      <c r="H121" t="str">
        <f t="shared" ref="H121" si="42">IF(LEN(I121)&gt;0,CONCATENATE("&lt;li",A121,"&gt;"),"&lt;li style='display:none'&gt;")</f>
        <v>&lt;li&gt;</v>
      </c>
      <c r="I121" t="str">
        <f t="shared" si="23"/>
        <v>grid grid-cols-6</v>
      </c>
      <c r="J121" t="s">
        <v>65</v>
      </c>
      <c r="K121" t="str">
        <f t="shared" si="24"/>
        <v>&lt;li&gt;grid grid-cols-6&lt;/li&gt;</v>
      </c>
    </row>
    <row r="122" spans="1:11" x14ac:dyDescent="0.25">
      <c r="A122" t="str">
        <f>IF(Sheet2!E125=1," class='correct'","")</f>
        <v xml:space="preserve"> class='correct'</v>
      </c>
      <c r="B122" s="16" t="str">
        <f>IF(ISBLANK(Sheet1!H122),"",CONCATENATE("&lt;img src='","media/",Sheet1!H122,"'&gt;&lt;br/&gt;"))</f>
        <v/>
      </c>
      <c r="C122" s="16" t="str">
        <f>IF(ISBLANK(Sheet1!I122),"",CONCATENATE("&lt;br/&gt;&lt;img src='","media/",Sheet1!I122,"'&gt;"))</f>
        <v/>
      </c>
      <c r="D122" s="16" t="str">
        <f>IF(ISBLANK(Sheet1!J122),"",CONCATENATE("&lt;br/&gt;&lt;img src='","media/",Sheet1!J122,"'&gt;"))</f>
        <v/>
      </c>
      <c r="E122" s="16" t="str">
        <f>IF(ISBLANK(Sheet1!K122),"",CONCATENATE("&lt;br/&gt;&lt;audio controls&gt;&lt;source src='media/",Sheet1!K122,"'&gt;Your browser does not support the audio element.&lt;/audio&gt;"))</f>
        <v/>
      </c>
      <c r="F122" s="16" t="str">
        <f>IF(ISBLANK(Sheet1!L122),"",CONCATENATE("&lt;br/&gt;&lt;video controls&gt;&lt;source src='media/",Sheet1!L122,"'&gt;Your browser does not support the audio element.&lt;/video&gt;"))</f>
        <v/>
      </c>
      <c r="G122" s="16" t="str">
        <f>CONCATENATE(B122,SUBSTITUTE(Sheet1!D122,CHAR(34),"&amp;quot;"),Sheet1!AF122,C122,D122,E122,F122)</f>
        <v>grid grid-cols-7</v>
      </c>
      <c r="H122" t="str">
        <f t="shared" si="28"/>
        <v>&lt;li class='correct'&gt;</v>
      </c>
      <c r="I122" t="str">
        <f t="shared" si="23"/>
        <v>grid grid-cols-7</v>
      </c>
      <c r="J122" t="s">
        <v>65</v>
      </c>
      <c r="K122" t="str">
        <f t="shared" si="24"/>
        <v>&lt;li class='correct'&gt;grid grid-cols-7&lt;/li&gt;</v>
      </c>
    </row>
    <row r="123" spans="1:11" x14ac:dyDescent="0.25">
      <c r="A123" t="str">
        <f>IF(Sheet2!E126=1," class='correct'","")</f>
        <v/>
      </c>
      <c r="B123" s="16" t="str">
        <f>IF(ISBLANK(Sheet1!H123),"",CONCATENATE("&lt;img src='","media/",Sheet1!H123,"'&gt;&lt;br/&gt;"))</f>
        <v/>
      </c>
      <c r="C123" s="16" t="str">
        <f>IF(ISBLANK(Sheet1!I123),"",CONCATENATE("&lt;br/&gt;&lt;img src='","media/",Sheet1!I123,"'&gt;"))</f>
        <v/>
      </c>
      <c r="D123" s="16" t="str">
        <f>IF(ISBLANK(Sheet1!J123),"",CONCATENATE("&lt;br/&gt;&lt;img src='","media/",Sheet1!J123,"'&gt;"))</f>
        <v/>
      </c>
      <c r="E123" s="16" t="str">
        <f>IF(ISBLANK(Sheet1!K123),"",CONCATENATE("&lt;br/&gt;&lt;audio controls&gt;&lt;source src='media/",Sheet1!K123,"'&gt;Your browser does not support the audio element.&lt;/audio&gt;"))</f>
        <v/>
      </c>
      <c r="F123" s="16" t="str">
        <f>IF(ISBLANK(Sheet1!L123),"",CONCATENATE("&lt;br/&gt;&lt;video controls&gt;&lt;source src='media/",Sheet1!L123,"'&gt;Your browser does not support the audio element.&lt;/video&gt;"))</f>
        <v/>
      </c>
      <c r="G123" s="16" t="str">
        <f>CONCATENATE(B123,SUBSTITUTE(Sheet1!D123,CHAR(34),"&amp;quot;"),Sheet1!AF123,C123,D123,E123,F123)</f>
        <v>grid grid-cols-8</v>
      </c>
      <c r="H123" t="str">
        <f t="shared" si="28"/>
        <v>&lt;li&gt;</v>
      </c>
      <c r="I123" t="str">
        <f t="shared" si="23"/>
        <v>grid grid-cols-8</v>
      </c>
      <c r="J123" t="s">
        <v>65</v>
      </c>
      <c r="K123" t="str">
        <f t="shared" si="24"/>
        <v>&lt;li&gt;grid grid-cols-8&lt;/li&gt;</v>
      </c>
    </row>
    <row r="124" spans="1:11" x14ac:dyDescent="0.25">
      <c r="A124" t="str">
        <f>IF(Sheet2!E127=1," class='correct'","")</f>
        <v/>
      </c>
      <c r="B124" s="16" t="str">
        <f>IF(ISBLANK(Sheet1!H124),"",CONCATENATE("&lt;img src='","media/",Sheet1!H124,"'&gt;&lt;br/&gt;"))</f>
        <v/>
      </c>
      <c r="C124" s="16" t="str">
        <f>IF(ISBLANK(Sheet1!I124),"",CONCATENATE("&lt;br/&gt;&lt;img src='","media/",Sheet1!I124,"'&gt;"))</f>
        <v/>
      </c>
      <c r="D124" s="16" t="str">
        <f>IF(ISBLANK(Sheet1!J124),"",CONCATENATE("&lt;br/&gt;&lt;img src='","media/",Sheet1!J124,"'&gt;"))</f>
        <v/>
      </c>
      <c r="E124" s="16" t="str">
        <f>IF(ISBLANK(Sheet1!K124),"",CONCATENATE("&lt;br/&gt;&lt;audio controls&gt;&lt;source src='media/",Sheet1!K124,"'&gt;Your browser does not support the audio element.&lt;/audio&gt;"))</f>
        <v/>
      </c>
      <c r="F124" s="16" t="str">
        <f>IF(ISBLANK(Sheet1!L124),"",CONCATENATE("&lt;br/&gt;&lt;video controls&gt;&lt;source src='media/",Sheet1!L124,"'&gt;Your browser does not support the audio element.&lt;/video&gt;"))</f>
        <v/>
      </c>
      <c r="G124" s="16" t="str">
        <f>CONCATENATE(B124,SUBSTITUTE(Sheet1!D124,CHAR(34),"&amp;quot;"),Sheet1!AF124,C124,D124,E124,F124)</f>
        <v>grid grid-cols-9</v>
      </c>
      <c r="H124" t="str">
        <f t="shared" si="28"/>
        <v>&lt;li&gt;</v>
      </c>
      <c r="I124" t="str">
        <f t="shared" si="23"/>
        <v>grid grid-cols-9</v>
      </c>
      <c r="J124" t="s">
        <v>67</v>
      </c>
      <c r="K124" t="str">
        <f t="shared" si="24"/>
        <v>&lt;li&gt;grid grid-cols-9&lt;/li&gt;&lt;/ol&gt;&lt;/li&gt;</v>
      </c>
    </row>
    <row r="125" spans="1:11" x14ac:dyDescent="0.25">
      <c r="A125" t="str">
        <f>IF(Sheet2!E128=1," class='correct'","")</f>
        <v/>
      </c>
      <c r="B125" s="16" t="str">
        <f>IF(ISBLANK(Sheet1!H125),"",CONCATENATE("&lt;img src='","media/",Sheet1!H125,"'&gt;&lt;br/&gt;"))</f>
        <v/>
      </c>
      <c r="C125" s="16" t="str">
        <f>IF(ISBLANK(Sheet1!I125),"",CONCATENATE("&lt;br/&gt;&lt;img src='","media/",Sheet1!I125,"'&gt;"))</f>
        <v/>
      </c>
      <c r="D125" s="16" t="str">
        <f>IF(ISBLANK(Sheet1!J125),"",CONCATENATE("&lt;br/&gt;&lt;img src='","media/",Sheet1!J125,"'&gt;"))</f>
        <v/>
      </c>
      <c r="E125" s="16" t="str">
        <f>IF(ISBLANK(Sheet1!K125),"",CONCATENATE("&lt;br/&gt;&lt;audio controls&gt;&lt;source src='media/",Sheet1!K125,"'&gt;Your browser does not support the audio element.&lt;/audio&gt;"))</f>
        <v/>
      </c>
      <c r="F125" s="16" t="str">
        <f>IF(ISBLANK(Sheet1!L125),"",CONCATENATE("&lt;br/&gt;&lt;video controls&gt;&lt;source src='media/",Sheet1!L125,"'&gt;Your browser does not support the audio element.&lt;/video&gt;"))</f>
        <v/>
      </c>
      <c r="G125" s="16" t="str">
        <f>CONCATENATE(B125,SUBSTITUTE(Sheet1!D125,CHAR(34),"&amp;quot;"),Sheet1!AF125,C125,D125,E125,F125)</f>
        <v>Untuk menyimpan data user ketika login dalam web php (status login), maka kita harus menggunakan...&amp;nbsp;</v>
      </c>
      <c r="H125" t="str">
        <f>IF(LEN(I125)&gt;0,CONCATENATE("&lt;li class='question'&gt;&lt;div&gt;&lt;span id='soalno'&gt;Soal No&lt;/span&gt;&lt;span id='nosoal'&gt;",Sheet1!B125,"&lt;/span&gt;&lt;/div&gt;&lt;div&gt;"),CONCATENATE("&lt;li class='question' style='display:none'&gt;&lt;div&gt;&lt;span id='soalno'&gt;Soal No&lt;/span&gt;&lt;span id='nosoal'&gt;",Sheet1!B125,"&lt;/span&gt;&lt;/div&gt;&lt;div&gt;"))</f>
        <v>&lt;li class='question'&gt;&lt;div&gt;&lt;span id='soalno'&gt;Soal No&lt;/span&gt;&lt;span id='nosoal'&gt;21&lt;/span&gt;&lt;/div&gt;&lt;div&gt;</v>
      </c>
      <c r="I125" t="str">
        <f t="shared" si="23"/>
        <v>Untuk menyimpan data user ketika login dalam web php (status login), maka kita harus menggunakan...&amp;nbsp;</v>
      </c>
      <c r="J125" t="s">
        <v>66</v>
      </c>
      <c r="K125" t="str">
        <f t="shared" si="24"/>
        <v>&lt;li class='question'&gt;&lt;div&gt;&lt;span id='soalno'&gt;Soal No&lt;/span&gt;&lt;span id='nosoal'&gt;21&lt;/span&gt;&lt;/div&gt;&lt;div&gt;Untuk menyimpan data user ketika login dalam web php (status login), maka kita harus menggunakan...&amp;nbsp;&lt;/div&gt;</v>
      </c>
    </row>
    <row r="126" spans="1:11" x14ac:dyDescent="0.25">
      <c r="A126" t="str">
        <f>IF(Sheet2!E129=1," class='correct'","")</f>
        <v/>
      </c>
      <c r="B126" s="16" t="str">
        <f>IF(ISBLANK(Sheet1!H126),"",CONCATENATE("&lt;img src='","media/",Sheet1!H126,"'&gt;&lt;br/&gt;"))</f>
        <v/>
      </c>
      <c r="C126" s="16" t="str">
        <f>IF(ISBLANK(Sheet1!I126),"",CONCATENATE("&lt;br/&gt;&lt;img src='","media/",Sheet1!I126,"'&gt;"))</f>
        <v/>
      </c>
      <c r="D126" s="16" t="str">
        <f>IF(ISBLANK(Sheet1!J126),"",CONCATENATE("&lt;br/&gt;&lt;img src='","media/",Sheet1!J126,"'&gt;"))</f>
        <v/>
      </c>
      <c r="E126" s="16" t="str">
        <f>IF(ISBLANK(Sheet1!K126),"",CONCATENATE("&lt;br/&gt;&lt;audio controls&gt;&lt;source src='media/",Sheet1!K126,"'&gt;Your browser does not support the audio element.&lt;/audio&gt;"))</f>
        <v/>
      </c>
      <c r="F126" s="16" t="str">
        <f>IF(ISBLANK(Sheet1!L126),"",CONCATENATE("&lt;br/&gt;&lt;video controls&gt;&lt;source src='media/",Sheet1!L126,"'&gt;Your browser does not support the audio element.&lt;/video&gt;"))</f>
        <v/>
      </c>
      <c r="G126" s="16" t="str">
        <f>CONCATENATE(B126,SUBSTITUTE(Sheet1!D126,CHAR(34),"&amp;quot;"),Sheet1!AF126,C126,D126,E126,F126)</f>
        <v>form</v>
      </c>
      <c r="H126" t="str">
        <f t="shared" ref="H126" si="43">IF(LEN(I126)&gt;0,CONCATENATE("&lt;ol class='answer'&gt;&lt;li",A126,"&gt;"),"&lt;ol style='display:none' class='answer'&gt;&lt;li style='display:none'&gt;")</f>
        <v>&lt;ol class='answer'&gt;&lt;li&gt;</v>
      </c>
      <c r="I126" t="str">
        <f t="shared" si="23"/>
        <v>form</v>
      </c>
      <c r="J126" t="s">
        <v>65</v>
      </c>
      <c r="K126" t="str">
        <f t="shared" si="24"/>
        <v>&lt;ol class='answer'&gt;&lt;li&gt;form&lt;/li&gt;</v>
      </c>
    </row>
    <row r="127" spans="1:11" x14ac:dyDescent="0.25">
      <c r="A127" t="str">
        <f>IF(Sheet2!E130=1," class='correct'","")</f>
        <v xml:space="preserve"> class='correct'</v>
      </c>
      <c r="B127" s="16" t="str">
        <f>IF(ISBLANK(Sheet1!H127),"",CONCATENATE("&lt;img src='","media/",Sheet1!H127,"'&gt;&lt;br/&gt;"))</f>
        <v/>
      </c>
      <c r="C127" s="16" t="str">
        <f>IF(ISBLANK(Sheet1!I127),"",CONCATENATE("&lt;br/&gt;&lt;img src='","media/",Sheet1!I127,"'&gt;"))</f>
        <v/>
      </c>
      <c r="D127" s="16" t="str">
        <f>IF(ISBLANK(Sheet1!J127),"",CONCATENATE("&lt;br/&gt;&lt;img src='","media/",Sheet1!J127,"'&gt;"))</f>
        <v/>
      </c>
      <c r="E127" s="16" t="str">
        <f>IF(ISBLANK(Sheet1!K127),"",CONCATENATE("&lt;br/&gt;&lt;audio controls&gt;&lt;source src='media/",Sheet1!K127,"'&gt;Your browser does not support the audio element.&lt;/audio&gt;"))</f>
        <v/>
      </c>
      <c r="F127" s="16" t="str">
        <f>IF(ISBLANK(Sheet1!L127),"",CONCATENATE("&lt;br/&gt;&lt;video controls&gt;&lt;source src='media/",Sheet1!L127,"'&gt;Your browser does not support the audio element.&lt;/video&gt;"))</f>
        <v/>
      </c>
      <c r="G127" s="16" t="str">
        <f>CONCATENATE(B127,SUBSTITUTE(Sheet1!D127,CHAR(34),"&amp;quot;"),Sheet1!AF127,C127,D127,E127,F127)</f>
        <v>session</v>
      </c>
      <c r="H127" t="str">
        <f t="shared" ref="H127" si="44">IF(LEN(I127)&gt;0,CONCATENATE("&lt;li",A127,"&gt;"),"&lt;li style='display:none'&gt;")</f>
        <v>&lt;li class='correct'&gt;</v>
      </c>
      <c r="I127" t="str">
        <f t="shared" si="23"/>
        <v>session</v>
      </c>
      <c r="J127" t="s">
        <v>65</v>
      </c>
      <c r="K127" t="str">
        <f t="shared" si="24"/>
        <v>&lt;li class='correct'&gt;session&lt;/li&gt;</v>
      </c>
    </row>
    <row r="128" spans="1:11" x14ac:dyDescent="0.25">
      <c r="A128" t="str">
        <f>IF(Sheet2!E131=1," class='correct'","")</f>
        <v/>
      </c>
      <c r="B128" s="16" t="str">
        <f>IF(ISBLANK(Sheet1!H128),"",CONCATENATE("&lt;img src='","media/",Sheet1!H128,"'&gt;&lt;br/&gt;"))</f>
        <v/>
      </c>
      <c r="C128" s="16" t="str">
        <f>IF(ISBLANK(Sheet1!I128),"",CONCATENATE("&lt;br/&gt;&lt;img src='","media/",Sheet1!I128,"'&gt;"))</f>
        <v/>
      </c>
      <c r="D128" s="16" t="str">
        <f>IF(ISBLANK(Sheet1!J128),"",CONCATENATE("&lt;br/&gt;&lt;img src='","media/",Sheet1!J128,"'&gt;"))</f>
        <v/>
      </c>
      <c r="E128" s="16" t="str">
        <f>IF(ISBLANK(Sheet1!K128),"",CONCATENATE("&lt;br/&gt;&lt;audio controls&gt;&lt;source src='media/",Sheet1!K128,"'&gt;Your browser does not support the audio element.&lt;/audio&gt;"))</f>
        <v/>
      </c>
      <c r="F128" s="16" t="str">
        <f>IF(ISBLANK(Sheet1!L128),"",CONCATENATE("&lt;br/&gt;&lt;video controls&gt;&lt;source src='media/",Sheet1!L128,"'&gt;Your browser does not support the audio element.&lt;/video&gt;"))</f>
        <v/>
      </c>
      <c r="G128" s="16" t="str">
        <f>CONCATENATE(B128,SUBSTITUTE(Sheet1!D128,CHAR(34),"&amp;quot;"),Sheet1!AF128,C128,D128,E128,F128)</f>
        <v>query</v>
      </c>
      <c r="H128" t="str">
        <f t="shared" si="28"/>
        <v>&lt;li&gt;</v>
      </c>
      <c r="I128" t="str">
        <f t="shared" si="23"/>
        <v>query</v>
      </c>
      <c r="J128" t="s">
        <v>65</v>
      </c>
      <c r="K128" t="str">
        <f t="shared" si="24"/>
        <v>&lt;li&gt;query&lt;/li&gt;</v>
      </c>
    </row>
    <row r="129" spans="1:11" x14ac:dyDescent="0.25">
      <c r="A129" t="str">
        <f>IF(Sheet2!E132=1," class='correct'","")</f>
        <v/>
      </c>
      <c r="B129" s="16" t="str">
        <f>IF(ISBLANK(Sheet1!H129),"",CONCATENATE("&lt;img src='","media/",Sheet1!H129,"'&gt;&lt;br/&gt;"))</f>
        <v/>
      </c>
      <c r="C129" s="16" t="str">
        <f>IF(ISBLANK(Sheet1!I129),"",CONCATENATE("&lt;br/&gt;&lt;img src='","media/",Sheet1!I129,"'&gt;"))</f>
        <v/>
      </c>
      <c r="D129" s="16" t="str">
        <f>IF(ISBLANK(Sheet1!J129),"",CONCATENATE("&lt;br/&gt;&lt;img src='","media/",Sheet1!J129,"'&gt;"))</f>
        <v/>
      </c>
      <c r="E129" s="16" t="str">
        <f>IF(ISBLANK(Sheet1!K129),"",CONCATENATE("&lt;br/&gt;&lt;audio controls&gt;&lt;source src='media/",Sheet1!K129,"'&gt;Your browser does not support the audio element.&lt;/audio&gt;"))</f>
        <v/>
      </c>
      <c r="F129" s="16" t="str">
        <f>IF(ISBLANK(Sheet1!L129),"",CONCATENATE("&lt;br/&gt;&lt;video controls&gt;&lt;source src='media/",Sheet1!L129,"'&gt;Your browser does not support the audio element.&lt;/video&gt;"))</f>
        <v/>
      </c>
      <c r="G129" s="16" t="str">
        <f>CONCATENATE(B129,SUBSTITUTE(Sheet1!D129,CHAR(34),"&amp;quot;"),Sheet1!AF129,C129,D129,E129,F129)</f>
        <v>hyperlink</v>
      </c>
      <c r="H129" t="str">
        <f t="shared" si="28"/>
        <v>&lt;li&gt;</v>
      </c>
      <c r="I129" t="str">
        <f t="shared" si="23"/>
        <v>hyperlink</v>
      </c>
      <c r="J129" t="s">
        <v>65</v>
      </c>
      <c r="K129" t="str">
        <f t="shared" si="24"/>
        <v>&lt;li&gt;hyperlink&lt;/li&gt;</v>
      </c>
    </row>
    <row r="130" spans="1:11" x14ac:dyDescent="0.25">
      <c r="A130" t="str">
        <f>IF(Sheet2!E133=1," class='correct'","")</f>
        <v/>
      </c>
      <c r="B130" s="16" t="str">
        <f>IF(ISBLANK(Sheet1!H130),"",CONCATENATE("&lt;img src='","media/",Sheet1!H130,"'&gt;&lt;br/&gt;"))</f>
        <v/>
      </c>
      <c r="C130" s="16" t="str">
        <f>IF(ISBLANK(Sheet1!I130),"",CONCATENATE("&lt;br/&gt;&lt;img src='","media/",Sheet1!I130,"'&gt;"))</f>
        <v/>
      </c>
      <c r="D130" s="16" t="str">
        <f>IF(ISBLANK(Sheet1!J130),"",CONCATENATE("&lt;br/&gt;&lt;img src='","media/",Sheet1!J130,"'&gt;"))</f>
        <v/>
      </c>
      <c r="E130" s="16" t="str">
        <f>IF(ISBLANK(Sheet1!K130),"",CONCATENATE("&lt;br/&gt;&lt;audio controls&gt;&lt;source src='media/",Sheet1!K130,"'&gt;Your browser does not support the audio element.&lt;/audio&gt;"))</f>
        <v/>
      </c>
      <c r="F130" s="16" t="str">
        <f>IF(ISBLANK(Sheet1!L130),"",CONCATENATE("&lt;br/&gt;&lt;video controls&gt;&lt;source src='media/",Sheet1!L130,"'&gt;Your browser does not support the audio element.&lt;/video&gt;"))</f>
        <v/>
      </c>
      <c r="G130" s="16" t="str">
        <f>CONCATENATE(B130,SUBSTITUTE(Sheet1!D130,CHAR(34),"&amp;quot;"),Sheet1!AF130,C130,D130,E130,F130)</f>
        <v>semua jawaban salah</v>
      </c>
      <c r="H130" t="str">
        <f t="shared" si="28"/>
        <v>&lt;li&gt;</v>
      </c>
      <c r="I130" t="str">
        <f t="shared" si="23"/>
        <v>semua jawaban salah</v>
      </c>
      <c r="J130" t="s">
        <v>67</v>
      </c>
      <c r="K130" t="str">
        <f t="shared" si="24"/>
        <v>&lt;li&gt;semua jawaban salah&lt;/li&gt;&lt;/ol&gt;&lt;/li&gt;</v>
      </c>
    </row>
    <row r="131" spans="1:11" x14ac:dyDescent="0.25">
      <c r="A131" t="str">
        <f>IF(Sheet2!E134=1," class='correct'","")</f>
        <v/>
      </c>
      <c r="B131" s="16" t="str">
        <f>IF(ISBLANK(Sheet1!H131),"",CONCATENATE("&lt;img src='","media/",Sheet1!H131,"'&gt;&lt;br/&gt;"))</f>
        <v/>
      </c>
      <c r="C131" s="16" t="str">
        <f>IF(ISBLANK(Sheet1!I131),"",CONCATENATE("&lt;br/&gt;&lt;img src='","media/",Sheet1!I131,"'&gt;"))</f>
        <v/>
      </c>
      <c r="D131" s="16" t="str">
        <f>IF(ISBLANK(Sheet1!J131),"",CONCATENATE("&lt;br/&gt;&lt;img src='","media/",Sheet1!J131,"'&gt;"))</f>
        <v/>
      </c>
      <c r="E131" s="16" t="str">
        <f>IF(ISBLANK(Sheet1!K131),"",CONCATENATE("&lt;br/&gt;&lt;audio controls&gt;&lt;source src='media/",Sheet1!K131,"'&gt;Your browser does not support the audio element.&lt;/audio&gt;"))</f>
        <v/>
      </c>
      <c r="F131" s="16" t="str">
        <f>IF(ISBLANK(Sheet1!L131),"",CONCATENATE("&lt;br/&gt;&lt;video controls&gt;&lt;source src='media/",Sheet1!L131,"'&gt;Your browser does not support the audio element.&lt;/video&gt;"))</f>
        <v/>
      </c>
      <c r="G131" s="16" t="str">
        <f>CONCATENATE(B131,SUBSTITUTE(Sheet1!D131,CHAR(34),"&amp;quot;"),Sheet1!AF131,C131,D131,E131,F131)</f>
        <v>Dalam tabel admin, bagian password menjadi kombinasi karakter (acak) yang sebenarnya artinya itu 'admin' dengan begitu orang yang berhasil mendapatkan datanya akan kesulitan untuk mengartikannya, konsep itu dinamakan dengan ...&amp;nbsp;</v>
      </c>
      <c r="H131" t="str">
        <f>IF(LEN(I131)&gt;0,CONCATENATE("&lt;li class='question'&gt;&lt;div&gt;&lt;span id='soalno'&gt;Soal No&lt;/span&gt;&lt;span id='nosoal'&gt;",Sheet1!B131,"&lt;/span&gt;&lt;/div&gt;&lt;div&gt;"),CONCATENATE("&lt;li class='question' style='display:none'&gt;&lt;div&gt;&lt;span id='soalno'&gt;Soal No&lt;/span&gt;&lt;span id='nosoal'&gt;",Sheet1!B131,"&lt;/span&gt;&lt;/div&gt;&lt;div&gt;"))</f>
        <v>&lt;li class='question'&gt;&lt;div&gt;&lt;span id='soalno'&gt;Soal No&lt;/span&gt;&lt;span id='nosoal'&gt;22&lt;/span&gt;&lt;/div&gt;&lt;div&gt;</v>
      </c>
      <c r="I131" t="str">
        <f t="shared" si="23"/>
        <v>Dalam tabel admin, bagian password menjadi kombinasi karakter (acak) yang sebenarnya artinya itu 'admin' dengan begitu orang yang berhasil mendapatkan datanya akan kesulitan untuk mengartikannya, konsep itu dinamakan dengan ...&amp;nbsp;</v>
      </c>
      <c r="J131" t="s">
        <v>66</v>
      </c>
      <c r="K131" t="str">
        <f t="shared" si="24"/>
        <v>&lt;li class='question'&gt;&lt;div&gt;&lt;span id='soalno'&gt;Soal No&lt;/span&gt;&lt;span id='nosoal'&gt;22&lt;/span&gt;&lt;/div&gt;&lt;div&gt;Dalam tabel admin, bagian password menjadi kombinasi karakter (acak) yang sebenarnya artinya itu 'admin' dengan begitu orang yang berhasil mendapatkan datanya akan kesulitan untuk mengartikannya, konsep itu dinamakan dengan ...&amp;nbsp;&lt;/div&gt;</v>
      </c>
    </row>
    <row r="132" spans="1:11" x14ac:dyDescent="0.25">
      <c r="A132" t="str">
        <f>IF(Sheet2!E135=1," class='correct'","")</f>
        <v/>
      </c>
      <c r="B132" s="16" t="str">
        <f>IF(ISBLANK(Sheet1!H132),"",CONCATENATE("&lt;img src='","media/",Sheet1!H132,"'&gt;&lt;br/&gt;"))</f>
        <v/>
      </c>
      <c r="C132" s="16" t="str">
        <f>IF(ISBLANK(Sheet1!I132),"",CONCATENATE("&lt;br/&gt;&lt;img src='","media/",Sheet1!I132,"'&gt;"))</f>
        <v/>
      </c>
      <c r="D132" s="16" t="str">
        <f>IF(ISBLANK(Sheet1!J132),"",CONCATENATE("&lt;br/&gt;&lt;img src='","media/",Sheet1!J132,"'&gt;"))</f>
        <v/>
      </c>
      <c r="E132" s="16" t="str">
        <f>IF(ISBLANK(Sheet1!K132),"",CONCATENATE("&lt;br/&gt;&lt;audio controls&gt;&lt;source src='media/",Sheet1!K132,"'&gt;Your browser does not support the audio element.&lt;/audio&gt;"))</f>
        <v/>
      </c>
      <c r="F132" s="16" t="str">
        <f>IF(ISBLANK(Sheet1!L132),"",CONCATENATE("&lt;br/&gt;&lt;video controls&gt;&lt;source src='media/",Sheet1!L132,"'&gt;Your browser does not support the audio element.&lt;/video&gt;"))</f>
        <v/>
      </c>
      <c r="G132" s="16" t="str">
        <f>CONCATENATE(B132,SUBSTITUTE(Sheet1!D132,CHAR(34),"&amp;quot;"),Sheet1!AF132,C132,D132,E132,F132)</f>
        <v>insert</v>
      </c>
      <c r="H132" t="str">
        <f t="shared" ref="H132" si="45">IF(LEN(I132)&gt;0,CONCATENATE("&lt;ol class='answer'&gt;&lt;li",A132,"&gt;"),"&lt;ol style='display:none' class='answer'&gt;&lt;li style='display:none'&gt;")</f>
        <v>&lt;ol class='answer'&gt;&lt;li&gt;</v>
      </c>
      <c r="I132" t="str">
        <f t="shared" si="23"/>
        <v>insert</v>
      </c>
      <c r="J132" t="s">
        <v>65</v>
      </c>
      <c r="K132" t="str">
        <f t="shared" si="24"/>
        <v>&lt;ol class='answer'&gt;&lt;li&gt;insert&lt;/li&gt;</v>
      </c>
    </row>
    <row r="133" spans="1:11" x14ac:dyDescent="0.25">
      <c r="A133" t="str">
        <f>IF(Sheet2!E136=1," class='correct'","")</f>
        <v/>
      </c>
      <c r="B133" s="16" t="str">
        <f>IF(ISBLANK(Sheet1!H133),"",CONCATENATE("&lt;img src='","media/",Sheet1!H133,"'&gt;&lt;br/&gt;"))</f>
        <v/>
      </c>
      <c r="C133" s="16" t="str">
        <f>IF(ISBLANK(Sheet1!I133),"",CONCATENATE("&lt;br/&gt;&lt;img src='","media/",Sheet1!I133,"'&gt;"))</f>
        <v/>
      </c>
      <c r="D133" s="16" t="str">
        <f>IF(ISBLANK(Sheet1!J133),"",CONCATENATE("&lt;br/&gt;&lt;img src='","media/",Sheet1!J133,"'&gt;"))</f>
        <v/>
      </c>
      <c r="E133" s="16" t="str">
        <f>IF(ISBLANK(Sheet1!K133),"",CONCATENATE("&lt;br/&gt;&lt;audio controls&gt;&lt;source src='media/",Sheet1!K133,"'&gt;Your browser does not support the audio element.&lt;/audio&gt;"))</f>
        <v/>
      </c>
      <c r="F133" s="16" t="str">
        <f>IF(ISBLANK(Sheet1!L133),"",CONCATENATE("&lt;br/&gt;&lt;video controls&gt;&lt;source src='media/",Sheet1!L133,"'&gt;Your browser does not support the audio element.&lt;/video&gt;"))</f>
        <v/>
      </c>
      <c r="G133" s="16" t="str">
        <f>CONCATENATE(B133,SUBSTITUTE(Sheet1!D133,CHAR(34),"&amp;quot;"),Sheet1!AF133,C133,D133,E133,F133)</f>
        <v>read</v>
      </c>
      <c r="H133" t="str">
        <f t="shared" ref="H133" si="46">IF(LEN(I133)&gt;0,CONCATENATE("&lt;li",A133,"&gt;"),"&lt;li style='display:none'&gt;")</f>
        <v>&lt;li&gt;</v>
      </c>
      <c r="I133" t="str">
        <f t="shared" si="23"/>
        <v>read</v>
      </c>
      <c r="J133" t="s">
        <v>65</v>
      </c>
      <c r="K133" t="str">
        <f t="shared" si="24"/>
        <v>&lt;li&gt;read&lt;/li&gt;</v>
      </c>
    </row>
    <row r="134" spans="1:11" x14ac:dyDescent="0.25">
      <c r="A134" t="str">
        <f>IF(Sheet2!E137=1," class='correct'","")</f>
        <v/>
      </c>
      <c r="B134" s="16" t="str">
        <f>IF(ISBLANK(Sheet1!H134),"",CONCATENATE("&lt;img src='","media/",Sheet1!H134,"'&gt;&lt;br/&gt;"))</f>
        <v/>
      </c>
      <c r="C134" s="16" t="str">
        <f>IF(ISBLANK(Sheet1!I134),"",CONCATENATE("&lt;br/&gt;&lt;img src='","media/",Sheet1!I134,"'&gt;"))</f>
        <v/>
      </c>
      <c r="D134" s="16" t="str">
        <f>IF(ISBLANK(Sheet1!J134),"",CONCATENATE("&lt;br/&gt;&lt;img src='","media/",Sheet1!J134,"'&gt;"))</f>
        <v/>
      </c>
      <c r="E134" s="16" t="str">
        <f>IF(ISBLANK(Sheet1!K134),"",CONCATENATE("&lt;br/&gt;&lt;audio controls&gt;&lt;source src='media/",Sheet1!K134,"'&gt;Your browser does not support the audio element.&lt;/audio&gt;"))</f>
        <v/>
      </c>
      <c r="F134" s="16" t="str">
        <f>IF(ISBLANK(Sheet1!L134),"",CONCATENATE("&lt;br/&gt;&lt;video controls&gt;&lt;source src='media/",Sheet1!L134,"'&gt;Your browser does not support the audio element.&lt;/video&gt;"))</f>
        <v/>
      </c>
      <c r="G134" s="16" t="str">
        <f>CONCATENATE(B134,SUBSTITUTE(Sheet1!D134,CHAR(34),"&amp;quot;"),Sheet1!AF134,C134,D134,E134,F134)</f>
        <v>update</v>
      </c>
      <c r="H134" t="str">
        <f t="shared" si="28"/>
        <v>&lt;li&gt;</v>
      </c>
      <c r="I134" t="str">
        <f t="shared" ref="I134:I197" si="47">G134</f>
        <v>update</v>
      </c>
      <c r="J134" t="s">
        <v>65</v>
      </c>
      <c r="K134" t="str">
        <f t="shared" ref="K134:K197" si="48">SUBSTITUTE(CONCATENATE(H134,I134,J134),CHAR(10),"")</f>
        <v>&lt;li&gt;update&lt;/li&gt;</v>
      </c>
    </row>
    <row r="135" spans="1:11" x14ac:dyDescent="0.25">
      <c r="A135" t="str">
        <f>IF(Sheet2!E138=1," class='correct'","")</f>
        <v/>
      </c>
      <c r="B135" s="16" t="str">
        <f>IF(ISBLANK(Sheet1!H135),"",CONCATENATE("&lt;img src='","media/",Sheet1!H135,"'&gt;&lt;br/&gt;"))</f>
        <v/>
      </c>
      <c r="C135" s="16" t="str">
        <f>IF(ISBLANK(Sheet1!I135),"",CONCATENATE("&lt;br/&gt;&lt;img src='","media/",Sheet1!I135,"'&gt;"))</f>
        <v/>
      </c>
      <c r="D135" s="16" t="str">
        <f>IF(ISBLANK(Sheet1!J135),"",CONCATENATE("&lt;br/&gt;&lt;img src='","media/",Sheet1!J135,"'&gt;"))</f>
        <v/>
      </c>
      <c r="E135" s="16" t="str">
        <f>IF(ISBLANK(Sheet1!K135),"",CONCATENATE("&lt;br/&gt;&lt;audio controls&gt;&lt;source src='media/",Sheet1!K135,"'&gt;Your browser does not support the audio element.&lt;/audio&gt;"))</f>
        <v/>
      </c>
      <c r="F135" s="16" t="str">
        <f>IF(ISBLANK(Sheet1!L135),"",CONCATENATE("&lt;br/&gt;&lt;video controls&gt;&lt;source src='media/",Sheet1!L135,"'&gt;Your browser does not support the audio element.&lt;/video&gt;"))</f>
        <v/>
      </c>
      <c r="G135" s="16" t="str">
        <f>CONCATENATE(B135,SUBSTITUTE(Sheet1!D135,CHAR(34),"&amp;quot;"),Sheet1!AF135,C135,D135,E135,F135)</f>
        <v>delete</v>
      </c>
      <c r="H135" t="str">
        <f t="shared" si="28"/>
        <v>&lt;li&gt;</v>
      </c>
      <c r="I135" t="str">
        <f t="shared" si="47"/>
        <v>delete</v>
      </c>
      <c r="J135" t="s">
        <v>65</v>
      </c>
      <c r="K135" t="str">
        <f t="shared" si="48"/>
        <v>&lt;li&gt;delete&lt;/li&gt;</v>
      </c>
    </row>
    <row r="136" spans="1:11" x14ac:dyDescent="0.25">
      <c r="A136" t="str">
        <f>IF(Sheet2!E139=1," class='correct'","")</f>
        <v xml:space="preserve"> class='correct'</v>
      </c>
      <c r="B136" s="16" t="str">
        <f>IF(ISBLANK(Sheet1!H136),"",CONCATENATE("&lt;img src='","media/",Sheet1!H136,"'&gt;&lt;br/&gt;"))</f>
        <v/>
      </c>
      <c r="C136" s="16" t="str">
        <f>IF(ISBLANK(Sheet1!I136),"",CONCATENATE("&lt;br/&gt;&lt;img src='","media/",Sheet1!I136,"'&gt;"))</f>
        <v/>
      </c>
      <c r="D136" s="16" t="str">
        <f>IF(ISBLANK(Sheet1!J136),"",CONCATENATE("&lt;br/&gt;&lt;img src='","media/",Sheet1!J136,"'&gt;"))</f>
        <v/>
      </c>
      <c r="E136" s="16" t="str">
        <f>IF(ISBLANK(Sheet1!K136),"",CONCATENATE("&lt;br/&gt;&lt;audio controls&gt;&lt;source src='media/",Sheet1!K136,"'&gt;Your browser does not support the audio element.&lt;/audio&gt;"))</f>
        <v/>
      </c>
      <c r="F136" s="16" t="str">
        <f>IF(ISBLANK(Sheet1!L136),"",CONCATENATE("&lt;br/&gt;&lt;video controls&gt;&lt;source src='media/",Sheet1!L136,"'&gt;Your browser does not support the audio element.&lt;/video&gt;"))</f>
        <v/>
      </c>
      <c r="G136" s="16" t="str">
        <f>CONCATENATE(B136,SUBSTITUTE(Sheet1!D136,CHAR(34),"&amp;quot;"),Sheet1!AF136,C136,D136,E136,F136)</f>
        <v>enkripsi</v>
      </c>
      <c r="H136" t="str">
        <f t="shared" si="28"/>
        <v>&lt;li class='correct'&gt;</v>
      </c>
      <c r="I136" t="str">
        <f t="shared" si="47"/>
        <v>enkripsi</v>
      </c>
      <c r="J136" t="s">
        <v>67</v>
      </c>
      <c r="K136" t="str">
        <f t="shared" si="48"/>
        <v>&lt;li class='correct'&gt;enkripsi&lt;/li&gt;&lt;/ol&gt;&lt;/li&gt;</v>
      </c>
    </row>
    <row r="137" spans="1:11" x14ac:dyDescent="0.25">
      <c r="A137" t="str">
        <f>IF(Sheet2!E140=1," class='correct'","")</f>
        <v/>
      </c>
      <c r="B137" s="16" t="str">
        <f>IF(ISBLANK(Sheet1!H137),"",CONCATENATE("&lt;img src='","media/",Sheet1!H137,"'&gt;&lt;br/&gt;"))</f>
        <v/>
      </c>
      <c r="C137" s="16" t="str">
        <f>IF(ISBLANK(Sheet1!I137),"",CONCATENATE("&lt;br/&gt;&lt;img src='","media/",Sheet1!I137,"'&gt;"))</f>
        <v/>
      </c>
      <c r="D137" s="16" t="str">
        <f>IF(ISBLANK(Sheet1!J137),"",CONCATENATE("&lt;br/&gt;&lt;img src='","media/",Sheet1!J137,"'&gt;"))</f>
        <v/>
      </c>
      <c r="E137" s="16" t="str">
        <f>IF(ISBLANK(Sheet1!K137),"",CONCATENATE("&lt;br/&gt;&lt;audio controls&gt;&lt;source src='media/",Sheet1!K137,"'&gt;Your browser does not support the audio element.&lt;/audio&gt;"))</f>
        <v/>
      </c>
      <c r="F137" s="16" t="str">
        <f>IF(ISBLANK(Sheet1!L137),"",CONCATENATE("&lt;br/&gt;&lt;video controls&gt;&lt;source src='media/",Sheet1!L137,"'&gt;Your browser does not support the audio element.&lt;/video&gt;"))</f>
        <v/>
      </c>
      <c r="G137" s="16" t="str">
        <f>CONCATENATE(B137,SUBSTITUTE(Sheet1!D137,CHAR(34),"&amp;quot;"),Sheet1!AF137,C137,D137,E137,F137)</f>
        <v>cara membuat koneksi dalam php, kita membutuhkan, kecuali...&amp;nbsp;</v>
      </c>
      <c r="H137" t="str">
        <f>IF(LEN(I137)&gt;0,CONCATENATE("&lt;li class='question'&gt;&lt;div&gt;&lt;span id='soalno'&gt;Soal No&lt;/span&gt;&lt;span id='nosoal'&gt;",Sheet1!B137,"&lt;/span&gt;&lt;/div&gt;&lt;div&gt;"),CONCATENATE("&lt;li class='question' style='display:none'&gt;&lt;div&gt;&lt;span id='soalno'&gt;Soal No&lt;/span&gt;&lt;span id='nosoal'&gt;",Sheet1!B137,"&lt;/span&gt;&lt;/div&gt;&lt;div&gt;"))</f>
        <v>&lt;li class='question'&gt;&lt;div&gt;&lt;span id='soalno'&gt;Soal No&lt;/span&gt;&lt;span id='nosoal'&gt;23&lt;/span&gt;&lt;/div&gt;&lt;div&gt;</v>
      </c>
      <c r="I137" t="str">
        <f t="shared" si="47"/>
        <v>cara membuat koneksi dalam php, kita membutuhkan, kecuali...&amp;nbsp;</v>
      </c>
      <c r="J137" t="s">
        <v>66</v>
      </c>
      <c r="K137" t="str">
        <f t="shared" si="48"/>
        <v>&lt;li class='question'&gt;&lt;div&gt;&lt;span id='soalno'&gt;Soal No&lt;/span&gt;&lt;span id='nosoal'&gt;23&lt;/span&gt;&lt;/div&gt;&lt;div&gt;cara membuat koneksi dalam php, kita membutuhkan, kecuali...&amp;nbsp;&lt;/div&gt;</v>
      </c>
    </row>
    <row r="138" spans="1:11" x14ac:dyDescent="0.25">
      <c r="A138" t="str">
        <f>IF(Sheet2!E141=1," class='correct'","")</f>
        <v/>
      </c>
      <c r="B138" s="16" t="str">
        <f>IF(ISBLANK(Sheet1!H138),"",CONCATENATE("&lt;img src='","media/",Sheet1!H138,"'&gt;&lt;br/&gt;"))</f>
        <v/>
      </c>
      <c r="C138" s="16" t="str">
        <f>IF(ISBLANK(Sheet1!I138),"",CONCATENATE("&lt;br/&gt;&lt;img src='","media/",Sheet1!I138,"'&gt;"))</f>
        <v/>
      </c>
      <c r="D138" s="16" t="str">
        <f>IF(ISBLANK(Sheet1!J138),"",CONCATENATE("&lt;br/&gt;&lt;img src='","media/",Sheet1!J138,"'&gt;"))</f>
        <v/>
      </c>
      <c r="E138" s="16" t="str">
        <f>IF(ISBLANK(Sheet1!K138),"",CONCATENATE("&lt;br/&gt;&lt;audio controls&gt;&lt;source src='media/",Sheet1!K138,"'&gt;Your browser does not support the audio element.&lt;/audio&gt;"))</f>
        <v/>
      </c>
      <c r="F138" s="16" t="str">
        <f>IF(ISBLANK(Sheet1!L138),"",CONCATENATE("&lt;br/&gt;&lt;video controls&gt;&lt;source src='media/",Sheet1!L138,"'&gt;Your browser does not support the audio element.&lt;/video&gt;"))</f>
        <v/>
      </c>
      <c r="G138" s="16" t="str">
        <f>CONCATENATE(B138,SUBSTITUTE(Sheet1!D138,CHAR(34),"&amp;quot;"),Sheet1!AF138,C138,D138,E138,F138)</f>
        <v>host</v>
      </c>
      <c r="H138" t="str">
        <f t="shared" ref="H138" si="49">IF(LEN(I138)&gt;0,CONCATENATE("&lt;ol class='answer'&gt;&lt;li",A138,"&gt;"),"&lt;ol style='display:none' class='answer'&gt;&lt;li style='display:none'&gt;")</f>
        <v>&lt;ol class='answer'&gt;&lt;li&gt;</v>
      </c>
      <c r="I138" t="str">
        <f t="shared" si="47"/>
        <v>host</v>
      </c>
      <c r="J138" t="s">
        <v>65</v>
      </c>
      <c r="K138" t="str">
        <f t="shared" si="48"/>
        <v>&lt;ol class='answer'&gt;&lt;li&gt;host&lt;/li&gt;</v>
      </c>
    </row>
    <row r="139" spans="1:11" x14ac:dyDescent="0.25">
      <c r="A139" t="str">
        <f>IF(Sheet2!E142=1," class='correct'","")</f>
        <v/>
      </c>
      <c r="B139" s="16" t="str">
        <f>IF(ISBLANK(Sheet1!H139),"",CONCATENATE("&lt;img src='","media/",Sheet1!H139,"'&gt;&lt;br/&gt;"))</f>
        <v/>
      </c>
      <c r="C139" s="16" t="str">
        <f>IF(ISBLANK(Sheet1!I139),"",CONCATENATE("&lt;br/&gt;&lt;img src='","media/",Sheet1!I139,"'&gt;"))</f>
        <v/>
      </c>
      <c r="D139" s="16" t="str">
        <f>IF(ISBLANK(Sheet1!J139),"",CONCATENATE("&lt;br/&gt;&lt;img src='","media/",Sheet1!J139,"'&gt;"))</f>
        <v/>
      </c>
      <c r="E139" s="16" t="str">
        <f>IF(ISBLANK(Sheet1!K139),"",CONCATENATE("&lt;br/&gt;&lt;audio controls&gt;&lt;source src='media/",Sheet1!K139,"'&gt;Your browser does not support the audio element.&lt;/audio&gt;"))</f>
        <v/>
      </c>
      <c r="F139" s="16" t="str">
        <f>IF(ISBLANK(Sheet1!L139),"",CONCATENATE("&lt;br/&gt;&lt;video controls&gt;&lt;source src='media/",Sheet1!L139,"'&gt;Your browser does not support the audio element.&lt;/video&gt;"))</f>
        <v/>
      </c>
      <c r="G139" s="16" t="str">
        <f>CONCATENATE(B139,SUBSTITUTE(Sheet1!D139,CHAR(34),"&amp;quot;"),Sheet1!AF139,C139,D139,E139,F139)</f>
        <v>username</v>
      </c>
      <c r="H139" t="str">
        <f t="shared" ref="H139" si="50">IF(LEN(I139)&gt;0,CONCATENATE("&lt;li",A139,"&gt;"),"&lt;li style='display:none'&gt;")</f>
        <v>&lt;li&gt;</v>
      </c>
      <c r="I139" t="str">
        <f t="shared" si="47"/>
        <v>username</v>
      </c>
      <c r="J139" t="s">
        <v>65</v>
      </c>
      <c r="K139" t="str">
        <f t="shared" si="48"/>
        <v>&lt;li&gt;username&lt;/li&gt;</v>
      </c>
    </row>
    <row r="140" spans="1:11" x14ac:dyDescent="0.25">
      <c r="A140" t="str">
        <f>IF(Sheet2!E143=1," class='correct'","")</f>
        <v/>
      </c>
      <c r="B140" s="16" t="str">
        <f>IF(ISBLANK(Sheet1!H140),"",CONCATENATE("&lt;img src='","media/",Sheet1!H140,"'&gt;&lt;br/&gt;"))</f>
        <v/>
      </c>
      <c r="C140" s="16" t="str">
        <f>IF(ISBLANK(Sheet1!I140),"",CONCATENATE("&lt;br/&gt;&lt;img src='","media/",Sheet1!I140,"'&gt;"))</f>
        <v/>
      </c>
      <c r="D140" s="16" t="str">
        <f>IF(ISBLANK(Sheet1!J140),"",CONCATENATE("&lt;br/&gt;&lt;img src='","media/",Sheet1!J140,"'&gt;"))</f>
        <v/>
      </c>
      <c r="E140" s="16" t="str">
        <f>IF(ISBLANK(Sheet1!K140),"",CONCATENATE("&lt;br/&gt;&lt;audio controls&gt;&lt;source src='media/",Sheet1!K140,"'&gt;Your browser does not support the audio element.&lt;/audio&gt;"))</f>
        <v/>
      </c>
      <c r="F140" s="16" t="str">
        <f>IF(ISBLANK(Sheet1!L140),"",CONCATENATE("&lt;br/&gt;&lt;video controls&gt;&lt;source src='media/",Sheet1!L140,"'&gt;Your browser does not support the audio element.&lt;/video&gt;"))</f>
        <v/>
      </c>
      <c r="G140" s="16" t="str">
        <f>CONCATENATE(B140,SUBSTITUTE(Sheet1!D140,CHAR(34),"&amp;quot;"),Sheet1!AF140,C140,D140,E140,F140)</f>
        <v>password</v>
      </c>
      <c r="H140" t="str">
        <f t="shared" si="28"/>
        <v>&lt;li&gt;</v>
      </c>
      <c r="I140" t="str">
        <f t="shared" si="47"/>
        <v>password</v>
      </c>
      <c r="J140" t="s">
        <v>65</v>
      </c>
      <c r="K140" t="str">
        <f t="shared" si="48"/>
        <v>&lt;li&gt;password&lt;/li&gt;</v>
      </c>
    </row>
    <row r="141" spans="1:11" x14ac:dyDescent="0.25">
      <c r="A141" t="str">
        <f>IF(Sheet2!E144=1," class='correct'","")</f>
        <v/>
      </c>
      <c r="B141" s="16" t="str">
        <f>IF(ISBLANK(Sheet1!H141),"",CONCATENATE("&lt;img src='","media/",Sheet1!H141,"'&gt;&lt;br/&gt;"))</f>
        <v/>
      </c>
      <c r="C141" s="16" t="str">
        <f>IF(ISBLANK(Sheet1!I141),"",CONCATENATE("&lt;br/&gt;&lt;img src='","media/",Sheet1!I141,"'&gt;"))</f>
        <v/>
      </c>
      <c r="D141" s="16" t="str">
        <f>IF(ISBLANK(Sheet1!J141),"",CONCATENATE("&lt;br/&gt;&lt;img src='","media/",Sheet1!J141,"'&gt;"))</f>
        <v/>
      </c>
      <c r="E141" s="16" t="str">
        <f>IF(ISBLANK(Sheet1!K141),"",CONCATENATE("&lt;br/&gt;&lt;audio controls&gt;&lt;source src='media/",Sheet1!K141,"'&gt;Your browser does not support the audio element.&lt;/audio&gt;"))</f>
        <v/>
      </c>
      <c r="F141" s="16" t="str">
        <f>IF(ISBLANK(Sheet1!L141),"",CONCATENATE("&lt;br/&gt;&lt;video controls&gt;&lt;source src='media/",Sheet1!L141,"'&gt;Your browser does not support the audio element.&lt;/video&gt;"))</f>
        <v/>
      </c>
      <c r="G141" s="16" t="str">
        <f>CONCATENATE(B141,SUBSTITUTE(Sheet1!D141,CHAR(34),"&amp;quot;"),Sheet1!AF141,C141,D141,E141,F141)</f>
        <v>nama database</v>
      </c>
      <c r="H141" t="str">
        <f t="shared" si="28"/>
        <v>&lt;li&gt;</v>
      </c>
      <c r="I141" t="str">
        <f t="shared" si="47"/>
        <v>nama database</v>
      </c>
      <c r="J141" t="s">
        <v>65</v>
      </c>
      <c r="K141" t="str">
        <f t="shared" si="48"/>
        <v>&lt;li&gt;nama database&lt;/li&gt;</v>
      </c>
    </row>
    <row r="142" spans="1:11" x14ac:dyDescent="0.25">
      <c r="A142" t="str">
        <f>IF(Sheet2!E145=1," class='correct'","")</f>
        <v xml:space="preserve"> class='correct'</v>
      </c>
      <c r="B142" s="16" t="str">
        <f>IF(ISBLANK(Sheet1!H142),"",CONCATENATE("&lt;img src='","media/",Sheet1!H142,"'&gt;&lt;br/&gt;"))</f>
        <v/>
      </c>
      <c r="C142" s="16" t="str">
        <f>IF(ISBLANK(Sheet1!I142),"",CONCATENATE("&lt;br/&gt;&lt;img src='","media/",Sheet1!I142,"'&gt;"))</f>
        <v/>
      </c>
      <c r="D142" s="16" t="str">
        <f>IF(ISBLANK(Sheet1!J142),"",CONCATENATE("&lt;br/&gt;&lt;img src='","media/",Sheet1!J142,"'&gt;"))</f>
        <v/>
      </c>
      <c r="E142" s="16" t="str">
        <f>IF(ISBLANK(Sheet1!K142),"",CONCATENATE("&lt;br/&gt;&lt;audio controls&gt;&lt;source src='media/",Sheet1!K142,"'&gt;Your browser does not support the audio element.&lt;/audio&gt;"))</f>
        <v/>
      </c>
      <c r="F142" s="16" t="str">
        <f>IF(ISBLANK(Sheet1!L142),"",CONCATENATE("&lt;br/&gt;&lt;video controls&gt;&lt;source src='media/",Sheet1!L142,"'&gt;Your browser does not support the audio element.&lt;/video&gt;"))</f>
        <v/>
      </c>
      <c r="G142" s="16" t="str">
        <f>CONCATENATE(B142,SUBSTITUTE(Sheet1!D142,CHAR(34),"&amp;quot;"),Sheet1!AF142,C142,D142,E142,F142)</f>
        <v>nama tabel/entitas</v>
      </c>
      <c r="H142" t="str">
        <f t="shared" si="28"/>
        <v>&lt;li class='correct'&gt;</v>
      </c>
      <c r="I142" t="str">
        <f t="shared" si="47"/>
        <v>nama tabel/entitas</v>
      </c>
      <c r="J142" t="s">
        <v>67</v>
      </c>
      <c r="K142" t="str">
        <f t="shared" si="48"/>
        <v>&lt;li class='correct'&gt;nama tabel/entitas&lt;/li&gt;&lt;/ol&gt;&lt;/li&gt;</v>
      </c>
    </row>
    <row r="143" spans="1:11" x14ac:dyDescent="0.25">
      <c r="A143" t="str">
        <f>IF(Sheet2!E146=1," class='correct'","")</f>
        <v/>
      </c>
      <c r="B143" s="16" t="str">
        <f>IF(ISBLANK(Sheet1!H143),"",CONCATENATE("&lt;img src='","media/",Sheet1!H143,"'&gt;&lt;br/&gt;"))</f>
        <v/>
      </c>
      <c r="C143" s="16" t="str">
        <f>IF(ISBLANK(Sheet1!I143),"",CONCATENATE("&lt;br/&gt;&lt;img src='","media/",Sheet1!I143,"'&gt;"))</f>
        <v/>
      </c>
      <c r="D143" s="16" t="str">
        <f>IF(ISBLANK(Sheet1!J143),"",CONCATENATE("&lt;br/&gt;&lt;img src='","media/",Sheet1!J143,"'&gt;"))</f>
        <v/>
      </c>
      <c r="E143" s="16" t="str">
        <f>IF(ISBLANK(Sheet1!K143),"",CONCATENATE("&lt;br/&gt;&lt;audio controls&gt;&lt;source src='media/",Sheet1!K143,"'&gt;Your browser does not support the audio element.&lt;/audio&gt;"))</f>
        <v/>
      </c>
      <c r="F143" s="16" t="str">
        <f>IF(ISBLANK(Sheet1!L143),"",CONCATENATE("&lt;br/&gt;&lt;video controls&gt;&lt;source src='media/",Sheet1!L143,"'&gt;Your browser does not support the audio element.&lt;/video&gt;"))</f>
        <v/>
      </c>
      <c r="G143" s="16" t="str">
        <f>CONCATENATE(B143,SUBSTITUTE(Sheet1!D143,CHAR(34),"&amp;quot;"),Sheet1!AF143,C143,D143,E143,F143)</f>
        <v>Create dalam crud berarti melakukan query&amp;nbsp;</v>
      </c>
      <c r="H143" t="str">
        <f>IF(LEN(I143)&gt;0,CONCATENATE("&lt;li class='question'&gt;&lt;div&gt;&lt;span id='soalno'&gt;Soal No&lt;/span&gt;&lt;span id='nosoal'&gt;",Sheet1!B143,"&lt;/span&gt;&lt;/div&gt;&lt;div&gt;"),CONCATENATE("&lt;li class='question' style='display:none'&gt;&lt;div&gt;&lt;span id='soalno'&gt;Soal No&lt;/span&gt;&lt;span id='nosoal'&gt;",Sheet1!B143,"&lt;/span&gt;&lt;/div&gt;&lt;div&gt;"))</f>
        <v>&lt;li class='question'&gt;&lt;div&gt;&lt;span id='soalno'&gt;Soal No&lt;/span&gt;&lt;span id='nosoal'&gt;24&lt;/span&gt;&lt;/div&gt;&lt;div&gt;</v>
      </c>
      <c r="I143" t="str">
        <f t="shared" si="47"/>
        <v>Create dalam crud berarti melakukan query&amp;nbsp;</v>
      </c>
      <c r="J143" t="s">
        <v>66</v>
      </c>
      <c r="K143" t="str">
        <f t="shared" si="48"/>
        <v>&lt;li class='question'&gt;&lt;div&gt;&lt;span id='soalno'&gt;Soal No&lt;/span&gt;&lt;span id='nosoal'&gt;24&lt;/span&gt;&lt;/div&gt;&lt;div&gt;Create dalam crud berarti melakukan query&amp;nbsp;&lt;/div&gt;</v>
      </c>
    </row>
    <row r="144" spans="1:11" x14ac:dyDescent="0.25">
      <c r="A144" t="str">
        <f>IF(Sheet2!E147=1," class='correct'","")</f>
        <v xml:space="preserve"> class='correct'</v>
      </c>
      <c r="B144" s="16" t="str">
        <f>IF(ISBLANK(Sheet1!H144),"",CONCATENATE("&lt;img src='","media/",Sheet1!H144,"'&gt;&lt;br/&gt;"))</f>
        <v/>
      </c>
      <c r="C144" s="16" t="str">
        <f>IF(ISBLANK(Sheet1!I144),"",CONCATENATE("&lt;br/&gt;&lt;img src='","media/",Sheet1!I144,"'&gt;"))</f>
        <v/>
      </c>
      <c r="D144" s="16" t="str">
        <f>IF(ISBLANK(Sheet1!J144),"",CONCATENATE("&lt;br/&gt;&lt;img src='","media/",Sheet1!J144,"'&gt;"))</f>
        <v/>
      </c>
      <c r="E144" s="16" t="str">
        <f>IF(ISBLANK(Sheet1!K144),"",CONCATENATE("&lt;br/&gt;&lt;audio controls&gt;&lt;source src='media/",Sheet1!K144,"'&gt;Your browser does not support the audio element.&lt;/audio&gt;"))</f>
        <v/>
      </c>
      <c r="F144" s="16" t="str">
        <f>IF(ISBLANK(Sheet1!L144),"",CONCATENATE("&lt;br/&gt;&lt;video controls&gt;&lt;source src='media/",Sheet1!L144,"'&gt;Your browser does not support the audio element.&lt;/video&gt;"))</f>
        <v/>
      </c>
      <c r="G144" s="16" t="str">
        <f>CONCATENATE(B144,SUBSTITUTE(Sheet1!D144,CHAR(34),"&amp;quot;"),Sheet1!AF144,C144,D144,E144,F144)</f>
        <v>insert</v>
      </c>
      <c r="H144" t="str">
        <f t="shared" ref="H144" si="51">IF(LEN(I144)&gt;0,CONCATENATE("&lt;ol class='answer'&gt;&lt;li",A144,"&gt;"),"&lt;ol style='display:none' class='answer'&gt;&lt;li style='display:none'&gt;")</f>
        <v>&lt;ol class='answer'&gt;&lt;li class='correct'&gt;</v>
      </c>
      <c r="I144" t="str">
        <f t="shared" si="47"/>
        <v>insert</v>
      </c>
      <c r="J144" t="s">
        <v>65</v>
      </c>
      <c r="K144" t="str">
        <f t="shared" si="48"/>
        <v>&lt;ol class='answer'&gt;&lt;li class='correct'&gt;insert&lt;/li&gt;</v>
      </c>
    </row>
    <row r="145" spans="1:11" x14ac:dyDescent="0.25">
      <c r="A145" t="str">
        <f>IF(Sheet2!E148=1," class='correct'","")</f>
        <v/>
      </c>
      <c r="B145" s="16" t="str">
        <f>IF(ISBLANK(Sheet1!H145),"",CONCATENATE("&lt;img src='","media/",Sheet1!H145,"'&gt;&lt;br/&gt;"))</f>
        <v/>
      </c>
      <c r="C145" s="16" t="str">
        <f>IF(ISBLANK(Sheet1!I145),"",CONCATENATE("&lt;br/&gt;&lt;img src='","media/",Sheet1!I145,"'&gt;"))</f>
        <v/>
      </c>
      <c r="D145" s="16" t="str">
        <f>IF(ISBLANK(Sheet1!J145),"",CONCATENATE("&lt;br/&gt;&lt;img src='","media/",Sheet1!J145,"'&gt;"))</f>
        <v/>
      </c>
      <c r="E145" s="16" t="str">
        <f>IF(ISBLANK(Sheet1!K145),"",CONCATENATE("&lt;br/&gt;&lt;audio controls&gt;&lt;source src='media/",Sheet1!K145,"'&gt;Your browser does not support the audio element.&lt;/audio&gt;"))</f>
        <v/>
      </c>
      <c r="F145" s="16" t="str">
        <f>IF(ISBLANK(Sheet1!L145),"",CONCATENATE("&lt;br/&gt;&lt;video controls&gt;&lt;source src='media/",Sheet1!L145,"'&gt;Your browser does not support the audio element.&lt;/video&gt;"))</f>
        <v/>
      </c>
      <c r="G145" s="16" t="str">
        <f>CONCATENATE(B145,SUBSTITUTE(Sheet1!D145,CHAR(34),"&amp;quot;"),Sheet1!AF145,C145,D145,E145,F145)</f>
        <v>select</v>
      </c>
      <c r="H145" t="str">
        <f t="shared" ref="H145:H208" si="52">IF(LEN(I145)&gt;0,CONCATENATE("&lt;li",A145,"&gt;"),"&lt;li style='display:none'&gt;")</f>
        <v>&lt;li&gt;</v>
      </c>
      <c r="I145" t="str">
        <f t="shared" si="47"/>
        <v>select</v>
      </c>
      <c r="J145" t="s">
        <v>65</v>
      </c>
      <c r="K145" t="str">
        <f t="shared" si="48"/>
        <v>&lt;li&gt;select&lt;/li&gt;</v>
      </c>
    </row>
    <row r="146" spans="1:11" x14ac:dyDescent="0.25">
      <c r="A146" t="str">
        <f>IF(Sheet2!E149=1," class='correct'","")</f>
        <v/>
      </c>
      <c r="B146" s="16" t="str">
        <f>IF(ISBLANK(Sheet1!H146),"",CONCATENATE("&lt;img src='","media/",Sheet1!H146,"'&gt;&lt;br/&gt;"))</f>
        <v/>
      </c>
      <c r="C146" s="16" t="str">
        <f>IF(ISBLANK(Sheet1!I146),"",CONCATENATE("&lt;br/&gt;&lt;img src='","media/",Sheet1!I146,"'&gt;"))</f>
        <v/>
      </c>
      <c r="D146" s="16" t="str">
        <f>IF(ISBLANK(Sheet1!J146),"",CONCATENATE("&lt;br/&gt;&lt;img src='","media/",Sheet1!J146,"'&gt;"))</f>
        <v/>
      </c>
      <c r="E146" s="16" t="str">
        <f>IF(ISBLANK(Sheet1!K146),"",CONCATENATE("&lt;br/&gt;&lt;audio controls&gt;&lt;source src='media/",Sheet1!K146,"'&gt;Your browser does not support the audio element.&lt;/audio&gt;"))</f>
        <v/>
      </c>
      <c r="F146" s="16" t="str">
        <f>IF(ISBLANK(Sheet1!L146),"",CONCATENATE("&lt;br/&gt;&lt;video controls&gt;&lt;source src='media/",Sheet1!L146,"'&gt;Your browser does not support the audio element.&lt;/video&gt;"))</f>
        <v/>
      </c>
      <c r="G146" s="16" t="str">
        <f>CONCATENATE(B146,SUBSTITUTE(Sheet1!D146,CHAR(34),"&amp;quot;"),Sheet1!AF146,C146,D146,E146,F146)</f>
        <v>update</v>
      </c>
      <c r="H146" t="str">
        <f t="shared" si="52"/>
        <v>&lt;li&gt;</v>
      </c>
      <c r="I146" t="str">
        <f t="shared" si="47"/>
        <v>update</v>
      </c>
      <c r="J146" t="s">
        <v>65</v>
      </c>
      <c r="K146" t="str">
        <f t="shared" si="48"/>
        <v>&lt;li&gt;update&lt;/li&gt;</v>
      </c>
    </row>
    <row r="147" spans="1:11" x14ac:dyDescent="0.25">
      <c r="A147" t="str">
        <f>IF(Sheet2!E150=1," class='correct'","")</f>
        <v/>
      </c>
      <c r="B147" s="16" t="str">
        <f>IF(ISBLANK(Sheet1!H147),"",CONCATENATE("&lt;img src='","media/",Sheet1!H147,"'&gt;&lt;br/&gt;"))</f>
        <v/>
      </c>
      <c r="C147" s="16" t="str">
        <f>IF(ISBLANK(Sheet1!I147),"",CONCATENATE("&lt;br/&gt;&lt;img src='","media/",Sheet1!I147,"'&gt;"))</f>
        <v/>
      </c>
      <c r="D147" s="16" t="str">
        <f>IF(ISBLANK(Sheet1!J147),"",CONCATENATE("&lt;br/&gt;&lt;img src='","media/",Sheet1!J147,"'&gt;"))</f>
        <v/>
      </c>
      <c r="E147" s="16" t="str">
        <f>IF(ISBLANK(Sheet1!K147),"",CONCATENATE("&lt;br/&gt;&lt;audio controls&gt;&lt;source src='media/",Sheet1!K147,"'&gt;Your browser does not support the audio element.&lt;/audio&gt;"))</f>
        <v/>
      </c>
      <c r="F147" s="16" t="str">
        <f>IF(ISBLANK(Sheet1!L147),"",CONCATENATE("&lt;br/&gt;&lt;video controls&gt;&lt;source src='media/",Sheet1!L147,"'&gt;Your browser does not support the audio element.&lt;/video&gt;"))</f>
        <v/>
      </c>
      <c r="G147" s="16" t="str">
        <f>CONCATENATE(B147,SUBSTITUTE(Sheet1!D147,CHAR(34),"&amp;quot;"),Sheet1!AF147,C147,D147,E147,F147)</f>
        <v>delete</v>
      </c>
      <c r="H147" t="str">
        <f t="shared" si="52"/>
        <v>&lt;li&gt;</v>
      </c>
      <c r="I147" t="str">
        <f t="shared" si="47"/>
        <v>delete</v>
      </c>
      <c r="J147" t="s">
        <v>65</v>
      </c>
      <c r="K147" t="str">
        <f t="shared" si="48"/>
        <v>&lt;li&gt;delete&lt;/li&gt;</v>
      </c>
    </row>
    <row r="148" spans="1:11" x14ac:dyDescent="0.25">
      <c r="A148" t="str">
        <f>IF(Sheet2!E151=1," class='correct'","")</f>
        <v/>
      </c>
      <c r="B148" s="16" t="str">
        <f>IF(ISBLANK(Sheet1!H148),"",CONCATENATE("&lt;img src='","media/",Sheet1!H148,"'&gt;&lt;br/&gt;"))</f>
        <v/>
      </c>
      <c r="C148" s="16" t="str">
        <f>IF(ISBLANK(Sheet1!I148),"",CONCATENATE("&lt;br/&gt;&lt;img src='","media/",Sheet1!I148,"'&gt;"))</f>
        <v/>
      </c>
      <c r="D148" s="16" t="str">
        <f>IF(ISBLANK(Sheet1!J148),"",CONCATENATE("&lt;br/&gt;&lt;img src='","media/",Sheet1!J148,"'&gt;"))</f>
        <v/>
      </c>
      <c r="E148" s="16" t="str">
        <f>IF(ISBLANK(Sheet1!K148),"",CONCATENATE("&lt;br/&gt;&lt;audio controls&gt;&lt;source src='media/",Sheet1!K148,"'&gt;Your browser does not support the audio element.&lt;/audio&gt;"))</f>
        <v/>
      </c>
      <c r="F148" s="16" t="str">
        <f>IF(ISBLANK(Sheet1!L148),"",CONCATENATE("&lt;br/&gt;&lt;video controls&gt;&lt;source src='media/",Sheet1!L148,"'&gt;Your browser does not support the audio element.&lt;/video&gt;"))</f>
        <v/>
      </c>
      <c r="G148" s="16" t="str">
        <f>CONCATENATE(B148,SUBSTITUTE(Sheet1!D148,CHAR(34),"&amp;quot;"),Sheet1!AF148,C148,D148,E148,F148)</f>
        <v>view</v>
      </c>
      <c r="H148" t="str">
        <f t="shared" si="52"/>
        <v>&lt;li&gt;</v>
      </c>
      <c r="I148" t="str">
        <f t="shared" si="47"/>
        <v>view</v>
      </c>
      <c r="J148" t="s">
        <v>67</v>
      </c>
      <c r="K148" t="str">
        <f t="shared" si="48"/>
        <v>&lt;li&gt;view&lt;/li&gt;&lt;/ol&gt;&lt;/li&gt;</v>
      </c>
    </row>
    <row r="149" spans="1:11" x14ac:dyDescent="0.25">
      <c r="A149" t="str">
        <f>IF(Sheet2!E152=1," class='correct'","")</f>
        <v/>
      </c>
      <c r="B149" s="16" t="str">
        <f>IF(ISBLANK(Sheet1!H149),"",CONCATENATE("&lt;img src='","media/",Sheet1!H149,"'&gt;&lt;br/&gt;"))</f>
        <v/>
      </c>
      <c r="C149" s="16" t="str">
        <f>IF(ISBLANK(Sheet1!I149),"",CONCATENATE("&lt;br/&gt;&lt;img src='","media/",Sheet1!I149,"'&gt;"))</f>
        <v/>
      </c>
      <c r="D149" s="16" t="str">
        <f>IF(ISBLANK(Sheet1!J149),"",CONCATENATE("&lt;br/&gt;&lt;img src='","media/",Sheet1!J149,"'&gt;"))</f>
        <v/>
      </c>
      <c r="E149" s="16" t="str">
        <f>IF(ISBLANK(Sheet1!K149),"",CONCATENATE("&lt;br/&gt;&lt;audio controls&gt;&lt;source src='media/",Sheet1!K149,"'&gt;Your browser does not support the audio element.&lt;/audio&gt;"))</f>
        <v/>
      </c>
      <c r="F149" s="16" t="str">
        <f>IF(ISBLANK(Sheet1!L149),"",CONCATENATE("&lt;br/&gt;&lt;video controls&gt;&lt;source src='media/",Sheet1!L149,"'&gt;Your browser does not support the audio element.&lt;/video&gt;"))</f>
        <v/>
      </c>
      <c r="G149" s="16" t="str">
        <f>CONCATENATE(B149,SUBSTITUTE(Sheet1!D149,CHAR(34),"&amp;quot;"),Sheet1!AF149,C149,D149,E149,F149)</f>
        <v>dalam proses logout di php, maka kita harus ...&amp;nbsp;</v>
      </c>
      <c r="H149" t="str">
        <f>IF(LEN(I149)&gt;0,CONCATENATE("&lt;li class='question'&gt;&lt;div&gt;&lt;span id='soalno'&gt;Soal No&lt;/span&gt;&lt;span id='nosoal'&gt;",Sheet1!B149,"&lt;/span&gt;&lt;/div&gt;&lt;div&gt;"),CONCATENATE("&lt;li class='question' style='display:none'&gt;&lt;div&gt;&lt;span id='soalno'&gt;Soal No&lt;/span&gt;&lt;span id='nosoal'&gt;",Sheet1!B149,"&lt;/span&gt;&lt;/div&gt;&lt;div&gt;"))</f>
        <v>&lt;li class='question'&gt;&lt;div&gt;&lt;span id='soalno'&gt;Soal No&lt;/span&gt;&lt;span id='nosoal'&gt;25&lt;/span&gt;&lt;/div&gt;&lt;div&gt;</v>
      </c>
      <c r="I149" t="str">
        <f t="shared" si="47"/>
        <v>dalam proses logout di php, maka kita harus ...&amp;nbsp;</v>
      </c>
      <c r="J149" t="s">
        <v>66</v>
      </c>
      <c r="K149" t="str">
        <f t="shared" si="48"/>
        <v>&lt;li class='question'&gt;&lt;div&gt;&lt;span id='soalno'&gt;Soal No&lt;/span&gt;&lt;span id='nosoal'&gt;25&lt;/span&gt;&lt;/div&gt;&lt;div&gt;dalam proses logout di php, maka kita harus ...&amp;nbsp;&lt;/div&gt;</v>
      </c>
    </row>
    <row r="150" spans="1:11" x14ac:dyDescent="0.25">
      <c r="A150" t="str">
        <f>IF(Sheet2!E153=1," class='correct'","")</f>
        <v/>
      </c>
      <c r="B150" s="16" t="str">
        <f>IF(ISBLANK(Sheet1!H150),"",CONCATENATE("&lt;img src='","media/",Sheet1!H150,"'&gt;&lt;br/&gt;"))</f>
        <v/>
      </c>
      <c r="C150" s="16" t="str">
        <f>IF(ISBLANK(Sheet1!I150),"",CONCATENATE("&lt;br/&gt;&lt;img src='","media/",Sheet1!I150,"'&gt;"))</f>
        <v/>
      </c>
      <c r="D150" s="16" t="str">
        <f>IF(ISBLANK(Sheet1!J150),"",CONCATENATE("&lt;br/&gt;&lt;img src='","media/",Sheet1!J150,"'&gt;"))</f>
        <v/>
      </c>
      <c r="E150" s="16" t="str">
        <f>IF(ISBLANK(Sheet1!K150),"",CONCATENATE("&lt;br/&gt;&lt;audio controls&gt;&lt;source src='media/",Sheet1!K150,"'&gt;Your browser does not support the audio element.&lt;/audio&gt;"))</f>
        <v/>
      </c>
      <c r="F150" s="16" t="str">
        <f>IF(ISBLANK(Sheet1!L150),"",CONCATENATE("&lt;br/&gt;&lt;video controls&gt;&lt;source src='media/",Sheet1!L150,"'&gt;Your browser does not support the audio element.&lt;/video&gt;"))</f>
        <v/>
      </c>
      <c r="G150" s="16" t="str">
        <f>CONCATENATE(B150,SUBSTITUTE(Sheet1!D150,CHAR(34),"&amp;quot;"),Sheet1!AF150,C150,D150,E150,F150)</f>
        <v>menambahkan session</v>
      </c>
      <c r="H150" t="str">
        <f t="shared" ref="H150" si="53">IF(LEN(I150)&gt;0,CONCATENATE("&lt;ol class='answer'&gt;&lt;li",A150,"&gt;"),"&lt;ol style='display:none' class='answer'&gt;&lt;li style='display:none'&gt;")</f>
        <v>&lt;ol class='answer'&gt;&lt;li&gt;</v>
      </c>
      <c r="I150" t="str">
        <f t="shared" si="47"/>
        <v>menambahkan session</v>
      </c>
      <c r="J150" t="s">
        <v>65</v>
      </c>
      <c r="K150" t="str">
        <f t="shared" si="48"/>
        <v>&lt;ol class='answer'&gt;&lt;li&gt;menambahkan session&lt;/li&gt;</v>
      </c>
    </row>
    <row r="151" spans="1:11" x14ac:dyDescent="0.25">
      <c r="A151" t="str">
        <f>IF(Sheet2!E154=1," class='correct'","")</f>
        <v xml:space="preserve"> class='correct'</v>
      </c>
      <c r="B151" s="16" t="str">
        <f>IF(ISBLANK(Sheet1!H151),"",CONCATENATE("&lt;img src='","media/",Sheet1!H151,"'&gt;&lt;br/&gt;"))</f>
        <v/>
      </c>
      <c r="C151" s="16" t="str">
        <f>IF(ISBLANK(Sheet1!I151),"",CONCATENATE("&lt;br/&gt;&lt;img src='","media/",Sheet1!I151,"'&gt;"))</f>
        <v/>
      </c>
      <c r="D151" s="16" t="str">
        <f>IF(ISBLANK(Sheet1!J151),"",CONCATENATE("&lt;br/&gt;&lt;img src='","media/",Sheet1!J151,"'&gt;"))</f>
        <v/>
      </c>
      <c r="E151" s="16" t="str">
        <f>IF(ISBLANK(Sheet1!K151),"",CONCATENATE("&lt;br/&gt;&lt;audio controls&gt;&lt;source src='media/",Sheet1!K151,"'&gt;Your browser does not support the audio element.&lt;/audio&gt;"))</f>
        <v/>
      </c>
      <c r="F151" s="16" t="str">
        <f>IF(ISBLANK(Sheet1!L151),"",CONCATENATE("&lt;br/&gt;&lt;video controls&gt;&lt;source src='media/",Sheet1!L151,"'&gt;Your browser does not support the audio element.&lt;/video&gt;"))</f>
        <v/>
      </c>
      <c r="G151" s="16" t="str">
        <f>CONCATENATE(B151,SUBSTITUTE(Sheet1!D151,CHAR(34),"&amp;quot;"),Sheet1!AF151,C151,D151,E151,F151)</f>
        <v>menghancurkan/menghapus session</v>
      </c>
      <c r="H151" t="str">
        <f t="shared" ref="H151" si="54">IF(LEN(I151)&gt;0,CONCATENATE("&lt;li",A151,"&gt;"),"&lt;li style='display:none'&gt;")</f>
        <v>&lt;li class='correct'&gt;</v>
      </c>
      <c r="I151" t="str">
        <f t="shared" si="47"/>
        <v>menghancurkan/menghapus session</v>
      </c>
      <c r="J151" t="s">
        <v>65</v>
      </c>
      <c r="K151" t="str">
        <f t="shared" si="48"/>
        <v>&lt;li class='correct'&gt;menghancurkan/menghapus session&lt;/li&gt;</v>
      </c>
    </row>
    <row r="152" spans="1:11" x14ac:dyDescent="0.25">
      <c r="A152" t="str">
        <f>IF(Sheet2!E155=1," class='correct'","")</f>
        <v/>
      </c>
      <c r="B152" s="16" t="str">
        <f>IF(ISBLANK(Sheet1!H152),"",CONCATENATE("&lt;img src='","media/",Sheet1!H152,"'&gt;&lt;br/&gt;"))</f>
        <v/>
      </c>
      <c r="C152" s="16" t="str">
        <f>IF(ISBLANK(Sheet1!I152),"",CONCATENATE("&lt;br/&gt;&lt;img src='","media/",Sheet1!I152,"'&gt;"))</f>
        <v/>
      </c>
      <c r="D152" s="16" t="str">
        <f>IF(ISBLANK(Sheet1!J152),"",CONCATENATE("&lt;br/&gt;&lt;img src='","media/",Sheet1!J152,"'&gt;"))</f>
        <v/>
      </c>
      <c r="E152" s="16" t="str">
        <f>IF(ISBLANK(Sheet1!K152),"",CONCATENATE("&lt;br/&gt;&lt;audio controls&gt;&lt;source src='media/",Sheet1!K152,"'&gt;Your browser does not support the audio element.&lt;/audio&gt;"))</f>
        <v/>
      </c>
      <c r="F152" s="16" t="str">
        <f>IF(ISBLANK(Sheet1!L152),"",CONCATENATE("&lt;br/&gt;&lt;video controls&gt;&lt;source src='media/",Sheet1!L152,"'&gt;Your browser does not support the audio element.&lt;/video&gt;"))</f>
        <v/>
      </c>
      <c r="G152" s="16" t="str">
        <f>CONCATENATE(B152,SUBSTITUTE(Sheet1!D152,CHAR(34),"&amp;quot;"),Sheet1!AF152,C152,D152,E152,F152)</f>
        <v>membuat tombol logout</v>
      </c>
      <c r="H152" t="str">
        <f t="shared" si="52"/>
        <v>&lt;li&gt;</v>
      </c>
      <c r="I152" t="str">
        <f t="shared" si="47"/>
        <v>membuat tombol logout</v>
      </c>
      <c r="J152" t="s">
        <v>65</v>
      </c>
      <c r="K152" t="str">
        <f t="shared" si="48"/>
        <v>&lt;li&gt;membuat tombol logout&lt;/li&gt;</v>
      </c>
    </row>
    <row r="153" spans="1:11" x14ac:dyDescent="0.25">
      <c r="A153" t="str">
        <f>IF(Sheet2!E156=1," class='correct'","")</f>
        <v/>
      </c>
      <c r="B153" s="16" t="str">
        <f>IF(ISBLANK(Sheet1!H153),"",CONCATENATE("&lt;img src='","media/",Sheet1!H153,"'&gt;&lt;br/&gt;"))</f>
        <v/>
      </c>
      <c r="C153" s="16" t="str">
        <f>IF(ISBLANK(Sheet1!I153),"",CONCATENATE("&lt;br/&gt;&lt;img src='","media/",Sheet1!I153,"'&gt;"))</f>
        <v/>
      </c>
      <c r="D153" s="16" t="str">
        <f>IF(ISBLANK(Sheet1!J153),"",CONCATENATE("&lt;br/&gt;&lt;img src='","media/",Sheet1!J153,"'&gt;"))</f>
        <v/>
      </c>
      <c r="E153" s="16" t="str">
        <f>IF(ISBLANK(Sheet1!K153),"",CONCATENATE("&lt;br/&gt;&lt;audio controls&gt;&lt;source src='media/",Sheet1!K153,"'&gt;Your browser does not support the audio element.&lt;/audio&gt;"))</f>
        <v/>
      </c>
      <c r="F153" s="16" t="str">
        <f>IF(ISBLANK(Sheet1!L153),"",CONCATENATE("&lt;br/&gt;&lt;video controls&gt;&lt;source src='media/",Sheet1!L153,"'&gt;Your browser does not support the audio element.&lt;/video&gt;"))</f>
        <v/>
      </c>
      <c r="G153" s="16" t="str">
        <f>CONCATENATE(B153,SUBSTITUTE(Sheet1!D153,CHAR(34),"&amp;quot;"),Sheet1!AF153,C153,D153,E153,F153)</f>
        <v>membuat tombol login</v>
      </c>
      <c r="H153" t="str">
        <f t="shared" si="52"/>
        <v>&lt;li&gt;</v>
      </c>
      <c r="I153" t="str">
        <f t="shared" si="47"/>
        <v>membuat tombol login</v>
      </c>
      <c r="J153" t="s">
        <v>65</v>
      </c>
      <c r="K153" t="str">
        <f t="shared" si="48"/>
        <v>&lt;li&gt;membuat tombol login&lt;/li&gt;</v>
      </c>
    </row>
    <row r="154" spans="1:11" x14ac:dyDescent="0.25">
      <c r="A154" t="str">
        <f>IF(Sheet2!E157=1," class='correct'","")</f>
        <v/>
      </c>
      <c r="B154" s="16" t="str">
        <f>IF(ISBLANK(Sheet1!H154),"",CONCATENATE("&lt;img src='","media/",Sheet1!H154,"'&gt;&lt;br/&gt;"))</f>
        <v/>
      </c>
      <c r="C154" s="16" t="str">
        <f>IF(ISBLANK(Sheet1!I154),"",CONCATENATE("&lt;br/&gt;&lt;img src='","media/",Sheet1!I154,"'&gt;"))</f>
        <v/>
      </c>
      <c r="D154" s="16" t="str">
        <f>IF(ISBLANK(Sheet1!J154),"",CONCATENATE("&lt;br/&gt;&lt;img src='","media/",Sheet1!J154,"'&gt;"))</f>
        <v/>
      </c>
      <c r="E154" s="16" t="str">
        <f>IF(ISBLANK(Sheet1!K154),"",CONCATENATE("&lt;br/&gt;&lt;audio controls&gt;&lt;source src='media/",Sheet1!K154,"'&gt;Your browser does not support the audio element.&lt;/audio&gt;"))</f>
        <v/>
      </c>
      <c r="F154" s="16" t="str">
        <f>IF(ISBLANK(Sheet1!L154),"",CONCATENATE("&lt;br/&gt;&lt;video controls&gt;&lt;source src='media/",Sheet1!L154,"'&gt;Your browser does not support the audio element.&lt;/video&gt;"))</f>
        <v/>
      </c>
      <c r="G154" s="16" t="str">
        <f>CONCATENATE(B154,SUBSTITUTE(Sheet1!D154,CHAR(34),"&amp;quot;"),Sheet1!AF154,C154,D154,E154,F154)</f>
        <v>semua pernyataan tidak tepat</v>
      </c>
      <c r="H154" t="str">
        <f t="shared" si="52"/>
        <v>&lt;li&gt;</v>
      </c>
      <c r="I154" t="str">
        <f t="shared" si="47"/>
        <v>semua pernyataan tidak tepat</v>
      </c>
      <c r="J154" t="s">
        <v>67</v>
      </c>
      <c r="K154" t="str">
        <f t="shared" si="48"/>
        <v>&lt;li&gt;semua pernyataan tidak tepat&lt;/li&gt;&lt;/ol&gt;&lt;/li&gt;</v>
      </c>
    </row>
    <row r="155" spans="1:11" x14ac:dyDescent="0.25">
      <c r="A155" t="str">
        <f>IF(Sheet2!E158=1," class='correct'","")</f>
        <v/>
      </c>
      <c r="B155" s="16" t="str">
        <f>IF(ISBLANK(Sheet1!H155),"",CONCATENATE("&lt;img src='","media/",Sheet1!H155,"'&gt;&lt;br/&gt;"))</f>
        <v/>
      </c>
      <c r="C155" s="16" t="str">
        <f>IF(ISBLANK(Sheet1!I155),"",CONCATENATE("&lt;br/&gt;&lt;img src='","media/",Sheet1!I155,"'&gt;"))</f>
        <v/>
      </c>
      <c r="D155" s="16" t="str">
        <f>IF(ISBLANK(Sheet1!J155),"",CONCATENATE("&lt;br/&gt;&lt;img src='","media/",Sheet1!J155,"'&gt;"))</f>
        <v/>
      </c>
      <c r="E155" s="16" t="str">
        <f>IF(ISBLANK(Sheet1!K155),"",CONCATENATE("&lt;br/&gt;&lt;audio controls&gt;&lt;source src='media/",Sheet1!K155,"'&gt;Your browser does not support the audio element.&lt;/audio&gt;"))</f>
        <v/>
      </c>
      <c r="F155" s="16" t="str">
        <f>IF(ISBLANK(Sheet1!L155),"",CONCATENATE("&lt;br/&gt;&lt;video controls&gt;&lt;source src='media/",Sheet1!L155,"'&gt;Your browser does not support the audio element.&lt;/video&gt;"))</f>
        <v/>
      </c>
      <c r="G155" s="16" t="str">
        <f>CONCATENATE(B155,SUBSTITUTE(Sheet1!D155,CHAR(34),"&amp;quot;"),Sheet1!AF155,C155,D155,E155,F155)</f>
        <v>Setiap variabel di PHP diawali dengan simbol…&amp;nbsp;</v>
      </c>
      <c r="H155" t="str">
        <f>IF(LEN(I155)&gt;0,CONCATENATE("&lt;li class='question'&gt;&lt;div&gt;&lt;span id='soalno'&gt;Soal No&lt;/span&gt;&lt;span id='nosoal'&gt;",Sheet1!B155,"&lt;/span&gt;&lt;/div&gt;&lt;div&gt;"),CONCATENATE("&lt;li class='question' style='display:none'&gt;&lt;div&gt;&lt;span id='soalno'&gt;Soal No&lt;/span&gt;&lt;span id='nosoal'&gt;",Sheet1!B155,"&lt;/span&gt;&lt;/div&gt;&lt;div&gt;"))</f>
        <v>&lt;li class='question'&gt;&lt;div&gt;&lt;span id='soalno'&gt;Soal No&lt;/span&gt;&lt;span id='nosoal'&gt;26&lt;/span&gt;&lt;/div&gt;&lt;div&gt;</v>
      </c>
      <c r="I155" t="str">
        <f t="shared" si="47"/>
        <v>Setiap variabel di PHP diawali dengan simbol…&amp;nbsp;</v>
      </c>
      <c r="J155" t="s">
        <v>66</v>
      </c>
      <c r="K155" t="str">
        <f t="shared" si="48"/>
        <v>&lt;li class='question'&gt;&lt;div&gt;&lt;span id='soalno'&gt;Soal No&lt;/span&gt;&lt;span id='nosoal'&gt;26&lt;/span&gt;&lt;/div&gt;&lt;div&gt;Setiap variabel di PHP diawali dengan simbol…&amp;nbsp;&lt;/div&gt;</v>
      </c>
    </row>
    <row r="156" spans="1:11" x14ac:dyDescent="0.25">
      <c r="A156" t="str">
        <f>IF(Sheet2!E159=1," class='correct'","")</f>
        <v/>
      </c>
      <c r="B156" s="16" t="str">
        <f>IF(ISBLANK(Sheet1!H156),"",CONCATENATE("&lt;img src='","media/",Sheet1!H156,"'&gt;&lt;br/&gt;"))</f>
        <v/>
      </c>
      <c r="C156" s="16" t="str">
        <f>IF(ISBLANK(Sheet1!I156),"",CONCATENATE("&lt;br/&gt;&lt;img src='","media/",Sheet1!I156,"'&gt;"))</f>
        <v/>
      </c>
      <c r="D156" s="16" t="str">
        <f>IF(ISBLANK(Sheet1!J156),"",CONCATENATE("&lt;br/&gt;&lt;img src='","media/",Sheet1!J156,"'&gt;"))</f>
        <v/>
      </c>
      <c r="E156" s="16" t="str">
        <f>IF(ISBLANK(Sheet1!K156),"",CONCATENATE("&lt;br/&gt;&lt;audio controls&gt;&lt;source src='media/",Sheet1!K156,"'&gt;Your browser does not support the audio element.&lt;/audio&gt;"))</f>
        <v/>
      </c>
      <c r="F156" s="16" t="str">
        <f>IF(ISBLANK(Sheet1!L156),"",CONCATENATE("&lt;br/&gt;&lt;video controls&gt;&lt;source src='media/",Sheet1!L156,"'&gt;Your browser does not support the audio element.&lt;/video&gt;"))</f>
        <v/>
      </c>
      <c r="G156" s="16" t="str">
        <f>CONCATENATE(B156,SUBSTITUTE(Sheet1!D156,CHAR(34),"&amp;quot;"),Sheet1!AF156,C156,D156,E156,F156)</f>
        <v>*</v>
      </c>
      <c r="H156" t="str">
        <f t="shared" ref="H156" si="55">IF(LEN(I156)&gt;0,CONCATENATE("&lt;ol class='answer'&gt;&lt;li",A156,"&gt;"),"&lt;ol style='display:none' class='answer'&gt;&lt;li style='display:none'&gt;")</f>
        <v>&lt;ol class='answer'&gt;&lt;li&gt;</v>
      </c>
      <c r="I156" t="str">
        <f t="shared" si="47"/>
        <v>*</v>
      </c>
      <c r="J156" t="s">
        <v>65</v>
      </c>
      <c r="K156" t="str">
        <f t="shared" si="48"/>
        <v>&lt;ol class='answer'&gt;&lt;li&gt;*&lt;/li&gt;</v>
      </c>
    </row>
    <row r="157" spans="1:11" x14ac:dyDescent="0.25">
      <c r="A157" t="str">
        <f>IF(Sheet2!E160=1," class='correct'","")</f>
        <v xml:space="preserve"> class='correct'</v>
      </c>
      <c r="B157" s="16" t="str">
        <f>IF(ISBLANK(Sheet1!H157),"",CONCATENATE("&lt;img src='","media/",Sheet1!H157,"'&gt;&lt;br/&gt;"))</f>
        <v/>
      </c>
      <c r="C157" s="16" t="str">
        <f>IF(ISBLANK(Sheet1!I157),"",CONCATENATE("&lt;br/&gt;&lt;img src='","media/",Sheet1!I157,"'&gt;"))</f>
        <v/>
      </c>
      <c r="D157" s="16" t="str">
        <f>IF(ISBLANK(Sheet1!J157),"",CONCATENATE("&lt;br/&gt;&lt;img src='","media/",Sheet1!J157,"'&gt;"))</f>
        <v/>
      </c>
      <c r="E157" s="16" t="str">
        <f>IF(ISBLANK(Sheet1!K157),"",CONCATENATE("&lt;br/&gt;&lt;audio controls&gt;&lt;source src='media/",Sheet1!K157,"'&gt;Your browser does not support the audio element.&lt;/audio&gt;"))</f>
        <v/>
      </c>
      <c r="F157" s="16" t="str">
        <f>IF(ISBLANK(Sheet1!L157),"",CONCATENATE("&lt;br/&gt;&lt;video controls&gt;&lt;source src='media/",Sheet1!L157,"'&gt;Your browser does not support the audio element.&lt;/video&gt;"))</f>
        <v/>
      </c>
      <c r="G157" s="16" t="str">
        <f>CONCATENATE(B157,SUBSTITUTE(Sheet1!D157,CHAR(34),"&amp;quot;"),Sheet1!AF157,C157,D157,E157,F157)</f>
        <v>$</v>
      </c>
      <c r="H157" t="str">
        <f t="shared" ref="H157" si="56">IF(LEN(I157)&gt;0,CONCATENATE("&lt;li",A157,"&gt;"),"&lt;li style='display:none'&gt;")</f>
        <v>&lt;li class='correct'&gt;</v>
      </c>
      <c r="I157" t="str">
        <f t="shared" si="47"/>
        <v>$</v>
      </c>
      <c r="J157" t="s">
        <v>65</v>
      </c>
      <c r="K157" t="str">
        <f t="shared" si="48"/>
        <v>&lt;li class='correct'&gt;$&lt;/li&gt;</v>
      </c>
    </row>
    <row r="158" spans="1:11" x14ac:dyDescent="0.25">
      <c r="A158" t="str">
        <f>IF(Sheet2!E161=1," class='correct'","")</f>
        <v/>
      </c>
      <c r="B158" s="16" t="str">
        <f>IF(ISBLANK(Sheet1!H158),"",CONCATENATE("&lt;img src='","media/",Sheet1!H158,"'&gt;&lt;br/&gt;"))</f>
        <v/>
      </c>
      <c r="C158" s="16" t="str">
        <f>IF(ISBLANK(Sheet1!I158),"",CONCATENATE("&lt;br/&gt;&lt;img src='","media/",Sheet1!I158,"'&gt;"))</f>
        <v/>
      </c>
      <c r="D158" s="16" t="str">
        <f>IF(ISBLANK(Sheet1!J158),"",CONCATENATE("&lt;br/&gt;&lt;img src='","media/",Sheet1!J158,"'&gt;"))</f>
        <v/>
      </c>
      <c r="E158" s="16" t="str">
        <f>IF(ISBLANK(Sheet1!K158),"",CONCATENATE("&lt;br/&gt;&lt;audio controls&gt;&lt;source src='media/",Sheet1!K158,"'&gt;Your browser does not support the audio element.&lt;/audio&gt;"))</f>
        <v/>
      </c>
      <c r="F158" s="16" t="str">
        <f>IF(ISBLANK(Sheet1!L158),"",CONCATENATE("&lt;br/&gt;&lt;video controls&gt;&lt;source src='media/",Sheet1!L158,"'&gt;Your browser does not support the audio element.&lt;/video&gt;"))</f>
        <v/>
      </c>
      <c r="G158" s="16" t="str">
        <f>CONCATENATE(B158,SUBSTITUTE(Sheet1!D158,CHAR(34),"&amp;quot;"),Sheet1!AF158,C158,D158,E158,F158)</f>
        <v>%</v>
      </c>
      <c r="H158" t="str">
        <f t="shared" si="52"/>
        <v>&lt;li&gt;</v>
      </c>
      <c r="I158" t="str">
        <f t="shared" si="47"/>
        <v>%</v>
      </c>
      <c r="J158" t="s">
        <v>65</v>
      </c>
      <c r="K158" t="str">
        <f t="shared" si="48"/>
        <v>&lt;li&gt;%&lt;/li&gt;</v>
      </c>
    </row>
    <row r="159" spans="1:11" x14ac:dyDescent="0.25">
      <c r="A159" t="str">
        <f>IF(Sheet2!E162=1," class='correct'","")</f>
        <v/>
      </c>
      <c r="B159" s="16" t="str">
        <f>IF(ISBLANK(Sheet1!H159),"",CONCATENATE("&lt;img src='","media/",Sheet1!H159,"'&gt;&lt;br/&gt;"))</f>
        <v/>
      </c>
      <c r="C159" s="16" t="str">
        <f>IF(ISBLANK(Sheet1!I159),"",CONCATENATE("&lt;br/&gt;&lt;img src='","media/",Sheet1!I159,"'&gt;"))</f>
        <v/>
      </c>
      <c r="D159" s="16" t="str">
        <f>IF(ISBLANK(Sheet1!J159),"",CONCATENATE("&lt;br/&gt;&lt;img src='","media/",Sheet1!J159,"'&gt;"))</f>
        <v/>
      </c>
      <c r="E159" s="16" t="str">
        <f>IF(ISBLANK(Sheet1!K159),"",CONCATENATE("&lt;br/&gt;&lt;audio controls&gt;&lt;source src='media/",Sheet1!K159,"'&gt;Your browser does not support the audio element.&lt;/audio&gt;"))</f>
        <v/>
      </c>
      <c r="F159" s="16" t="str">
        <f>IF(ISBLANK(Sheet1!L159),"",CONCATENATE("&lt;br/&gt;&lt;video controls&gt;&lt;source src='media/",Sheet1!L159,"'&gt;Your browser does not support the audio element.&lt;/video&gt;"))</f>
        <v/>
      </c>
      <c r="G159" s="16" t="str">
        <f>CONCATENATE(B159,SUBSTITUTE(Sheet1!D159,CHAR(34),"&amp;quot;"),Sheet1!AF159,C159,D159,E159,F159)</f>
        <v>#</v>
      </c>
      <c r="H159" t="str">
        <f t="shared" si="52"/>
        <v>&lt;li&gt;</v>
      </c>
      <c r="I159" t="str">
        <f t="shared" si="47"/>
        <v>#</v>
      </c>
      <c r="J159" t="s">
        <v>65</v>
      </c>
      <c r="K159" t="str">
        <f t="shared" si="48"/>
        <v>&lt;li&gt;#&lt;/li&gt;</v>
      </c>
    </row>
    <row r="160" spans="1:11" x14ac:dyDescent="0.25">
      <c r="A160" t="str">
        <f>IF(Sheet2!E163=1," class='correct'","")</f>
        <v/>
      </c>
      <c r="B160" s="16" t="str">
        <f>IF(ISBLANK(Sheet1!H160),"",CONCATENATE("&lt;img src='","media/",Sheet1!H160,"'&gt;&lt;br/&gt;"))</f>
        <v/>
      </c>
      <c r="C160" s="16" t="str">
        <f>IF(ISBLANK(Sheet1!I160),"",CONCATENATE("&lt;br/&gt;&lt;img src='","media/",Sheet1!I160,"'&gt;"))</f>
        <v/>
      </c>
      <c r="D160" s="16" t="str">
        <f>IF(ISBLANK(Sheet1!J160),"",CONCATENATE("&lt;br/&gt;&lt;img src='","media/",Sheet1!J160,"'&gt;"))</f>
        <v/>
      </c>
      <c r="E160" s="16" t="str">
        <f>IF(ISBLANK(Sheet1!K160),"",CONCATENATE("&lt;br/&gt;&lt;audio controls&gt;&lt;source src='media/",Sheet1!K160,"'&gt;Your browser does not support the audio element.&lt;/audio&gt;"))</f>
        <v/>
      </c>
      <c r="F160" s="16" t="str">
        <f>IF(ISBLANK(Sheet1!L160),"",CONCATENATE("&lt;br/&gt;&lt;video controls&gt;&lt;source src='media/",Sheet1!L160,"'&gt;Your browser does not support the audio element.&lt;/video&gt;"))</f>
        <v/>
      </c>
      <c r="G160" s="16" t="str">
        <f>CONCATENATE(B160,SUBSTITUTE(Sheet1!D160,CHAR(34),"&amp;quot;"),Sheet1!AF160,C160,D160,E160,F160)</f>
        <v>@</v>
      </c>
      <c r="H160" t="str">
        <f t="shared" si="52"/>
        <v>&lt;li&gt;</v>
      </c>
      <c r="I160" t="str">
        <f t="shared" si="47"/>
        <v>@</v>
      </c>
      <c r="J160" t="s">
        <v>67</v>
      </c>
      <c r="K160" t="str">
        <f t="shared" si="48"/>
        <v>&lt;li&gt;@&lt;/li&gt;&lt;/ol&gt;&lt;/li&gt;</v>
      </c>
    </row>
    <row r="161" spans="1:11" x14ac:dyDescent="0.25">
      <c r="A161" t="str">
        <f>IF(Sheet2!E164=1," class='correct'","")</f>
        <v/>
      </c>
      <c r="B161" s="16" t="str">
        <f>IF(ISBLANK(Sheet1!H161),"",CONCATENATE("&lt;img src='","media/",Sheet1!H161,"'&gt;&lt;br/&gt;"))</f>
        <v/>
      </c>
      <c r="C161" s="16" t="str">
        <f>IF(ISBLANK(Sheet1!I161),"",CONCATENATE("&lt;br/&gt;&lt;img src='","media/",Sheet1!I161,"'&gt;"))</f>
        <v/>
      </c>
      <c r="D161" s="16" t="str">
        <f>IF(ISBLANK(Sheet1!J161),"",CONCATENATE("&lt;br/&gt;&lt;img src='","media/",Sheet1!J161,"'&gt;"))</f>
        <v/>
      </c>
      <c r="E161" s="16" t="str">
        <f>IF(ISBLANK(Sheet1!K161),"",CONCATENATE("&lt;br/&gt;&lt;audio controls&gt;&lt;source src='media/",Sheet1!K161,"'&gt;Your browser does not support the audio element.&lt;/audio&gt;"))</f>
        <v/>
      </c>
      <c r="F161" s="16" t="str">
        <f>IF(ISBLANK(Sheet1!L161),"",CONCATENATE("&lt;br/&gt;&lt;video controls&gt;&lt;source src='media/",Sheet1!L161,"'&gt;Your browser does not support the audio element.&lt;/video&gt;"))</f>
        <v/>
      </c>
      <c r="G161" s="16" t="str">
        <f>CONCATENATE(B161,SUBSTITUTE(Sheet1!D161,CHAR(34),"&amp;quot;"),Sheet1!AF161,C161,D161,E161,F161)</f>
        <v>Dibawah ini merupakan jenis program yang dibutuhkan saat akan menjalankan kode PHP,kecuali…&amp;nbsp;</v>
      </c>
      <c r="H161" t="str">
        <f>IF(LEN(I161)&gt;0,CONCATENATE("&lt;li class='question'&gt;&lt;div&gt;&lt;span id='soalno'&gt;Soal No&lt;/span&gt;&lt;span id='nosoal'&gt;",Sheet1!B161,"&lt;/span&gt;&lt;/div&gt;&lt;div&gt;"),CONCATENATE("&lt;li class='question' style='display:none'&gt;&lt;div&gt;&lt;span id='soalno'&gt;Soal No&lt;/span&gt;&lt;span id='nosoal'&gt;",Sheet1!B161,"&lt;/span&gt;&lt;/div&gt;&lt;div&gt;"))</f>
        <v>&lt;li class='question'&gt;&lt;div&gt;&lt;span id='soalno'&gt;Soal No&lt;/span&gt;&lt;span id='nosoal'&gt;27&lt;/span&gt;&lt;/div&gt;&lt;div&gt;</v>
      </c>
      <c r="I161" t="str">
        <f t="shared" si="47"/>
        <v>Dibawah ini merupakan jenis program yang dibutuhkan saat akan menjalankan kode PHP,kecuali…&amp;nbsp;</v>
      </c>
      <c r="J161" t="s">
        <v>66</v>
      </c>
      <c r="K161" t="str">
        <f t="shared" si="48"/>
        <v>&lt;li class='question'&gt;&lt;div&gt;&lt;span id='soalno'&gt;Soal No&lt;/span&gt;&lt;span id='nosoal'&gt;27&lt;/span&gt;&lt;/div&gt;&lt;div&gt;Dibawah ini merupakan jenis program yang dibutuhkan saat akan menjalankan kode PHP,kecuali…&amp;nbsp;&lt;/div&gt;</v>
      </c>
    </row>
    <row r="162" spans="1:11" x14ac:dyDescent="0.25">
      <c r="A162" t="str">
        <f>IF(Sheet2!E165=1," class='correct'","")</f>
        <v/>
      </c>
      <c r="B162" s="16" t="str">
        <f>IF(ISBLANK(Sheet1!H162),"",CONCATENATE("&lt;img src='","media/",Sheet1!H162,"'&gt;&lt;br/&gt;"))</f>
        <v/>
      </c>
      <c r="C162" s="16" t="str">
        <f>IF(ISBLANK(Sheet1!I162),"",CONCATENATE("&lt;br/&gt;&lt;img src='","media/",Sheet1!I162,"'&gt;"))</f>
        <v/>
      </c>
      <c r="D162" s="16" t="str">
        <f>IF(ISBLANK(Sheet1!J162),"",CONCATENATE("&lt;br/&gt;&lt;img src='","media/",Sheet1!J162,"'&gt;"))</f>
        <v/>
      </c>
      <c r="E162" s="16" t="str">
        <f>IF(ISBLANK(Sheet1!K162),"",CONCATENATE("&lt;br/&gt;&lt;audio controls&gt;&lt;source src='media/",Sheet1!K162,"'&gt;Your browser does not support the audio element.&lt;/audio&gt;"))</f>
        <v/>
      </c>
      <c r="F162" s="16" t="str">
        <f>IF(ISBLANK(Sheet1!L162),"",CONCATENATE("&lt;br/&gt;&lt;video controls&gt;&lt;source src='media/",Sheet1!L162,"'&gt;Your browser does not support the audio element.&lt;/video&gt;"))</f>
        <v/>
      </c>
      <c r="G162" s="16" t="str">
        <f>CONCATENATE(B162,SUBSTITUTE(Sheet1!D162,CHAR(34),"&amp;quot;"),Sheet1!AF162,C162,D162,E162,F162)</f>
        <v>Web Server</v>
      </c>
      <c r="H162" t="str">
        <f t="shared" ref="H162" si="57">IF(LEN(I162)&gt;0,CONCATENATE("&lt;ol class='answer'&gt;&lt;li",A162,"&gt;"),"&lt;ol style='display:none' class='answer'&gt;&lt;li style='display:none'&gt;")</f>
        <v>&lt;ol class='answer'&gt;&lt;li&gt;</v>
      </c>
      <c r="I162" t="str">
        <f t="shared" si="47"/>
        <v>Web Server</v>
      </c>
      <c r="J162" t="s">
        <v>65</v>
      </c>
      <c r="K162" t="str">
        <f t="shared" si="48"/>
        <v>&lt;ol class='answer'&gt;&lt;li&gt;Web Server&lt;/li&gt;</v>
      </c>
    </row>
    <row r="163" spans="1:11" x14ac:dyDescent="0.25">
      <c r="A163" t="str">
        <f>IF(Sheet2!E166=1," class='correct'","")</f>
        <v/>
      </c>
      <c r="B163" s="16" t="str">
        <f>IF(ISBLANK(Sheet1!H163),"",CONCATENATE("&lt;img src='","media/",Sheet1!H163,"'&gt;&lt;br/&gt;"))</f>
        <v/>
      </c>
      <c r="C163" s="16" t="str">
        <f>IF(ISBLANK(Sheet1!I163),"",CONCATENATE("&lt;br/&gt;&lt;img src='","media/",Sheet1!I163,"'&gt;"))</f>
        <v/>
      </c>
      <c r="D163" s="16" t="str">
        <f>IF(ISBLANK(Sheet1!J163),"",CONCATENATE("&lt;br/&gt;&lt;img src='","media/",Sheet1!J163,"'&gt;"))</f>
        <v/>
      </c>
      <c r="E163" s="16" t="str">
        <f>IF(ISBLANK(Sheet1!K163),"",CONCATENATE("&lt;br/&gt;&lt;audio controls&gt;&lt;source src='media/",Sheet1!K163,"'&gt;Your browser does not support the audio element.&lt;/audio&gt;"))</f>
        <v/>
      </c>
      <c r="F163" s="16" t="str">
        <f>IF(ISBLANK(Sheet1!L163),"",CONCATENATE("&lt;br/&gt;&lt;video controls&gt;&lt;source src='media/",Sheet1!L163,"'&gt;Your browser does not support the audio element.&lt;/video&gt;"))</f>
        <v/>
      </c>
      <c r="G163" s="16" t="str">
        <f>CONCATENATE(B163,SUBSTITUTE(Sheet1!D163,CHAR(34),"&amp;quot;"),Sheet1!AF163,C163,D163,E163,F163)</f>
        <v>PHP</v>
      </c>
      <c r="H163" t="str">
        <f t="shared" ref="H163" si="58">IF(LEN(I163)&gt;0,CONCATENATE("&lt;li",A163,"&gt;"),"&lt;li style='display:none'&gt;")</f>
        <v>&lt;li&gt;</v>
      </c>
      <c r="I163" t="str">
        <f t="shared" si="47"/>
        <v>PHP</v>
      </c>
      <c r="J163" t="s">
        <v>65</v>
      </c>
      <c r="K163" t="str">
        <f t="shared" si="48"/>
        <v>&lt;li&gt;PHP&lt;/li&gt;</v>
      </c>
    </row>
    <row r="164" spans="1:11" x14ac:dyDescent="0.25">
      <c r="A164" t="str">
        <f>IF(Sheet2!E167=1," class='correct'","")</f>
        <v xml:space="preserve"> class='correct'</v>
      </c>
      <c r="B164" s="16" t="str">
        <f>IF(ISBLANK(Sheet1!H164),"",CONCATENATE("&lt;img src='","media/",Sheet1!H164,"'&gt;&lt;br/&gt;"))</f>
        <v/>
      </c>
      <c r="C164" s="16" t="str">
        <f>IF(ISBLANK(Sheet1!I164),"",CONCATENATE("&lt;br/&gt;&lt;img src='","media/",Sheet1!I164,"'&gt;"))</f>
        <v/>
      </c>
      <c r="D164" s="16" t="str">
        <f>IF(ISBLANK(Sheet1!J164),"",CONCATENATE("&lt;br/&gt;&lt;img src='","media/",Sheet1!J164,"'&gt;"))</f>
        <v/>
      </c>
      <c r="E164" s="16" t="str">
        <f>IF(ISBLANK(Sheet1!K164),"",CONCATENATE("&lt;br/&gt;&lt;audio controls&gt;&lt;source src='media/",Sheet1!K164,"'&gt;Your browser does not support the audio element.&lt;/audio&gt;"))</f>
        <v/>
      </c>
      <c r="F164" s="16" t="str">
        <f>IF(ISBLANK(Sheet1!L164),"",CONCATENATE("&lt;br/&gt;&lt;video controls&gt;&lt;source src='media/",Sheet1!L164,"'&gt;Your browser does not support the audio element.&lt;/video&gt;"))</f>
        <v/>
      </c>
      <c r="G164" s="16" t="str">
        <f>CONCATENATE(B164,SUBSTITUTE(Sheet1!D164,CHAR(34),"&amp;quot;"),Sheet1!AF164,C164,D164,E164,F164)</f>
        <v>Photo Viewer</v>
      </c>
      <c r="H164" t="str">
        <f t="shared" si="52"/>
        <v>&lt;li class='correct'&gt;</v>
      </c>
      <c r="I164" t="str">
        <f t="shared" si="47"/>
        <v>Photo Viewer</v>
      </c>
      <c r="J164" t="s">
        <v>65</v>
      </c>
      <c r="K164" t="str">
        <f t="shared" si="48"/>
        <v>&lt;li class='correct'&gt;Photo Viewer&lt;/li&gt;</v>
      </c>
    </row>
    <row r="165" spans="1:11" x14ac:dyDescent="0.25">
      <c r="A165" t="str">
        <f>IF(Sheet2!E168=1," class='correct'","")</f>
        <v/>
      </c>
      <c r="B165" s="16" t="str">
        <f>IF(ISBLANK(Sheet1!H165),"",CONCATENATE("&lt;img src='","media/",Sheet1!H165,"'&gt;&lt;br/&gt;"))</f>
        <v/>
      </c>
      <c r="C165" s="16" t="str">
        <f>IF(ISBLANK(Sheet1!I165),"",CONCATENATE("&lt;br/&gt;&lt;img src='","media/",Sheet1!I165,"'&gt;"))</f>
        <v/>
      </c>
      <c r="D165" s="16" t="str">
        <f>IF(ISBLANK(Sheet1!J165),"",CONCATENATE("&lt;br/&gt;&lt;img src='","media/",Sheet1!J165,"'&gt;"))</f>
        <v/>
      </c>
      <c r="E165" s="16" t="str">
        <f>IF(ISBLANK(Sheet1!K165),"",CONCATENATE("&lt;br/&gt;&lt;audio controls&gt;&lt;source src='media/",Sheet1!K165,"'&gt;Your browser does not support the audio element.&lt;/audio&gt;"))</f>
        <v/>
      </c>
      <c r="F165" s="16" t="str">
        <f>IF(ISBLANK(Sheet1!L165),"",CONCATENATE("&lt;br/&gt;&lt;video controls&gt;&lt;source src='media/",Sheet1!L165,"'&gt;Your browser does not support the audio element.&lt;/video&gt;"))</f>
        <v/>
      </c>
      <c r="G165" s="16" t="str">
        <f>CONCATENATE(B165,SUBSTITUTE(Sheet1!D165,CHAR(34),"&amp;quot;"),Sheet1!AF165,C165,D165,E165,F165)</f>
        <v>Web Browser</v>
      </c>
      <c r="H165" t="str">
        <f t="shared" si="52"/>
        <v>&lt;li&gt;</v>
      </c>
      <c r="I165" t="str">
        <f t="shared" si="47"/>
        <v>Web Browser</v>
      </c>
      <c r="J165" t="s">
        <v>65</v>
      </c>
      <c r="K165" t="str">
        <f t="shared" si="48"/>
        <v>&lt;li&gt;Web Browser&lt;/li&gt;</v>
      </c>
    </row>
    <row r="166" spans="1:11" x14ac:dyDescent="0.25">
      <c r="A166" t="str">
        <f>IF(Sheet2!E169=1," class='correct'","")</f>
        <v/>
      </c>
      <c r="B166" s="16" t="str">
        <f>IF(ISBLANK(Sheet1!H166),"",CONCATENATE("&lt;img src='","media/",Sheet1!H166,"'&gt;&lt;br/&gt;"))</f>
        <v/>
      </c>
      <c r="C166" s="16" t="str">
        <f>IF(ISBLANK(Sheet1!I166),"",CONCATENATE("&lt;br/&gt;&lt;img src='","media/",Sheet1!I166,"'&gt;"))</f>
        <v/>
      </c>
      <c r="D166" s="16" t="str">
        <f>IF(ISBLANK(Sheet1!J166),"",CONCATENATE("&lt;br/&gt;&lt;img src='","media/",Sheet1!J166,"'&gt;"))</f>
        <v/>
      </c>
      <c r="E166" s="16" t="str">
        <f>IF(ISBLANK(Sheet1!K166),"",CONCATENATE("&lt;br/&gt;&lt;audio controls&gt;&lt;source src='media/",Sheet1!K166,"'&gt;Your browser does not support the audio element.&lt;/audio&gt;"))</f>
        <v/>
      </c>
      <c r="F166" s="16" t="str">
        <f>IF(ISBLANK(Sheet1!L166),"",CONCATENATE("&lt;br/&gt;&lt;video controls&gt;&lt;source src='media/",Sheet1!L166,"'&gt;Your browser does not support the audio element.&lt;/video&gt;"))</f>
        <v/>
      </c>
      <c r="G166" s="16" t="str">
        <f>CONCATENATE(B166,SUBSTITUTE(Sheet1!D166,CHAR(34),"&amp;quot;"),Sheet1!AF166,C166,D166,E166,F166)</f>
        <v>Text Editor</v>
      </c>
      <c r="H166" t="str">
        <f t="shared" si="52"/>
        <v>&lt;li&gt;</v>
      </c>
      <c r="I166" t="str">
        <f t="shared" si="47"/>
        <v>Text Editor</v>
      </c>
      <c r="J166" t="s">
        <v>67</v>
      </c>
      <c r="K166" t="str">
        <f t="shared" si="48"/>
        <v>&lt;li&gt;Text Editor&lt;/li&gt;&lt;/ol&gt;&lt;/li&gt;</v>
      </c>
    </row>
    <row r="167" spans="1:11" x14ac:dyDescent="0.25">
      <c r="A167" t="str">
        <f>IF(Sheet2!E170=1," class='correct'","")</f>
        <v/>
      </c>
      <c r="B167" s="16" t="str">
        <f>IF(ISBLANK(Sheet1!H167),"",CONCATENATE("&lt;img src='","media/",Sheet1!H167,"'&gt;&lt;br/&gt;"))</f>
        <v/>
      </c>
      <c r="C167" s="16" t="str">
        <f>IF(ISBLANK(Sheet1!I167),"",CONCATENATE("&lt;br/&gt;&lt;img src='","media/",Sheet1!I167,"'&gt;"))</f>
        <v/>
      </c>
      <c r="D167" s="16" t="str">
        <f>IF(ISBLANK(Sheet1!J167),"",CONCATENATE("&lt;br/&gt;&lt;img src='","media/",Sheet1!J167,"'&gt;"))</f>
        <v/>
      </c>
      <c r="E167" s="16" t="str">
        <f>IF(ISBLANK(Sheet1!K167),"",CONCATENATE("&lt;br/&gt;&lt;audio controls&gt;&lt;source src='media/",Sheet1!K167,"'&gt;Your browser does not support the audio element.&lt;/audio&gt;"))</f>
        <v/>
      </c>
      <c r="F167" s="16" t="str">
        <f>IF(ISBLANK(Sheet1!L167),"",CONCATENATE("&lt;br/&gt;&lt;video controls&gt;&lt;source src='media/",Sheet1!L167,"'&gt;Your browser does not support the audio element.&lt;/video&gt;"))</f>
        <v/>
      </c>
      <c r="G167" s="16" t="str">
        <f>CONCATENATE(B167,SUBSTITUTE(Sheet1!D167,CHAR(34),"&amp;quot;"),Sheet1!AF167,C167,D167,E167,F167)</f>
        <v>Method form yang cocok digunakan untuk form login adalah method...&amp;nbsp;</v>
      </c>
      <c r="H167" t="str">
        <f>IF(LEN(I167)&gt;0,CONCATENATE("&lt;li class='question'&gt;&lt;div&gt;&lt;span id='soalno'&gt;Soal No&lt;/span&gt;&lt;span id='nosoal'&gt;",Sheet1!B167,"&lt;/span&gt;&lt;/div&gt;&lt;div&gt;"),CONCATENATE("&lt;li class='question' style='display:none'&gt;&lt;div&gt;&lt;span id='soalno'&gt;Soal No&lt;/span&gt;&lt;span id='nosoal'&gt;",Sheet1!B167,"&lt;/span&gt;&lt;/div&gt;&lt;div&gt;"))</f>
        <v>&lt;li class='question'&gt;&lt;div&gt;&lt;span id='soalno'&gt;Soal No&lt;/span&gt;&lt;span id='nosoal'&gt;28&lt;/span&gt;&lt;/div&gt;&lt;div&gt;</v>
      </c>
      <c r="I167" t="str">
        <f t="shared" si="47"/>
        <v>Method form yang cocok digunakan untuk form login adalah method...&amp;nbsp;</v>
      </c>
      <c r="J167" t="s">
        <v>66</v>
      </c>
      <c r="K167" t="str">
        <f t="shared" si="48"/>
        <v>&lt;li class='question'&gt;&lt;div&gt;&lt;span id='soalno'&gt;Soal No&lt;/span&gt;&lt;span id='nosoal'&gt;28&lt;/span&gt;&lt;/div&gt;&lt;div&gt;Method form yang cocok digunakan untuk form login adalah method...&amp;nbsp;&lt;/div&gt;</v>
      </c>
    </row>
    <row r="168" spans="1:11" x14ac:dyDescent="0.25">
      <c r="A168" t="str">
        <f>IF(Sheet2!E171=1," class='correct'","")</f>
        <v/>
      </c>
      <c r="B168" s="16" t="str">
        <f>IF(ISBLANK(Sheet1!H168),"",CONCATENATE("&lt;img src='","media/",Sheet1!H168,"'&gt;&lt;br/&gt;"))</f>
        <v/>
      </c>
      <c r="C168" s="16" t="str">
        <f>IF(ISBLANK(Sheet1!I168),"",CONCATENATE("&lt;br/&gt;&lt;img src='","media/",Sheet1!I168,"'&gt;"))</f>
        <v/>
      </c>
      <c r="D168" s="16" t="str">
        <f>IF(ISBLANK(Sheet1!J168),"",CONCATENATE("&lt;br/&gt;&lt;img src='","media/",Sheet1!J168,"'&gt;"))</f>
        <v/>
      </c>
      <c r="E168" s="16" t="str">
        <f>IF(ISBLANK(Sheet1!K168),"",CONCATENATE("&lt;br/&gt;&lt;audio controls&gt;&lt;source src='media/",Sheet1!K168,"'&gt;Your browser does not support the audio element.&lt;/audio&gt;"))</f>
        <v/>
      </c>
      <c r="F168" s="16" t="str">
        <f>IF(ISBLANK(Sheet1!L168),"",CONCATENATE("&lt;br/&gt;&lt;video controls&gt;&lt;source src='media/",Sheet1!L168,"'&gt;Your browser does not support the audio element.&lt;/video&gt;"))</f>
        <v/>
      </c>
      <c r="G168" s="16" t="str">
        <f>CONCATENATE(B168,SUBSTITUTE(Sheet1!D168,CHAR(34),"&amp;quot;"),Sheet1!AF168,C168,D168,E168,F168)</f>
        <v>get</v>
      </c>
      <c r="H168" t="str">
        <f t="shared" ref="H168" si="59">IF(LEN(I168)&gt;0,CONCATENATE("&lt;ol class='answer'&gt;&lt;li",A168,"&gt;"),"&lt;ol style='display:none' class='answer'&gt;&lt;li style='display:none'&gt;")</f>
        <v>&lt;ol class='answer'&gt;&lt;li&gt;</v>
      </c>
      <c r="I168" t="str">
        <f t="shared" si="47"/>
        <v>get</v>
      </c>
      <c r="J168" t="s">
        <v>65</v>
      </c>
      <c r="K168" t="str">
        <f t="shared" si="48"/>
        <v>&lt;ol class='answer'&gt;&lt;li&gt;get&lt;/li&gt;</v>
      </c>
    </row>
    <row r="169" spans="1:11" x14ac:dyDescent="0.25">
      <c r="A169" t="str">
        <f>IF(Sheet2!E172=1," class='correct'","")</f>
        <v/>
      </c>
      <c r="B169" s="16" t="str">
        <f>IF(ISBLANK(Sheet1!H169),"",CONCATENATE("&lt;img src='","media/",Sheet1!H169,"'&gt;&lt;br/&gt;"))</f>
        <v/>
      </c>
      <c r="C169" s="16" t="str">
        <f>IF(ISBLANK(Sheet1!I169),"",CONCATENATE("&lt;br/&gt;&lt;img src='","media/",Sheet1!I169,"'&gt;"))</f>
        <v/>
      </c>
      <c r="D169" s="16" t="str">
        <f>IF(ISBLANK(Sheet1!J169),"",CONCATENATE("&lt;br/&gt;&lt;img src='","media/",Sheet1!J169,"'&gt;"))</f>
        <v/>
      </c>
      <c r="E169" s="16" t="str">
        <f>IF(ISBLANK(Sheet1!K169),"",CONCATENATE("&lt;br/&gt;&lt;audio controls&gt;&lt;source src='media/",Sheet1!K169,"'&gt;Your browser does not support the audio element.&lt;/audio&gt;"))</f>
        <v/>
      </c>
      <c r="F169" s="16" t="str">
        <f>IF(ISBLANK(Sheet1!L169),"",CONCATENATE("&lt;br/&gt;&lt;video controls&gt;&lt;source src='media/",Sheet1!L169,"'&gt;Your browser does not support the audio element.&lt;/video&gt;"))</f>
        <v/>
      </c>
      <c r="G169" s="16" t="str">
        <f>CONCATENATE(B169,SUBSTITUTE(Sheet1!D169,CHAR(34),"&amp;quot;"),Sheet1!AF169,C169,D169,E169,F169)</f>
        <v>put</v>
      </c>
      <c r="H169" t="str">
        <f t="shared" ref="H169" si="60">IF(LEN(I169)&gt;0,CONCATENATE("&lt;li",A169,"&gt;"),"&lt;li style='display:none'&gt;")</f>
        <v>&lt;li&gt;</v>
      </c>
      <c r="I169" t="str">
        <f t="shared" si="47"/>
        <v>put</v>
      </c>
      <c r="J169" t="s">
        <v>65</v>
      </c>
      <c r="K169" t="str">
        <f t="shared" si="48"/>
        <v>&lt;li&gt;put&lt;/li&gt;</v>
      </c>
    </row>
    <row r="170" spans="1:11" x14ac:dyDescent="0.25">
      <c r="A170" t="str">
        <f>IF(Sheet2!E173=1," class='correct'","")</f>
        <v xml:space="preserve"> class='correct'</v>
      </c>
      <c r="B170" s="16" t="str">
        <f>IF(ISBLANK(Sheet1!H170),"",CONCATENATE("&lt;img src='","media/",Sheet1!H170,"'&gt;&lt;br/&gt;"))</f>
        <v/>
      </c>
      <c r="C170" s="16" t="str">
        <f>IF(ISBLANK(Sheet1!I170),"",CONCATENATE("&lt;br/&gt;&lt;img src='","media/",Sheet1!I170,"'&gt;"))</f>
        <v/>
      </c>
      <c r="D170" s="16" t="str">
        <f>IF(ISBLANK(Sheet1!J170),"",CONCATENATE("&lt;br/&gt;&lt;img src='","media/",Sheet1!J170,"'&gt;"))</f>
        <v/>
      </c>
      <c r="E170" s="16" t="str">
        <f>IF(ISBLANK(Sheet1!K170),"",CONCATENATE("&lt;br/&gt;&lt;audio controls&gt;&lt;source src='media/",Sheet1!K170,"'&gt;Your browser does not support the audio element.&lt;/audio&gt;"))</f>
        <v/>
      </c>
      <c r="F170" s="16" t="str">
        <f>IF(ISBLANK(Sheet1!L170),"",CONCATENATE("&lt;br/&gt;&lt;video controls&gt;&lt;source src='media/",Sheet1!L170,"'&gt;Your browser does not support the audio element.&lt;/video&gt;"))</f>
        <v/>
      </c>
      <c r="G170" s="16" t="str">
        <f>CONCATENATE(B170,SUBSTITUTE(Sheet1!D170,CHAR(34),"&amp;quot;"),Sheet1!AF170,C170,D170,E170,F170)</f>
        <v>post</v>
      </c>
      <c r="H170" t="str">
        <f t="shared" si="52"/>
        <v>&lt;li class='correct'&gt;</v>
      </c>
      <c r="I170" t="str">
        <f t="shared" si="47"/>
        <v>post</v>
      </c>
      <c r="J170" t="s">
        <v>65</v>
      </c>
      <c r="K170" t="str">
        <f t="shared" si="48"/>
        <v>&lt;li class='correct'&gt;post&lt;/li&gt;</v>
      </c>
    </row>
    <row r="171" spans="1:11" x14ac:dyDescent="0.25">
      <c r="A171" t="str">
        <f>IF(Sheet2!E174=1," class='correct'","")</f>
        <v/>
      </c>
      <c r="B171" s="16" t="str">
        <f>IF(ISBLANK(Sheet1!H171),"",CONCATENATE("&lt;img src='","media/",Sheet1!H171,"'&gt;&lt;br/&gt;"))</f>
        <v/>
      </c>
      <c r="C171" s="16" t="str">
        <f>IF(ISBLANK(Sheet1!I171),"",CONCATENATE("&lt;br/&gt;&lt;img src='","media/",Sheet1!I171,"'&gt;"))</f>
        <v/>
      </c>
      <c r="D171" s="16" t="str">
        <f>IF(ISBLANK(Sheet1!J171),"",CONCATENATE("&lt;br/&gt;&lt;img src='","media/",Sheet1!J171,"'&gt;"))</f>
        <v/>
      </c>
      <c r="E171" s="16" t="str">
        <f>IF(ISBLANK(Sheet1!K171),"",CONCATENATE("&lt;br/&gt;&lt;audio controls&gt;&lt;source src='media/",Sheet1!K171,"'&gt;Your browser does not support the audio element.&lt;/audio&gt;"))</f>
        <v/>
      </c>
      <c r="F171" s="16" t="str">
        <f>IF(ISBLANK(Sheet1!L171),"",CONCATENATE("&lt;br/&gt;&lt;video controls&gt;&lt;source src='media/",Sheet1!L171,"'&gt;Your browser does not support the audio element.&lt;/video&gt;"))</f>
        <v/>
      </c>
      <c r="G171" s="16" t="str">
        <f>CONCATENATE(B171,SUBSTITUTE(Sheet1!D171,CHAR(34),"&amp;quot;"),Sheet1!AF171,C171,D171,E171,F171)</f>
        <v>path</v>
      </c>
      <c r="H171" t="str">
        <f t="shared" si="52"/>
        <v>&lt;li&gt;</v>
      </c>
      <c r="I171" t="str">
        <f t="shared" si="47"/>
        <v>path</v>
      </c>
      <c r="J171" t="s">
        <v>65</v>
      </c>
      <c r="K171" t="str">
        <f t="shared" si="48"/>
        <v>&lt;li&gt;path&lt;/li&gt;</v>
      </c>
    </row>
    <row r="172" spans="1:11" x14ac:dyDescent="0.25">
      <c r="A172" t="str">
        <f>IF(Sheet2!E175=1," class='correct'","")</f>
        <v/>
      </c>
      <c r="B172" s="16" t="str">
        <f>IF(ISBLANK(Sheet1!H172),"",CONCATENATE("&lt;img src='","media/",Sheet1!H172,"'&gt;&lt;br/&gt;"))</f>
        <v/>
      </c>
      <c r="C172" s="16" t="str">
        <f>IF(ISBLANK(Sheet1!I172),"",CONCATENATE("&lt;br/&gt;&lt;img src='","media/",Sheet1!I172,"'&gt;"))</f>
        <v/>
      </c>
      <c r="D172" s="16" t="str">
        <f>IF(ISBLANK(Sheet1!J172),"",CONCATENATE("&lt;br/&gt;&lt;img src='","media/",Sheet1!J172,"'&gt;"))</f>
        <v/>
      </c>
      <c r="E172" s="16" t="str">
        <f>IF(ISBLANK(Sheet1!K172),"",CONCATENATE("&lt;br/&gt;&lt;audio controls&gt;&lt;source src='media/",Sheet1!K172,"'&gt;Your browser does not support the audio element.&lt;/audio&gt;"))</f>
        <v/>
      </c>
      <c r="F172" s="16" t="str">
        <f>IF(ISBLANK(Sheet1!L172),"",CONCATENATE("&lt;br/&gt;&lt;video controls&gt;&lt;source src='media/",Sheet1!L172,"'&gt;Your browser does not support the audio element.&lt;/video&gt;"))</f>
        <v/>
      </c>
      <c r="G172" s="16" t="str">
        <f>CONCATENATE(B172,SUBSTITUTE(Sheet1!D172,CHAR(34),"&amp;quot;"),Sheet1!AF172,C172,D172,E172,F172)</f>
        <v>read</v>
      </c>
      <c r="H172" t="str">
        <f t="shared" si="52"/>
        <v>&lt;li&gt;</v>
      </c>
      <c r="I172" t="str">
        <f t="shared" si="47"/>
        <v>read</v>
      </c>
      <c r="J172" t="s">
        <v>67</v>
      </c>
      <c r="K172" t="str">
        <f t="shared" si="48"/>
        <v>&lt;li&gt;read&lt;/li&gt;&lt;/ol&gt;&lt;/li&gt;</v>
      </c>
    </row>
    <row r="173" spans="1:11" x14ac:dyDescent="0.25">
      <c r="A173" t="str">
        <f>IF(Sheet2!E176=1," class='correct'","")</f>
        <v/>
      </c>
      <c r="B173" s="16" t="str">
        <f>IF(ISBLANK(Sheet1!H173),"",CONCATENATE("&lt;img src='","media/",Sheet1!H173,"'&gt;&lt;br/&gt;"))</f>
        <v/>
      </c>
      <c r="C173" s="16" t="str">
        <f>IF(ISBLANK(Sheet1!I173),"",CONCATENATE("&lt;br/&gt;&lt;img src='","media/",Sheet1!I173,"'&gt;"))</f>
        <v/>
      </c>
      <c r="D173" s="16" t="str">
        <f>IF(ISBLANK(Sheet1!J173),"",CONCATENATE("&lt;br/&gt;&lt;img src='","media/",Sheet1!J173,"'&gt;"))</f>
        <v/>
      </c>
      <c r="E173" s="16" t="str">
        <f>IF(ISBLANK(Sheet1!K173),"",CONCATENATE("&lt;br/&gt;&lt;audio controls&gt;&lt;source src='media/",Sheet1!K173,"'&gt;Your browser does not support the audio element.&lt;/audio&gt;"))</f>
        <v/>
      </c>
      <c r="F173" s="16" t="str">
        <f>IF(ISBLANK(Sheet1!L173),"",CONCATENATE("&lt;br/&gt;&lt;video controls&gt;&lt;source src='media/",Sheet1!L173,"'&gt;Your browser does not support the audio element.&lt;/video&gt;"))</f>
        <v/>
      </c>
      <c r="G173" s="16" t="str">
        <f>CONCATENATE(B173,SUBSTITUTE(Sheet1!D173,CHAR(34),"&amp;quot;"),Sheet1!AF173,C173,D173,E173,F173)</f>
        <v>Dalam pemrograman web, kita mengenal istilah Client-side dan Server-side Scripting. Apakah yang dimaksud Server side Scripting tersebut...&amp;nbsp;</v>
      </c>
      <c r="H173" t="str">
        <f>IF(LEN(I173)&gt;0,CONCATENATE("&lt;li class='question'&gt;&lt;div&gt;&lt;span id='soalno'&gt;Soal No&lt;/span&gt;&lt;span id='nosoal'&gt;",Sheet1!B173,"&lt;/span&gt;&lt;/div&gt;&lt;div&gt;"),CONCATENATE("&lt;li class='question' style='display:none'&gt;&lt;div&gt;&lt;span id='soalno'&gt;Soal No&lt;/span&gt;&lt;span id='nosoal'&gt;",Sheet1!B173,"&lt;/span&gt;&lt;/div&gt;&lt;div&gt;"))</f>
        <v>&lt;li class='question'&gt;&lt;div&gt;&lt;span id='soalno'&gt;Soal No&lt;/span&gt;&lt;span id='nosoal'&gt;29&lt;/span&gt;&lt;/div&gt;&lt;div&gt;</v>
      </c>
      <c r="I173" t="str">
        <f t="shared" si="47"/>
        <v>Dalam pemrograman web, kita mengenal istilah Client-side dan Server-side Scripting. Apakah yang dimaksud Server side Scripting tersebut...&amp;nbsp;</v>
      </c>
      <c r="J173" t="s">
        <v>66</v>
      </c>
      <c r="K173" t="str">
        <f t="shared" si="48"/>
        <v>&lt;li class='question'&gt;&lt;div&gt;&lt;span id='soalno'&gt;Soal No&lt;/span&gt;&lt;span id='nosoal'&gt;29&lt;/span&gt;&lt;/div&gt;&lt;div&gt;Dalam pemrograman web, kita mengenal istilah Client-side dan Server-side Scripting. Apakah yang dimaksud Server side Scripting tersebut...&amp;nbsp;&lt;/div&gt;</v>
      </c>
    </row>
    <row r="174" spans="1:11" x14ac:dyDescent="0.25">
      <c r="A174" t="str">
        <f>IF(Sheet2!E177=1," class='correct'","")</f>
        <v/>
      </c>
      <c r="B174" s="16" t="str">
        <f>IF(ISBLANK(Sheet1!H174),"",CONCATENATE("&lt;img src='","media/",Sheet1!H174,"'&gt;&lt;br/&gt;"))</f>
        <v/>
      </c>
      <c r="C174" s="16" t="str">
        <f>IF(ISBLANK(Sheet1!I174),"",CONCATENATE("&lt;br/&gt;&lt;img src='","media/",Sheet1!I174,"'&gt;"))</f>
        <v/>
      </c>
      <c r="D174" s="16" t="str">
        <f>IF(ISBLANK(Sheet1!J174),"",CONCATENATE("&lt;br/&gt;&lt;img src='","media/",Sheet1!J174,"'&gt;"))</f>
        <v/>
      </c>
      <c r="E174" s="16" t="str">
        <f>IF(ISBLANK(Sheet1!K174),"",CONCATENATE("&lt;br/&gt;&lt;audio controls&gt;&lt;source src='media/",Sheet1!K174,"'&gt;Your browser does not support the audio element.&lt;/audio&gt;"))</f>
        <v/>
      </c>
      <c r="F174" s="16" t="str">
        <f>IF(ISBLANK(Sheet1!L174),"",CONCATENATE("&lt;br/&gt;&lt;video controls&gt;&lt;source src='media/",Sheet1!L174,"'&gt;Your browser does not support the audio element.&lt;/video&gt;"))</f>
        <v/>
      </c>
      <c r="G174" s="16" t="str">
        <f>CONCATENATE(B174,SUBSTITUTE(Sheet1!D174,CHAR(34),"&amp;quot;"),Sheet1!AF174,C174,D174,E174,F174)</f>
        <v>bahasa pemrograman web yang pengolahan datanya dilakukan oleh komputer server</v>
      </c>
      <c r="H174" t="str">
        <f t="shared" ref="H174" si="61">IF(LEN(I174)&gt;0,CONCATENATE("&lt;ol class='answer'&gt;&lt;li",A174,"&gt;"),"&lt;ol style='display:none' class='answer'&gt;&lt;li style='display:none'&gt;")</f>
        <v>&lt;ol class='answer'&gt;&lt;li&gt;</v>
      </c>
      <c r="I174" t="str">
        <f t="shared" si="47"/>
        <v>bahasa pemrograman web yang pengolahan datanya dilakukan oleh komputer server</v>
      </c>
      <c r="J174" t="s">
        <v>65</v>
      </c>
      <c r="K174" t="str">
        <f t="shared" si="48"/>
        <v>&lt;ol class='answer'&gt;&lt;li&gt;bahasa pemrograman web yang pengolahan datanya dilakukan oleh komputer server&lt;/li&gt;</v>
      </c>
    </row>
    <row r="175" spans="1:11" x14ac:dyDescent="0.25">
      <c r="A175" t="str">
        <f>IF(Sheet2!E178=1," class='correct'","")</f>
        <v xml:space="preserve"> class='correct'</v>
      </c>
      <c r="B175" s="16" t="str">
        <f>IF(ISBLANK(Sheet1!H175),"",CONCATENATE("&lt;img src='","media/",Sheet1!H175,"'&gt;&lt;br/&gt;"))</f>
        <v/>
      </c>
      <c r="C175" s="16" t="str">
        <f>IF(ISBLANK(Sheet1!I175),"",CONCATENATE("&lt;br/&gt;&lt;img src='","media/",Sheet1!I175,"'&gt;"))</f>
        <v/>
      </c>
      <c r="D175" s="16" t="str">
        <f>IF(ISBLANK(Sheet1!J175),"",CONCATENATE("&lt;br/&gt;&lt;img src='","media/",Sheet1!J175,"'&gt;"))</f>
        <v/>
      </c>
      <c r="E175" s="16" t="str">
        <f>IF(ISBLANK(Sheet1!K175),"",CONCATENATE("&lt;br/&gt;&lt;audio controls&gt;&lt;source src='media/",Sheet1!K175,"'&gt;Your browser does not support the audio element.&lt;/audio&gt;"))</f>
        <v/>
      </c>
      <c r="F175" s="16" t="str">
        <f>IF(ISBLANK(Sheet1!L175),"",CONCATENATE("&lt;br/&gt;&lt;video controls&gt;&lt;source src='media/",Sheet1!L175,"'&gt;Your browser does not support the audio element.&lt;/video&gt;"))</f>
        <v/>
      </c>
      <c r="G175" s="16" t="str">
        <f>CONCATENATE(B175,SUBSTITUTE(Sheet1!D175,CHAR(34),"&amp;quot;"),Sheet1!AF175,C175,D175,E175,F175)</f>
        <v>bahasa pemrograman web yang pengolahan datanya dilakukan oleh komputer pengguna / pengunjung</v>
      </c>
      <c r="H175" t="str">
        <f t="shared" ref="H175" si="62">IF(LEN(I175)&gt;0,CONCATENATE("&lt;li",A175,"&gt;"),"&lt;li style='display:none'&gt;")</f>
        <v>&lt;li class='correct'&gt;</v>
      </c>
      <c r="I175" t="str">
        <f t="shared" si="47"/>
        <v>bahasa pemrograman web yang pengolahan datanya dilakukan oleh komputer pengguna / pengunjung</v>
      </c>
      <c r="J175" t="s">
        <v>65</v>
      </c>
      <c r="K175" t="str">
        <f t="shared" si="48"/>
        <v>&lt;li class='correct'&gt;bahasa pemrograman web yang pengolahan datanya dilakukan oleh komputer pengguna / pengunjung&lt;/li&gt;</v>
      </c>
    </row>
    <row r="176" spans="1:11" x14ac:dyDescent="0.25">
      <c r="A176" t="str">
        <f>IF(Sheet2!E179=1," class='correct'","")</f>
        <v/>
      </c>
      <c r="B176" s="16" t="str">
        <f>IF(ISBLANK(Sheet1!H176),"",CONCATENATE("&lt;img src='","media/",Sheet1!H176,"'&gt;&lt;br/&gt;"))</f>
        <v/>
      </c>
      <c r="C176" s="16" t="str">
        <f>IF(ISBLANK(Sheet1!I176),"",CONCATENATE("&lt;br/&gt;&lt;img src='","media/",Sheet1!I176,"'&gt;"))</f>
        <v/>
      </c>
      <c r="D176" s="16" t="str">
        <f>IF(ISBLANK(Sheet1!J176),"",CONCATENATE("&lt;br/&gt;&lt;img src='","media/",Sheet1!J176,"'&gt;"))</f>
        <v/>
      </c>
      <c r="E176" s="16" t="str">
        <f>IF(ISBLANK(Sheet1!K176),"",CONCATENATE("&lt;br/&gt;&lt;audio controls&gt;&lt;source src='media/",Sheet1!K176,"'&gt;Your browser does not support the audio element.&lt;/audio&gt;"))</f>
        <v/>
      </c>
      <c r="F176" s="16" t="str">
        <f>IF(ISBLANK(Sheet1!L176),"",CONCATENATE("&lt;br/&gt;&lt;video controls&gt;&lt;source src='media/",Sheet1!L176,"'&gt;Your browser does not support the audio element.&lt;/video&gt;"))</f>
        <v/>
      </c>
      <c r="G176" s="16" t="str">
        <f>CONCATENATE(B176,SUBSTITUTE(Sheet1!D176,CHAR(34),"&amp;quot;"),Sheet1!AF176,C176,D176,E176,F176)</f>
        <v>bahasa pemrograman yang bisa dimodifikasi oleh pengguna</v>
      </c>
      <c r="H176" t="str">
        <f t="shared" si="52"/>
        <v>&lt;li&gt;</v>
      </c>
      <c r="I176" t="str">
        <f t="shared" si="47"/>
        <v>bahasa pemrograman yang bisa dimodifikasi oleh pengguna</v>
      </c>
      <c r="J176" t="s">
        <v>65</v>
      </c>
      <c r="K176" t="str">
        <f t="shared" si="48"/>
        <v>&lt;li&gt;bahasa pemrograman yang bisa dimodifikasi oleh pengguna&lt;/li&gt;</v>
      </c>
    </row>
    <row r="177" spans="1:11" x14ac:dyDescent="0.25">
      <c r="A177" t="str">
        <f>IF(Sheet2!E180=1," class='correct'","")</f>
        <v/>
      </c>
      <c r="B177" s="16" t="str">
        <f>IF(ISBLANK(Sheet1!H177),"",CONCATENATE("&lt;img src='","media/",Sheet1!H177,"'&gt;&lt;br/&gt;"))</f>
        <v/>
      </c>
      <c r="C177" s="16" t="str">
        <f>IF(ISBLANK(Sheet1!I177),"",CONCATENATE("&lt;br/&gt;&lt;img src='","media/",Sheet1!I177,"'&gt;"))</f>
        <v/>
      </c>
      <c r="D177" s="16" t="str">
        <f>IF(ISBLANK(Sheet1!J177),"",CONCATENATE("&lt;br/&gt;&lt;img src='","media/",Sheet1!J177,"'&gt;"))</f>
        <v/>
      </c>
      <c r="E177" s="16" t="str">
        <f>IF(ISBLANK(Sheet1!K177),"",CONCATENATE("&lt;br/&gt;&lt;audio controls&gt;&lt;source src='media/",Sheet1!K177,"'&gt;Your browser does not support the audio element.&lt;/audio&gt;"))</f>
        <v/>
      </c>
      <c r="F177" s="16" t="str">
        <f>IF(ISBLANK(Sheet1!L177),"",CONCATENATE("&lt;br/&gt;&lt;video controls&gt;&lt;source src='media/",Sheet1!L177,"'&gt;Your browser does not support the audio element.&lt;/video&gt;"))</f>
        <v/>
      </c>
      <c r="G177" s="16" t="str">
        <f>CONCATENATE(B177,SUBSTITUTE(Sheet1!D177,CHAR(34),"&amp;quot;"),Sheet1!AF177,C177,D177,E177,F177)</f>
        <v>bahasa pemrograman tingkat rendah yang digunakan untuk mesin</v>
      </c>
      <c r="H177" t="str">
        <f t="shared" si="52"/>
        <v>&lt;li&gt;</v>
      </c>
      <c r="I177" t="str">
        <f t="shared" si="47"/>
        <v>bahasa pemrograman tingkat rendah yang digunakan untuk mesin</v>
      </c>
      <c r="J177" t="s">
        <v>65</v>
      </c>
      <c r="K177" t="str">
        <f t="shared" si="48"/>
        <v>&lt;li&gt;bahasa pemrograman tingkat rendah yang digunakan untuk mesin&lt;/li&gt;</v>
      </c>
    </row>
    <row r="178" spans="1:11" x14ac:dyDescent="0.25">
      <c r="A178" t="str">
        <f>IF(Sheet2!E181=1," class='correct'","")</f>
        <v/>
      </c>
      <c r="B178" s="16" t="str">
        <f>IF(ISBLANK(Sheet1!H178),"",CONCATENATE("&lt;img src='","media/",Sheet1!H178,"'&gt;&lt;br/&gt;"))</f>
        <v/>
      </c>
      <c r="C178" s="16" t="str">
        <f>IF(ISBLANK(Sheet1!I178),"",CONCATENATE("&lt;br/&gt;&lt;img src='","media/",Sheet1!I178,"'&gt;"))</f>
        <v/>
      </c>
      <c r="D178" s="16" t="str">
        <f>IF(ISBLANK(Sheet1!J178),"",CONCATENATE("&lt;br/&gt;&lt;img src='","media/",Sheet1!J178,"'&gt;"))</f>
        <v/>
      </c>
      <c r="E178" s="16" t="str">
        <f>IF(ISBLANK(Sheet1!K178),"",CONCATENATE("&lt;br/&gt;&lt;audio controls&gt;&lt;source src='media/",Sheet1!K178,"'&gt;Your browser does not support the audio element.&lt;/audio&gt;"))</f>
        <v/>
      </c>
      <c r="F178" s="16" t="str">
        <f>IF(ISBLANK(Sheet1!L178),"",CONCATENATE("&lt;br/&gt;&lt;video controls&gt;&lt;source src='media/",Sheet1!L178,"'&gt;Your browser does not support the audio element.&lt;/video&gt;"))</f>
        <v/>
      </c>
      <c r="G178" s="16" t="str">
        <f>CONCATENATE(B178,SUBSTITUTE(Sheet1!D178,CHAR(34),"&amp;quot;"),Sheet1!AF178,C178,D178,E178,F178)</f>
        <v>bahasa pemrograman yang hanya bisa dilihat oleh client</v>
      </c>
      <c r="H178" t="str">
        <f t="shared" si="52"/>
        <v>&lt;li&gt;</v>
      </c>
      <c r="I178" t="str">
        <f t="shared" si="47"/>
        <v>bahasa pemrograman yang hanya bisa dilihat oleh client</v>
      </c>
      <c r="J178" t="s">
        <v>67</v>
      </c>
      <c r="K178" t="str">
        <f t="shared" si="48"/>
        <v>&lt;li&gt;bahasa pemrograman yang hanya bisa dilihat oleh client&lt;/li&gt;&lt;/ol&gt;&lt;/li&gt;</v>
      </c>
    </row>
    <row r="179" spans="1:11" x14ac:dyDescent="0.25">
      <c r="A179" t="str">
        <f>IF(Sheet2!E182=1," class='correct'","")</f>
        <v/>
      </c>
      <c r="B179" s="16" t="str">
        <f>IF(ISBLANK(Sheet1!H179),"",CONCATENATE("&lt;img src='","media/",Sheet1!H179,"'&gt;&lt;br/&gt;"))</f>
        <v/>
      </c>
      <c r="C179" s="16" t="str">
        <f>IF(ISBLANK(Sheet1!I179),"",CONCATENATE("&lt;br/&gt;&lt;img src='","media/",Sheet1!I179,"'&gt;"))</f>
        <v/>
      </c>
      <c r="D179" s="16" t="str">
        <f>IF(ISBLANK(Sheet1!J179),"",CONCATENATE("&lt;br/&gt;&lt;img src='","media/",Sheet1!J179,"'&gt;"))</f>
        <v/>
      </c>
      <c r="E179" s="16" t="str">
        <f>IF(ISBLANK(Sheet1!K179),"",CONCATENATE("&lt;br/&gt;&lt;audio controls&gt;&lt;source src='media/",Sheet1!K179,"'&gt;Your browser does not support the audio element.&lt;/audio&gt;"))</f>
        <v/>
      </c>
      <c r="F179" s="16" t="str">
        <f>IF(ISBLANK(Sheet1!L179),"",CONCATENATE("&lt;br/&gt;&lt;video controls&gt;&lt;source src='media/",Sheet1!L179,"'&gt;Your browser does not support the audio element.&lt;/video&gt;"))</f>
        <v/>
      </c>
      <c r="G179" s="16" t="str">
        <f>CONCATENATE(B179,SUBSTITUTE(Sheet1!D179,CHAR(34),"&amp;quot;"),Sheet1!AF179,C179,D179,E179,F179)</f>
        <v>Output dari potongan kode berikut adalah…&amp;nbsp;</v>
      </c>
      <c r="H179" t="str">
        <f>IF(LEN(I179)&gt;0,CONCATENATE("&lt;li class='question'&gt;&lt;div&gt;&lt;span id='soalno'&gt;Soal No&lt;/span&gt;&lt;span id='nosoal'&gt;",Sheet1!B179,"&lt;/span&gt;&lt;/div&gt;&lt;div&gt;"),CONCATENATE("&lt;li class='question' style='display:none'&gt;&lt;div&gt;&lt;span id='soalno'&gt;Soal No&lt;/span&gt;&lt;span id='nosoal'&gt;",Sheet1!B179,"&lt;/span&gt;&lt;/div&gt;&lt;div&gt;"))</f>
        <v>&lt;li class='question'&gt;&lt;div&gt;&lt;span id='soalno'&gt;Soal No&lt;/span&gt;&lt;span id='nosoal'&gt;30&lt;/span&gt;&lt;/div&gt;&lt;div&gt;</v>
      </c>
      <c r="I179" t="str">
        <f t="shared" si="47"/>
        <v>Output dari potongan kode berikut adalah…&amp;nbsp;</v>
      </c>
      <c r="J179" t="s">
        <v>66</v>
      </c>
      <c r="K179" t="str">
        <f t="shared" si="48"/>
        <v>&lt;li class='question'&gt;&lt;div&gt;&lt;span id='soalno'&gt;Soal No&lt;/span&gt;&lt;span id='nosoal'&gt;30&lt;/span&gt;&lt;/div&gt;&lt;div&gt;Output dari potongan kode berikut adalah…&amp;nbsp;&lt;/div&gt;</v>
      </c>
    </row>
    <row r="180" spans="1:11" x14ac:dyDescent="0.25">
      <c r="A180" t="str">
        <f>IF(Sheet2!E183=1," class='correct'","")</f>
        <v/>
      </c>
      <c r="B180" s="16" t="str">
        <f>IF(ISBLANK(Sheet1!H180),"",CONCATENATE("&lt;img src='","media/",Sheet1!H180,"'&gt;&lt;br/&gt;"))</f>
        <v/>
      </c>
      <c r="C180" s="16" t="str">
        <f>IF(ISBLANK(Sheet1!I180),"",CONCATENATE("&lt;br/&gt;&lt;img src='","media/",Sheet1!I180,"'&gt;"))</f>
        <v/>
      </c>
      <c r="D180" s="16" t="str">
        <f>IF(ISBLANK(Sheet1!J180),"",CONCATENATE("&lt;br/&gt;&lt;img src='","media/",Sheet1!J180,"'&gt;"))</f>
        <v/>
      </c>
      <c r="E180" s="16" t="str">
        <f>IF(ISBLANK(Sheet1!K180),"",CONCATENATE("&lt;br/&gt;&lt;audio controls&gt;&lt;source src='media/",Sheet1!K180,"'&gt;Your browser does not support the audio element.&lt;/audio&gt;"))</f>
        <v/>
      </c>
      <c r="F180" s="16" t="str">
        <f>IF(ISBLANK(Sheet1!L180),"",CONCATENATE("&lt;br/&gt;&lt;video controls&gt;&lt;source src='media/",Sheet1!L180,"'&gt;Your browser does not support the audio element.&lt;/video&gt;"))</f>
        <v/>
      </c>
      <c r="G180" s="16" t="str">
        <f>CONCATENATE(B180,SUBSTITUTE(Sheet1!D180,CHAR(34),"&amp;quot;"),Sheet1!AF180,C180,D180,E180,F180)</f>
        <v>A</v>
      </c>
      <c r="H180" t="str">
        <f t="shared" ref="H180" si="63">IF(LEN(I180)&gt;0,CONCATENATE("&lt;ol class='answer'&gt;&lt;li",A180,"&gt;"),"&lt;ol style='display:none' class='answer'&gt;&lt;li style='display:none'&gt;")</f>
        <v>&lt;ol class='answer'&gt;&lt;li&gt;</v>
      </c>
      <c r="I180" t="str">
        <f t="shared" si="47"/>
        <v>A</v>
      </c>
      <c r="J180" t="s">
        <v>65</v>
      </c>
      <c r="K180" t="str">
        <f t="shared" si="48"/>
        <v>&lt;ol class='answer'&gt;&lt;li&gt;A&lt;/li&gt;</v>
      </c>
    </row>
    <row r="181" spans="1:11" x14ac:dyDescent="0.25">
      <c r="A181" t="str">
        <f>IF(Sheet2!E184=1," class='correct'","")</f>
        <v/>
      </c>
      <c r="B181" s="16" t="str">
        <f>IF(ISBLANK(Sheet1!H181),"",CONCATENATE("&lt;img src='","media/",Sheet1!H181,"'&gt;&lt;br/&gt;"))</f>
        <v/>
      </c>
      <c r="C181" s="16" t="str">
        <f>IF(ISBLANK(Sheet1!I181),"",CONCATENATE("&lt;br/&gt;&lt;img src='","media/",Sheet1!I181,"'&gt;"))</f>
        <v/>
      </c>
      <c r="D181" s="16" t="str">
        <f>IF(ISBLANK(Sheet1!J181),"",CONCATENATE("&lt;br/&gt;&lt;img src='","media/",Sheet1!J181,"'&gt;"))</f>
        <v/>
      </c>
      <c r="E181" s="16" t="str">
        <f>IF(ISBLANK(Sheet1!K181),"",CONCATENATE("&lt;br/&gt;&lt;audio controls&gt;&lt;source src='media/",Sheet1!K181,"'&gt;Your browser does not support the audio element.&lt;/audio&gt;"))</f>
        <v/>
      </c>
      <c r="F181" s="16" t="str">
        <f>IF(ISBLANK(Sheet1!L181),"",CONCATENATE("&lt;br/&gt;&lt;video controls&gt;&lt;source src='media/",Sheet1!L181,"'&gt;Your browser does not support the audio element.&lt;/video&gt;"))</f>
        <v/>
      </c>
      <c r="G181" s="16" t="str">
        <f>CONCATENATE(B181,SUBSTITUTE(Sheet1!D181,CHAR(34),"&amp;quot;"),Sheet1!AF181,C181,D181,E181,F181)</f>
        <v>B</v>
      </c>
      <c r="H181" t="str">
        <f t="shared" ref="H181" si="64">IF(LEN(I181)&gt;0,CONCATENATE("&lt;li",A181,"&gt;"),"&lt;li style='display:none'&gt;")</f>
        <v>&lt;li&gt;</v>
      </c>
      <c r="I181" t="str">
        <f t="shared" si="47"/>
        <v>B</v>
      </c>
      <c r="J181" t="s">
        <v>65</v>
      </c>
      <c r="K181" t="str">
        <f t="shared" si="48"/>
        <v>&lt;li&gt;B&lt;/li&gt;</v>
      </c>
    </row>
    <row r="182" spans="1:11" x14ac:dyDescent="0.25">
      <c r="A182" t="str">
        <f>IF(Sheet2!E185=1," class='correct'","")</f>
        <v/>
      </c>
      <c r="B182" s="16" t="str">
        <f>IF(ISBLANK(Sheet1!H182),"",CONCATENATE("&lt;img src='","media/",Sheet1!H182,"'&gt;&lt;br/&gt;"))</f>
        <v/>
      </c>
      <c r="C182" s="16" t="str">
        <f>IF(ISBLANK(Sheet1!I182),"",CONCATENATE("&lt;br/&gt;&lt;img src='","media/",Sheet1!I182,"'&gt;"))</f>
        <v/>
      </c>
      <c r="D182" s="16" t="str">
        <f>IF(ISBLANK(Sheet1!J182),"",CONCATENATE("&lt;br/&gt;&lt;img src='","media/",Sheet1!J182,"'&gt;"))</f>
        <v/>
      </c>
      <c r="E182" s="16" t="str">
        <f>IF(ISBLANK(Sheet1!K182),"",CONCATENATE("&lt;br/&gt;&lt;audio controls&gt;&lt;source src='media/",Sheet1!K182,"'&gt;Your browser does not support the audio element.&lt;/audio&gt;"))</f>
        <v/>
      </c>
      <c r="F182" s="16" t="str">
        <f>IF(ISBLANK(Sheet1!L182),"",CONCATENATE("&lt;br/&gt;&lt;video controls&gt;&lt;source src='media/",Sheet1!L182,"'&gt;Your browser does not support the audio element.&lt;/video&gt;"))</f>
        <v/>
      </c>
      <c r="G182" s="16" t="str">
        <f>CONCATENATE(B182,SUBSTITUTE(Sheet1!D182,CHAR(34),"&amp;quot;"),Sheet1!AF182,C182,D182,E182,F182)</f>
        <v>C</v>
      </c>
      <c r="H182" t="str">
        <f t="shared" si="52"/>
        <v>&lt;li&gt;</v>
      </c>
      <c r="I182" t="str">
        <f t="shared" si="47"/>
        <v>C</v>
      </c>
      <c r="J182" t="s">
        <v>65</v>
      </c>
      <c r="K182" t="str">
        <f t="shared" si="48"/>
        <v>&lt;li&gt;C&lt;/li&gt;</v>
      </c>
    </row>
    <row r="183" spans="1:11" x14ac:dyDescent="0.25">
      <c r="A183" t="str">
        <f>IF(Sheet2!E186=1," class='correct'","")</f>
        <v/>
      </c>
      <c r="B183" s="16" t="str">
        <f>IF(ISBLANK(Sheet1!H183),"",CONCATENATE("&lt;img src='","media/",Sheet1!H183,"'&gt;&lt;br/&gt;"))</f>
        <v/>
      </c>
      <c r="C183" s="16" t="str">
        <f>IF(ISBLANK(Sheet1!I183),"",CONCATENATE("&lt;br/&gt;&lt;img src='","media/",Sheet1!I183,"'&gt;"))</f>
        <v/>
      </c>
      <c r="D183" s="16" t="str">
        <f>IF(ISBLANK(Sheet1!J183),"",CONCATENATE("&lt;br/&gt;&lt;img src='","media/",Sheet1!J183,"'&gt;"))</f>
        <v/>
      </c>
      <c r="E183" s="16" t="str">
        <f>IF(ISBLANK(Sheet1!K183),"",CONCATENATE("&lt;br/&gt;&lt;audio controls&gt;&lt;source src='media/",Sheet1!K183,"'&gt;Your browser does not support the audio element.&lt;/audio&gt;"))</f>
        <v/>
      </c>
      <c r="F183" s="16" t="str">
        <f>IF(ISBLANK(Sheet1!L183),"",CONCATENATE("&lt;br/&gt;&lt;video controls&gt;&lt;source src='media/",Sheet1!L183,"'&gt;Your browser does not support the audio element.&lt;/video&gt;"))</f>
        <v/>
      </c>
      <c r="G183" s="16" t="str">
        <f>CONCATENATE(B183,SUBSTITUTE(Sheet1!D183,CHAR(34),"&amp;quot;"),Sheet1!AF183,C183,D183,E183,F183)</f>
        <v>D</v>
      </c>
      <c r="H183" t="str">
        <f t="shared" si="52"/>
        <v>&lt;li&gt;</v>
      </c>
      <c r="I183" t="str">
        <f t="shared" si="47"/>
        <v>D</v>
      </c>
      <c r="J183" t="s">
        <v>65</v>
      </c>
      <c r="K183" t="str">
        <f t="shared" si="48"/>
        <v>&lt;li&gt;D&lt;/li&gt;</v>
      </c>
    </row>
    <row r="184" spans="1:11" x14ac:dyDescent="0.25">
      <c r="A184" t="str">
        <f>IF(Sheet2!E187=1," class='correct'","")</f>
        <v xml:space="preserve"> class='correct'</v>
      </c>
      <c r="B184" s="16" t="str">
        <f>IF(ISBLANK(Sheet1!H184),"",CONCATENATE("&lt;img src='","media/",Sheet1!H184,"'&gt;&lt;br/&gt;"))</f>
        <v/>
      </c>
      <c r="C184" s="16" t="str">
        <f>IF(ISBLANK(Sheet1!I184),"",CONCATENATE("&lt;br/&gt;&lt;img src='","media/",Sheet1!I184,"'&gt;"))</f>
        <v/>
      </c>
      <c r="D184" s="16" t="str">
        <f>IF(ISBLANK(Sheet1!J184),"",CONCATENATE("&lt;br/&gt;&lt;img src='","media/",Sheet1!J184,"'&gt;"))</f>
        <v/>
      </c>
      <c r="E184" s="16" t="str">
        <f>IF(ISBLANK(Sheet1!K184),"",CONCATENATE("&lt;br/&gt;&lt;audio controls&gt;&lt;source src='media/",Sheet1!K184,"'&gt;Your browser does not support the audio element.&lt;/audio&gt;"))</f>
        <v/>
      </c>
      <c r="F184" s="16" t="str">
        <f>IF(ISBLANK(Sheet1!L184),"",CONCATENATE("&lt;br/&gt;&lt;video controls&gt;&lt;source src='media/",Sheet1!L184,"'&gt;Your browser does not support the audio element.&lt;/video&gt;"))</f>
        <v/>
      </c>
      <c r="G184" s="16" t="str">
        <f>CONCATENATE(B184,SUBSTITUTE(Sheet1!D184,CHAR(34),"&amp;quot;"),Sheet1!AF184,C184,D184,E184,F184)</f>
        <v>-</v>
      </c>
      <c r="H184" t="str">
        <f t="shared" si="52"/>
        <v>&lt;li class='correct'&gt;</v>
      </c>
      <c r="I184" t="str">
        <f t="shared" si="47"/>
        <v>-</v>
      </c>
      <c r="J184" t="s">
        <v>67</v>
      </c>
      <c r="K184" t="str">
        <f t="shared" si="48"/>
        <v>&lt;li class='correct'&gt;-&lt;/li&gt;&lt;/ol&gt;&lt;/li&gt;</v>
      </c>
    </row>
    <row r="185" spans="1:11" x14ac:dyDescent="0.25">
      <c r="A185" t="str">
        <f>IF(Sheet2!E188=1," class='correct'","")</f>
        <v/>
      </c>
      <c r="B185" s="16" t="str">
        <f>IF(ISBLANK(Sheet1!H185),"",CONCATENATE("&lt;img src='","media/",Sheet1!H185,"'&gt;&lt;br/&gt;"))</f>
        <v/>
      </c>
      <c r="C185" s="16" t="str">
        <f>IF(ISBLANK(Sheet1!I185),"",CONCATENATE("&lt;br/&gt;&lt;img src='","media/",Sheet1!I185,"'&gt;"))</f>
        <v/>
      </c>
      <c r="D185" s="16" t="str">
        <f>IF(ISBLANK(Sheet1!J185),"",CONCATENATE("&lt;br/&gt;&lt;img src='","media/",Sheet1!J185,"'&gt;"))</f>
        <v/>
      </c>
      <c r="E185" s="16" t="str">
        <f>IF(ISBLANK(Sheet1!K185),"",CONCATENATE("&lt;br/&gt;&lt;audio controls&gt;&lt;source src='media/",Sheet1!K185,"'&gt;Your browser does not support the audio element.&lt;/audio&gt;"))</f>
        <v/>
      </c>
      <c r="F185" s="16" t="str">
        <f>IF(ISBLANK(Sheet1!L185),"",CONCATENATE("&lt;br/&gt;&lt;video controls&gt;&lt;source src='media/",Sheet1!L185,"'&gt;Your browser does not support the audio element.&lt;/video&gt;"))</f>
        <v/>
      </c>
      <c r="G185" s="16" t="str">
        <f>CONCATENATE(B185,SUBSTITUTE(Sheet1!D185,CHAR(34),"&amp;quot;"),Sheet1!AF185,C185,D185,E185,F185)</f>
        <v>(Bonus) Apa saja yang kamu pelajari selama semester ini ...&amp;nbsp;</v>
      </c>
      <c r="H185" t="str">
        <f>IF(LEN(I185)&gt;0,CONCATENATE("&lt;li class='question'&gt;&lt;div&gt;&lt;span id='soalno'&gt;Soal No&lt;/span&gt;&lt;span id='nosoal'&gt;",Sheet1!B185,"&lt;/span&gt;&lt;/div&gt;&lt;div&gt;"),CONCATENATE("&lt;li class='question' style='display:none'&gt;&lt;div&gt;&lt;span id='soalno'&gt;Soal No&lt;/span&gt;&lt;span id='nosoal'&gt;",Sheet1!B185,"&lt;/span&gt;&lt;/div&gt;&lt;div&gt;"))</f>
        <v>&lt;li class='question'&gt;&lt;div&gt;&lt;span id='soalno'&gt;Soal No&lt;/span&gt;&lt;span id='nosoal'&gt;31&lt;/span&gt;&lt;/div&gt;&lt;div&gt;</v>
      </c>
      <c r="I185" t="str">
        <f t="shared" si="47"/>
        <v>(Bonus) Apa saja yang kamu pelajari selama semester ini ...&amp;nbsp;</v>
      </c>
      <c r="J185" t="s">
        <v>66</v>
      </c>
      <c r="K185" t="str">
        <f t="shared" si="48"/>
        <v>&lt;li class='question'&gt;&lt;div&gt;&lt;span id='soalno'&gt;Soal No&lt;/span&gt;&lt;span id='nosoal'&gt;31&lt;/span&gt;&lt;/div&gt;&lt;div&gt;(Bonus) Apa saja yang kamu pelajari selama semester ini ...&amp;nbsp;&lt;/div&gt;</v>
      </c>
    </row>
    <row r="186" spans="1:11" x14ac:dyDescent="0.25">
      <c r="A186" t="str">
        <f>IF(Sheet2!E189=1," class='correct'","")</f>
        <v/>
      </c>
      <c r="B186" s="16" t="str">
        <f>IF(ISBLANK(Sheet1!H186),"",CONCATENATE("&lt;img src='","media/",Sheet1!H186,"'&gt;&lt;br/&gt;"))</f>
        <v/>
      </c>
      <c r="C186" s="16" t="str">
        <f>IF(ISBLANK(Sheet1!I186),"",CONCATENATE("&lt;br/&gt;&lt;img src='","media/",Sheet1!I186,"'&gt;"))</f>
        <v/>
      </c>
      <c r="D186" s="16" t="str">
        <f>IF(ISBLANK(Sheet1!J186),"",CONCATENATE("&lt;br/&gt;&lt;img src='","media/",Sheet1!J186,"'&gt;"))</f>
        <v/>
      </c>
      <c r="E186" s="16" t="str">
        <f>IF(ISBLANK(Sheet1!K186),"",CONCATENATE("&lt;br/&gt;&lt;audio controls&gt;&lt;source src='media/",Sheet1!K186,"'&gt;Your browser does not support the audio element.&lt;/audio&gt;"))</f>
        <v/>
      </c>
      <c r="F186" s="16" t="str">
        <f>IF(ISBLANK(Sheet1!L186),"",CONCATENATE("&lt;br/&gt;&lt;video controls&gt;&lt;source src='media/",Sheet1!L186,"'&gt;Your browser does not support the audio element.&lt;/video&gt;"))</f>
        <v/>
      </c>
      <c r="G186" s="16" t="str">
        <f>CONCATENATE(B186,SUBSTITUTE(Sheet1!D186,CHAR(34),"&amp;quot;"),Sheet1!AF186,C186,D186,E186,F186)</f>
        <v/>
      </c>
      <c r="H186" t="str">
        <f t="shared" ref="H186" si="65">IF(LEN(I186)&gt;0,CONCATENATE("&lt;ol class='answer'&gt;&lt;li",A186,"&gt;"),"&lt;ol style='display:none' class='answer'&gt;&lt;li style='display:none'&gt;")</f>
        <v>&lt;ol style='display:none' class='answer'&gt;&lt;li style='display:none'&gt;</v>
      </c>
      <c r="I186" t="str">
        <f t="shared" si="47"/>
        <v/>
      </c>
      <c r="J186" t="s">
        <v>65</v>
      </c>
      <c r="K186" t="str">
        <f t="shared" si="48"/>
        <v>&lt;ol style='display:none' class='answer'&gt;&lt;li style='display:none'&gt;&lt;/li&gt;</v>
      </c>
    </row>
    <row r="187" spans="1:11" x14ac:dyDescent="0.25">
      <c r="A187" t="str">
        <f>IF(Sheet2!E190=1," class='correct'","")</f>
        <v/>
      </c>
      <c r="B187" s="16" t="str">
        <f>IF(ISBLANK(Sheet1!H187),"",CONCATENATE("&lt;img src='","media/",Sheet1!H187,"'&gt;&lt;br/&gt;"))</f>
        <v/>
      </c>
      <c r="C187" s="16" t="str">
        <f>IF(ISBLANK(Sheet1!I187),"",CONCATENATE("&lt;br/&gt;&lt;img src='","media/",Sheet1!I187,"'&gt;"))</f>
        <v/>
      </c>
      <c r="D187" s="16" t="str">
        <f>IF(ISBLANK(Sheet1!J187),"",CONCATENATE("&lt;br/&gt;&lt;img src='","media/",Sheet1!J187,"'&gt;"))</f>
        <v/>
      </c>
      <c r="E187" s="16" t="str">
        <f>IF(ISBLANK(Sheet1!K187),"",CONCATENATE("&lt;br/&gt;&lt;audio controls&gt;&lt;source src='media/",Sheet1!K187,"'&gt;Your browser does not support the audio element.&lt;/audio&gt;"))</f>
        <v/>
      </c>
      <c r="F187" s="16" t="str">
        <f>IF(ISBLANK(Sheet1!L187),"",CONCATENATE("&lt;br/&gt;&lt;video controls&gt;&lt;source src='media/",Sheet1!L187,"'&gt;Your browser does not support the audio element.&lt;/video&gt;"))</f>
        <v/>
      </c>
      <c r="G187" s="16" t="str">
        <f>CONCATENATE(B187,SUBSTITUTE(Sheet1!D187,CHAR(34),"&amp;quot;"),Sheet1!AF187,C187,D187,E187,F187)</f>
        <v/>
      </c>
      <c r="H187" t="str">
        <f t="shared" ref="H187" si="66">IF(LEN(I187)&gt;0,CONCATENATE("&lt;li",A187,"&gt;"),"&lt;li style='display:none'&gt;")</f>
        <v>&lt;li style='display:none'&gt;</v>
      </c>
      <c r="I187" t="str">
        <f t="shared" si="47"/>
        <v/>
      </c>
      <c r="J187" t="s">
        <v>65</v>
      </c>
      <c r="K187" t="str">
        <f t="shared" si="48"/>
        <v>&lt;li style='display:none'&gt;&lt;/li&gt;</v>
      </c>
    </row>
    <row r="188" spans="1:11" x14ac:dyDescent="0.25">
      <c r="A188" t="str">
        <f>IF(Sheet2!E191=1," class='correct'","")</f>
        <v/>
      </c>
      <c r="B188" s="16" t="str">
        <f>IF(ISBLANK(Sheet1!H188),"",CONCATENATE("&lt;img src='","media/",Sheet1!H188,"'&gt;&lt;br/&gt;"))</f>
        <v/>
      </c>
      <c r="C188" s="16" t="str">
        <f>IF(ISBLANK(Sheet1!I188),"",CONCATENATE("&lt;br/&gt;&lt;img src='","media/",Sheet1!I188,"'&gt;"))</f>
        <v/>
      </c>
      <c r="D188" s="16" t="str">
        <f>IF(ISBLANK(Sheet1!J188),"",CONCATENATE("&lt;br/&gt;&lt;img src='","media/",Sheet1!J188,"'&gt;"))</f>
        <v/>
      </c>
      <c r="E188" s="16" t="str">
        <f>IF(ISBLANK(Sheet1!K188),"",CONCATENATE("&lt;br/&gt;&lt;audio controls&gt;&lt;source src='media/",Sheet1!K188,"'&gt;Your browser does not support the audio element.&lt;/audio&gt;"))</f>
        <v/>
      </c>
      <c r="F188" s="16" t="str">
        <f>IF(ISBLANK(Sheet1!L188),"",CONCATENATE("&lt;br/&gt;&lt;video controls&gt;&lt;source src='media/",Sheet1!L188,"'&gt;Your browser does not support the audio element.&lt;/video&gt;"))</f>
        <v/>
      </c>
      <c r="G188" s="16" t="str">
        <f>CONCATENATE(B188,SUBSTITUTE(Sheet1!D188,CHAR(34),"&amp;quot;"),Sheet1!AF188,C188,D188,E188,F188)</f>
        <v/>
      </c>
      <c r="H188" t="str">
        <f t="shared" si="52"/>
        <v>&lt;li style='display:none'&gt;</v>
      </c>
      <c r="I188" t="str">
        <f t="shared" si="47"/>
        <v/>
      </c>
      <c r="J188" t="s">
        <v>65</v>
      </c>
      <c r="K188" t="str">
        <f t="shared" si="48"/>
        <v>&lt;li style='display:none'&gt;&lt;/li&gt;</v>
      </c>
    </row>
    <row r="189" spans="1:11" x14ac:dyDescent="0.25">
      <c r="A189" t="str">
        <f>IF(Sheet2!E192=1," class='correct'","")</f>
        <v/>
      </c>
      <c r="B189" s="16" t="str">
        <f>IF(ISBLANK(Sheet1!H189),"",CONCATENATE("&lt;img src='","media/",Sheet1!H189,"'&gt;&lt;br/&gt;"))</f>
        <v/>
      </c>
      <c r="C189" s="16" t="str">
        <f>IF(ISBLANK(Sheet1!I189),"",CONCATENATE("&lt;br/&gt;&lt;img src='","media/",Sheet1!I189,"'&gt;"))</f>
        <v/>
      </c>
      <c r="D189" s="16" t="str">
        <f>IF(ISBLANK(Sheet1!J189),"",CONCATENATE("&lt;br/&gt;&lt;img src='","media/",Sheet1!J189,"'&gt;"))</f>
        <v/>
      </c>
      <c r="E189" s="16" t="str">
        <f>IF(ISBLANK(Sheet1!K189),"",CONCATENATE("&lt;br/&gt;&lt;audio controls&gt;&lt;source src='media/",Sheet1!K189,"'&gt;Your browser does not support the audio element.&lt;/audio&gt;"))</f>
        <v/>
      </c>
      <c r="F189" s="16" t="str">
        <f>IF(ISBLANK(Sheet1!L189),"",CONCATENATE("&lt;br/&gt;&lt;video controls&gt;&lt;source src='media/",Sheet1!L189,"'&gt;Your browser does not support the audio element.&lt;/video&gt;"))</f>
        <v/>
      </c>
      <c r="G189" s="16" t="str">
        <f>CONCATENATE(B189,SUBSTITUTE(Sheet1!D189,CHAR(34),"&amp;quot;"),Sheet1!AF189,C189,D189,E189,F189)</f>
        <v/>
      </c>
      <c r="H189" t="str">
        <f t="shared" si="52"/>
        <v>&lt;li style='display:none'&gt;</v>
      </c>
      <c r="I189" t="str">
        <f t="shared" si="47"/>
        <v/>
      </c>
      <c r="J189" t="s">
        <v>65</v>
      </c>
      <c r="K189" t="str">
        <f t="shared" si="48"/>
        <v>&lt;li style='display:none'&gt;&lt;/li&gt;</v>
      </c>
    </row>
    <row r="190" spans="1:11" x14ac:dyDescent="0.25">
      <c r="A190" t="str">
        <f>IF(Sheet2!E193=1," class='correct'","")</f>
        <v/>
      </c>
      <c r="B190" s="16" t="str">
        <f>IF(ISBLANK(Sheet1!H190),"",CONCATENATE("&lt;img src='","media/",Sheet1!H190,"'&gt;&lt;br/&gt;"))</f>
        <v/>
      </c>
      <c r="C190" s="16" t="str">
        <f>IF(ISBLANK(Sheet1!I190),"",CONCATENATE("&lt;br/&gt;&lt;img src='","media/",Sheet1!I190,"'&gt;"))</f>
        <v/>
      </c>
      <c r="D190" s="16" t="str">
        <f>IF(ISBLANK(Sheet1!J190),"",CONCATENATE("&lt;br/&gt;&lt;img src='","media/",Sheet1!J190,"'&gt;"))</f>
        <v/>
      </c>
      <c r="E190" s="16" t="str">
        <f>IF(ISBLANK(Sheet1!K190),"",CONCATENATE("&lt;br/&gt;&lt;audio controls&gt;&lt;source src='media/",Sheet1!K190,"'&gt;Your browser does not support the audio element.&lt;/audio&gt;"))</f>
        <v/>
      </c>
      <c r="F190" s="16" t="str">
        <f>IF(ISBLANK(Sheet1!L190),"",CONCATENATE("&lt;br/&gt;&lt;video controls&gt;&lt;source src='media/",Sheet1!L190,"'&gt;Your browser does not support the audio element.&lt;/video&gt;"))</f>
        <v/>
      </c>
      <c r="G190" s="16" t="str">
        <f>CONCATENATE(B190,SUBSTITUTE(Sheet1!D190,CHAR(34),"&amp;quot;"),Sheet1!AF190,C190,D190,E190,F190)</f>
        <v/>
      </c>
      <c r="H190" t="str">
        <f t="shared" si="52"/>
        <v>&lt;li style='display:none'&gt;</v>
      </c>
      <c r="I190" t="str">
        <f t="shared" si="47"/>
        <v/>
      </c>
      <c r="J190" t="s">
        <v>67</v>
      </c>
      <c r="K190" t="str">
        <f t="shared" si="48"/>
        <v>&lt;li style='display:none'&gt;&lt;/li&gt;&lt;/ol&gt;&lt;/li&gt;</v>
      </c>
    </row>
    <row r="191" spans="1:11" x14ac:dyDescent="0.25">
      <c r="A191" t="str">
        <f>IF(Sheet2!E194=1," class='correct'","")</f>
        <v/>
      </c>
      <c r="B191" s="16" t="str">
        <f>IF(ISBLANK(Sheet1!H191),"",CONCATENATE("&lt;img src='","media/",Sheet1!H191,"'&gt;&lt;br/&gt;"))</f>
        <v/>
      </c>
      <c r="C191" s="16" t="str">
        <f>IF(ISBLANK(Sheet1!I191),"",CONCATENATE("&lt;br/&gt;&lt;img src='","media/",Sheet1!I191,"'&gt;"))</f>
        <v/>
      </c>
      <c r="D191" s="16" t="str">
        <f>IF(ISBLANK(Sheet1!J191),"",CONCATENATE("&lt;br/&gt;&lt;img src='","media/",Sheet1!J191,"'&gt;"))</f>
        <v/>
      </c>
      <c r="E191" s="16" t="str">
        <f>IF(ISBLANK(Sheet1!K191),"",CONCATENATE("&lt;br/&gt;&lt;audio controls&gt;&lt;source src='media/",Sheet1!K191,"'&gt;Your browser does not support the audio element.&lt;/audio&gt;"))</f>
        <v/>
      </c>
      <c r="F191" s="16" t="str">
        <f>IF(ISBLANK(Sheet1!L191),"",CONCATENATE("&lt;br/&gt;&lt;video controls&gt;&lt;source src='media/",Sheet1!L191,"'&gt;Your browser does not support the audio element.&lt;/video&gt;"))</f>
        <v/>
      </c>
      <c r="G191" s="16" t="str">
        <f>CONCATENATE(B191,SUBSTITUTE(Sheet1!D191,CHAR(34),"&amp;quot;"),Sheet1!AF191,C191,D191,E191,F191)</f>
        <v/>
      </c>
      <c r="H191" t="str">
        <f>IF(LEN(I191)&gt;0,CONCATENATE("&lt;li class='question'&gt;&lt;div&gt;&lt;span id='soalno'&gt;Soal No&lt;/span&gt;&lt;span id='nosoal'&gt;",Sheet1!B191,"&lt;/span&gt;&lt;/div&gt;&lt;div&gt;"),CONCATENATE("&lt;li class='question' style='display:none'&gt;&lt;div&gt;&lt;span id='soalno'&gt;Soal No&lt;/span&gt;&lt;span id='nosoal'&gt;",Sheet1!B191,"&lt;/span&gt;&lt;/div&gt;&lt;div&gt;"))</f>
        <v>&lt;li class='question' style='display:none'&gt;&lt;div&gt;&lt;span id='soalno'&gt;Soal No&lt;/span&gt;&lt;span id='nosoal'&gt;&lt;/span&gt;&lt;/div&gt;&lt;div&gt;</v>
      </c>
      <c r="I191" t="str">
        <f t="shared" si="47"/>
        <v/>
      </c>
      <c r="J191" t="s">
        <v>66</v>
      </c>
      <c r="K191" t="str">
        <f t="shared" si="48"/>
        <v>&lt;li class='question' style='display:none'&gt;&lt;div&gt;&lt;span id='soalno'&gt;Soal No&lt;/span&gt;&lt;span id='nosoal'&gt;&lt;/span&gt;&lt;/div&gt;&lt;div&gt;&lt;/div&gt;</v>
      </c>
    </row>
    <row r="192" spans="1:11" x14ac:dyDescent="0.25">
      <c r="A192" t="str">
        <f>IF(Sheet2!E195=1," class='correct'","")</f>
        <v/>
      </c>
      <c r="B192" s="16" t="str">
        <f>IF(ISBLANK(Sheet1!H192),"",CONCATENATE("&lt;img src='","media/",Sheet1!H192,"'&gt;&lt;br/&gt;"))</f>
        <v/>
      </c>
      <c r="C192" s="16" t="str">
        <f>IF(ISBLANK(Sheet1!I192),"",CONCATENATE("&lt;br/&gt;&lt;img src='","media/",Sheet1!I192,"'&gt;"))</f>
        <v/>
      </c>
      <c r="D192" s="16" t="str">
        <f>IF(ISBLANK(Sheet1!J192),"",CONCATENATE("&lt;br/&gt;&lt;img src='","media/",Sheet1!J192,"'&gt;"))</f>
        <v/>
      </c>
      <c r="E192" s="16" t="str">
        <f>IF(ISBLANK(Sheet1!K192),"",CONCATENATE("&lt;br/&gt;&lt;audio controls&gt;&lt;source src='media/",Sheet1!K192,"'&gt;Your browser does not support the audio element.&lt;/audio&gt;"))</f>
        <v/>
      </c>
      <c r="F192" s="16" t="str">
        <f>IF(ISBLANK(Sheet1!L192),"",CONCATENATE("&lt;br/&gt;&lt;video controls&gt;&lt;source src='media/",Sheet1!L192,"'&gt;Your browser does not support the audio element.&lt;/video&gt;"))</f>
        <v/>
      </c>
      <c r="G192" s="16" t="str">
        <f>CONCATENATE(B192,SUBSTITUTE(Sheet1!D192,CHAR(34),"&amp;quot;"),Sheet1!AF192,C192,D192,E192,F192)</f>
        <v/>
      </c>
      <c r="H192" t="str">
        <f t="shared" ref="H192" si="67">IF(LEN(I192)&gt;0,CONCATENATE("&lt;ol class='answer'&gt;&lt;li",A192,"&gt;"),"&lt;ol style='display:none' class='answer'&gt;&lt;li style='display:none'&gt;")</f>
        <v>&lt;ol style='display:none' class='answer'&gt;&lt;li style='display:none'&gt;</v>
      </c>
      <c r="I192" t="str">
        <f t="shared" si="47"/>
        <v/>
      </c>
      <c r="J192" t="s">
        <v>65</v>
      </c>
      <c r="K192" t="str">
        <f t="shared" si="48"/>
        <v>&lt;ol style='display:none' class='answer'&gt;&lt;li style='display:none'&gt;&lt;/li&gt;</v>
      </c>
    </row>
    <row r="193" spans="1:11" x14ac:dyDescent="0.25">
      <c r="A193" t="str">
        <f>IF(Sheet2!E196=1," class='correct'","")</f>
        <v/>
      </c>
      <c r="B193" s="16" t="str">
        <f>IF(ISBLANK(Sheet1!H193),"",CONCATENATE("&lt;img src='","media/",Sheet1!H193,"'&gt;&lt;br/&gt;"))</f>
        <v/>
      </c>
      <c r="C193" s="16" t="str">
        <f>IF(ISBLANK(Sheet1!I193),"",CONCATENATE("&lt;br/&gt;&lt;img src='","media/",Sheet1!I193,"'&gt;"))</f>
        <v/>
      </c>
      <c r="D193" s="16" t="str">
        <f>IF(ISBLANK(Sheet1!J193),"",CONCATENATE("&lt;br/&gt;&lt;img src='","media/",Sheet1!J193,"'&gt;"))</f>
        <v/>
      </c>
      <c r="E193" s="16" t="str">
        <f>IF(ISBLANK(Sheet1!K193),"",CONCATENATE("&lt;br/&gt;&lt;audio controls&gt;&lt;source src='media/",Sheet1!K193,"'&gt;Your browser does not support the audio element.&lt;/audio&gt;"))</f>
        <v/>
      </c>
      <c r="F193" s="16" t="str">
        <f>IF(ISBLANK(Sheet1!L193),"",CONCATENATE("&lt;br/&gt;&lt;video controls&gt;&lt;source src='media/",Sheet1!L193,"'&gt;Your browser does not support the audio element.&lt;/video&gt;"))</f>
        <v/>
      </c>
      <c r="G193" s="16" t="str">
        <f>CONCATENATE(B193,SUBSTITUTE(Sheet1!D193,CHAR(34),"&amp;quot;"),Sheet1!AF193,C193,D193,E193,F193)</f>
        <v/>
      </c>
      <c r="H193" t="str">
        <f t="shared" ref="H193" si="68">IF(LEN(I193)&gt;0,CONCATENATE("&lt;li",A193,"&gt;"),"&lt;li style='display:none'&gt;")</f>
        <v>&lt;li style='display:none'&gt;</v>
      </c>
      <c r="I193" t="str">
        <f t="shared" si="47"/>
        <v/>
      </c>
      <c r="J193" t="s">
        <v>65</v>
      </c>
      <c r="K193" t="str">
        <f t="shared" si="48"/>
        <v>&lt;li style='display:none'&gt;&lt;/li&gt;</v>
      </c>
    </row>
    <row r="194" spans="1:11" x14ac:dyDescent="0.25">
      <c r="A194" t="str">
        <f>IF(Sheet2!E197=1," class='correct'","")</f>
        <v/>
      </c>
      <c r="B194" s="16" t="str">
        <f>IF(ISBLANK(Sheet1!H194),"",CONCATENATE("&lt;img src='","media/",Sheet1!H194,"'&gt;&lt;br/&gt;"))</f>
        <v/>
      </c>
      <c r="C194" s="16" t="str">
        <f>IF(ISBLANK(Sheet1!I194),"",CONCATENATE("&lt;br/&gt;&lt;img src='","media/",Sheet1!I194,"'&gt;"))</f>
        <v/>
      </c>
      <c r="D194" s="16" t="str">
        <f>IF(ISBLANK(Sheet1!J194),"",CONCATENATE("&lt;br/&gt;&lt;img src='","media/",Sheet1!J194,"'&gt;"))</f>
        <v/>
      </c>
      <c r="E194" s="16" t="str">
        <f>IF(ISBLANK(Sheet1!K194),"",CONCATENATE("&lt;br/&gt;&lt;audio controls&gt;&lt;source src='media/",Sheet1!K194,"'&gt;Your browser does not support the audio element.&lt;/audio&gt;"))</f>
        <v/>
      </c>
      <c r="F194" s="16" t="str">
        <f>IF(ISBLANK(Sheet1!L194),"",CONCATENATE("&lt;br/&gt;&lt;video controls&gt;&lt;source src='media/",Sheet1!L194,"'&gt;Your browser does not support the audio element.&lt;/video&gt;"))</f>
        <v/>
      </c>
      <c r="G194" s="16" t="str">
        <f>CONCATENATE(B194,SUBSTITUTE(Sheet1!D194,CHAR(34),"&amp;quot;"),Sheet1!AF194,C194,D194,E194,F194)</f>
        <v/>
      </c>
      <c r="H194" t="str">
        <f t="shared" si="52"/>
        <v>&lt;li style='display:none'&gt;</v>
      </c>
      <c r="I194" t="str">
        <f t="shared" si="47"/>
        <v/>
      </c>
      <c r="J194" t="s">
        <v>65</v>
      </c>
      <c r="K194" t="str">
        <f t="shared" si="48"/>
        <v>&lt;li style='display:none'&gt;&lt;/li&gt;</v>
      </c>
    </row>
    <row r="195" spans="1:11" x14ac:dyDescent="0.25">
      <c r="A195" t="str">
        <f>IF(Sheet2!E198=1," class='correct'","")</f>
        <v/>
      </c>
      <c r="B195" s="16" t="str">
        <f>IF(ISBLANK(Sheet1!H195),"",CONCATENATE("&lt;img src='","media/",Sheet1!H195,"'&gt;&lt;br/&gt;"))</f>
        <v/>
      </c>
      <c r="C195" s="16" t="str">
        <f>IF(ISBLANK(Sheet1!I195),"",CONCATENATE("&lt;br/&gt;&lt;img src='","media/",Sheet1!I195,"'&gt;"))</f>
        <v/>
      </c>
      <c r="D195" s="16" t="str">
        <f>IF(ISBLANK(Sheet1!J195),"",CONCATENATE("&lt;br/&gt;&lt;img src='","media/",Sheet1!J195,"'&gt;"))</f>
        <v/>
      </c>
      <c r="E195" s="16" t="str">
        <f>IF(ISBLANK(Sheet1!K195),"",CONCATENATE("&lt;br/&gt;&lt;audio controls&gt;&lt;source src='media/",Sheet1!K195,"'&gt;Your browser does not support the audio element.&lt;/audio&gt;"))</f>
        <v/>
      </c>
      <c r="F195" s="16" t="str">
        <f>IF(ISBLANK(Sheet1!L195),"",CONCATENATE("&lt;br/&gt;&lt;video controls&gt;&lt;source src='media/",Sheet1!L195,"'&gt;Your browser does not support the audio element.&lt;/video&gt;"))</f>
        <v/>
      </c>
      <c r="G195" s="16" t="str">
        <f>CONCATENATE(B195,SUBSTITUTE(Sheet1!D195,CHAR(34),"&amp;quot;"),Sheet1!AF195,C195,D195,E195,F195)</f>
        <v/>
      </c>
      <c r="H195" t="str">
        <f t="shared" si="52"/>
        <v>&lt;li style='display:none'&gt;</v>
      </c>
      <c r="I195" t="str">
        <f t="shared" si="47"/>
        <v/>
      </c>
      <c r="J195" t="s">
        <v>65</v>
      </c>
      <c r="K195" t="str">
        <f t="shared" si="48"/>
        <v>&lt;li style='display:none'&gt;&lt;/li&gt;</v>
      </c>
    </row>
    <row r="196" spans="1:11" x14ac:dyDescent="0.25">
      <c r="A196" t="str">
        <f>IF(Sheet2!E199=1," class='correct'","")</f>
        <v/>
      </c>
      <c r="B196" s="16" t="str">
        <f>IF(ISBLANK(Sheet1!H196),"",CONCATENATE("&lt;img src='","media/",Sheet1!H196,"'&gt;&lt;br/&gt;"))</f>
        <v/>
      </c>
      <c r="C196" s="16" t="str">
        <f>IF(ISBLANK(Sheet1!I196),"",CONCATENATE("&lt;br/&gt;&lt;img src='","media/",Sheet1!I196,"'&gt;"))</f>
        <v/>
      </c>
      <c r="D196" s="16" t="str">
        <f>IF(ISBLANK(Sheet1!J196),"",CONCATENATE("&lt;br/&gt;&lt;img src='","media/",Sheet1!J196,"'&gt;"))</f>
        <v/>
      </c>
      <c r="E196" s="16" t="str">
        <f>IF(ISBLANK(Sheet1!K196),"",CONCATENATE("&lt;br/&gt;&lt;audio controls&gt;&lt;source src='media/",Sheet1!K196,"'&gt;Your browser does not support the audio element.&lt;/audio&gt;"))</f>
        <v/>
      </c>
      <c r="F196" s="16" t="str">
        <f>IF(ISBLANK(Sheet1!L196),"",CONCATENATE("&lt;br/&gt;&lt;video controls&gt;&lt;source src='media/",Sheet1!L196,"'&gt;Your browser does not support the audio element.&lt;/video&gt;"))</f>
        <v/>
      </c>
      <c r="G196" s="16" t="str">
        <f>CONCATENATE(B196,SUBSTITUTE(Sheet1!D196,CHAR(34),"&amp;quot;"),Sheet1!AF196,C196,D196,E196,F196)</f>
        <v/>
      </c>
      <c r="H196" t="str">
        <f t="shared" si="52"/>
        <v>&lt;li style='display:none'&gt;</v>
      </c>
      <c r="I196" t="str">
        <f t="shared" si="47"/>
        <v/>
      </c>
      <c r="J196" t="s">
        <v>67</v>
      </c>
      <c r="K196" t="str">
        <f t="shared" si="48"/>
        <v>&lt;li style='display:none'&gt;&lt;/li&gt;&lt;/ol&gt;&lt;/li&gt;</v>
      </c>
    </row>
    <row r="197" spans="1:11" x14ac:dyDescent="0.25">
      <c r="A197" t="str">
        <f>IF(Sheet2!E200=1," class='correct'","")</f>
        <v/>
      </c>
      <c r="B197" s="16" t="str">
        <f>IF(ISBLANK(Sheet1!H197),"",CONCATENATE("&lt;img src='","media/",Sheet1!H197,"'&gt;&lt;br/&gt;"))</f>
        <v/>
      </c>
      <c r="C197" s="16" t="str">
        <f>IF(ISBLANK(Sheet1!I197),"",CONCATENATE("&lt;br/&gt;&lt;img src='","media/",Sheet1!I197,"'&gt;"))</f>
        <v/>
      </c>
      <c r="D197" s="16" t="str">
        <f>IF(ISBLANK(Sheet1!J197),"",CONCATENATE("&lt;br/&gt;&lt;img src='","media/",Sheet1!J197,"'&gt;"))</f>
        <v/>
      </c>
      <c r="E197" s="16" t="str">
        <f>IF(ISBLANK(Sheet1!K197),"",CONCATENATE("&lt;br/&gt;&lt;audio controls&gt;&lt;source src='media/",Sheet1!K197,"'&gt;Your browser does not support the audio element.&lt;/audio&gt;"))</f>
        <v/>
      </c>
      <c r="F197" s="16" t="str">
        <f>IF(ISBLANK(Sheet1!L197),"",CONCATENATE("&lt;br/&gt;&lt;video controls&gt;&lt;source src='media/",Sheet1!L197,"'&gt;Your browser does not support the audio element.&lt;/video&gt;"))</f>
        <v/>
      </c>
      <c r="G197" s="16" t="str">
        <f>CONCATENATE(B197,SUBSTITUTE(Sheet1!D197,CHAR(34),"&amp;quot;"),Sheet1!AF197,C197,D197,E197,F197)</f>
        <v/>
      </c>
      <c r="H197" t="str">
        <f>IF(LEN(I197)&gt;0,CONCATENATE("&lt;li class='question'&gt;&lt;div&gt;&lt;span id='soalno'&gt;Soal No&lt;/span&gt;&lt;span id='nosoal'&gt;",Sheet1!B197,"&lt;/span&gt;&lt;/div&gt;&lt;div&gt;"),CONCATENATE("&lt;li class='question' style='display:none'&gt;&lt;div&gt;&lt;span id='soalno'&gt;Soal No&lt;/span&gt;&lt;span id='nosoal'&gt;",Sheet1!B197,"&lt;/span&gt;&lt;/div&gt;&lt;div&gt;"))</f>
        <v>&lt;li class='question' style='display:none'&gt;&lt;div&gt;&lt;span id='soalno'&gt;Soal No&lt;/span&gt;&lt;span id='nosoal'&gt;&lt;/span&gt;&lt;/div&gt;&lt;div&gt;</v>
      </c>
      <c r="I197" t="str">
        <f t="shared" si="47"/>
        <v/>
      </c>
      <c r="J197" t="s">
        <v>66</v>
      </c>
      <c r="K197" t="str">
        <f t="shared" si="48"/>
        <v>&lt;li class='question' style='display:none'&gt;&lt;div&gt;&lt;span id='soalno'&gt;Soal No&lt;/span&gt;&lt;span id='nosoal'&gt;&lt;/span&gt;&lt;/div&gt;&lt;div&gt;&lt;/div&gt;</v>
      </c>
    </row>
    <row r="198" spans="1:11" x14ac:dyDescent="0.25">
      <c r="A198" t="str">
        <f>IF(Sheet2!E201=1," class='correct'","")</f>
        <v/>
      </c>
      <c r="B198" s="16" t="str">
        <f>IF(ISBLANK(Sheet1!H198),"",CONCATENATE("&lt;img src='","media/",Sheet1!H198,"'&gt;&lt;br/&gt;"))</f>
        <v/>
      </c>
      <c r="C198" s="16" t="str">
        <f>IF(ISBLANK(Sheet1!I198),"",CONCATENATE("&lt;br/&gt;&lt;img src='","media/",Sheet1!I198,"'&gt;"))</f>
        <v/>
      </c>
      <c r="D198" s="16" t="str">
        <f>IF(ISBLANK(Sheet1!J198),"",CONCATENATE("&lt;br/&gt;&lt;img src='","media/",Sheet1!J198,"'&gt;"))</f>
        <v/>
      </c>
      <c r="E198" s="16" t="str">
        <f>IF(ISBLANK(Sheet1!K198),"",CONCATENATE("&lt;br/&gt;&lt;audio controls&gt;&lt;source src='media/",Sheet1!K198,"'&gt;Your browser does not support the audio element.&lt;/audio&gt;"))</f>
        <v/>
      </c>
      <c r="F198" s="16" t="str">
        <f>IF(ISBLANK(Sheet1!L198),"",CONCATENATE("&lt;br/&gt;&lt;video controls&gt;&lt;source src='media/",Sheet1!L198,"'&gt;Your browser does not support the audio element.&lt;/video&gt;"))</f>
        <v/>
      </c>
      <c r="G198" s="16" t="str">
        <f>CONCATENATE(B198,SUBSTITUTE(Sheet1!D198,CHAR(34),"&amp;quot;"),Sheet1!AF198,C198,D198,E198,F198)</f>
        <v/>
      </c>
      <c r="H198" t="str">
        <f t="shared" ref="H198" si="69">IF(LEN(I198)&gt;0,CONCATENATE("&lt;ol class='answer'&gt;&lt;li",A198,"&gt;"),"&lt;ol style='display:none' class='answer'&gt;&lt;li style='display:none'&gt;")</f>
        <v>&lt;ol style='display:none' class='answer'&gt;&lt;li style='display:none'&gt;</v>
      </c>
      <c r="I198" t="str">
        <f t="shared" ref="I198:I261" si="70">G198</f>
        <v/>
      </c>
      <c r="J198" t="s">
        <v>65</v>
      </c>
      <c r="K198" t="str">
        <f t="shared" ref="K198:K261" si="71">SUBSTITUTE(CONCATENATE(H198,I198,J198),CHAR(10),"")</f>
        <v>&lt;ol style='display:none' class='answer'&gt;&lt;li style='display:none'&gt;&lt;/li&gt;</v>
      </c>
    </row>
    <row r="199" spans="1:11" x14ac:dyDescent="0.25">
      <c r="A199" t="str">
        <f>IF(Sheet2!E202=1," class='correct'","")</f>
        <v/>
      </c>
      <c r="B199" s="16" t="str">
        <f>IF(ISBLANK(Sheet1!H199),"",CONCATENATE("&lt;img src='","media/",Sheet1!H199,"'&gt;&lt;br/&gt;"))</f>
        <v/>
      </c>
      <c r="C199" s="16" t="str">
        <f>IF(ISBLANK(Sheet1!I199),"",CONCATENATE("&lt;br/&gt;&lt;img src='","media/",Sheet1!I199,"'&gt;"))</f>
        <v/>
      </c>
      <c r="D199" s="16" t="str">
        <f>IF(ISBLANK(Sheet1!J199),"",CONCATENATE("&lt;br/&gt;&lt;img src='","media/",Sheet1!J199,"'&gt;"))</f>
        <v/>
      </c>
      <c r="E199" s="16" t="str">
        <f>IF(ISBLANK(Sheet1!K199),"",CONCATENATE("&lt;br/&gt;&lt;audio controls&gt;&lt;source src='media/",Sheet1!K199,"'&gt;Your browser does not support the audio element.&lt;/audio&gt;"))</f>
        <v/>
      </c>
      <c r="F199" s="16" t="str">
        <f>IF(ISBLANK(Sheet1!L199),"",CONCATENATE("&lt;br/&gt;&lt;video controls&gt;&lt;source src='media/",Sheet1!L199,"'&gt;Your browser does not support the audio element.&lt;/video&gt;"))</f>
        <v/>
      </c>
      <c r="G199" s="16" t="str">
        <f>CONCATENATE(B199,SUBSTITUTE(Sheet1!D199,CHAR(34),"&amp;quot;"),Sheet1!AF199,C199,D199,E199,F199)</f>
        <v/>
      </c>
      <c r="H199" t="str">
        <f t="shared" ref="H199" si="72">IF(LEN(I199)&gt;0,CONCATENATE("&lt;li",A199,"&gt;"),"&lt;li style='display:none'&gt;")</f>
        <v>&lt;li style='display:none'&gt;</v>
      </c>
      <c r="I199" t="str">
        <f t="shared" si="70"/>
        <v/>
      </c>
      <c r="J199" t="s">
        <v>65</v>
      </c>
      <c r="K199" t="str">
        <f t="shared" si="71"/>
        <v>&lt;li style='display:none'&gt;&lt;/li&gt;</v>
      </c>
    </row>
    <row r="200" spans="1:11" x14ac:dyDescent="0.25">
      <c r="A200" t="str">
        <f>IF(Sheet2!E203=1," class='correct'","")</f>
        <v/>
      </c>
      <c r="B200" s="16" t="str">
        <f>IF(ISBLANK(Sheet1!H200),"",CONCATENATE("&lt;img src='","media/",Sheet1!H200,"'&gt;&lt;br/&gt;"))</f>
        <v/>
      </c>
      <c r="C200" s="16" t="str">
        <f>IF(ISBLANK(Sheet1!I200),"",CONCATENATE("&lt;br/&gt;&lt;img src='","media/",Sheet1!I200,"'&gt;"))</f>
        <v/>
      </c>
      <c r="D200" s="16" t="str">
        <f>IF(ISBLANK(Sheet1!J200),"",CONCATENATE("&lt;br/&gt;&lt;img src='","media/",Sheet1!J200,"'&gt;"))</f>
        <v/>
      </c>
      <c r="E200" s="16" t="str">
        <f>IF(ISBLANK(Sheet1!K200),"",CONCATENATE("&lt;br/&gt;&lt;audio controls&gt;&lt;source src='media/",Sheet1!K200,"'&gt;Your browser does not support the audio element.&lt;/audio&gt;"))</f>
        <v/>
      </c>
      <c r="F200" s="16" t="str">
        <f>IF(ISBLANK(Sheet1!L200),"",CONCATENATE("&lt;br/&gt;&lt;video controls&gt;&lt;source src='media/",Sheet1!L200,"'&gt;Your browser does not support the audio element.&lt;/video&gt;"))</f>
        <v/>
      </c>
      <c r="G200" s="16" t="str">
        <f>CONCATENATE(B200,SUBSTITUTE(Sheet1!D200,CHAR(34),"&amp;quot;"),Sheet1!AF200,C200,D200,E200,F200)</f>
        <v/>
      </c>
      <c r="H200" t="str">
        <f t="shared" si="52"/>
        <v>&lt;li style='display:none'&gt;</v>
      </c>
      <c r="I200" t="str">
        <f t="shared" si="70"/>
        <v/>
      </c>
      <c r="J200" t="s">
        <v>65</v>
      </c>
      <c r="K200" t="str">
        <f t="shared" si="71"/>
        <v>&lt;li style='display:none'&gt;&lt;/li&gt;</v>
      </c>
    </row>
    <row r="201" spans="1:11" x14ac:dyDescent="0.25">
      <c r="A201" t="str">
        <f>IF(Sheet2!E204=1," class='correct'","")</f>
        <v/>
      </c>
      <c r="B201" s="16" t="str">
        <f>IF(ISBLANK(Sheet1!H201),"",CONCATENATE("&lt;img src='","media/",Sheet1!H201,"'&gt;&lt;br/&gt;"))</f>
        <v/>
      </c>
      <c r="C201" s="16" t="str">
        <f>IF(ISBLANK(Sheet1!I201),"",CONCATENATE("&lt;br/&gt;&lt;img src='","media/",Sheet1!I201,"'&gt;"))</f>
        <v/>
      </c>
      <c r="D201" s="16" t="str">
        <f>IF(ISBLANK(Sheet1!J201),"",CONCATENATE("&lt;br/&gt;&lt;img src='","media/",Sheet1!J201,"'&gt;"))</f>
        <v/>
      </c>
      <c r="E201" s="16" t="str">
        <f>IF(ISBLANK(Sheet1!K201),"",CONCATENATE("&lt;br/&gt;&lt;audio controls&gt;&lt;source src='media/",Sheet1!K201,"'&gt;Your browser does not support the audio element.&lt;/audio&gt;"))</f>
        <v/>
      </c>
      <c r="F201" s="16" t="str">
        <f>IF(ISBLANK(Sheet1!L201),"",CONCATENATE("&lt;br/&gt;&lt;video controls&gt;&lt;source src='media/",Sheet1!L201,"'&gt;Your browser does not support the audio element.&lt;/video&gt;"))</f>
        <v/>
      </c>
      <c r="G201" s="16" t="str">
        <f>CONCATENATE(B201,SUBSTITUTE(Sheet1!D201,CHAR(34),"&amp;quot;"),Sheet1!AF201,C201,D201,E201,F201)</f>
        <v/>
      </c>
      <c r="H201" t="str">
        <f t="shared" si="52"/>
        <v>&lt;li style='display:none'&gt;</v>
      </c>
      <c r="I201" t="str">
        <f t="shared" si="70"/>
        <v/>
      </c>
      <c r="J201" t="s">
        <v>65</v>
      </c>
      <c r="K201" t="str">
        <f t="shared" si="71"/>
        <v>&lt;li style='display:none'&gt;&lt;/li&gt;</v>
      </c>
    </row>
    <row r="202" spans="1:11" x14ac:dyDescent="0.25">
      <c r="A202" t="str">
        <f>IF(Sheet2!E205=1," class='correct'","")</f>
        <v/>
      </c>
      <c r="B202" s="16" t="str">
        <f>IF(ISBLANK(Sheet1!H202),"",CONCATENATE("&lt;img src='","media/",Sheet1!H202,"'&gt;&lt;br/&gt;"))</f>
        <v/>
      </c>
      <c r="C202" s="16" t="str">
        <f>IF(ISBLANK(Sheet1!I202),"",CONCATENATE("&lt;br/&gt;&lt;img src='","media/",Sheet1!I202,"'&gt;"))</f>
        <v/>
      </c>
      <c r="D202" s="16" t="str">
        <f>IF(ISBLANK(Sheet1!J202),"",CONCATENATE("&lt;br/&gt;&lt;img src='","media/",Sheet1!J202,"'&gt;"))</f>
        <v/>
      </c>
      <c r="E202" s="16" t="str">
        <f>IF(ISBLANK(Sheet1!K202),"",CONCATENATE("&lt;br/&gt;&lt;audio controls&gt;&lt;source src='media/",Sheet1!K202,"'&gt;Your browser does not support the audio element.&lt;/audio&gt;"))</f>
        <v/>
      </c>
      <c r="F202" s="16" t="str">
        <f>IF(ISBLANK(Sheet1!L202),"",CONCATENATE("&lt;br/&gt;&lt;video controls&gt;&lt;source src='media/",Sheet1!L202,"'&gt;Your browser does not support the audio element.&lt;/video&gt;"))</f>
        <v/>
      </c>
      <c r="G202" s="16" t="str">
        <f>CONCATENATE(B202,SUBSTITUTE(Sheet1!D202,CHAR(34),"&amp;quot;"),Sheet1!AF202,C202,D202,E202,F202)</f>
        <v/>
      </c>
      <c r="H202" t="str">
        <f t="shared" si="52"/>
        <v>&lt;li style='display:none'&gt;</v>
      </c>
      <c r="I202" t="str">
        <f t="shared" si="70"/>
        <v/>
      </c>
      <c r="J202" t="s">
        <v>67</v>
      </c>
      <c r="K202" t="str">
        <f t="shared" si="71"/>
        <v>&lt;li style='display:none'&gt;&lt;/li&gt;&lt;/ol&gt;&lt;/li&gt;</v>
      </c>
    </row>
    <row r="203" spans="1:11" x14ac:dyDescent="0.25">
      <c r="A203" t="str">
        <f>IF(Sheet2!E206=1," class='correct'","")</f>
        <v/>
      </c>
      <c r="B203" s="16" t="str">
        <f>IF(ISBLANK(Sheet1!H203),"",CONCATENATE("&lt;img src='","media/",Sheet1!H203,"'&gt;&lt;br/&gt;"))</f>
        <v/>
      </c>
      <c r="C203" s="16" t="str">
        <f>IF(ISBLANK(Sheet1!I203),"",CONCATENATE("&lt;br/&gt;&lt;img src='","media/",Sheet1!I203,"'&gt;"))</f>
        <v/>
      </c>
      <c r="D203" s="16" t="str">
        <f>IF(ISBLANK(Sheet1!J203),"",CONCATENATE("&lt;br/&gt;&lt;img src='","media/",Sheet1!J203,"'&gt;"))</f>
        <v/>
      </c>
      <c r="E203" s="16" t="str">
        <f>IF(ISBLANK(Sheet1!K203),"",CONCATENATE("&lt;br/&gt;&lt;audio controls&gt;&lt;source src='media/",Sheet1!K203,"'&gt;Your browser does not support the audio element.&lt;/audio&gt;"))</f>
        <v/>
      </c>
      <c r="F203" s="16" t="str">
        <f>IF(ISBLANK(Sheet1!L203),"",CONCATENATE("&lt;br/&gt;&lt;video controls&gt;&lt;source src='media/",Sheet1!L203,"'&gt;Your browser does not support the audio element.&lt;/video&gt;"))</f>
        <v/>
      </c>
      <c r="G203" s="16" t="str">
        <f>CONCATENATE(B203,SUBSTITUTE(Sheet1!D203,CHAR(34),"&amp;quot;"),Sheet1!AF203,C203,D203,E203,F203)</f>
        <v/>
      </c>
      <c r="H203" t="str">
        <f>IF(LEN(I203)&gt;0,CONCATENATE("&lt;li class='question'&gt;&lt;div&gt;&lt;span id='soalno'&gt;Soal No&lt;/span&gt;&lt;span id='nosoal'&gt;",Sheet1!B203,"&lt;/span&gt;&lt;/div&gt;&lt;div&gt;"),CONCATENATE("&lt;li class='question' style='display:none'&gt;&lt;div&gt;&lt;span id='soalno'&gt;Soal No&lt;/span&gt;&lt;span id='nosoal'&gt;",Sheet1!B203,"&lt;/span&gt;&lt;/div&gt;&lt;div&gt;"))</f>
        <v>&lt;li class='question' style='display:none'&gt;&lt;div&gt;&lt;span id='soalno'&gt;Soal No&lt;/span&gt;&lt;span id='nosoal'&gt;&lt;/span&gt;&lt;/div&gt;&lt;div&gt;</v>
      </c>
      <c r="I203" t="str">
        <f t="shared" si="70"/>
        <v/>
      </c>
      <c r="J203" t="s">
        <v>66</v>
      </c>
      <c r="K203" t="str">
        <f t="shared" si="71"/>
        <v>&lt;li class='question' style='display:none'&gt;&lt;div&gt;&lt;span id='soalno'&gt;Soal No&lt;/span&gt;&lt;span id='nosoal'&gt;&lt;/span&gt;&lt;/div&gt;&lt;div&gt;&lt;/div&gt;</v>
      </c>
    </row>
    <row r="204" spans="1:11" x14ac:dyDescent="0.25">
      <c r="A204" t="str">
        <f>IF(Sheet2!E207=1," class='correct'","")</f>
        <v/>
      </c>
      <c r="B204" s="16" t="str">
        <f>IF(ISBLANK(Sheet1!H204),"",CONCATENATE("&lt;img src='","media/",Sheet1!H204,"'&gt;&lt;br/&gt;"))</f>
        <v/>
      </c>
      <c r="C204" s="16" t="str">
        <f>IF(ISBLANK(Sheet1!I204),"",CONCATENATE("&lt;br/&gt;&lt;img src='","media/",Sheet1!I204,"'&gt;"))</f>
        <v/>
      </c>
      <c r="D204" s="16" t="str">
        <f>IF(ISBLANK(Sheet1!J204),"",CONCATENATE("&lt;br/&gt;&lt;img src='","media/",Sheet1!J204,"'&gt;"))</f>
        <v/>
      </c>
      <c r="E204" s="16" t="str">
        <f>IF(ISBLANK(Sheet1!K204),"",CONCATENATE("&lt;br/&gt;&lt;audio controls&gt;&lt;source src='media/",Sheet1!K204,"'&gt;Your browser does not support the audio element.&lt;/audio&gt;"))</f>
        <v/>
      </c>
      <c r="F204" s="16" t="str">
        <f>IF(ISBLANK(Sheet1!L204),"",CONCATENATE("&lt;br/&gt;&lt;video controls&gt;&lt;source src='media/",Sheet1!L204,"'&gt;Your browser does not support the audio element.&lt;/video&gt;"))</f>
        <v/>
      </c>
      <c r="G204" s="16" t="str">
        <f>CONCATENATE(B204,SUBSTITUTE(Sheet1!D204,CHAR(34),"&amp;quot;"),Sheet1!AF204,C204,D204,E204,F204)</f>
        <v/>
      </c>
      <c r="H204" t="str">
        <f t="shared" ref="H204" si="73">IF(LEN(I204)&gt;0,CONCATENATE("&lt;ol class='answer'&gt;&lt;li",A204,"&gt;"),"&lt;ol style='display:none' class='answer'&gt;&lt;li style='display:none'&gt;")</f>
        <v>&lt;ol style='display:none' class='answer'&gt;&lt;li style='display:none'&gt;</v>
      </c>
      <c r="I204" t="str">
        <f t="shared" si="70"/>
        <v/>
      </c>
      <c r="J204" t="s">
        <v>65</v>
      </c>
      <c r="K204" t="str">
        <f t="shared" si="71"/>
        <v>&lt;ol style='display:none' class='answer'&gt;&lt;li style='display:none'&gt;&lt;/li&gt;</v>
      </c>
    </row>
    <row r="205" spans="1:11" x14ac:dyDescent="0.25">
      <c r="A205" t="str">
        <f>IF(Sheet2!E208=1," class='correct'","")</f>
        <v/>
      </c>
      <c r="B205" s="16" t="str">
        <f>IF(ISBLANK(Sheet1!H205),"",CONCATENATE("&lt;img src='","media/",Sheet1!H205,"'&gt;&lt;br/&gt;"))</f>
        <v/>
      </c>
      <c r="C205" s="16" t="str">
        <f>IF(ISBLANK(Sheet1!I205),"",CONCATENATE("&lt;br/&gt;&lt;img src='","media/",Sheet1!I205,"'&gt;"))</f>
        <v/>
      </c>
      <c r="D205" s="16" t="str">
        <f>IF(ISBLANK(Sheet1!J205),"",CONCATENATE("&lt;br/&gt;&lt;img src='","media/",Sheet1!J205,"'&gt;"))</f>
        <v/>
      </c>
      <c r="E205" s="16" t="str">
        <f>IF(ISBLANK(Sheet1!K205),"",CONCATENATE("&lt;br/&gt;&lt;audio controls&gt;&lt;source src='media/",Sheet1!K205,"'&gt;Your browser does not support the audio element.&lt;/audio&gt;"))</f>
        <v/>
      </c>
      <c r="F205" s="16" t="str">
        <f>IF(ISBLANK(Sheet1!L205),"",CONCATENATE("&lt;br/&gt;&lt;video controls&gt;&lt;source src='media/",Sheet1!L205,"'&gt;Your browser does not support the audio element.&lt;/video&gt;"))</f>
        <v/>
      </c>
      <c r="G205" s="16" t="str">
        <f>CONCATENATE(B205,SUBSTITUTE(Sheet1!D205,CHAR(34),"&amp;quot;"),Sheet1!AF205,C205,D205,E205,F205)</f>
        <v/>
      </c>
      <c r="H205" t="str">
        <f t="shared" ref="H205" si="74">IF(LEN(I205)&gt;0,CONCATENATE("&lt;li",A205,"&gt;"),"&lt;li style='display:none'&gt;")</f>
        <v>&lt;li style='display:none'&gt;</v>
      </c>
      <c r="I205" t="str">
        <f t="shared" si="70"/>
        <v/>
      </c>
      <c r="J205" t="s">
        <v>65</v>
      </c>
      <c r="K205" t="str">
        <f t="shared" si="71"/>
        <v>&lt;li style='display:none'&gt;&lt;/li&gt;</v>
      </c>
    </row>
    <row r="206" spans="1:11" x14ac:dyDescent="0.25">
      <c r="A206" t="str">
        <f>IF(Sheet2!E209=1," class='correct'","")</f>
        <v/>
      </c>
      <c r="B206" s="16" t="str">
        <f>IF(ISBLANK(Sheet1!H206),"",CONCATENATE("&lt;img src='","media/",Sheet1!H206,"'&gt;&lt;br/&gt;"))</f>
        <v/>
      </c>
      <c r="C206" s="16" t="str">
        <f>IF(ISBLANK(Sheet1!I206),"",CONCATENATE("&lt;br/&gt;&lt;img src='","media/",Sheet1!I206,"'&gt;"))</f>
        <v/>
      </c>
      <c r="D206" s="16" t="str">
        <f>IF(ISBLANK(Sheet1!J206),"",CONCATENATE("&lt;br/&gt;&lt;img src='","media/",Sheet1!J206,"'&gt;"))</f>
        <v/>
      </c>
      <c r="E206" s="16" t="str">
        <f>IF(ISBLANK(Sheet1!K206),"",CONCATENATE("&lt;br/&gt;&lt;audio controls&gt;&lt;source src='media/",Sheet1!K206,"'&gt;Your browser does not support the audio element.&lt;/audio&gt;"))</f>
        <v/>
      </c>
      <c r="F206" s="16" t="str">
        <f>IF(ISBLANK(Sheet1!L206),"",CONCATENATE("&lt;br/&gt;&lt;video controls&gt;&lt;source src='media/",Sheet1!L206,"'&gt;Your browser does not support the audio element.&lt;/video&gt;"))</f>
        <v/>
      </c>
      <c r="G206" s="16" t="str">
        <f>CONCATENATE(B206,SUBSTITUTE(Sheet1!D206,CHAR(34),"&amp;quot;"),Sheet1!AF206,C206,D206,E206,F206)</f>
        <v/>
      </c>
      <c r="H206" t="str">
        <f t="shared" si="52"/>
        <v>&lt;li style='display:none'&gt;</v>
      </c>
      <c r="I206" t="str">
        <f t="shared" si="70"/>
        <v/>
      </c>
      <c r="J206" t="s">
        <v>65</v>
      </c>
      <c r="K206" t="str">
        <f t="shared" si="71"/>
        <v>&lt;li style='display:none'&gt;&lt;/li&gt;</v>
      </c>
    </row>
    <row r="207" spans="1:11" x14ac:dyDescent="0.25">
      <c r="A207" t="str">
        <f>IF(Sheet2!E210=1," class='correct'","")</f>
        <v/>
      </c>
      <c r="B207" s="16" t="str">
        <f>IF(ISBLANK(Sheet1!H207),"",CONCATENATE("&lt;img src='","media/",Sheet1!H207,"'&gt;&lt;br/&gt;"))</f>
        <v/>
      </c>
      <c r="C207" s="16" t="str">
        <f>IF(ISBLANK(Sheet1!I207),"",CONCATENATE("&lt;br/&gt;&lt;img src='","media/",Sheet1!I207,"'&gt;"))</f>
        <v/>
      </c>
      <c r="D207" s="16" t="str">
        <f>IF(ISBLANK(Sheet1!J207),"",CONCATENATE("&lt;br/&gt;&lt;img src='","media/",Sheet1!J207,"'&gt;"))</f>
        <v/>
      </c>
      <c r="E207" s="16" t="str">
        <f>IF(ISBLANK(Sheet1!K207),"",CONCATENATE("&lt;br/&gt;&lt;audio controls&gt;&lt;source src='media/",Sheet1!K207,"'&gt;Your browser does not support the audio element.&lt;/audio&gt;"))</f>
        <v/>
      </c>
      <c r="F207" s="16" t="str">
        <f>IF(ISBLANK(Sheet1!L207),"",CONCATENATE("&lt;br/&gt;&lt;video controls&gt;&lt;source src='media/",Sheet1!L207,"'&gt;Your browser does not support the audio element.&lt;/video&gt;"))</f>
        <v/>
      </c>
      <c r="G207" s="16" t="str">
        <f>CONCATENATE(B207,SUBSTITUTE(Sheet1!D207,CHAR(34),"&amp;quot;"),Sheet1!AF207,C207,D207,E207,F207)</f>
        <v/>
      </c>
      <c r="H207" t="str">
        <f t="shared" si="52"/>
        <v>&lt;li style='display:none'&gt;</v>
      </c>
      <c r="I207" t="str">
        <f t="shared" si="70"/>
        <v/>
      </c>
      <c r="J207" t="s">
        <v>65</v>
      </c>
      <c r="K207" t="str">
        <f t="shared" si="71"/>
        <v>&lt;li style='display:none'&gt;&lt;/li&gt;</v>
      </c>
    </row>
    <row r="208" spans="1:11" x14ac:dyDescent="0.25">
      <c r="A208" t="str">
        <f>IF(Sheet2!E211=1," class='correct'","")</f>
        <v/>
      </c>
      <c r="B208" s="16" t="str">
        <f>IF(ISBLANK(Sheet1!H208),"",CONCATENATE("&lt;img src='","media/",Sheet1!H208,"'&gt;&lt;br/&gt;"))</f>
        <v/>
      </c>
      <c r="C208" s="16" t="str">
        <f>IF(ISBLANK(Sheet1!I208),"",CONCATENATE("&lt;br/&gt;&lt;img src='","media/",Sheet1!I208,"'&gt;"))</f>
        <v/>
      </c>
      <c r="D208" s="16" t="str">
        <f>IF(ISBLANK(Sheet1!J208),"",CONCATENATE("&lt;br/&gt;&lt;img src='","media/",Sheet1!J208,"'&gt;"))</f>
        <v/>
      </c>
      <c r="E208" s="16" t="str">
        <f>IF(ISBLANK(Sheet1!K208),"",CONCATENATE("&lt;br/&gt;&lt;audio controls&gt;&lt;source src='media/",Sheet1!K208,"'&gt;Your browser does not support the audio element.&lt;/audio&gt;"))</f>
        <v/>
      </c>
      <c r="F208" s="16" t="str">
        <f>IF(ISBLANK(Sheet1!L208),"",CONCATENATE("&lt;br/&gt;&lt;video controls&gt;&lt;source src='media/",Sheet1!L208,"'&gt;Your browser does not support the audio element.&lt;/video&gt;"))</f>
        <v/>
      </c>
      <c r="G208" s="16" t="str">
        <f>CONCATENATE(B208,SUBSTITUTE(Sheet1!D208,CHAR(34),"&amp;quot;"),Sheet1!AF208,C208,D208,E208,F208)</f>
        <v/>
      </c>
      <c r="H208" t="str">
        <f t="shared" si="52"/>
        <v>&lt;li style='display:none'&gt;</v>
      </c>
      <c r="I208" t="str">
        <f t="shared" si="70"/>
        <v/>
      </c>
      <c r="J208" t="s">
        <v>67</v>
      </c>
      <c r="K208" t="str">
        <f t="shared" si="71"/>
        <v>&lt;li style='display:none'&gt;&lt;/li&gt;&lt;/ol&gt;&lt;/li&gt;</v>
      </c>
    </row>
    <row r="209" spans="1:11" x14ac:dyDescent="0.25">
      <c r="A209" t="str">
        <f>IF(Sheet2!E212=1," class='correct'","")</f>
        <v/>
      </c>
      <c r="B209" s="16" t="str">
        <f>IF(ISBLANK(Sheet1!H209),"",CONCATENATE("&lt;img src='","media/",Sheet1!H209,"'&gt;&lt;br/&gt;"))</f>
        <v/>
      </c>
      <c r="C209" s="16" t="str">
        <f>IF(ISBLANK(Sheet1!I209),"",CONCATENATE("&lt;br/&gt;&lt;img src='","media/",Sheet1!I209,"'&gt;"))</f>
        <v/>
      </c>
      <c r="D209" s="16" t="str">
        <f>IF(ISBLANK(Sheet1!J209),"",CONCATENATE("&lt;br/&gt;&lt;img src='","media/",Sheet1!J209,"'&gt;"))</f>
        <v/>
      </c>
      <c r="E209" s="16" t="str">
        <f>IF(ISBLANK(Sheet1!K209),"",CONCATENATE("&lt;br/&gt;&lt;audio controls&gt;&lt;source src='media/",Sheet1!K209,"'&gt;Your browser does not support the audio element.&lt;/audio&gt;"))</f>
        <v/>
      </c>
      <c r="F209" s="16" t="str">
        <f>IF(ISBLANK(Sheet1!L209),"",CONCATENATE("&lt;br/&gt;&lt;video controls&gt;&lt;source src='media/",Sheet1!L209,"'&gt;Your browser does not support the audio element.&lt;/video&gt;"))</f>
        <v/>
      </c>
      <c r="G209" s="16" t="str">
        <f>CONCATENATE(B209,SUBSTITUTE(Sheet1!D209,CHAR(34),"&amp;quot;"),Sheet1!AF209,C209,D209,E209,F209)</f>
        <v/>
      </c>
      <c r="H209" t="str">
        <f>IF(LEN(I209)&gt;0,CONCATENATE("&lt;li class='question'&gt;&lt;div&gt;&lt;span id='soalno'&gt;Soal No&lt;/span&gt;&lt;span id='nosoal'&gt;",Sheet1!B209,"&lt;/span&gt;&lt;/div&gt;&lt;div&gt;"),CONCATENATE("&lt;li class='question' style='display:none'&gt;&lt;div&gt;&lt;span id='soalno'&gt;Soal No&lt;/span&gt;&lt;span id='nosoal'&gt;",Sheet1!B209,"&lt;/span&gt;&lt;/div&gt;&lt;div&gt;"))</f>
        <v>&lt;li class='question' style='display:none'&gt;&lt;div&gt;&lt;span id='soalno'&gt;Soal No&lt;/span&gt;&lt;span id='nosoal'&gt;&lt;/span&gt;&lt;/div&gt;&lt;div&gt;</v>
      </c>
      <c r="I209" t="str">
        <f t="shared" si="70"/>
        <v/>
      </c>
      <c r="J209" t="s">
        <v>66</v>
      </c>
      <c r="K209" t="str">
        <f t="shared" si="71"/>
        <v>&lt;li class='question' style='display:none'&gt;&lt;div&gt;&lt;span id='soalno'&gt;Soal No&lt;/span&gt;&lt;span id='nosoal'&gt;&lt;/span&gt;&lt;/div&gt;&lt;div&gt;&lt;/div&gt;</v>
      </c>
    </row>
    <row r="210" spans="1:11" x14ac:dyDescent="0.25">
      <c r="A210" t="str">
        <f>IF(Sheet2!E213=1," class='correct'","")</f>
        <v/>
      </c>
      <c r="B210" s="16" t="str">
        <f>IF(ISBLANK(Sheet1!H210),"",CONCATENATE("&lt;img src='","media/",Sheet1!H210,"'&gt;&lt;br/&gt;"))</f>
        <v/>
      </c>
      <c r="C210" s="16" t="str">
        <f>IF(ISBLANK(Sheet1!I210),"",CONCATENATE("&lt;br/&gt;&lt;img src='","media/",Sheet1!I210,"'&gt;"))</f>
        <v/>
      </c>
      <c r="D210" s="16" t="str">
        <f>IF(ISBLANK(Sheet1!J210),"",CONCATENATE("&lt;br/&gt;&lt;img src='","media/",Sheet1!J210,"'&gt;"))</f>
        <v/>
      </c>
      <c r="E210" s="16" t="str">
        <f>IF(ISBLANK(Sheet1!K210),"",CONCATENATE("&lt;br/&gt;&lt;audio controls&gt;&lt;source src='media/",Sheet1!K210,"'&gt;Your browser does not support the audio element.&lt;/audio&gt;"))</f>
        <v/>
      </c>
      <c r="F210" s="16" t="str">
        <f>IF(ISBLANK(Sheet1!L210),"",CONCATENATE("&lt;br/&gt;&lt;video controls&gt;&lt;source src='media/",Sheet1!L210,"'&gt;Your browser does not support the audio element.&lt;/video&gt;"))</f>
        <v/>
      </c>
      <c r="G210" s="16" t="str">
        <f>CONCATENATE(B210,SUBSTITUTE(Sheet1!D210,CHAR(34),"&amp;quot;"),Sheet1!AF210,C210,D210,E210,F210)</f>
        <v/>
      </c>
      <c r="H210" t="str">
        <f t="shared" ref="H210" si="75">IF(LEN(I210)&gt;0,CONCATENATE("&lt;ol class='answer'&gt;&lt;li",A210,"&gt;"),"&lt;ol style='display:none' class='answer'&gt;&lt;li style='display:none'&gt;")</f>
        <v>&lt;ol style='display:none' class='answer'&gt;&lt;li style='display:none'&gt;</v>
      </c>
      <c r="I210" t="str">
        <f t="shared" si="70"/>
        <v/>
      </c>
      <c r="J210" t="s">
        <v>65</v>
      </c>
      <c r="K210" t="str">
        <f t="shared" si="71"/>
        <v>&lt;ol style='display:none' class='answer'&gt;&lt;li style='display:none'&gt;&lt;/li&gt;</v>
      </c>
    </row>
    <row r="211" spans="1:11" x14ac:dyDescent="0.25">
      <c r="A211" t="str">
        <f>IF(Sheet2!E214=1," class='correct'","")</f>
        <v/>
      </c>
      <c r="B211" s="16" t="str">
        <f>IF(ISBLANK(Sheet1!H211),"",CONCATENATE("&lt;img src='","media/",Sheet1!H211,"'&gt;&lt;br/&gt;"))</f>
        <v/>
      </c>
      <c r="C211" s="16" t="str">
        <f>IF(ISBLANK(Sheet1!I211),"",CONCATENATE("&lt;br/&gt;&lt;img src='","media/",Sheet1!I211,"'&gt;"))</f>
        <v/>
      </c>
      <c r="D211" s="16" t="str">
        <f>IF(ISBLANK(Sheet1!J211),"",CONCATENATE("&lt;br/&gt;&lt;img src='","media/",Sheet1!J211,"'&gt;"))</f>
        <v/>
      </c>
      <c r="E211" s="16" t="str">
        <f>IF(ISBLANK(Sheet1!K211),"",CONCATENATE("&lt;br/&gt;&lt;audio controls&gt;&lt;source src='media/",Sheet1!K211,"'&gt;Your browser does not support the audio element.&lt;/audio&gt;"))</f>
        <v/>
      </c>
      <c r="F211" s="16" t="str">
        <f>IF(ISBLANK(Sheet1!L211),"",CONCATENATE("&lt;br/&gt;&lt;video controls&gt;&lt;source src='media/",Sheet1!L211,"'&gt;Your browser does not support the audio element.&lt;/video&gt;"))</f>
        <v/>
      </c>
      <c r="G211" s="16" t="str">
        <f>CONCATENATE(B211,SUBSTITUTE(Sheet1!D211,CHAR(34),"&amp;quot;"),Sheet1!AF211,C211,D211,E211,F211)</f>
        <v/>
      </c>
      <c r="H211" t="str">
        <f t="shared" ref="H211:H274" si="76">IF(LEN(I211)&gt;0,CONCATENATE("&lt;li",A211,"&gt;"),"&lt;li style='display:none'&gt;")</f>
        <v>&lt;li style='display:none'&gt;</v>
      </c>
      <c r="I211" t="str">
        <f t="shared" si="70"/>
        <v/>
      </c>
      <c r="J211" t="s">
        <v>65</v>
      </c>
      <c r="K211" t="str">
        <f t="shared" si="71"/>
        <v>&lt;li style='display:none'&gt;&lt;/li&gt;</v>
      </c>
    </row>
    <row r="212" spans="1:11" x14ac:dyDescent="0.25">
      <c r="A212" t="str">
        <f>IF(Sheet2!E215=1," class='correct'","")</f>
        <v/>
      </c>
      <c r="B212" s="16" t="str">
        <f>IF(ISBLANK(Sheet1!H212),"",CONCATENATE("&lt;img src='","media/",Sheet1!H212,"'&gt;&lt;br/&gt;"))</f>
        <v/>
      </c>
      <c r="C212" s="16" t="str">
        <f>IF(ISBLANK(Sheet1!I212),"",CONCATENATE("&lt;br/&gt;&lt;img src='","media/",Sheet1!I212,"'&gt;"))</f>
        <v/>
      </c>
      <c r="D212" s="16" t="str">
        <f>IF(ISBLANK(Sheet1!J212),"",CONCATENATE("&lt;br/&gt;&lt;img src='","media/",Sheet1!J212,"'&gt;"))</f>
        <v/>
      </c>
      <c r="E212" s="16" t="str">
        <f>IF(ISBLANK(Sheet1!K212),"",CONCATENATE("&lt;br/&gt;&lt;audio controls&gt;&lt;source src='media/",Sheet1!K212,"'&gt;Your browser does not support the audio element.&lt;/audio&gt;"))</f>
        <v/>
      </c>
      <c r="F212" s="16" t="str">
        <f>IF(ISBLANK(Sheet1!L212),"",CONCATENATE("&lt;br/&gt;&lt;video controls&gt;&lt;source src='media/",Sheet1!L212,"'&gt;Your browser does not support the audio element.&lt;/video&gt;"))</f>
        <v/>
      </c>
      <c r="G212" s="16" t="str">
        <f>CONCATENATE(B212,SUBSTITUTE(Sheet1!D212,CHAR(34),"&amp;quot;"),Sheet1!AF212,C212,D212,E212,F212)</f>
        <v/>
      </c>
      <c r="H212" t="str">
        <f t="shared" si="76"/>
        <v>&lt;li style='display:none'&gt;</v>
      </c>
      <c r="I212" t="str">
        <f t="shared" si="70"/>
        <v/>
      </c>
      <c r="J212" t="s">
        <v>65</v>
      </c>
      <c r="K212" t="str">
        <f t="shared" si="71"/>
        <v>&lt;li style='display:none'&gt;&lt;/li&gt;</v>
      </c>
    </row>
    <row r="213" spans="1:11" x14ac:dyDescent="0.25">
      <c r="A213" t="str">
        <f>IF(Sheet2!E216=1," class='correct'","")</f>
        <v/>
      </c>
      <c r="B213" s="16" t="str">
        <f>IF(ISBLANK(Sheet1!H213),"",CONCATENATE("&lt;img src='","media/",Sheet1!H213,"'&gt;&lt;br/&gt;"))</f>
        <v/>
      </c>
      <c r="C213" s="16" t="str">
        <f>IF(ISBLANK(Sheet1!I213),"",CONCATENATE("&lt;br/&gt;&lt;img src='","media/",Sheet1!I213,"'&gt;"))</f>
        <v/>
      </c>
      <c r="D213" s="16" t="str">
        <f>IF(ISBLANK(Sheet1!J213),"",CONCATENATE("&lt;br/&gt;&lt;img src='","media/",Sheet1!J213,"'&gt;"))</f>
        <v/>
      </c>
      <c r="E213" s="16" t="str">
        <f>IF(ISBLANK(Sheet1!K213),"",CONCATENATE("&lt;br/&gt;&lt;audio controls&gt;&lt;source src='media/",Sheet1!K213,"'&gt;Your browser does not support the audio element.&lt;/audio&gt;"))</f>
        <v/>
      </c>
      <c r="F213" s="16" t="str">
        <f>IF(ISBLANK(Sheet1!L213),"",CONCATENATE("&lt;br/&gt;&lt;video controls&gt;&lt;source src='media/",Sheet1!L213,"'&gt;Your browser does not support the audio element.&lt;/video&gt;"))</f>
        <v/>
      </c>
      <c r="G213" s="16" t="str">
        <f>CONCATENATE(B213,SUBSTITUTE(Sheet1!D213,CHAR(34),"&amp;quot;"),Sheet1!AF213,C213,D213,E213,F213)</f>
        <v/>
      </c>
      <c r="H213" t="str">
        <f t="shared" si="76"/>
        <v>&lt;li style='display:none'&gt;</v>
      </c>
      <c r="I213" t="str">
        <f t="shared" si="70"/>
        <v/>
      </c>
      <c r="J213" t="s">
        <v>65</v>
      </c>
      <c r="K213" t="str">
        <f t="shared" si="71"/>
        <v>&lt;li style='display:none'&gt;&lt;/li&gt;</v>
      </c>
    </row>
    <row r="214" spans="1:11" x14ac:dyDescent="0.25">
      <c r="A214" t="str">
        <f>IF(Sheet2!E217=1," class='correct'","")</f>
        <v/>
      </c>
      <c r="B214" s="16" t="str">
        <f>IF(ISBLANK(Sheet1!H214),"",CONCATENATE("&lt;img src='","media/",Sheet1!H214,"'&gt;&lt;br/&gt;"))</f>
        <v/>
      </c>
      <c r="C214" s="16" t="str">
        <f>IF(ISBLANK(Sheet1!I214),"",CONCATENATE("&lt;br/&gt;&lt;img src='","media/",Sheet1!I214,"'&gt;"))</f>
        <v/>
      </c>
      <c r="D214" s="16" t="str">
        <f>IF(ISBLANK(Sheet1!J214),"",CONCATENATE("&lt;br/&gt;&lt;img src='","media/",Sheet1!J214,"'&gt;"))</f>
        <v/>
      </c>
      <c r="E214" s="16" t="str">
        <f>IF(ISBLANK(Sheet1!K214),"",CONCATENATE("&lt;br/&gt;&lt;audio controls&gt;&lt;source src='media/",Sheet1!K214,"'&gt;Your browser does not support the audio element.&lt;/audio&gt;"))</f>
        <v/>
      </c>
      <c r="F214" s="16" t="str">
        <f>IF(ISBLANK(Sheet1!L214),"",CONCATENATE("&lt;br/&gt;&lt;video controls&gt;&lt;source src='media/",Sheet1!L214,"'&gt;Your browser does not support the audio element.&lt;/video&gt;"))</f>
        <v/>
      </c>
      <c r="G214" s="16" t="str">
        <f>CONCATENATE(B214,SUBSTITUTE(Sheet1!D214,CHAR(34),"&amp;quot;"),Sheet1!AF214,C214,D214,E214,F214)</f>
        <v/>
      </c>
      <c r="H214" t="str">
        <f t="shared" si="76"/>
        <v>&lt;li style='display:none'&gt;</v>
      </c>
      <c r="I214" t="str">
        <f t="shared" si="70"/>
        <v/>
      </c>
      <c r="J214" t="s">
        <v>67</v>
      </c>
      <c r="K214" t="str">
        <f t="shared" si="71"/>
        <v>&lt;li style='display:none'&gt;&lt;/li&gt;&lt;/ol&gt;&lt;/li&gt;</v>
      </c>
    </row>
    <row r="215" spans="1:11" x14ac:dyDescent="0.25">
      <c r="A215" t="str">
        <f>IF(Sheet2!E218=1," class='correct'","")</f>
        <v/>
      </c>
      <c r="B215" s="16" t="str">
        <f>IF(ISBLANK(Sheet1!H215),"",CONCATENATE("&lt;img src='","media/",Sheet1!H215,"'&gt;&lt;br/&gt;"))</f>
        <v/>
      </c>
      <c r="C215" s="16" t="str">
        <f>IF(ISBLANK(Sheet1!I215),"",CONCATENATE("&lt;br/&gt;&lt;img src='","media/",Sheet1!I215,"'&gt;"))</f>
        <v/>
      </c>
      <c r="D215" s="16" t="str">
        <f>IF(ISBLANK(Sheet1!J215),"",CONCATENATE("&lt;br/&gt;&lt;img src='","media/",Sheet1!J215,"'&gt;"))</f>
        <v/>
      </c>
      <c r="E215" s="16" t="str">
        <f>IF(ISBLANK(Sheet1!K215),"",CONCATENATE("&lt;br/&gt;&lt;audio controls&gt;&lt;source src='media/",Sheet1!K215,"'&gt;Your browser does not support the audio element.&lt;/audio&gt;"))</f>
        <v/>
      </c>
      <c r="F215" s="16" t="str">
        <f>IF(ISBLANK(Sheet1!L215),"",CONCATENATE("&lt;br/&gt;&lt;video controls&gt;&lt;source src='media/",Sheet1!L215,"'&gt;Your browser does not support the audio element.&lt;/video&gt;"))</f>
        <v/>
      </c>
      <c r="G215" s="16" t="str">
        <f>CONCATENATE(B215,SUBSTITUTE(Sheet1!D215,CHAR(34),"&amp;quot;"),Sheet1!AF215,C215,D215,E215,F215)</f>
        <v/>
      </c>
      <c r="H215" t="str">
        <f>IF(LEN(I215)&gt;0,CONCATENATE("&lt;li class='question'&gt;&lt;div&gt;&lt;span id='soalno'&gt;Soal No&lt;/span&gt;&lt;span id='nosoal'&gt;",Sheet1!B215,"&lt;/span&gt;&lt;/div&gt;&lt;div&gt;"),CONCATENATE("&lt;li class='question' style='display:none'&gt;&lt;div&gt;&lt;span id='soalno'&gt;Soal No&lt;/span&gt;&lt;span id='nosoal'&gt;",Sheet1!B215,"&lt;/span&gt;&lt;/div&gt;&lt;div&gt;"))</f>
        <v>&lt;li class='question' style='display:none'&gt;&lt;div&gt;&lt;span id='soalno'&gt;Soal No&lt;/span&gt;&lt;span id='nosoal'&gt;&lt;/span&gt;&lt;/div&gt;&lt;div&gt;</v>
      </c>
      <c r="I215" t="str">
        <f t="shared" si="70"/>
        <v/>
      </c>
      <c r="J215" t="s">
        <v>66</v>
      </c>
      <c r="K215" t="str">
        <f t="shared" si="71"/>
        <v>&lt;li class='question' style='display:none'&gt;&lt;div&gt;&lt;span id='soalno'&gt;Soal No&lt;/span&gt;&lt;span id='nosoal'&gt;&lt;/span&gt;&lt;/div&gt;&lt;div&gt;&lt;/div&gt;</v>
      </c>
    </row>
    <row r="216" spans="1:11" x14ac:dyDescent="0.25">
      <c r="A216" t="str">
        <f>IF(Sheet2!E219=1," class='correct'","")</f>
        <v/>
      </c>
      <c r="B216" s="16" t="str">
        <f>IF(ISBLANK(Sheet1!H216),"",CONCATENATE("&lt;img src='","media/",Sheet1!H216,"'&gt;&lt;br/&gt;"))</f>
        <v/>
      </c>
      <c r="C216" s="16" t="str">
        <f>IF(ISBLANK(Sheet1!I216),"",CONCATENATE("&lt;br/&gt;&lt;img src='","media/",Sheet1!I216,"'&gt;"))</f>
        <v/>
      </c>
      <c r="D216" s="16" t="str">
        <f>IF(ISBLANK(Sheet1!J216),"",CONCATENATE("&lt;br/&gt;&lt;img src='","media/",Sheet1!J216,"'&gt;"))</f>
        <v/>
      </c>
      <c r="E216" s="16" t="str">
        <f>IF(ISBLANK(Sheet1!K216),"",CONCATENATE("&lt;br/&gt;&lt;audio controls&gt;&lt;source src='media/",Sheet1!K216,"'&gt;Your browser does not support the audio element.&lt;/audio&gt;"))</f>
        <v/>
      </c>
      <c r="F216" s="16" t="str">
        <f>IF(ISBLANK(Sheet1!L216),"",CONCATENATE("&lt;br/&gt;&lt;video controls&gt;&lt;source src='media/",Sheet1!L216,"'&gt;Your browser does not support the audio element.&lt;/video&gt;"))</f>
        <v/>
      </c>
      <c r="G216" s="16" t="str">
        <f>CONCATENATE(B216,SUBSTITUTE(Sheet1!D216,CHAR(34),"&amp;quot;"),Sheet1!AF216,C216,D216,E216,F216)</f>
        <v/>
      </c>
      <c r="H216" t="str">
        <f t="shared" ref="H216" si="77">IF(LEN(I216)&gt;0,CONCATENATE("&lt;ol class='answer'&gt;&lt;li",A216,"&gt;"),"&lt;ol style='display:none' class='answer'&gt;&lt;li style='display:none'&gt;")</f>
        <v>&lt;ol style='display:none' class='answer'&gt;&lt;li style='display:none'&gt;</v>
      </c>
      <c r="I216" t="str">
        <f t="shared" si="70"/>
        <v/>
      </c>
      <c r="J216" t="s">
        <v>65</v>
      </c>
      <c r="K216" t="str">
        <f t="shared" si="71"/>
        <v>&lt;ol style='display:none' class='answer'&gt;&lt;li style='display:none'&gt;&lt;/li&gt;</v>
      </c>
    </row>
    <row r="217" spans="1:11" x14ac:dyDescent="0.25">
      <c r="A217" t="str">
        <f>IF(Sheet2!E220=1," class='correct'","")</f>
        <v/>
      </c>
      <c r="B217" s="16" t="str">
        <f>IF(ISBLANK(Sheet1!H217),"",CONCATENATE("&lt;img src='","media/",Sheet1!H217,"'&gt;&lt;br/&gt;"))</f>
        <v/>
      </c>
      <c r="C217" s="16" t="str">
        <f>IF(ISBLANK(Sheet1!I217),"",CONCATENATE("&lt;br/&gt;&lt;img src='","media/",Sheet1!I217,"'&gt;"))</f>
        <v/>
      </c>
      <c r="D217" s="16" t="str">
        <f>IF(ISBLANK(Sheet1!J217),"",CONCATENATE("&lt;br/&gt;&lt;img src='","media/",Sheet1!J217,"'&gt;"))</f>
        <v/>
      </c>
      <c r="E217" s="16" t="str">
        <f>IF(ISBLANK(Sheet1!K217),"",CONCATENATE("&lt;br/&gt;&lt;audio controls&gt;&lt;source src='media/",Sheet1!K217,"'&gt;Your browser does not support the audio element.&lt;/audio&gt;"))</f>
        <v/>
      </c>
      <c r="F217" s="16" t="str">
        <f>IF(ISBLANK(Sheet1!L217),"",CONCATENATE("&lt;br/&gt;&lt;video controls&gt;&lt;source src='media/",Sheet1!L217,"'&gt;Your browser does not support the audio element.&lt;/video&gt;"))</f>
        <v/>
      </c>
      <c r="G217" s="16" t="str">
        <f>CONCATENATE(B217,SUBSTITUTE(Sheet1!D217,CHAR(34),"&amp;quot;"),Sheet1!AF217,C217,D217,E217,F217)</f>
        <v/>
      </c>
      <c r="H217" t="str">
        <f t="shared" ref="H217" si="78">IF(LEN(I217)&gt;0,CONCATENATE("&lt;li",A217,"&gt;"),"&lt;li style='display:none'&gt;")</f>
        <v>&lt;li style='display:none'&gt;</v>
      </c>
      <c r="I217" t="str">
        <f t="shared" si="70"/>
        <v/>
      </c>
      <c r="J217" t="s">
        <v>65</v>
      </c>
      <c r="K217" t="str">
        <f t="shared" si="71"/>
        <v>&lt;li style='display:none'&gt;&lt;/li&gt;</v>
      </c>
    </row>
    <row r="218" spans="1:11" x14ac:dyDescent="0.25">
      <c r="A218" t="str">
        <f>IF(Sheet2!E221=1," class='correct'","")</f>
        <v/>
      </c>
      <c r="B218" s="16" t="str">
        <f>IF(ISBLANK(Sheet1!H218),"",CONCATENATE("&lt;img src='","media/",Sheet1!H218,"'&gt;&lt;br/&gt;"))</f>
        <v/>
      </c>
      <c r="C218" s="16" t="str">
        <f>IF(ISBLANK(Sheet1!I218),"",CONCATENATE("&lt;br/&gt;&lt;img src='","media/",Sheet1!I218,"'&gt;"))</f>
        <v/>
      </c>
      <c r="D218" s="16" t="str">
        <f>IF(ISBLANK(Sheet1!J218),"",CONCATENATE("&lt;br/&gt;&lt;img src='","media/",Sheet1!J218,"'&gt;"))</f>
        <v/>
      </c>
      <c r="E218" s="16" t="str">
        <f>IF(ISBLANK(Sheet1!K218),"",CONCATENATE("&lt;br/&gt;&lt;audio controls&gt;&lt;source src='media/",Sheet1!K218,"'&gt;Your browser does not support the audio element.&lt;/audio&gt;"))</f>
        <v/>
      </c>
      <c r="F218" s="16" t="str">
        <f>IF(ISBLANK(Sheet1!L218),"",CONCATENATE("&lt;br/&gt;&lt;video controls&gt;&lt;source src='media/",Sheet1!L218,"'&gt;Your browser does not support the audio element.&lt;/video&gt;"))</f>
        <v/>
      </c>
      <c r="G218" s="16" t="str">
        <f>CONCATENATE(B218,SUBSTITUTE(Sheet1!D218,CHAR(34),"&amp;quot;"),Sheet1!AF218,C218,D218,E218,F218)</f>
        <v/>
      </c>
      <c r="H218" t="str">
        <f t="shared" si="76"/>
        <v>&lt;li style='display:none'&gt;</v>
      </c>
      <c r="I218" t="str">
        <f t="shared" si="70"/>
        <v/>
      </c>
      <c r="J218" t="s">
        <v>65</v>
      </c>
      <c r="K218" t="str">
        <f t="shared" si="71"/>
        <v>&lt;li style='display:none'&gt;&lt;/li&gt;</v>
      </c>
    </row>
    <row r="219" spans="1:11" x14ac:dyDescent="0.25">
      <c r="A219" t="str">
        <f>IF(Sheet2!E222=1," class='correct'","")</f>
        <v/>
      </c>
      <c r="B219" s="16" t="str">
        <f>IF(ISBLANK(Sheet1!H219),"",CONCATENATE("&lt;img src='","media/",Sheet1!H219,"'&gt;&lt;br/&gt;"))</f>
        <v/>
      </c>
      <c r="C219" s="16" t="str">
        <f>IF(ISBLANK(Sheet1!I219),"",CONCATENATE("&lt;br/&gt;&lt;img src='","media/",Sheet1!I219,"'&gt;"))</f>
        <v/>
      </c>
      <c r="D219" s="16" t="str">
        <f>IF(ISBLANK(Sheet1!J219),"",CONCATENATE("&lt;br/&gt;&lt;img src='","media/",Sheet1!J219,"'&gt;"))</f>
        <v/>
      </c>
      <c r="E219" s="16" t="str">
        <f>IF(ISBLANK(Sheet1!K219),"",CONCATENATE("&lt;br/&gt;&lt;audio controls&gt;&lt;source src='media/",Sheet1!K219,"'&gt;Your browser does not support the audio element.&lt;/audio&gt;"))</f>
        <v/>
      </c>
      <c r="F219" s="16" t="str">
        <f>IF(ISBLANK(Sheet1!L219),"",CONCATENATE("&lt;br/&gt;&lt;video controls&gt;&lt;source src='media/",Sheet1!L219,"'&gt;Your browser does not support the audio element.&lt;/video&gt;"))</f>
        <v/>
      </c>
      <c r="G219" s="16" t="str">
        <f>CONCATENATE(B219,SUBSTITUTE(Sheet1!D219,CHAR(34),"&amp;quot;"),Sheet1!AF219,C219,D219,E219,F219)</f>
        <v/>
      </c>
      <c r="H219" t="str">
        <f t="shared" si="76"/>
        <v>&lt;li style='display:none'&gt;</v>
      </c>
      <c r="I219" t="str">
        <f t="shared" si="70"/>
        <v/>
      </c>
      <c r="J219" t="s">
        <v>65</v>
      </c>
      <c r="K219" t="str">
        <f t="shared" si="71"/>
        <v>&lt;li style='display:none'&gt;&lt;/li&gt;</v>
      </c>
    </row>
    <row r="220" spans="1:11" x14ac:dyDescent="0.25">
      <c r="A220" t="str">
        <f>IF(Sheet2!E223=1," class='correct'","")</f>
        <v/>
      </c>
      <c r="B220" s="16" t="str">
        <f>IF(ISBLANK(Sheet1!H220),"",CONCATENATE("&lt;img src='","media/",Sheet1!H220,"'&gt;&lt;br/&gt;"))</f>
        <v/>
      </c>
      <c r="C220" s="16" t="str">
        <f>IF(ISBLANK(Sheet1!I220),"",CONCATENATE("&lt;br/&gt;&lt;img src='","media/",Sheet1!I220,"'&gt;"))</f>
        <v/>
      </c>
      <c r="D220" s="16" t="str">
        <f>IF(ISBLANK(Sheet1!J220),"",CONCATENATE("&lt;br/&gt;&lt;img src='","media/",Sheet1!J220,"'&gt;"))</f>
        <v/>
      </c>
      <c r="E220" s="16" t="str">
        <f>IF(ISBLANK(Sheet1!K220),"",CONCATENATE("&lt;br/&gt;&lt;audio controls&gt;&lt;source src='media/",Sheet1!K220,"'&gt;Your browser does not support the audio element.&lt;/audio&gt;"))</f>
        <v/>
      </c>
      <c r="F220" s="16" t="str">
        <f>IF(ISBLANK(Sheet1!L220),"",CONCATENATE("&lt;br/&gt;&lt;video controls&gt;&lt;source src='media/",Sheet1!L220,"'&gt;Your browser does not support the audio element.&lt;/video&gt;"))</f>
        <v/>
      </c>
      <c r="G220" s="16" t="str">
        <f>CONCATENATE(B220,SUBSTITUTE(Sheet1!D220,CHAR(34),"&amp;quot;"),Sheet1!AF220,C220,D220,E220,F220)</f>
        <v/>
      </c>
      <c r="H220" t="str">
        <f t="shared" si="76"/>
        <v>&lt;li style='display:none'&gt;</v>
      </c>
      <c r="I220" t="str">
        <f t="shared" si="70"/>
        <v/>
      </c>
      <c r="J220" t="s">
        <v>67</v>
      </c>
      <c r="K220" t="str">
        <f t="shared" si="71"/>
        <v>&lt;li style='display:none'&gt;&lt;/li&gt;&lt;/ol&gt;&lt;/li&gt;</v>
      </c>
    </row>
    <row r="221" spans="1:11" x14ac:dyDescent="0.25">
      <c r="A221" t="str">
        <f>IF(Sheet2!E224=1," class='correct'","")</f>
        <v/>
      </c>
      <c r="B221" s="16" t="str">
        <f>IF(ISBLANK(Sheet1!H221),"",CONCATENATE("&lt;img src='","media/",Sheet1!H221,"'&gt;&lt;br/&gt;"))</f>
        <v/>
      </c>
      <c r="C221" s="16" t="str">
        <f>IF(ISBLANK(Sheet1!I221),"",CONCATENATE("&lt;br/&gt;&lt;img src='","media/",Sheet1!I221,"'&gt;"))</f>
        <v/>
      </c>
      <c r="D221" s="16" t="str">
        <f>IF(ISBLANK(Sheet1!J221),"",CONCATENATE("&lt;br/&gt;&lt;img src='","media/",Sheet1!J221,"'&gt;"))</f>
        <v/>
      </c>
      <c r="E221" s="16" t="str">
        <f>IF(ISBLANK(Sheet1!K221),"",CONCATENATE("&lt;br/&gt;&lt;audio controls&gt;&lt;source src='media/",Sheet1!K221,"'&gt;Your browser does not support the audio element.&lt;/audio&gt;"))</f>
        <v/>
      </c>
      <c r="F221" s="16" t="str">
        <f>IF(ISBLANK(Sheet1!L221),"",CONCATENATE("&lt;br/&gt;&lt;video controls&gt;&lt;source src='media/",Sheet1!L221,"'&gt;Your browser does not support the audio element.&lt;/video&gt;"))</f>
        <v/>
      </c>
      <c r="G221" s="16" t="str">
        <f>CONCATENATE(B221,SUBSTITUTE(Sheet1!D221,CHAR(34),"&amp;quot;"),Sheet1!AF221,C221,D221,E221,F221)</f>
        <v/>
      </c>
      <c r="H221" t="str">
        <f>IF(LEN(I221)&gt;0,CONCATENATE("&lt;li class='question'&gt;&lt;div&gt;&lt;span id='soalno'&gt;Soal No&lt;/span&gt;&lt;span id='nosoal'&gt;",Sheet1!B221,"&lt;/span&gt;&lt;/div&gt;&lt;div&gt;"),CONCATENATE("&lt;li class='question' style='display:none'&gt;&lt;div&gt;&lt;span id='soalno'&gt;Soal No&lt;/span&gt;&lt;span id='nosoal'&gt;",Sheet1!B221,"&lt;/span&gt;&lt;/div&gt;&lt;div&gt;"))</f>
        <v>&lt;li class='question' style='display:none'&gt;&lt;div&gt;&lt;span id='soalno'&gt;Soal No&lt;/span&gt;&lt;span id='nosoal'&gt;&lt;/span&gt;&lt;/div&gt;&lt;div&gt;</v>
      </c>
      <c r="I221" t="str">
        <f t="shared" si="70"/>
        <v/>
      </c>
      <c r="J221" t="s">
        <v>66</v>
      </c>
      <c r="K221" t="str">
        <f t="shared" si="71"/>
        <v>&lt;li class='question' style='display:none'&gt;&lt;div&gt;&lt;span id='soalno'&gt;Soal No&lt;/span&gt;&lt;span id='nosoal'&gt;&lt;/span&gt;&lt;/div&gt;&lt;div&gt;&lt;/div&gt;</v>
      </c>
    </row>
    <row r="222" spans="1:11" x14ac:dyDescent="0.25">
      <c r="A222" t="str">
        <f>IF(Sheet2!E225=1," class='correct'","")</f>
        <v/>
      </c>
      <c r="B222" s="16" t="str">
        <f>IF(ISBLANK(Sheet1!H222),"",CONCATENATE("&lt;img src='","media/",Sheet1!H222,"'&gt;&lt;br/&gt;"))</f>
        <v/>
      </c>
      <c r="C222" s="16" t="str">
        <f>IF(ISBLANK(Sheet1!I222),"",CONCATENATE("&lt;br/&gt;&lt;img src='","media/",Sheet1!I222,"'&gt;"))</f>
        <v/>
      </c>
      <c r="D222" s="16" t="str">
        <f>IF(ISBLANK(Sheet1!J222),"",CONCATENATE("&lt;br/&gt;&lt;img src='","media/",Sheet1!J222,"'&gt;"))</f>
        <v/>
      </c>
      <c r="E222" s="16" t="str">
        <f>IF(ISBLANK(Sheet1!K222),"",CONCATENATE("&lt;br/&gt;&lt;audio controls&gt;&lt;source src='media/",Sheet1!K222,"'&gt;Your browser does not support the audio element.&lt;/audio&gt;"))</f>
        <v/>
      </c>
      <c r="F222" s="16" t="str">
        <f>IF(ISBLANK(Sheet1!L222),"",CONCATENATE("&lt;br/&gt;&lt;video controls&gt;&lt;source src='media/",Sheet1!L222,"'&gt;Your browser does not support the audio element.&lt;/video&gt;"))</f>
        <v/>
      </c>
      <c r="G222" s="16" t="str">
        <f>CONCATENATE(B222,SUBSTITUTE(Sheet1!D222,CHAR(34),"&amp;quot;"),Sheet1!AF222,C222,D222,E222,F222)</f>
        <v/>
      </c>
      <c r="H222" t="str">
        <f t="shared" ref="H222" si="79">IF(LEN(I222)&gt;0,CONCATENATE("&lt;ol class='answer'&gt;&lt;li",A222,"&gt;"),"&lt;ol style='display:none' class='answer'&gt;&lt;li style='display:none'&gt;")</f>
        <v>&lt;ol style='display:none' class='answer'&gt;&lt;li style='display:none'&gt;</v>
      </c>
      <c r="I222" t="str">
        <f t="shared" si="70"/>
        <v/>
      </c>
      <c r="J222" t="s">
        <v>65</v>
      </c>
      <c r="K222" t="str">
        <f t="shared" si="71"/>
        <v>&lt;ol style='display:none' class='answer'&gt;&lt;li style='display:none'&gt;&lt;/li&gt;</v>
      </c>
    </row>
    <row r="223" spans="1:11" x14ac:dyDescent="0.25">
      <c r="A223" t="str">
        <f>IF(Sheet2!E226=1," class='correct'","")</f>
        <v/>
      </c>
      <c r="B223" s="16" t="str">
        <f>IF(ISBLANK(Sheet1!H223),"",CONCATENATE("&lt;img src='","media/",Sheet1!H223,"'&gt;&lt;br/&gt;"))</f>
        <v/>
      </c>
      <c r="C223" s="16" t="str">
        <f>IF(ISBLANK(Sheet1!I223),"",CONCATENATE("&lt;br/&gt;&lt;img src='","media/",Sheet1!I223,"'&gt;"))</f>
        <v/>
      </c>
      <c r="D223" s="16" t="str">
        <f>IF(ISBLANK(Sheet1!J223),"",CONCATENATE("&lt;br/&gt;&lt;img src='","media/",Sheet1!J223,"'&gt;"))</f>
        <v/>
      </c>
      <c r="E223" s="16" t="str">
        <f>IF(ISBLANK(Sheet1!K223),"",CONCATENATE("&lt;br/&gt;&lt;audio controls&gt;&lt;source src='media/",Sheet1!K223,"'&gt;Your browser does not support the audio element.&lt;/audio&gt;"))</f>
        <v/>
      </c>
      <c r="F223" s="16" t="str">
        <f>IF(ISBLANK(Sheet1!L223),"",CONCATENATE("&lt;br/&gt;&lt;video controls&gt;&lt;source src='media/",Sheet1!L223,"'&gt;Your browser does not support the audio element.&lt;/video&gt;"))</f>
        <v/>
      </c>
      <c r="G223" s="16" t="str">
        <f>CONCATENATE(B223,SUBSTITUTE(Sheet1!D223,CHAR(34),"&amp;quot;"),Sheet1!AF223,C223,D223,E223,F223)</f>
        <v/>
      </c>
      <c r="H223" t="str">
        <f t="shared" ref="H223" si="80">IF(LEN(I223)&gt;0,CONCATENATE("&lt;li",A223,"&gt;"),"&lt;li style='display:none'&gt;")</f>
        <v>&lt;li style='display:none'&gt;</v>
      </c>
      <c r="I223" t="str">
        <f t="shared" si="70"/>
        <v/>
      </c>
      <c r="J223" t="s">
        <v>65</v>
      </c>
      <c r="K223" t="str">
        <f t="shared" si="71"/>
        <v>&lt;li style='display:none'&gt;&lt;/li&gt;</v>
      </c>
    </row>
    <row r="224" spans="1:11" x14ac:dyDescent="0.25">
      <c r="A224" t="str">
        <f>IF(Sheet2!E227=1," class='correct'","")</f>
        <v/>
      </c>
      <c r="B224" s="16" t="str">
        <f>IF(ISBLANK(Sheet1!H224),"",CONCATENATE("&lt;img src='","media/",Sheet1!H224,"'&gt;&lt;br/&gt;"))</f>
        <v/>
      </c>
      <c r="C224" s="16" t="str">
        <f>IF(ISBLANK(Sheet1!I224),"",CONCATENATE("&lt;br/&gt;&lt;img src='","media/",Sheet1!I224,"'&gt;"))</f>
        <v/>
      </c>
      <c r="D224" s="16" t="str">
        <f>IF(ISBLANK(Sheet1!J224),"",CONCATENATE("&lt;br/&gt;&lt;img src='","media/",Sheet1!J224,"'&gt;"))</f>
        <v/>
      </c>
      <c r="E224" s="16" t="str">
        <f>IF(ISBLANK(Sheet1!K224),"",CONCATENATE("&lt;br/&gt;&lt;audio controls&gt;&lt;source src='media/",Sheet1!K224,"'&gt;Your browser does not support the audio element.&lt;/audio&gt;"))</f>
        <v/>
      </c>
      <c r="F224" s="16" t="str">
        <f>IF(ISBLANK(Sheet1!L224),"",CONCATENATE("&lt;br/&gt;&lt;video controls&gt;&lt;source src='media/",Sheet1!L224,"'&gt;Your browser does not support the audio element.&lt;/video&gt;"))</f>
        <v/>
      </c>
      <c r="G224" s="16" t="str">
        <f>CONCATENATE(B224,SUBSTITUTE(Sheet1!D224,CHAR(34),"&amp;quot;"),Sheet1!AF224,C224,D224,E224,F224)</f>
        <v/>
      </c>
      <c r="H224" t="str">
        <f t="shared" si="76"/>
        <v>&lt;li style='display:none'&gt;</v>
      </c>
      <c r="I224" t="str">
        <f t="shared" si="70"/>
        <v/>
      </c>
      <c r="J224" t="s">
        <v>65</v>
      </c>
      <c r="K224" t="str">
        <f t="shared" si="71"/>
        <v>&lt;li style='display:none'&gt;&lt;/li&gt;</v>
      </c>
    </row>
    <row r="225" spans="1:11" x14ac:dyDescent="0.25">
      <c r="A225" t="str">
        <f>IF(Sheet2!E228=1," class='correct'","")</f>
        <v/>
      </c>
      <c r="B225" s="16" t="str">
        <f>IF(ISBLANK(Sheet1!H225),"",CONCATENATE("&lt;img src='","media/",Sheet1!H225,"'&gt;&lt;br/&gt;"))</f>
        <v/>
      </c>
      <c r="C225" s="16" t="str">
        <f>IF(ISBLANK(Sheet1!I225),"",CONCATENATE("&lt;br/&gt;&lt;img src='","media/",Sheet1!I225,"'&gt;"))</f>
        <v/>
      </c>
      <c r="D225" s="16" t="str">
        <f>IF(ISBLANK(Sheet1!J225),"",CONCATENATE("&lt;br/&gt;&lt;img src='","media/",Sheet1!J225,"'&gt;"))</f>
        <v/>
      </c>
      <c r="E225" s="16" t="str">
        <f>IF(ISBLANK(Sheet1!K225),"",CONCATENATE("&lt;br/&gt;&lt;audio controls&gt;&lt;source src='media/",Sheet1!K225,"'&gt;Your browser does not support the audio element.&lt;/audio&gt;"))</f>
        <v/>
      </c>
      <c r="F225" s="16" t="str">
        <f>IF(ISBLANK(Sheet1!L225),"",CONCATENATE("&lt;br/&gt;&lt;video controls&gt;&lt;source src='media/",Sheet1!L225,"'&gt;Your browser does not support the audio element.&lt;/video&gt;"))</f>
        <v/>
      </c>
      <c r="G225" s="16" t="str">
        <f>CONCATENATE(B225,SUBSTITUTE(Sheet1!D225,CHAR(34),"&amp;quot;"),Sheet1!AF225,C225,D225,E225,F225)</f>
        <v/>
      </c>
      <c r="H225" t="str">
        <f t="shared" si="76"/>
        <v>&lt;li style='display:none'&gt;</v>
      </c>
      <c r="I225" t="str">
        <f t="shared" si="70"/>
        <v/>
      </c>
      <c r="J225" t="s">
        <v>65</v>
      </c>
      <c r="K225" t="str">
        <f t="shared" si="71"/>
        <v>&lt;li style='display:none'&gt;&lt;/li&gt;</v>
      </c>
    </row>
    <row r="226" spans="1:11" x14ac:dyDescent="0.25">
      <c r="A226" t="str">
        <f>IF(Sheet2!E229=1," class='correct'","")</f>
        <v/>
      </c>
      <c r="B226" s="16" t="str">
        <f>IF(ISBLANK(Sheet1!H226),"",CONCATENATE("&lt;img src='","media/",Sheet1!H226,"'&gt;&lt;br/&gt;"))</f>
        <v/>
      </c>
      <c r="C226" s="16" t="str">
        <f>IF(ISBLANK(Sheet1!I226),"",CONCATENATE("&lt;br/&gt;&lt;img src='","media/",Sheet1!I226,"'&gt;"))</f>
        <v/>
      </c>
      <c r="D226" s="16" t="str">
        <f>IF(ISBLANK(Sheet1!J226),"",CONCATENATE("&lt;br/&gt;&lt;img src='","media/",Sheet1!J226,"'&gt;"))</f>
        <v/>
      </c>
      <c r="E226" s="16" t="str">
        <f>IF(ISBLANK(Sheet1!K226),"",CONCATENATE("&lt;br/&gt;&lt;audio controls&gt;&lt;source src='media/",Sheet1!K226,"'&gt;Your browser does not support the audio element.&lt;/audio&gt;"))</f>
        <v/>
      </c>
      <c r="F226" s="16" t="str">
        <f>IF(ISBLANK(Sheet1!L226),"",CONCATENATE("&lt;br/&gt;&lt;video controls&gt;&lt;source src='media/",Sheet1!L226,"'&gt;Your browser does not support the audio element.&lt;/video&gt;"))</f>
        <v/>
      </c>
      <c r="G226" s="16" t="str">
        <f>CONCATENATE(B226,SUBSTITUTE(Sheet1!D226,CHAR(34),"&amp;quot;"),Sheet1!AF226,C226,D226,E226,F226)</f>
        <v/>
      </c>
      <c r="H226" t="str">
        <f t="shared" si="76"/>
        <v>&lt;li style='display:none'&gt;</v>
      </c>
      <c r="I226" t="str">
        <f t="shared" si="70"/>
        <v/>
      </c>
      <c r="J226" t="s">
        <v>67</v>
      </c>
      <c r="K226" t="str">
        <f t="shared" si="71"/>
        <v>&lt;li style='display:none'&gt;&lt;/li&gt;&lt;/ol&gt;&lt;/li&gt;</v>
      </c>
    </row>
    <row r="227" spans="1:11" x14ac:dyDescent="0.25">
      <c r="A227" t="str">
        <f>IF(Sheet2!E230=1," class='correct'","")</f>
        <v/>
      </c>
      <c r="B227" s="16" t="str">
        <f>IF(ISBLANK(Sheet1!H227),"",CONCATENATE("&lt;img src='","media/",Sheet1!H227,"'&gt;&lt;br/&gt;"))</f>
        <v/>
      </c>
      <c r="C227" s="16" t="str">
        <f>IF(ISBLANK(Sheet1!I227),"",CONCATENATE("&lt;br/&gt;&lt;img src='","media/",Sheet1!I227,"'&gt;"))</f>
        <v/>
      </c>
      <c r="D227" s="16" t="str">
        <f>IF(ISBLANK(Sheet1!J227),"",CONCATENATE("&lt;br/&gt;&lt;img src='","media/",Sheet1!J227,"'&gt;"))</f>
        <v/>
      </c>
      <c r="E227" s="16" t="str">
        <f>IF(ISBLANK(Sheet1!K227),"",CONCATENATE("&lt;br/&gt;&lt;audio controls&gt;&lt;source src='media/",Sheet1!K227,"'&gt;Your browser does not support the audio element.&lt;/audio&gt;"))</f>
        <v/>
      </c>
      <c r="F227" s="16" t="str">
        <f>IF(ISBLANK(Sheet1!L227),"",CONCATENATE("&lt;br/&gt;&lt;video controls&gt;&lt;source src='media/",Sheet1!L227,"'&gt;Your browser does not support the audio element.&lt;/video&gt;"))</f>
        <v/>
      </c>
      <c r="G227" s="16" t="str">
        <f>CONCATENATE(B227,SUBSTITUTE(Sheet1!D227,CHAR(34),"&amp;quot;"),Sheet1!AF227,C227,D227,E227,F227)</f>
        <v/>
      </c>
      <c r="H227" t="str">
        <f>IF(LEN(I227)&gt;0,CONCATENATE("&lt;li class='question'&gt;&lt;div&gt;&lt;span id='soalno'&gt;Soal No&lt;/span&gt;&lt;span id='nosoal'&gt;",Sheet1!B227,"&lt;/span&gt;&lt;/div&gt;&lt;div&gt;"),CONCATENATE("&lt;li class='question' style='display:none'&gt;&lt;div&gt;&lt;span id='soalno'&gt;Soal No&lt;/span&gt;&lt;span id='nosoal'&gt;",Sheet1!B227,"&lt;/span&gt;&lt;/div&gt;&lt;div&gt;"))</f>
        <v>&lt;li class='question' style='display:none'&gt;&lt;div&gt;&lt;span id='soalno'&gt;Soal No&lt;/span&gt;&lt;span id='nosoal'&gt;&lt;/span&gt;&lt;/div&gt;&lt;div&gt;</v>
      </c>
      <c r="I227" t="str">
        <f t="shared" si="70"/>
        <v/>
      </c>
      <c r="J227" t="s">
        <v>66</v>
      </c>
      <c r="K227" t="str">
        <f t="shared" si="71"/>
        <v>&lt;li class='question' style='display:none'&gt;&lt;div&gt;&lt;span id='soalno'&gt;Soal No&lt;/span&gt;&lt;span id='nosoal'&gt;&lt;/span&gt;&lt;/div&gt;&lt;div&gt;&lt;/div&gt;</v>
      </c>
    </row>
    <row r="228" spans="1:11" x14ac:dyDescent="0.25">
      <c r="A228" t="str">
        <f>IF(Sheet2!E231=1," class='correct'","")</f>
        <v/>
      </c>
      <c r="B228" s="16" t="str">
        <f>IF(ISBLANK(Sheet1!H228),"",CONCATENATE("&lt;img src='","media/",Sheet1!H228,"'&gt;&lt;br/&gt;"))</f>
        <v/>
      </c>
      <c r="C228" s="16" t="str">
        <f>IF(ISBLANK(Sheet1!I228),"",CONCATENATE("&lt;br/&gt;&lt;img src='","media/",Sheet1!I228,"'&gt;"))</f>
        <v/>
      </c>
      <c r="D228" s="16" t="str">
        <f>IF(ISBLANK(Sheet1!J228),"",CONCATENATE("&lt;br/&gt;&lt;img src='","media/",Sheet1!J228,"'&gt;"))</f>
        <v/>
      </c>
      <c r="E228" s="16" t="str">
        <f>IF(ISBLANK(Sheet1!K228),"",CONCATENATE("&lt;br/&gt;&lt;audio controls&gt;&lt;source src='media/",Sheet1!K228,"'&gt;Your browser does not support the audio element.&lt;/audio&gt;"))</f>
        <v/>
      </c>
      <c r="F228" s="16" t="str">
        <f>IF(ISBLANK(Sheet1!L228),"",CONCATENATE("&lt;br/&gt;&lt;video controls&gt;&lt;source src='media/",Sheet1!L228,"'&gt;Your browser does not support the audio element.&lt;/video&gt;"))</f>
        <v/>
      </c>
      <c r="G228" s="16" t="str">
        <f>CONCATENATE(B228,SUBSTITUTE(Sheet1!D228,CHAR(34),"&amp;quot;"),Sheet1!AF228,C228,D228,E228,F228)</f>
        <v/>
      </c>
      <c r="H228" t="str">
        <f t="shared" ref="H228" si="81">IF(LEN(I228)&gt;0,CONCATENATE("&lt;ol class='answer'&gt;&lt;li",A228,"&gt;"),"&lt;ol style='display:none' class='answer'&gt;&lt;li style='display:none'&gt;")</f>
        <v>&lt;ol style='display:none' class='answer'&gt;&lt;li style='display:none'&gt;</v>
      </c>
      <c r="I228" t="str">
        <f t="shared" si="70"/>
        <v/>
      </c>
      <c r="J228" t="s">
        <v>65</v>
      </c>
      <c r="K228" t="str">
        <f t="shared" si="71"/>
        <v>&lt;ol style='display:none' class='answer'&gt;&lt;li style='display:none'&gt;&lt;/li&gt;</v>
      </c>
    </row>
    <row r="229" spans="1:11" x14ac:dyDescent="0.25">
      <c r="A229" t="str">
        <f>IF(Sheet2!E232=1," class='correct'","")</f>
        <v/>
      </c>
      <c r="B229" s="16" t="str">
        <f>IF(ISBLANK(Sheet1!H229),"",CONCATENATE("&lt;img src='","media/",Sheet1!H229,"'&gt;&lt;br/&gt;"))</f>
        <v/>
      </c>
      <c r="C229" s="16" t="str">
        <f>IF(ISBLANK(Sheet1!I229),"",CONCATENATE("&lt;br/&gt;&lt;img src='","media/",Sheet1!I229,"'&gt;"))</f>
        <v/>
      </c>
      <c r="D229" s="16" t="str">
        <f>IF(ISBLANK(Sheet1!J229),"",CONCATENATE("&lt;br/&gt;&lt;img src='","media/",Sheet1!J229,"'&gt;"))</f>
        <v/>
      </c>
      <c r="E229" s="16" t="str">
        <f>IF(ISBLANK(Sheet1!K229),"",CONCATENATE("&lt;br/&gt;&lt;audio controls&gt;&lt;source src='media/",Sheet1!K229,"'&gt;Your browser does not support the audio element.&lt;/audio&gt;"))</f>
        <v/>
      </c>
      <c r="F229" s="16" t="str">
        <f>IF(ISBLANK(Sheet1!L229),"",CONCATENATE("&lt;br/&gt;&lt;video controls&gt;&lt;source src='media/",Sheet1!L229,"'&gt;Your browser does not support the audio element.&lt;/video&gt;"))</f>
        <v/>
      </c>
      <c r="G229" s="16" t="str">
        <f>CONCATENATE(B229,SUBSTITUTE(Sheet1!D229,CHAR(34),"&amp;quot;"),Sheet1!AF229,C229,D229,E229,F229)</f>
        <v/>
      </c>
      <c r="H229" t="str">
        <f t="shared" ref="H229" si="82">IF(LEN(I229)&gt;0,CONCATENATE("&lt;li",A229,"&gt;"),"&lt;li style='display:none'&gt;")</f>
        <v>&lt;li style='display:none'&gt;</v>
      </c>
      <c r="I229" t="str">
        <f t="shared" si="70"/>
        <v/>
      </c>
      <c r="J229" t="s">
        <v>65</v>
      </c>
      <c r="K229" t="str">
        <f t="shared" si="71"/>
        <v>&lt;li style='display:none'&gt;&lt;/li&gt;</v>
      </c>
    </row>
    <row r="230" spans="1:11" x14ac:dyDescent="0.25">
      <c r="A230" t="str">
        <f>IF(Sheet2!E233=1," class='correct'","")</f>
        <v/>
      </c>
      <c r="B230" s="16" t="str">
        <f>IF(ISBLANK(Sheet1!H230),"",CONCATENATE("&lt;img src='","media/",Sheet1!H230,"'&gt;&lt;br/&gt;"))</f>
        <v/>
      </c>
      <c r="C230" s="16" t="str">
        <f>IF(ISBLANK(Sheet1!I230),"",CONCATENATE("&lt;br/&gt;&lt;img src='","media/",Sheet1!I230,"'&gt;"))</f>
        <v/>
      </c>
      <c r="D230" s="16" t="str">
        <f>IF(ISBLANK(Sheet1!J230),"",CONCATENATE("&lt;br/&gt;&lt;img src='","media/",Sheet1!J230,"'&gt;"))</f>
        <v/>
      </c>
      <c r="E230" s="16" t="str">
        <f>IF(ISBLANK(Sheet1!K230),"",CONCATENATE("&lt;br/&gt;&lt;audio controls&gt;&lt;source src='media/",Sheet1!K230,"'&gt;Your browser does not support the audio element.&lt;/audio&gt;"))</f>
        <v/>
      </c>
      <c r="F230" s="16" t="str">
        <f>IF(ISBLANK(Sheet1!L230),"",CONCATENATE("&lt;br/&gt;&lt;video controls&gt;&lt;source src='media/",Sheet1!L230,"'&gt;Your browser does not support the audio element.&lt;/video&gt;"))</f>
        <v/>
      </c>
      <c r="G230" s="16" t="str">
        <f>CONCATENATE(B230,SUBSTITUTE(Sheet1!D230,CHAR(34),"&amp;quot;"),Sheet1!AF230,C230,D230,E230,F230)</f>
        <v/>
      </c>
      <c r="H230" t="str">
        <f t="shared" si="76"/>
        <v>&lt;li style='display:none'&gt;</v>
      </c>
      <c r="I230" t="str">
        <f t="shared" si="70"/>
        <v/>
      </c>
      <c r="J230" t="s">
        <v>65</v>
      </c>
      <c r="K230" t="str">
        <f t="shared" si="71"/>
        <v>&lt;li style='display:none'&gt;&lt;/li&gt;</v>
      </c>
    </row>
    <row r="231" spans="1:11" x14ac:dyDescent="0.25">
      <c r="A231" t="str">
        <f>IF(Sheet2!E234=1," class='correct'","")</f>
        <v/>
      </c>
      <c r="B231" s="16" t="str">
        <f>IF(ISBLANK(Sheet1!H231),"",CONCATENATE("&lt;img src='","media/",Sheet1!H231,"'&gt;&lt;br/&gt;"))</f>
        <v/>
      </c>
      <c r="C231" s="16" t="str">
        <f>IF(ISBLANK(Sheet1!I231),"",CONCATENATE("&lt;br/&gt;&lt;img src='","media/",Sheet1!I231,"'&gt;"))</f>
        <v/>
      </c>
      <c r="D231" s="16" t="str">
        <f>IF(ISBLANK(Sheet1!J231),"",CONCATENATE("&lt;br/&gt;&lt;img src='","media/",Sheet1!J231,"'&gt;"))</f>
        <v/>
      </c>
      <c r="E231" s="16" t="str">
        <f>IF(ISBLANK(Sheet1!K231),"",CONCATENATE("&lt;br/&gt;&lt;audio controls&gt;&lt;source src='media/",Sheet1!K231,"'&gt;Your browser does not support the audio element.&lt;/audio&gt;"))</f>
        <v/>
      </c>
      <c r="F231" s="16" t="str">
        <f>IF(ISBLANK(Sheet1!L231),"",CONCATENATE("&lt;br/&gt;&lt;video controls&gt;&lt;source src='media/",Sheet1!L231,"'&gt;Your browser does not support the audio element.&lt;/video&gt;"))</f>
        <v/>
      </c>
      <c r="G231" s="16" t="str">
        <f>CONCATENATE(B231,SUBSTITUTE(Sheet1!D231,CHAR(34),"&amp;quot;"),Sheet1!AF231,C231,D231,E231,F231)</f>
        <v/>
      </c>
      <c r="H231" t="str">
        <f t="shared" si="76"/>
        <v>&lt;li style='display:none'&gt;</v>
      </c>
      <c r="I231" t="str">
        <f t="shared" si="70"/>
        <v/>
      </c>
      <c r="J231" t="s">
        <v>65</v>
      </c>
      <c r="K231" t="str">
        <f t="shared" si="71"/>
        <v>&lt;li style='display:none'&gt;&lt;/li&gt;</v>
      </c>
    </row>
    <row r="232" spans="1:11" x14ac:dyDescent="0.25">
      <c r="A232" t="str">
        <f>IF(Sheet2!E235=1," class='correct'","")</f>
        <v/>
      </c>
      <c r="B232" s="16" t="str">
        <f>IF(ISBLANK(Sheet1!H232),"",CONCATENATE("&lt;img src='","media/",Sheet1!H232,"'&gt;&lt;br/&gt;"))</f>
        <v/>
      </c>
      <c r="C232" s="16" t="str">
        <f>IF(ISBLANK(Sheet1!I232),"",CONCATENATE("&lt;br/&gt;&lt;img src='","media/",Sheet1!I232,"'&gt;"))</f>
        <v/>
      </c>
      <c r="D232" s="16" t="str">
        <f>IF(ISBLANK(Sheet1!J232),"",CONCATENATE("&lt;br/&gt;&lt;img src='","media/",Sheet1!J232,"'&gt;"))</f>
        <v/>
      </c>
      <c r="E232" s="16" t="str">
        <f>IF(ISBLANK(Sheet1!K232),"",CONCATENATE("&lt;br/&gt;&lt;audio controls&gt;&lt;source src='media/",Sheet1!K232,"'&gt;Your browser does not support the audio element.&lt;/audio&gt;"))</f>
        <v/>
      </c>
      <c r="F232" s="16" t="str">
        <f>IF(ISBLANK(Sheet1!L232),"",CONCATENATE("&lt;br/&gt;&lt;video controls&gt;&lt;source src='media/",Sheet1!L232,"'&gt;Your browser does not support the audio element.&lt;/video&gt;"))</f>
        <v/>
      </c>
      <c r="G232" s="16" t="str">
        <f>CONCATENATE(B232,SUBSTITUTE(Sheet1!D232,CHAR(34),"&amp;quot;"),Sheet1!AF232,C232,D232,E232,F232)</f>
        <v/>
      </c>
      <c r="H232" t="str">
        <f t="shared" si="76"/>
        <v>&lt;li style='display:none'&gt;</v>
      </c>
      <c r="I232" t="str">
        <f t="shared" si="70"/>
        <v/>
      </c>
      <c r="J232" t="s">
        <v>67</v>
      </c>
      <c r="K232" t="str">
        <f t="shared" si="71"/>
        <v>&lt;li style='display:none'&gt;&lt;/li&gt;&lt;/ol&gt;&lt;/li&gt;</v>
      </c>
    </row>
    <row r="233" spans="1:11" x14ac:dyDescent="0.25">
      <c r="A233" t="str">
        <f>IF(Sheet2!E236=1," class='correct'","")</f>
        <v/>
      </c>
      <c r="B233" s="16" t="str">
        <f>IF(ISBLANK(Sheet1!H233),"",CONCATENATE("&lt;img src='","media/",Sheet1!H233,"'&gt;&lt;br/&gt;"))</f>
        <v/>
      </c>
      <c r="C233" s="16" t="str">
        <f>IF(ISBLANK(Sheet1!I233),"",CONCATENATE("&lt;br/&gt;&lt;img src='","media/",Sheet1!I233,"'&gt;"))</f>
        <v/>
      </c>
      <c r="D233" s="16" t="str">
        <f>IF(ISBLANK(Sheet1!J233),"",CONCATENATE("&lt;br/&gt;&lt;img src='","media/",Sheet1!J233,"'&gt;"))</f>
        <v/>
      </c>
      <c r="E233" s="16" t="str">
        <f>IF(ISBLANK(Sheet1!K233),"",CONCATENATE("&lt;br/&gt;&lt;audio controls&gt;&lt;source src='media/",Sheet1!K233,"'&gt;Your browser does not support the audio element.&lt;/audio&gt;"))</f>
        <v/>
      </c>
      <c r="F233" s="16" t="str">
        <f>IF(ISBLANK(Sheet1!L233),"",CONCATENATE("&lt;br/&gt;&lt;video controls&gt;&lt;source src='media/",Sheet1!L233,"'&gt;Your browser does not support the audio element.&lt;/video&gt;"))</f>
        <v/>
      </c>
      <c r="G233" s="16" t="str">
        <f>CONCATENATE(B233,SUBSTITUTE(Sheet1!D233,CHAR(34),"&amp;quot;"),Sheet1!AF233,C233,D233,E233,F233)</f>
        <v/>
      </c>
      <c r="H233" t="str">
        <f>IF(LEN(I233)&gt;0,CONCATENATE("&lt;li class='question'&gt;&lt;div&gt;&lt;span id='soalno'&gt;Soal No&lt;/span&gt;&lt;span id='nosoal'&gt;",Sheet1!B233,"&lt;/span&gt;&lt;/div&gt;&lt;div&gt;"),CONCATENATE("&lt;li class='question' style='display:none'&gt;&lt;div&gt;&lt;span id='soalno'&gt;Soal No&lt;/span&gt;&lt;span id='nosoal'&gt;",Sheet1!B233,"&lt;/span&gt;&lt;/div&gt;&lt;div&gt;"))</f>
        <v>&lt;li class='question' style='display:none'&gt;&lt;div&gt;&lt;span id='soalno'&gt;Soal No&lt;/span&gt;&lt;span id='nosoal'&gt;&lt;/span&gt;&lt;/div&gt;&lt;div&gt;</v>
      </c>
      <c r="I233" t="str">
        <f t="shared" si="70"/>
        <v/>
      </c>
      <c r="J233" t="s">
        <v>66</v>
      </c>
      <c r="K233" t="str">
        <f t="shared" si="71"/>
        <v>&lt;li class='question' style='display:none'&gt;&lt;div&gt;&lt;span id='soalno'&gt;Soal No&lt;/span&gt;&lt;span id='nosoal'&gt;&lt;/span&gt;&lt;/div&gt;&lt;div&gt;&lt;/div&gt;</v>
      </c>
    </row>
    <row r="234" spans="1:11" x14ac:dyDescent="0.25">
      <c r="A234" t="str">
        <f>IF(Sheet2!E237=1," class='correct'","")</f>
        <v/>
      </c>
      <c r="B234" s="16" t="str">
        <f>IF(ISBLANK(Sheet1!H234),"",CONCATENATE("&lt;img src='","media/",Sheet1!H234,"'&gt;&lt;br/&gt;"))</f>
        <v/>
      </c>
      <c r="C234" s="16" t="str">
        <f>IF(ISBLANK(Sheet1!I234),"",CONCATENATE("&lt;br/&gt;&lt;img src='","media/",Sheet1!I234,"'&gt;"))</f>
        <v/>
      </c>
      <c r="D234" s="16" t="str">
        <f>IF(ISBLANK(Sheet1!J234),"",CONCATENATE("&lt;br/&gt;&lt;img src='","media/",Sheet1!J234,"'&gt;"))</f>
        <v/>
      </c>
      <c r="E234" s="16" t="str">
        <f>IF(ISBLANK(Sheet1!K234),"",CONCATENATE("&lt;br/&gt;&lt;audio controls&gt;&lt;source src='media/",Sheet1!K234,"'&gt;Your browser does not support the audio element.&lt;/audio&gt;"))</f>
        <v/>
      </c>
      <c r="F234" s="16" t="str">
        <f>IF(ISBLANK(Sheet1!L234),"",CONCATENATE("&lt;br/&gt;&lt;video controls&gt;&lt;source src='media/",Sheet1!L234,"'&gt;Your browser does not support the audio element.&lt;/video&gt;"))</f>
        <v/>
      </c>
      <c r="G234" s="16" t="str">
        <f>CONCATENATE(B234,SUBSTITUTE(Sheet1!D234,CHAR(34),"&amp;quot;"),Sheet1!AF234,C234,D234,E234,F234)</f>
        <v/>
      </c>
      <c r="H234" t="str">
        <f t="shared" ref="H234" si="83">IF(LEN(I234)&gt;0,CONCATENATE("&lt;ol class='answer'&gt;&lt;li",A234,"&gt;"),"&lt;ol style='display:none' class='answer'&gt;&lt;li style='display:none'&gt;")</f>
        <v>&lt;ol style='display:none' class='answer'&gt;&lt;li style='display:none'&gt;</v>
      </c>
      <c r="I234" t="str">
        <f t="shared" si="70"/>
        <v/>
      </c>
      <c r="J234" t="s">
        <v>65</v>
      </c>
      <c r="K234" t="str">
        <f t="shared" si="71"/>
        <v>&lt;ol style='display:none' class='answer'&gt;&lt;li style='display:none'&gt;&lt;/li&gt;</v>
      </c>
    </row>
    <row r="235" spans="1:11" x14ac:dyDescent="0.25">
      <c r="A235" t="str">
        <f>IF(Sheet2!E238=1," class='correct'","")</f>
        <v/>
      </c>
      <c r="B235" s="16" t="str">
        <f>IF(ISBLANK(Sheet1!H235),"",CONCATENATE("&lt;img src='","media/",Sheet1!H235,"'&gt;&lt;br/&gt;"))</f>
        <v/>
      </c>
      <c r="C235" s="16" t="str">
        <f>IF(ISBLANK(Sheet1!I235),"",CONCATENATE("&lt;br/&gt;&lt;img src='","media/",Sheet1!I235,"'&gt;"))</f>
        <v/>
      </c>
      <c r="D235" s="16" t="str">
        <f>IF(ISBLANK(Sheet1!J235),"",CONCATENATE("&lt;br/&gt;&lt;img src='","media/",Sheet1!J235,"'&gt;"))</f>
        <v/>
      </c>
      <c r="E235" s="16" t="str">
        <f>IF(ISBLANK(Sheet1!K235),"",CONCATENATE("&lt;br/&gt;&lt;audio controls&gt;&lt;source src='media/",Sheet1!K235,"'&gt;Your browser does not support the audio element.&lt;/audio&gt;"))</f>
        <v/>
      </c>
      <c r="F235" s="16" t="str">
        <f>IF(ISBLANK(Sheet1!L235),"",CONCATENATE("&lt;br/&gt;&lt;video controls&gt;&lt;source src='media/",Sheet1!L235,"'&gt;Your browser does not support the audio element.&lt;/video&gt;"))</f>
        <v/>
      </c>
      <c r="G235" s="16" t="str">
        <f>CONCATENATE(B235,SUBSTITUTE(Sheet1!D235,CHAR(34),"&amp;quot;"),Sheet1!AF235,C235,D235,E235,F235)</f>
        <v/>
      </c>
      <c r="H235" t="str">
        <f t="shared" ref="H235" si="84">IF(LEN(I235)&gt;0,CONCATENATE("&lt;li",A235,"&gt;"),"&lt;li style='display:none'&gt;")</f>
        <v>&lt;li style='display:none'&gt;</v>
      </c>
      <c r="I235" t="str">
        <f t="shared" si="70"/>
        <v/>
      </c>
      <c r="J235" t="s">
        <v>65</v>
      </c>
      <c r="K235" t="str">
        <f t="shared" si="71"/>
        <v>&lt;li style='display:none'&gt;&lt;/li&gt;</v>
      </c>
    </row>
    <row r="236" spans="1:11" x14ac:dyDescent="0.25">
      <c r="A236" t="str">
        <f>IF(Sheet2!E239=1," class='correct'","")</f>
        <v/>
      </c>
      <c r="B236" s="16" t="str">
        <f>IF(ISBLANK(Sheet1!H236),"",CONCATENATE("&lt;img src='","media/",Sheet1!H236,"'&gt;&lt;br/&gt;"))</f>
        <v/>
      </c>
      <c r="C236" s="16" t="str">
        <f>IF(ISBLANK(Sheet1!I236),"",CONCATENATE("&lt;br/&gt;&lt;img src='","media/",Sheet1!I236,"'&gt;"))</f>
        <v/>
      </c>
      <c r="D236" s="16" t="str">
        <f>IF(ISBLANK(Sheet1!J236),"",CONCATENATE("&lt;br/&gt;&lt;img src='","media/",Sheet1!J236,"'&gt;"))</f>
        <v/>
      </c>
      <c r="E236" s="16" t="str">
        <f>IF(ISBLANK(Sheet1!K236),"",CONCATENATE("&lt;br/&gt;&lt;audio controls&gt;&lt;source src='media/",Sheet1!K236,"'&gt;Your browser does not support the audio element.&lt;/audio&gt;"))</f>
        <v/>
      </c>
      <c r="F236" s="16" t="str">
        <f>IF(ISBLANK(Sheet1!L236),"",CONCATENATE("&lt;br/&gt;&lt;video controls&gt;&lt;source src='media/",Sheet1!L236,"'&gt;Your browser does not support the audio element.&lt;/video&gt;"))</f>
        <v/>
      </c>
      <c r="G236" s="16" t="str">
        <f>CONCATENATE(B236,SUBSTITUTE(Sheet1!D236,CHAR(34),"&amp;quot;"),Sheet1!AF236,C236,D236,E236,F236)</f>
        <v/>
      </c>
      <c r="H236" t="str">
        <f t="shared" si="76"/>
        <v>&lt;li style='display:none'&gt;</v>
      </c>
      <c r="I236" t="str">
        <f t="shared" si="70"/>
        <v/>
      </c>
      <c r="J236" t="s">
        <v>65</v>
      </c>
      <c r="K236" t="str">
        <f t="shared" si="71"/>
        <v>&lt;li style='display:none'&gt;&lt;/li&gt;</v>
      </c>
    </row>
    <row r="237" spans="1:11" x14ac:dyDescent="0.25">
      <c r="A237" t="str">
        <f>IF(Sheet2!E240=1," class='correct'","")</f>
        <v/>
      </c>
      <c r="B237" s="16" t="str">
        <f>IF(ISBLANK(Sheet1!H237),"",CONCATENATE("&lt;img src='","media/",Sheet1!H237,"'&gt;&lt;br/&gt;"))</f>
        <v/>
      </c>
      <c r="C237" s="16" t="str">
        <f>IF(ISBLANK(Sheet1!I237),"",CONCATENATE("&lt;br/&gt;&lt;img src='","media/",Sheet1!I237,"'&gt;"))</f>
        <v/>
      </c>
      <c r="D237" s="16" t="str">
        <f>IF(ISBLANK(Sheet1!J237),"",CONCATENATE("&lt;br/&gt;&lt;img src='","media/",Sheet1!J237,"'&gt;"))</f>
        <v/>
      </c>
      <c r="E237" s="16" t="str">
        <f>IF(ISBLANK(Sheet1!K237),"",CONCATENATE("&lt;br/&gt;&lt;audio controls&gt;&lt;source src='media/",Sheet1!K237,"'&gt;Your browser does not support the audio element.&lt;/audio&gt;"))</f>
        <v/>
      </c>
      <c r="F237" s="16" t="str">
        <f>IF(ISBLANK(Sheet1!L237),"",CONCATENATE("&lt;br/&gt;&lt;video controls&gt;&lt;source src='media/",Sheet1!L237,"'&gt;Your browser does not support the audio element.&lt;/video&gt;"))</f>
        <v/>
      </c>
      <c r="G237" s="16" t="str">
        <f>CONCATENATE(B237,SUBSTITUTE(Sheet1!D237,CHAR(34),"&amp;quot;"),Sheet1!AF237,C237,D237,E237,F237)</f>
        <v/>
      </c>
      <c r="H237" t="str">
        <f t="shared" si="76"/>
        <v>&lt;li style='display:none'&gt;</v>
      </c>
      <c r="I237" t="str">
        <f t="shared" si="70"/>
        <v/>
      </c>
      <c r="J237" t="s">
        <v>65</v>
      </c>
      <c r="K237" t="str">
        <f t="shared" si="71"/>
        <v>&lt;li style='display:none'&gt;&lt;/li&gt;</v>
      </c>
    </row>
    <row r="238" spans="1:11" x14ac:dyDescent="0.25">
      <c r="A238" t="str">
        <f>IF(Sheet2!E241=1," class='correct'","")</f>
        <v/>
      </c>
      <c r="B238" s="16" t="str">
        <f>IF(ISBLANK(Sheet1!H238),"",CONCATENATE("&lt;img src='","media/",Sheet1!H238,"'&gt;&lt;br/&gt;"))</f>
        <v/>
      </c>
      <c r="C238" s="16" t="str">
        <f>IF(ISBLANK(Sheet1!I238),"",CONCATENATE("&lt;br/&gt;&lt;img src='","media/",Sheet1!I238,"'&gt;"))</f>
        <v/>
      </c>
      <c r="D238" s="16" t="str">
        <f>IF(ISBLANK(Sheet1!J238),"",CONCATENATE("&lt;br/&gt;&lt;img src='","media/",Sheet1!J238,"'&gt;"))</f>
        <v/>
      </c>
      <c r="E238" s="16" t="str">
        <f>IF(ISBLANK(Sheet1!K238),"",CONCATENATE("&lt;br/&gt;&lt;audio controls&gt;&lt;source src='media/",Sheet1!K238,"'&gt;Your browser does not support the audio element.&lt;/audio&gt;"))</f>
        <v/>
      </c>
      <c r="F238" s="16" t="str">
        <f>IF(ISBLANK(Sheet1!L238),"",CONCATENATE("&lt;br/&gt;&lt;video controls&gt;&lt;source src='media/",Sheet1!L238,"'&gt;Your browser does not support the audio element.&lt;/video&gt;"))</f>
        <v/>
      </c>
      <c r="G238" s="16" t="str">
        <f>CONCATENATE(B238,SUBSTITUTE(Sheet1!D238,CHAR(34),"&amp;quot;"),Sheet1!AF238,C238,D238,E238,F238)</f>
        <v/>
      </c>
      <c r="H238" t="str">
        <f t="shared" si="76"/>
        <v>&lt;li style='display:none'&gt;</v>
      </c>
      <c r="I238" t="str">
        <f t="shared" si="70"/>
        <v/>
      </c>
      <c r="J238" t="s">
        <v>67</v>
      </c>
      <c r="K238" t="str">
        <f t="shared" si="71"/>
        <v>&lt;li style='display:none'&gt;&lt;/li&gt;&lt;/ol&gt;&lt;/li&gt;</v>
      </c>
    </row>
    <row r="239" spans="1:11" x14ac:dyDescent="0.25">
      <c r="A239" t="str">
        <f>IF(Sheet2!E242=1," class='correct'","")</f>
        <v/>
      </c>
      <c r="B239" s="16" t="str">
        <f>IF(ISBLANK(Sheet1!H239),"",CONCATENATE("&lt;img src='","media/",Sheet1!H239,"'&gt;&lt;br/&gt;"))</f>
        <v/>
      </c>
      <c r="C239" s="16" t="str">
        <f>IF(ISBLANK(Sheet1!I239),"",CONCATENATE("&lt;br/&gt;&lt;img src='","media/",Sheet1!I239,"'&gt;"))</f>
        <v/>
      </c>
      <c r="D239" s="16" t="str">
        <f>IF(ISBLANK(Sheet1!J239),"",CONCATENATE("&lt;br/&gt;&lt;img src='","media/",Sheet1!J239,"'&gt;"))</f>
        <v/>
      </c>
      <c r="E239" s="16" t="str">
        <f>IF(ISBLANK(Sheet1!K239),"",CONCATENATE("&lt;br/&gt;&lt;audio controls&gt;&lt;source src='media/",Sheet1!K239,"'&gt;Your browser does not support the audio element.&lt;/audio&gt;"))</f>
        <v/>
      </c>
      <c r="F239" s="16" t="str">
        <f>IF(ISBLANK(Sheet1!L239),"",CONCATENATE("&lt;br/&gt;&lt;video controls&gt;&lt;source src='media/",Sheet1!L239,"'&gt;Your browser does not support the audio element.&lt;/video&gt;"))</f>
        <v/>
      </c>
      <c r="G239" s="16" t="str">
        <f>CONCATENATE(B239,SUBSTITUTE(Sheet1!D239,CHAR(34),"&amp;quot;"),Sheet1!AF239,C239,D239,E239,F239)</f>
        <v/>
      </c>
      <c r="H239" t="str">
        <f>IF(LEN(I239)&gt;0,CONCATENATE("&lt;li class='question'&gt;&lt;div&gt;&lt;span id='soalno'&gt;Soal No&lt;/span&gt;&lt;span id='nosoal'&gt;",Sheet1!B239,"&lt;/span&gt;&lt;/div&gt;&lt;div&gt;"),CONCATENATE("&lt;li class='question' style='display:none'&gt;&lt;div&gt;&lt;span id='soalno'&gt;Soal No&lt;/span&gt;&lt;span id='nosoal'&gt;",Sheet1!B239,"&lt;/span&gt;&lt;/div&gt;&lt;div&gt;"))</f>
        <v>&lt;li class='question' style='display:none'&gt;&lt;div&gt;&lt;span id='soalno'&gt;Soal No&lt;/span&gt;&lt;span id='nosoal'&gt;&lt;/span&gt;&lt;/div&gt;&lt;div&gt;</v>
      </c>
      <c r="I239" t="str">
        <f t="shared" si="70"/>
        <v/>
      </c>
      <c r="J239" t="s">
        <v>66</v>
      </c>
      <c r="K239" t="str">
        <f t="shared" si="71"/>
        <v>&lt;li class='question' style='display:none'&gt;&lt;div&gt;&lt;span id='soalno'&gt;Soal No&lt;/span&gt;&lt;span id='nosoal'&gt;&lt;/span&gt;&lt;/div&gt;&lt;div&gt;&lt;/div&gt;</v>
      </c>
    </row>
    <row r="240" spans="1:11" x14ac:dyDescent="0.25">
      <c r="A240" t="str">
        <f>IF(Sheet2!E243=1," class='correct'","")</f>
        <v/>
      </c>
      <c r="B240" s="16" t="str">
        <f>IF(ISBLANK(Sheet1!H240),"",CONCATENATE("&lt;img src='","media/",Sheet1!H240,"'&gt;&lt;br/&gt;"))</f>
        <v/>
      </c>
      <c r="C240" s="16" t="str">
        <f>IF(ISBLANK(Sheet1!I240),"",CONCATENATE("&lt;br/&gt;&lt;img src='","media/",Sheet1!I240,"'&gt;"))</f>
        <v/>
      </c>
      <c r="D240" s="16" t="str">
        <f>IF(ISBLANK(Sheet1!J240),"",CONCATENATE("&lt;br/&gt;&lt;img src='","media/",Sheet1!J240,"'&gt;"))</f>
        <v/>
      </c>
      <c r="E240" s="16" t="str">
        <f>IF(ISBLANK(Sheet1!K240),"",CONCATENATE("&lt;br/&gt;&lt;audio controls&gt;&lt;source src='media/",Sheet1!K240,"'&gt;Your browser does not support the audio element.&lt;/audio&gt;"))</f>
        <v/>
      </c>
      <c r="F240" s="16" t="str">
        <f>IF(ISBLANK(Sheet1!L240),"",CONCATENATE("&lt;br/&gt;&lt;video controls&gt;&lt;source src='media/",Sheet1!L240,"'&gt;Your browser does not support the audio element.&lt;/video&gt;"))</f>
        <v/>
      </c>
      <c r="G240" s="16" t="str">
        <f>CONCATENATE(B240,SUBSTITUTE(Sheet1!D240,CHAR(34),"&amp;quot;"),Sheet1!AF240,C240,D240,E240,F240)</f>
        <v/>
      </c>
      <c r="H240" t="str">
        <f t="shared" ref="H240" si="85">IF(LEN(I240)&gt;0,CONCATENATE("&lt;ol class='answer'&gt;&lt;li",A240,"&gt;"),"&lt;ol style='display:none' class='answer'&gt;&lt;li style='display:none'&gt;")</f>
        <v>&lt;ol style='display:none' class='answer'&gt;&lt;li style='display:none'&gt;</v>
      </c>
      <c r="I240" t="str">
        <f t="shared" si="70"/>
        <v/>
      </c>
      <c r="J240" t="s">
        <v>65</v>
      </c>
      <c r="K240" t="str">
        <f t="shared" si="71"/>
        <v>&lt;ol style='display:none' class='answer'&gt;&lt;li style='display:none'&gt;&lt;/li&gt;</v>
      </c>
    </row>
    <row r="241" spans="1:11" x14ac:dyDescent="0.25">
      <c r="A241" t="str">
        <f>IF(Sheet2!E244=1," class='correct'","")</f>
        <v/>
      </c>
      <c r="B241" s="16" t="str">
        <f>IF(ISBLANK(Sheet1!H241),"",CONCATENATE("&lt;img src='","media/",Sheet1!H241,"'&gt;&lt;br/&gt;"))</f>
        <v/>
      </c>
      <c r="C241" s="16" t="str">
        <f>IF(ISBLANK(Sheet1!I241),"",CONCATENATE("&lt;br/&gt;&lt;img src='","media/",Sheet1!I241,"'&gt;"))</f>
        <v/>
      </c>
      <c r="D241" s="16" t="str">
        <f>IF(ISBLANK(Sheet1!J241),"",CONCATENATE("&lt;br/&gt;&lt;img src='","media/",Sheet1!J241,"'&gt;"))</f>
        <v/>
      </c>
      <c r="E241" s="16" t="str">
        <f>IF(ISBLANK(Sheet1!K241),"",CONCATENATE("&lt;br/&gt;&lt;audio controls&gt;&lt;source src='media/",Sheet1!K241,"'&gt;Your browser does not support the audio element.&lt;/audio&gt;"))</f>
        <v/>
      </c>
      <c r="F241" s="16" t="str">
        <f>IF(ISBLANK(Sheet1!L241),"",CONCATENATE("&lt;br/&gt;&lt;video controls&gt;&lt;source src='media/",Sheet1!L241,"'&gt;Your browser does not support the audio element.&lt;/video&gt;"))</f>
        <v/>
      </c>
      <c r="G241" s="16" t="str">
        <f>CONCATENATE(B241,SUBSTITUTE(Sheet1!D241,CHAR(34),"&amp;quot;"),Sheet1!AF241,C241,D241,E241,F241)</f>
        <v/>
      </c>
      <c r="H241" t="str">
        <f t="shared" ref="H241" si="86">IF(LEN(I241)&gt;0,CONCATENATE("&lt;li",A241,"&gt;"),"&lt;li style='display:none'&gt;")</f>
        <v>&lt;li style='display:none'&gt;</v>
      </c>
      <c r="I241" t="str">
        <f t="shared" si="70"/>
        <v/>
      </c>
      <c r="J241" t="s">
        <v>65</v>
      </c>
      <c r="K241" t="str">
        <f t="shared" si="71"/>
        <v>&lt;li style='display:none'&gt;&lt;/li&gt;</v>
      </c>
    </row>
    <row r="242" spans="1:11" x14ac:dyDescent="0.25">
      <c r="A242" t="str">
        <f>IF(Sheet2!E245=1," class='correct'","")</f>
        <v/>
      </c>
      <c r="B242" s="16" t="str">
        <f>IF(ISBLANK(Sheet1!H242),"",CONCATENATE("&lt;img src='","media/",Sheet1!H242,"'&gt;&lt;br/&gt;"))</f>
        <v/>
      </c>
      <c r="C242" s="16" t="str">
        <f>IF(ISBLANK(Sheet1!I242),"",CONCATENATE("&lt;br/&gt;&lt;img src='","media/",Sheet1!I242,"'&gt;"))</f>
        <v/>
      </c>
      <c r="D242" s="16" t="str">
        <f>IF(ISBLANK(Sheet1!J242),"",CONCATENATE("&lt;br/&gt;&lt;img src='","media/",Sheet1!J242,"'&gt;"))</f>
        <v/>
      </c>
      <c r="E242" s="16" t="str">
        <f>IF(ISBLANK(Sheet1!K242),"",CONCATENATE("&lt;br/&gt;&lt;audio controls&gt;&lt;source src='media/",Sheet1!K242,"'&gt;Your browser does not support the audio element.&lt;/audio&gt;"))</f>
        <v/>
      </c>
      <c r="F242" s="16" t="str">
        <f>IF(ISBLANK(Sheet1!L242),"",CONCATENATE("&lt;br/&gt;&lt;video controls&gt;&lt;source src='media/",Sheet1!L242,"'&gt;Your browser does not support the audio element.&lt;/video&gt;"))</f>
        <v/>
      </c>
      <c r="G242" s="16" t="str">
        <f>CONCATENATE(B242,SUBSTITUTE(Sheet1!D242,CHAR(34),"&amp;quot;"),Sheet1!AF242,C242,D242,E242,F242)</f>
        <v/>
      </c>
      <c r="H242" t="str">
        <f t="shared" si="76"/>
        <v>&lt;li style='display:none'&gt;</v>
      </c>
      <c r="I242" t="str">
        <f t="shared" si="70"/>
        <v/>
      </c>
      <c r="J242" t="s">
        <v>65</v>
      </c>
      <c r="K242" t="str">
        <f t="shared" si="71"/>
        <v>&lt;li style='display:none'&gt;&lt;/li&gt;</v>
      </c>
    </row>
    <row r="243" spans="1:11" x14ac:dyDescent="0.25">
      <c r="A243" t="str">
        <f>IF(Sheet2!E246=1," class='correct'","")</f>
        <v/>
      </c>
      <c r="B243" s="16" t="str">
        <f>IF(ISBLANK(Sheet1!H243),"",CONCATENATE("&lt;img src='","media/",Sheet1!H243,"'&gt;&lt;br/&gt;"))</f>
        <v/>
      </c>
      <c r="C243" s="16" t="str">
        <f>IF(ISBLANK(Sheet1!I243),"",CONCATENATE("&lt;br/&gt;&lt;img src='","media/",Sheet1!I243,"'&gt;"))</f>
        <v/>
      </c>
      <c r="D243" s="16" t="str">
        <f>IF(ISBLANK(Sheet1!J243),"",CONCATENATE("&lt;br/&gt;&lt;img src='","media/",Sheet1!J243,"'&gt;"))</f>
        <v/>
      </c>
      <c r="E243" s="16" t="str">
        <f>IF(ISBLANK(Sheet1!K243),"",CONCATENATE("&lt;br/&gt;&lt;audio controls&gt;&lt;source src='media/",Sheet1!K243,"'&gt;Your browser does not support the audio element.&lt;/audio&gt;"))</f>
        <v/>
      </c>
      <c r="F243" s="16" t="str">
        <f>IF(ISBLANK(Sheet1!L243),"",CONCATENATE("&lt;br/&gt;&lt;video controls&gt;&lt;source src='media/",Sheet1!L243,"'&gt;Your browser does not support the audio element.&lt;/video&gt;"))</f>
        <v/>
      </c>
      <c r="G243" s="16" t="str">
        <f>CONCATENATE(B243,SUBSTITUTE(Sheet1!D243,CHAR(34),"&amp;quot;"),Sheet1!AF243,C243,D243,E243,F243)</f>
        <v/>
      </c>
      <c r="H243" t="str">
        <f t="shared" si="76"/>
        <v>&lt;li style='display:none'&gt;</v>
      </c>
      <c r="I243" t="str">
        <f t="shared" si="70"/>
        <v/>
      </c>
      <c r="J243" t="s">
        <v>65</v>
      </c>
      <c r="K243" t="str">
        <f t="shared" si="71"/>
        <v>&lt;li style='display:none'&gt;&lt;/li&gt;</v>
      </c>
    </row>
    <row r="244" spans="1:11" x14ac:dyDescent="0.25">
      <c r="A244" t="str">
        <f>IF(Sheet2!E247=1," class='correct'","")</f>
        <v/>
      </c>
      <c r="B244" s="16" t="str">
        <f>IF(ISBLANK(Sheet1!H244),"",CONCATENATE("&lt;img src='","media/",Sheet1!H244,"'&gt;&lt;br/&gt;"))</f>
        <v/>
      </c>
      <c r="C244" s="16" t="str">
        <f>IF(ISBLANK(Sheet1!I244),"",CONCATENATE("&lt;br/&gt;&lt;img src='","media/",Sheet1!I244,"'&gt;"))</f>
        <v/>
      </c>
      <c r="D244" s="16" t="str">
        <f>IF(ISBLANK(Sheet1!J244),"",CONCATENATE("&lt;br/&gt;&lt;img src='","media/",Sheet1!J244,"'&gt;"))</f>
        <v/>
      </c>
      <c r="E244" s="16" t="str">
        <f>IF(ISBLANK(Sheet1!K244),"",CONCATENATE("&lt;br/&gt;&lt;audio controls&gt;&lt;source src='media/",Sheet1!K244,"'&gt;Your browser does not support the audio element.&lt;/audio&gt;"))</f>
        <v/>
      </c>
      <c r="F244" s="16" t="str">
        <f>IF(ISBLANK(Sheet1!L244),"",CONCATENATE("&lt;br/&gt;&lt;video controls&gt;&lt;source src='media/",Sheet1!L244,"'&gt;Your browser does not support the audio element.&lt;/video&gt;"))</f>
        <v/>
      </c>
      <c r="G244" s="16" t="str">
        <f>CONCATENATE(B244,SUBSTITUTE(Sheet1!D244,CHAR(34),"&amp;quot;"),Sheet1!AF244,C244,D244,E244,F244)</f>
        <v/>
      </c>
      <c r="H244" t="str">
        <f t="shared" si="76"/>
        <v>&lt;li style='display:none'&gt;</v>
      </c>
      <c r="I244" t="str">
        <f t="shared" si="70"/>
        <v/>
      </c>
      <c r="J244" t="s">
        <v>67</v>
      </c>
      <c r="K244" t="str">
        <f t="shared" si="71"/>
        <v>&lt;li style='display:none'&gt;&lt;/li&gt;&lt;/ol&gt;&lt;/li&gt;</v>
      </c>
    </row>
    <row r="245" spans="1:11" x14ac:dyDescent="0.25">
      <c r="A245" t="str">
        <f>IF(Sheet2!E248=1," class='correct'","")</f>
        <v/>
      </c>
      <c r="B245" s="16" t="str">
        <f>IF(ISBLANK(Sheet1!H245),"",CONCATENATE("&lt;img src='","media/",Sheet1!H245,"'&gt;&lt;br/&gt;"))</f>
        <v/>
      </c>
      <c r="C245" s="16" t="str">
        <f>IF(ISBLANK(Sheet1!I245),"",CONCATENATE("&lt;br/&gt;&lt;img src='","media/",Sheet1!I245,"'&gt;"))</f>
        <v/>
      </c>
      <c r="D245" s="16" t="str">
        <f>IF(ISBLANK(Sheet1!J245),"",CONCATENATE("&lt;br/&gt;&lt;img src='","media/",Sheet1!J245,"'&gt;"))</f>
        <v/>
      </c>
      <c r="E245" s="16" t="str">
        <f>IF(ISBLANK(Sheet1!K245),"",CONCATENATE("&lt;br/&gt;&lt;audio controls&gt;&lt;source src='media/",Sheet1!K245,"'&gt;Your browser does not support the audio element.&lt;/audio&gt;"))</f>
        <v/>
      </c>
      <c r="F245" s="16" t="str">
        <f>IF(ISBLANK(Sheet1!L245),"",CONCATENATE("&lt;br/&gt;&lt;video controls&gt;&lt;source src='media/",Sheet1!L245,"'&gt;Your browser does not support the audio element.&lt;/video&gt;"))</f>
        <v/>
      </c>
      <c r="G245" s="16" t="str">
        <f>CONCATENATE(B245,SUBSTITUTE(Sheet1!D245,CHAR(34),"&amp;quot;"),Sheet1!AF245,C245,D245,E245,F245)</f>
        <v/>
      </c>
      <c r="H245" t="str">
        <f>IF(LEN(I245)&gt;0,CONCATENATE("&lt;li class='question'&gt;&lt;div&gt;&lt;span id='soalno'&gt;Soal No&lt;/span&gt;&lt;span id='nosoal'&gt;",Sheet1!B245,"&lt;/span&gt;&lt;/div&gt;&lt;div&gt;"),CONCATENATE("&lt;li class='question' style='display:none'&gt;&lt;div&gt;&lt;span id='soalno'&gt;Soal No&lt;/span&gt;&lt;span id='nosoal'&gt;",Sheet1!B245,"&lt;/span&gt;&lt;/div&gt;&lt;div&gt;"))</f>
        <v>&lt;li class='question' style='display:none'&gt;&lt;div&gt;&lt;span id='soalno'&gt;Soal No&lt;/span&gt;&lt;span id='nosoal'&gt;&lt;/span&gt;&lt;/div&gt;&lt;div&gt;</v>
      </c>
      <c r="I245" t="str">
        <f t="shared" si="70"/>
        <v/>
      </c>
      <c r="J245" t="s">
        <v>66</v>
      </c>
      <c r="K245" t="str">
        <f t="shared" si="71"/>
        <v>&lt;li class='question' style='display:none'&gt;&lt;div&gt;&lt;span id='soalno'&gt;Soal No&lt;/span&gt;&lt;span id='nosoal'&gt;&lt;/span&gt;&lt;/div&gt;&lt;div&gt;&lt;/div&gt;</v>
      </c>
    </row>
    <row r="246" spans="1:11" x14ac:dyDescent="0.25">
      <c r="A246" t="str">
        <f>IF(Sheet2!E249=1," class='correct'","")</f>
        <v/>
      </c>
      <c r="B246" s="16" t="str">
        <f>IF(ISBLANK(Sheet1!H246),"",CONCATENATE("&lt;img src='","media/",Sheet1!H246,"'&gt;&lt;br/&gt;"))</f>
        <v/>
      </c>
      <c r="C246" s="16" t="str">
        <f>IF(ISBLANK(Sheet1!I246),"",CONCATENATE("&lt;br/&gt;&lt;img src='","media/",Sheet1!I246,"'&gt;"))</f>
        <v/>
      </c>
      <c r="D246" s="16" t="str">
        <f>IF(ISBLANK(Sheet1!J246),"",CONCATENATE("&lt;br/&gt;&lt;img src='","media/",Sheet1!J246,"'&gt;"))</f>
        <v/>
      </c>
      <c r="E246" s="16" t="str">
        <f>IF(ISBLANK(Sheet1!K246),"",CONCATENATE("&lt;br/&gt;&lt;audio controls&gt;&lt;source src='media/",Sheet1!K246,"'&gt;Your browser does not support the audio element.&lt;/audio&gt;"))</f>
        <v/>
      </c>
      <c r="F246" s="16" t="str">
        <f>IF(ISBLANK(Sheet1!L246),"",CONCATENATE("&lt;br/&gt;&lt;video controls&gt;&lt;source src='media/",Sheet1!L246,"'&gt;Your browser does not support the audio element.&lt;/video&gt;"))</f>
        <v/>
      </c>
      <c r="G246" s="16" t="str">
        <f>CONCATENATE(B246,SUBSTITUTE(Sheet1!D246,CHAR(34),"&amp;quot;"),Sheet1!AF246,C246,D246,E246,F246)</f>
        <v/>
      </c>
      <c r="H246" t="str">
        <f t="shared" ref="H246" si="87">IF(LEN(I246)&gt;0,CONCATENATE("&lt;ol class='answer'&gt;&lt;li",A246,"&gt;"),"&lt;ol style='display:none' class='answer'&gt;&lt;li style='display:none'&gt;")</f>
        <v>&lt;ol style='display:none' class='answer'&gt;&lt;li style='display:none'&gt;</v>
      </c>
      <c r="I246" t="str">
        <f t="shared" si="70"/>
        <v/>
      </c>
      <c r="J246" t="s">
        <v>65</v>
      </c>
      <c r="K246" t="str">
        <f t="shared" si="71"/>
        <v>&lt;ol style='display:none' class='answer'&gt;&lt;li style='display:none'&gt;&lt;/li&gt;</v>
      </c>
    </row>
    <row r="247" spans="1:11" x14ac:dyDescent="0.25">
      <c r="A247" t="str">
        <f>IF(Sheet2!E250=1," class='correct'","")</f>
        <v/>
      </c>
      <c r="B247" s="16" t="str">
        <f>IF(ISBLANK(Sheet1!H247),"",CONCATENATE("&lt;img src='","media/",Sheet1!H247,"'&gt;&lt;br/&gt;"))</f>
        <v/>
      </c>
      <c r="C247" s="16" t="str">
        <f>IF(ISBLANK(Sheet1!I247),"",CONCATENATE("&lt;br/&gt;&lt;img src='","media/",Sheet1!I247,"'&gt;"))</f>
        <v/>
      </c>
      <c r="D247" s="16" t="str">
        <f>IF(ISBLANK(Sheet1!J247),"",CONCATENATE("&lt;br/&gt;&lt;img src='","media/",Sheet1!J247,"'&gt;"))</f>
        <v/>
      </c>
      <c r="E247" s="16" t="str">
        <f>IF(ISBLANK(Sheet1!K247),"",CONCATENATE("&lt;br/&gt;&lt;audio controls&gt;&lt;source src='media/",Sheet1!K247,"'&gt;Your browser does not support the audio element.&lt;/audio&gt;"))</f>
        <v/>
      </c>
      <c r="F247" s="16" t="str">
        <f>IF(ISBLANK(Sheet1!L247),"",CONCATENATE("&lt;br/&gt;&lt;video controls&gt;&lt;source src='media/",Sheet1!L247,"'&gt;Your browser does not support the audio element.&lt;/video&gt;"))</f>
        <v/>
      </c>
      <c r="G247" s="16" t="str">
        <f>CONCATENATE(B247,SUBSTITUTE(Sheet1!D247,CHAR(34),"&amp;quot;"),Sheet1!AF247,C247,D247,E247,F247)</f>
        <v/>
      </c>
      <c r="H247" t="str">
        <f t="shared" ref="H247" si="88">IF(LEN(I247)&gt;0,CONCATENATE("&lt;li",A247,"&gt;"),"&lt;li style='display:none'&gt;")</f>
        <v>&lt;li style='display:none'&gt;</v>
      </c>
      <c r="I247" t="str">
        <f t="shared" si="70"/>
        <v/>
      </c>
      <c r="J247" t="s">
        <v>65</v>
      </c>
      <c r="K247" t="str">
        <f t="shared" si="71"/>
        <v>&lt;li style='display:none'&gt;&lt;/li&gt;</v>
      </c>
    </row>
    <row r="248" spans="1:11" x14ac:dyDescent="0.25">
      <c r="A248" t="str">
        <f>IF(Sheet2!E251=1," class='correct'","")</f>
        <v/>
      </c>
      <c r="B248" s="16" t="str">
        <f>IF(ISBLANK(Sheet1!H248),"",CONCATENATE("&lt;img src='","media/",Sheet1!H248,"'&gt;&lt;br/&gt;"))</f>
        <v/>
      </c>
      <c r="C248" s="16" t="str">
        <f>IF(ISBLANK(Sheet1!I248),"",CONCATENATE("&lt;br/&gt;&lt;img src='","media/",Sheet1!I248,"'&gt;"))</f>
        <v/>
      </c>
      <c r="D248" s="16" t="str">
        <f>IF(ISBLANK(Sheet1!J248),"",CONCATENATE("&lt;br/&gt;&lt;img src='","media/",Sheet1!J248,"'&gt;"))</f>
        <v/>
      </c>
      <c r="E248" s="16" t="str">
        <f>IF(ISBLANK(Sheet1!K248),"",CONCATENATE("&lt;br/&gt;&lt;audio controls&gt;&lt;source src='media/",Sheet1!K248,"'&gt;Your browser does not support the audio element.&lt;/audio&gt;"))</f>
        <v/>
      </c>
      <c r="F248" s="16" t="str">
        <f>IF(ISBLANK(Sheet1!L248),"",CONCATENATE("&lt;br/&gt;&lt;video controls&gt;&lt;source src='media/",Sheet1!L248,"'&gt;Your browser does not support the audio element.&lt;/video&gt;"))</f>
        <v/>
      </c>
      <c r="G248" s="16" t="str">
        <f>CONCATENATE(B248,SUBSTITUTE(Sheet1!D248,CHAR(34),"&amp;quot;"),Sheet1!AF248,C248,D248,E248,F248)</f>
        <v/>
      </c>
      <c r="H248" t="str">
        <f t="shared" si="76"/>
        <v>&lt;li style='display:none'&gt;</v>
      </c>
      <c r="I248" t="str">
        <f t="shared" si="70"/>
        <v/>
      </c>
      <c r="J248" t="s">
        <v>65</v>
      </c>
      <c r="K248" t="str">
        <f t="shared" si="71"/>
        <v>&lt;li style='display:none'&gt;&lt;/li&gt;</v>
      </c>
    </row>
    <row r="249" spans="1:11" x14ac:dyDescent="0.25">
      <c r="A249" t="str">
        <f>IF(Sheet2!E252=1," class='correct'","")</f>
        <v/>
      </c>
      <c r="B249" s="16" t="str">
        <f>IF(ISBLANK(Sheet1!H249),"",CONCATENATE("&lt;img src='","media/",Sheet1!H249,"'&gt;&lt;br/&gt;"))</f>
        <v/>
      </c>
      <c r="C249" s="16" t="str">
        <f>IF(ISBLANK(Sheet1!I249),"",CONCATENATE("&lt;br/&gt;&lt;img src='","media/",Sheet1!I249,"'&gt;"))</f>
        <v/>
      </c>
      <c r="D249" s="16" t="str">
        <f>IF(ISBLANK(Sheet1!J249),"",CONCATENATE("&lt;br/&gt;&lt;img src='","media/",Sheet1!J249,"'&gt;"))</f>
        <v/>
      </c>
      <c r="E249" s="16" t="str">
        <f>IF(ISBLANK(Sheet1!K249),"",CONCATENATE("&lt;br/&gt;&lt;audio controls&gt;&lt;source src='media/",Sheet1!K249,"'&gt;Your browser does not support the audio element.&lt;/audio&gt;"))</f>
        <v/>
      </c>
      <c r="F249" s="16" t="str">
        <f>IF(ISBLANK(Sheet1!L249),"",CONCATENATE("&lt;br/&gt;&lt;video controls&gt;&lt;source src='media/",Sheet1!L249,"'&gt;Your browser does not support the audio element.&lt;/video&gt;"))</f>
        <v/>
      </c>
      <c r="G249" s="16" t="str">
        <f>CONCATENATE(B249,SUBSTITUTE(Sheet1!D249,CHAR(34),"&amp;quot;"),Sheet1!AF249,C249,D249,E249,F249)</f>
        <v/>
      </c>
      <c r="H249" t="str">
        <f t="shared" si="76"/>
        <v>&lt;li style='display:none'&gt;</v>
      </c>
      <c r="I249" t="str">
        <f t="shared" si="70"/>
        <v/>
      </c>
      <c r="J249" t="s">
        <v>65</v>
      </c>
      <c r="K249" t="str">
        <f t="shared" si="71"/>
        <v>&lt;li style='display:none'&gt;&lt;/li&gt;</v>
      </c>
    </row>
    <row r="250" spans="1:11" x14ac:dyDescent="0.25">
      <c r="A250" t="str">
        <f>IF(Sheet2!E253=1," class='correct'","")</f>
        <v/>
      </c>
      <c r="B250" s="16" t="str">
        <f>IF(ISBLANK(Sheet1!H250),"",CONCATENATE("&lt;img src='","media/",Sheet1!H250,"'&gt;&lt;br/&gt;"))</f>
        <v/>
      </c>
      <c r="C250" s="16" t="str">
        <f>IF(ISBLANK(Sheet1!I250),"",CONCATENATE("&lt;br/&gt;&lt;img src='","media/",Sheet1!I250,"'&gt;"))</f>
        <v/>
      </c>
      <c r="D250" s="16" t="str">
        <f>IF(ISBLANK(Sheet1!J250),"",CONCATENATE("&lt;br/&gt;&lt;img src='","media/",Sheet1!J250,"'&gt;"))</f>
        <v/>
      </c>
      <c r="E250" s="16" t="str">
        <f>IF(ISBLANK(Sheet1!K250),"",CONCATENATE("&lt;br/&gt;&lt;audio controls&gt;&lt;source src='media/",Sheet1!K250,"'&gt;Your browser does not support the audio element.&lt;/audio&gt;"))</f>
        <v/>
      </c>
      <c r="F250" s="16" t="str">
        <f>IF(ISBLANK(Sheet1!L250),"",CONCATENATE("&lt;br/&gt;&lt;video controls&gt;&lt;source src='media/",Sheet1!L250,"'&gt;Your browser does not support the audio element.&lt;/video&gt;"))</f>
        <v/>
      </c>
      <c r="G250" s="16" t="str">
        <f>CONCATENATE(B250,SUBSTITUTE(Sheet1!D250,CHAR(34),"&amp;quot;"),Sheet1!AF250,C250,D250,E250,F250)</f>
        <v/>
      </c>
      <c r="H250" t="str">
        <f t="shared" si="76"/>
        <v>&lt;li style='display:none'&gt;</v>
      </c>
      <c r="I250" t="str">
        <f t="shared" si="70"/>
        <v/>
      </c>
      <c r="J250" t="s">
        <v>67</v>
      </c>
      <c r="K250" t="str">
        <f t="shared" si="71"/>
        <v>&lt;li style='display:none'&gt;&lt;/li&gt;&lt;/ol&gt;&lt;/li&gt;</v>
      </c>
    </row>
    <row r="251" spans="1:11" x14ac:dyDescent="0.25">
      <c r="A251" t="str">
        <f>IF(Sheet2!E254=1," class='correct'","")</f>
        <v/>
      </c>
      <c r="B251" s="16" t="str">
        <f>IF(ISBLANK(Sheet1!H251),"",CONCATENATE("&lt;img src='","media/",Sheet1!H251,"'&gt;&lt;br/&gt;"))</f>
        <v/>
      </c>
      <c r="C251" s="16" t="str">
        <f>IF(ISBLANK(Sheet1!I251),"",CONCATENATE("&lt;br/&gt;&lt;img src='","media/",Sheet1!I251,"'&gt;"))</f>
        <v/>
      </c>
      <c r="D251" s="16" t="str">
        <f>IF(ISBLANK(Sheet1!J251),"",CONCATENATE("&lt;br/&gt;&lt;img src='","media/",Sheet1!J251,"'&gt;"))</f>
        <v/>
      </c>
      <c r="E251" s="16" t="str">
        <f>IF(ISBLANK(Sheet1!K251),"",CONCATENATE("&lt;br/&gt;&lt;audio controls&gt;&lt;source src='media/",Sheet1!K251,"'&gt;Your browser does not support the audio element.&lt;/audio&gt;"))</f>
        <v/>
      </c>
      <c r="F251" s="16" t="str">
        <f>IF(ISBLANK(Sheet1!L251),"",CONCATENATE("&lt;br/&gt;&lt;video controls&gt;&lt;source src='media/",Sheet1!L251,"'&gt;Your browser does not support the audio element.&lt;/video&gt;"))</f>
        <v/>
      </c>
      <c r="G251" s="16" t="str">
        <f>CONCATENATE(B251,SUBSTITUTE(Sheet1!D251,CHAR(34),"&amp;quot;"),Sheet1!AF251,C251,D251,E251,F251)</f>
        <v/>
      </c>
      <c r="H251" t="str">
        <f>IF(LEN(I251)&gt;0,CONCATENATE("&lt;li class='question'&gt;&lt;div&gt;&lt;span id='soalno'&gt;Soal No&lt;/span&gt;&lt;span id='nosoal'&gt;",Sheet1!B251,"&lt;/span&gt;&lt;/div&gt;&lt;div&gt;"),CONCATENATE("&lt;li class='question' style='display:none'&gt;&lt;div&gt;&lt;span id='soalno'&gt;Soal No&lt;/span&gt;&lt;span id='nosoal'&gt;",Sheet1!B251,"&lt;/span&gt;&lt;/div&gt;&lt;div&gt;"))</f>
        <v>&lt;li class='question' style='display:none'&gt;&lt;div&gt;&lt;span id='soalno'&gt;Soal No&lt;/span&gt;&lt;span id='nosoal'&gt;&lt;/span&gt;&lt;/div&gt;&lt;div&gt;</v>
      </c>
      <c r="I251" t="str">
        <f t="shared" si="70"/>
        <v/>
      </c>
      <c r="J251" t="s">
        <v>66</v>
      </c>
      <c r="K251" t="str">
        <f t="shared" si="71"/>
        <v>&lt;li class='question' style='display:none'&gt;&lt;div&gt;&lt;span id='soalno'&gt;Soal No&lt;/span&gt;&lt;span id='nosoal'&gt;&lt;/span&gt;&lt;/div&gt;&lt;div&gt;&lt;/div&gt;</v>
      </c>
    </row>
    <row r="252" spans="1:11" x14ac:dyDescent="0.25">
      <c r="A252" t="str">
        <f>IF(Sheet2!E255=1," class='correct'","")</f>
        <v/>
      </c>
      <c r="B252" s="16" t="str">
        <f>IF(ISBLANK(Sheet1!H252),"",CONCATENATE("&lt;img src='","media/",Sheet1!H252,"'&gt;&lt;br/&gt;"))</f>
        <v/>
      </c>
      <c r="C252" s="16" t="str">
        <f>IF(ISBLANK(Sheet1!I252),"",CONCATENATE("&lt;br/&gt;&lt;img src='","media/",Sheet1!I252,"'&gt;"))</f>
        <v/>
      </c>
      <c r="D252" s="16" t="str">
        <f>IF(ISBLANK(Sheet1!J252),"",CONCATENATE("&lt;br/&gt;&lt;img src='","media/",Sheet1!J252,"'&gt;"))</f>
        <v/>
      </c>
      <c r="E252" s="16" t="str">
        <f>IF(ISBLANK(Sheet1!K252),"",CONCATENATE("&lt;br/&gt;&lt;audio controls&gt;&lt;source src='media/",Sheet1!K252,"'&gt;Your browser does not support the audio element.&lt;/audio&gt;"))</f>
        <v/>
      </c>
      <c r="F252" s="16" t="str">
        <f>IF(ISBLANK(Sheet1!L252),"",CONCATENATE("&lt;br/&gt;&lt;video controls&gt;&lt;source src='media/",Sheet1!L252,"'&gt;Your browser does not support the audio element.&lt;/video&gt;"))</f>
        <v/>
      </c>
      <c r="G252" s="16" t="str">
        <f>CONCATENATE(B252,SUBSTITUTE(Sheet1!D252,CHAR(34),"&amp;quot;"),Sheet1!AF252,C252,D252,E252,F252)</f>
        <v/>
      </c>
      <c r="H252" t="str">
        <f t="shared" ref="H252" si="89">IF(LEN(I252)&gt;0,CONCATENATE("&lt;ol class='answer'&gt;&lt;li",A252,"&gt;"),"&lt;ol style='display:none' class='answer'&gt;&lt;li style='display:none'&gt;")</f>
        <v>&lt;ol style='display:none' class='answer'&gt;&lt;li style='display:none'&gt;</v>
      </c>
      <c r="I252" t="str">
        <f t="shared" si="70"/>
        <v/>
      </c>
      <c r="J252" t="s">
        <v>65</v>
      </c>
      <c r="K252" t="str">
        <f t="shared" si="71"/>
        <v>&lt;ol style='display:none' class='answer'&gt;&lt;li style='display:none'&gt;&lt;/li&gt;</v>
      </c>
    </row>
    <row r="253" spans="1:11" x14ac:dyDescent="0.25">
      <c r="A253" t="str">
        <f>IF(Sheet2!E256=1," class='correct'","")</f>
        <v/>
      </c>
      <c r="B253" s="16" t="str">
        <f>IF(ISBLANK(Sheet1!H253),"",CONCATENATE("&lt;img src='","media/",Sheet1!H253,"'&gt;&lt;br/&gt;"))</f>
        <v/>
      </c>
      <c r="C253" s="16" t="str">
        <f>IF(ISBLANK(Sheet1!I253),"",CONCATENATE("&lt;br/&gt;&lt;img src='","media/",Sheet1!I253,"'&gt;"))</f>
        <v/>
      </c>
      <c r="D253" s="16" t="str">
        <f>IF(ISBLANK(Sheet1!J253),"",CONCATENATE("&lt;br/&gt;&lt;img src='","media/",Sheet1!J253,"'&gt;"))</f>
        <v/>
      </c>
      <c r="E253" s="16" t="str">
        <f>IF(ISBLANK(Sheet1!K253),"",CONCATENATE("&lt;br/&gt;&lt;audio controls&gt;&lt;source src='media/",Sheet1!K253,"'&gt;Your browser does not support the audio element.&lt;/audio&gt;"))</f>
        <v/>
      </c>
      <c r="F253" s="16" t="str">
        <f>IF(ISBLANK(Sheet1!L253),"",CONCATENATE("&lt;br/&gt;&lt;video controls&gt;&lt;source src='media/",Sheet1!L253,"'&gt;Your browser does not support the audio element.&lt;/video&gt;"))</f>
        <v/>
      </c>
      <c r="G253" s="16" t="str">
        <f>CONCATENATE(B253,SUBSTITUTE(Sheet1!D253,CHAR(34),"&amp;quot;"),Sheet1!AF253,C253,D253,E253,F253)</f>
        <v/>
      </c>
      <c r="H253" t="str">
        <f t="shared" ref="H253" si="90">IF(LEN(I253)&gt;0,CONCATENATE("&lt;li",A253,"&gt;"),"&lt;li style='display:none'&gt;")</f>
        <v>&lt;li style='display:none'&gt;</v>
      </c>
      <c r="I253" t="str">
        <f t="shared" si="70"/>
        <v/>
      </c>
      <c r="J253" t="s">
        <v>65</v>
      </c>
      <c r="K253" t="str">
        <f t="shared" si="71"/>
        <v>&lt;li style='display:none'&gt;&lt;/li&gt;</v>
      </c>
    </row>
    <row r="254" spans="1:11" x14ac:dyDescent="0.25">
      <c r="A254" t="str">
        <f>IF(Sheet2!E257=1," class='correct'","")</f>
        <v/>
      </c>
      <c r="B254" s="16" t="str">
        <f>IF(ISBLANK(Sheet1!H254),"",CONCATENATE("&lt;img src='","media/",Sheet1!H254,"'&gt;&lt;br/&gt;"))</f>
        <v/>
      </c>
      <c r="C254" s="16" t="str">
        <f>IF(ISBLANK(Sheet1!I254),"",CONCATENATE("&lt;br/&gt;&lt;img src='","media/",Sheet1!I254,"'&gt;"))</f>
        <v/>
      </c>
      <c r="D254" s="16" t="str">
        <f>IF(ISBLANK(Sheet1!J254),"",CONCATENATE("&lt;br/&gt;&lt;img src='","media/",Sheet1!J254,"'&gt;"))</f>
        <v/>
      </c>
      <c r="E254" s="16" t="str">
        <f>IF(ISBLANK(Sheet1!K254),"",CONCATENATE("&lt;br/&gt;&lt;audio controls&gt;&lt;source src='media/",Sheet1!K254,"'&gt;Your browser does not support the audio element.&lt;/audio&gt;"))</f>
        <v/>
      </c>
      <c r="F254" s="16" t="str">
        <f>IF(ISBLANK(Sheet1!L254),"",CONCATENATE("&lt;br/&gt;&lt;video controls&gt;&lt;source src='media/",Sheet1!L254,"'&gt;Your browser does not support the audio element.&lt;/video&gt;"))</f>
        <v/>
      </c>
      <c r="G254" s="16" t="str">
        <f>CONCATENATE(B254,SUBSTITUTE(Sheet1!D254,CHAR(34),"&amp;quot;"),Sheet1!AF254,C254,D254,E254,F254)</f>
        <v/>
      </c>
      <c r="H254" t="str">
        <f t="shared" si="76"/>
        <v>&lt;li style='display:none'&gt;</v>
      </c>
      <c r="I254" t="str">
        <f t="shared" si="70"/>
        <v/>
      </c>
      <c r="J254" t="s">
        <v>65</v>
      </c>
      <c r="K254" t="str">
        <f t="shared" si="71"/>
        <v>&lt;li style='display:none'&gt;&lt;/li&gt;</v>
      </c>
    </row>
    <row r="255" spans="1:11" x14ac:dyDescent="0.25">
      <c r="A255" t="str">
        <f>IF(Sheet2!E258=1," class='correct'","")</f>
        <v/>
      </c>
      <c r="B255" s="16" t="str">
        <f>IF(ISBLANK(Sheet1!H255),"",CONCATENATE("&lt;img src='","media/",Sheet1!H255,"'&gt;&lt;br/&gt;"))</f>
        <v/>
      </c>
      <c r="C255" s="16" t="str">
        <f>IF(ISBLANK(Sheet1!I255),"",CONCATENATE("&lt;br/&gt;&lt;img src='","media/",Sheet1!I255,"'&gt;"))</f>
        <v/>
      </c>
      <c r="D255" s="16" t="str">
        <f>IF(ISBLANK(Sheet1!J255),"",CONCATENATE("&lt;br/&gt;&lt;img src='","media/",Sheet1!J255,"'&gt;"))</f>
        <v/>
      </c>
      <c r="E255" s="16" t="str">
        <f>IF(ISBLANK(Sheet1!K255),"",CONCATENATE("&lt;br/&gt;&lt;audio controls&gt;&lt;source src='media/",Sheet1!K255,"'&gt;Your browser does not support the audio element.&lt;/audio&gt;"))</f>
        <v/>
      </c>
      <c r="F255" s="16" t="str">
        <f>IF(ISBLANK(Sheet1!L255),"",CONCATENATE("&lt;br/&gt;&lt;video controls&gt;&lt;source src='media/",Sheet1!L255,"'&gt;Your browser does not support the audio element.&lt;/video&gt;"))</f>
        <v/>
      </c>
      <c r="G255" s="16" t="str">
        <f>CONCATENATE(B255,SUBSTITUTE(Sheet1!D255,CHAR(34),"&amp;quot;"),Sheet1!AF255,C255,D255,E255,F255)</f>
        <v/>
      </c>
      <c r="H255" t="str">
        <f t="shared" si="76"/>
        <v>&lt;li style='display:none'&gt;</v>
      </c>
      <c r="I255" t="str">
        <f t="shared" si="70"/>
        <v/>
      </c>
      <c r="J255" t="s">
        <v>65</v>
      </c>
      <c r="K255" t="str">
        <f t="shared" si="71"/>
        <v>&lt;li style='display:none'&gt;&lt;/li&gt;</v>
      </c>
    </row>
    <row r="256" spans="1:11" x14ac:dyDescent="0.25">
      <c r="A256" t="str">
        <f>IF(Sheet2!E259=1," class='correct'","")</f>
        <v/>
      </c>
      <c r="B256" s="16" t="str">
        <f>IF(ISBLANK(Sheet1!H256),"",CONCATENATE("&lt;img src='","media/",Sheet1!H256,"'&gt;&lt;br/&gt;"))</f>
        <v/>
      </c>
      <c r="C256" s="16" t="str">
        <f>IF(ISBLANK(Sheet1!I256),"",CONCATENATE("&lt;br/&gt;&lt;img src='","media/",Sheet1!I256,"'&gt;"))</f>
        <v/>
      </c>
      <c r="D256" s="16" t="str">
        <f>IF(ISBLANK(Sheet1!J256),"",CONCATENATE("&lt;br/&gt;&lt;img src='","media/",Sheet1!J256,"'&gt;"))</f>
        <v/>
      </c>
      <c r="E256" s="16" t="str">
        <f>IF(ISBLANK(Sheet1!K256),"",CONCATENATE("&lt;br/&gt;&lt;audio controls&gt;&lt;source src='media/",Sheet1!K256,"'&gt;Your browser does not support the audio element.&lt;/audio&gt;"))</f>
        <v/>
      </c>
      <c r="F256" s="16" t="str">
        <f>IF(ISBLANK(Sheet1!L256),"",CONCATENATE("&lt;br/&gt;&lt;video controls&gt;&lt;source src='media/",Sheet1!L256,"'&gt;Your browser does not support the audio element.&lt;/video&gt;"))</f>
        <v/>
      </c>
      <c r="G256" s="16" t="str">
        <f>CONCATENATE(B256,SUBSTITUTE(Sheet1!D256,CHAR(34),"&amp;quot;"),Sheet1!AF256,C256,D256,E256,F256)</f>
        <v/>
      </c>
      <c r="H256" t="str">
        <f t="shared" si="76"/>
        <v>&lt;li style='display:none'&gt;</v>
      </c>
      <c r="I256" t="str">
        <f t="shared" si="70"/>
        <v/>
      </c>
      <c r="J256" t="s">
        <v>67</v>
      </c>
      <c r="K256" t="str">
        <f t="shared" si="71"/>
        <v>&lt;li style='display:none'&gt;&lt;/li&gt;&lt;/ol&gt;&lt;/li&gt;</v>
      </c>
    </row>
    <row r="257" spans="1:11" x14ac:dyDescent="0.25">
      <c r="A257" t="str">
        <f>IF(Sheet2!E260=1," class='correct'","")</f>
        <v/>
      </c>
      <c r="B257" s="16" t="str">
        <f>IF(ISBLANK(Sheet1!H257),"",CONCATENATE("&lt;img src='","media/",Sheet1!H257,"'&gt;&lt;br/&gt;"))</f>
        <v/>
      </c>
      <c r="C257" s="16" t="str">
        <f>IF(ISBLANK(Sheet1!I257),"",CONCATENATE("&lt;br/&gt;&lt;img src='","media/",Sheet1!I257,"'&gt;"))</f>
        <v/>
      </c>
      <c r="D257" s="16" t="str">
        <f>IF(ISBLANK(Sheet1!J257),"",CONCATENATE("&lt;br/&gt;&lt;img src='","media/",Sheet1!J257,"'&gt;"))</f>
        <v/>
      </c>
      <c r="E257" s="16" t="str">
        <f>IF(ISBLANK(Sheet1!K257),"",CONCATENATE("&lt;br/&gt;&lt;audio controls&gt;&lt;source src='media/",Sheet1!K257,"'&gt;Your browser does not support the audio element.&lt;/audio&gt;"))</f>
        <v/>
      </c>
      <c r="F257" s="16" t="str">
        <f>IF(ISBLANK(Sheet1!L257),"",CONCATENATE("&lt;br/&gt;&lt;video controls&gt;&lt;source src='media/",Sheet1!L257,"'&gt;Your browser does not support the audio element.&lt;/video&gt;"))</f>
        <v/>
      </c>
      <c r="G257" s="16" t="str">
        <f>CONCATENATE(B257,SUBSTITUTE(Sheet1!D257,CHAR(34),"&amp;quot;"),Sheet1!AF257,C257,D257,E257,F257)</f>
        <v/>
      </c>
      <c r="H257" t="str">
        <f>IF(LEN(I257)&gt;0,CONCATENATE("&lt;li class='question'&gt;&lt;div&gt;&lt;span id='soalno'&gt;Soal No&lt;/span&gt;&lt;span id='nosoal'&gt;",Sheet1!B257,"&lt;/span&gt;&lt;/div&gt;&lt;div&gt;"),CONCATENATE("&lt;li class='question' style='display:none'&gt;&lt;div&gt;&lt;span id='soalno'&gt;Soal No&lt;/span&gt;&lt;span id='nosoal'&gt;",Sheet1!B257,"&lt;/span&gt;&lt;/div&gt;&lt;div&gt;"))</f>
        <v>&lt;li class='question' style='display:none'&gt;&lt;div&gt;&lt;span id='soalno'&gt;Soal No&lt;/span&gt;&lt;span id='nosoal'&gt;&lt;/span&gt;&lt;/div&gt;&lt;div&gt;</v>
      </c>
      <c r="I257" t="str">
        <f t="shared" si="70"/>
        <v/>
      </c>
      <c r="J257" t="s">
        <v>66</v>
      </c>
      <c r="K257" t="str">
        <f t="shared" si="71"/>
        <v>&lt;li class='question' style='display:none'&gt;&lt;div&gt;&lt;span id='soalno'&gt;Soal No&lt;/span&gt;&lt;span id='nosoal'&gt;&lt;/span&gt;&lt;/div&gt;&lt;div&gt;&lt;/div&gt;</v>
      </c>
    </row>
    <row r="258" spans="1:11" x14ac:dyDescent="0.25">
      <c r="A258" t="str">
        <f>IF(Sheet2!E261=1," class='correct'","")</f>
        <v/>
      </c>
      <c r="B258" s="16" t="str">
        <f>IF(ISBLANK(Sheet1!H258),"",CONCATENATE("&lt;img src='","media/",Sheet1!H258,"'&gt;&lt;br/&gt;"))</f>
        <v/>
      </c>
      <c r="C258" s="16" t="str">
        <f>IF(ISBLANK(Sheet1!I258),"",CONCATENATE("&lt;br/&gt;&lt;img src='","media/",Sheet1!I258,"'&gt;"))</f>
        <v/>
      </c>
      <c r="D258" s="16" t="str">
        <f>IF(ISBLANK(Sheet1!J258),"",CONCATENATE("&lt;br/&gt;&lt;img src='","media/",Sheet1!J258,"'&gt;"))</f>
        <v/>
      </c>
      <c r="E258" s="16" t="str">
        <f>IF(ISBLANK(Sheet1!K258),"",CONCATENATE("&lt;br/&gt;&lt;audio controls&gt;&lt;source src='media/",Sheet1!K258,"'&gt;Your browser does not support the audio element.&lt;/audio&gt;"))</f>
        <v/>
      </c>
      <c r="F258" s="16" t="str">
        <f>IF(ISBLANK(Sheet1!L258),"",CONCATENATE("&lt;br/&gt;&lt;video controls&gt;&lt;source src='media/",Sheet1!L258,"'&gt;Your browser does not support the audio element.&lt;/video&gt;"))</f>
        <v/>
      </c>
      <c r="G258" s="16" t="str">
        <f>CONCATENATE(B258,SUBSTITUTE(Sheet1!D258,CHAR(34),"&amp;quot;"),Sheet1!AF258,C258,D258,E258,F258)</f>
        <v/>
      </c>
      <c r="H258" t="str">
        <f t="shared" ref="H258" si="91">IF(LEN(I258)&gt;0,CONCATENATE("&lt;ol class='answer'&gt;&lt;li",A258,"&gt;"),"&lt;ol style='display:none' class='answer'&gt;&lt;li style='display:none'&gt;")</f>
        <v>&lt;ol style='display:none' class='answer'&gt;&lt;li style='display:none'&gt;</v>
      </c>
      <c r="I258" t="str">
        <f t="shared" si="70"/>
        <v/>
      </c>
      <c r="J258" t="s">
        <v>65</v>
      </c>
      <c r="K258" t="str">
        <f t="shared" si="71"/>
        <v>&lt;ol style='display:none' class='answer'&gt;&lt;li style='display:none'&gt;&lt;/li&gt;</v>
      </c>
    </row>
    <row r="259" spans="1:11" x14ac:dyDescent="0.25">
      <c r="A259" t="str">
        <f>IF(Sheet2!E262=1," class='correct'","")</f>
        <v/>
      </c>
      <c r="B259" s="16" t="str">
        <f>IF(ISBLANK(Sheet1!H259),"",CONCATENATE("&lt;img src='","media/",Sheet1!H259,"'&gt;&lt;br/&gt;"))</f>
        <v/>
      </c>
      <c r="C259" s="16" t="str">
        <f>IF(ISBLANK(Sheet1!I259),"",CONCATENATE("&lt;br/&gt;&lt;img src='","media/",Sheet1!I259,"'&gt;"))</f>
        <v/>
      </c>
      <c r="D259" s="16" t="str">
        <f>IF(ISBLANK(Sheet1!J259),"",CONCATENATE("&lt;br/&gt;&lt;img src='","media/",Sheet1!J259,"'&gt;"))</f>
        <v/>
      </c>
      <c r="E259" s="16" t="str">
        <f>IF(ISBLANK(Sheet1!K259),"",CONCATENATE("&lt;br/&gt;&lt;audio controls&gt;&lt;source src='media/",Sheet1!K259,"'&gt;Your browser does not support the audio element.&lt;/audio&gt;"))</f>
        <v/>
      </c>
      <c r="F259" s="16" t="str">
        <f>IF(ISBLANK(Sheet1!L259),"",CONCATENATE("&lt;br/&gt;&lt;video controls&gt;&lt;source src='media/",Sheet1!L259,"'&gt;Your browser does not support the audio element.&lt;/video&gt;"))</f>
        <v/>
      </c>
      <c r="G259" s="16" t="str">
        <f>CONCATENATE(B259,SUBSTITUTE(Sheet1!D259,CHAR(34),"&amp;quot;"),Sheet1!AF259,C259,D259,E259,F259)</f>
        <v/>
      </c>
      <c r="H259" t="str">
        <f t="shared" ref="H259" si="92">IF(LEN(I259)&gt;0,CONCATENATE("&lt;li",A259,"&gt;"),"&lt;li style='display:none'&gt;")</f>
        <v>&lt;li style='display:none'&gt;</v>
      </c>
      <c r="I259" t="str">
        <f t="shared" si="70"/>
        <v/>
      </c>
      <c r="J259" t="s">
        <v>65</v>
      </c>
      <c r="K259" t="str">
        <f t="shared" si="71"/>
        <v>&lt;li style='display:none'&gt;&lt;/li&gt;</v>
      </c>
    </row>
    <row r="260" spans="1:11" x14ac:dyDescent="0.25">
      <c r="A260" t="str">
        <f>IF(Sheet2!E263=1," class='correct'","")</f>
        <v/>
      </c>
      <c r="B260" s="16" t="str">
        <f>IF(ISBLANK(Sheet1!H260),"",CONCATENATE("&lt;img src='","media/",Sheet1!H260,"'&gt;&lt;br/&gt;"))</f>
        <v/>
      </c>
      <c r="C260" s="16" t="str">
        <f>IF(ISBLANK(Sheet1!I260),"",CONCATENATE("&lt;br/&gt;&lt;img src='","media/",Sheet1!I260,"'&gt;"))</f>
        <v/>
      </c>
      <c r="D260" s="16" t="str">
        <f>IF(ISBLANK(Sheet1!J260),"",CONCATENATE("&lt;br/&gt;&lt;img src='","media/",Sheet1!J260,"'&gt;"))</f>
        <v/>
      </c>
      <c r="E260" s="16" t="str">
        <f>IF(ISBLANK(Sheet1!K260),"",CONCATENATE("&lt;br/&gt;&lt;audio controls&gt;&lt;source src='media/",Sheet1!K260,"'&gt;Your browser does not support the audio element.&lt;/audio&gt;"))</f>
        <v/>
      </c>
      <c r="F260" s="16" t="str">
        <f>IF(ISBLANK(Sheet1!L260),"",CONCATENATE("&lt;br/&gt;&lt;video controls&gt;&lt;source src='media/",Sheet1!L260,"'&gt;Your browser does not support the audio element.&lt;/video&gt;"))</f>
        <v/>
      </c>
      <c r="G260" s="16" t="str">
        <f>CONCATENATE(B260,SUBSTITUTE(Sheet1!D260,CHAR(34),"&amp;quot;"),Sheet1!AF260,C260,D260,E260,F260)</f>
        <v/>
      </c>
      <c r="H260" t="str">
        <f t="shared" si="76"/>
        <v>&lt;li style='display:none'&gt;</v>
      </c>
      <c r="I260" t="str">
        <f t="shared" si="70"/>
        <v/>
      </c>
      <c r="J260" t="s">
        <v>65</v>
      </c>
      <c r="K260" t="str">
        <f t="shared" si="71"/>
        <v>&lt;li style='display:none'&gt;&lt;/li&gt;</v>
      </c>
    </row>
    <row r="261" spans="1:11" x14ac:dyDescent="0.25">
      <c r="A261" t="str">
        <f>IF(Sheet2!E264=1," class='correct'","")</f>
        <v/>
      </c>
      <c r="B261" s="16" t="str">
        <f>IF(ISBLANK(Sheet1!H261),"",CONCATENATE("&lt;img src='","media/",Sheet1!H261,"'&gt;&lt;br/&gt;"))</f>
        <v/>
      </c>
      <c r="C261" s="16" t="str">
        <f>IF(ISBLANK(Sheet1!I261),"",CONCATENATE("&lt;br/&gt;&lt;img src='","media/",Sheet1!I261,"'&gt;"))</f>
        <v/>
      </c>
      <c r="D261" s="16" t="str">
        <f>IF(ISBLANK(Sheet1!J261),"",CONCATENATE("&lt;br/&gt;&lt;img src='","media/",Sheet1!J261,"'&gt;"))</f>
        <v/>
      </c>
      <c r="E261" s="16" t="str">
        <f>IF(ISBLANK(Sheet1!K261),"",CONCATENATE("&lt;br/&gt;&lt;audio controls&gt;&lt;source src='media/",Sheet1!K261,"'&gt;Your browser does not support the audio element.&lt;/audio&gt;"))</f>
        <v/>
      </c>
      <c r="F261" s="16" t="str">
        <f>IF(ISBLANK(Sheet1!L261),"",CONCATENATE("&lt;br/&gt;&lt;video controls&gt;&lt;source src='media/",Sheet1!L261,"'&gt;Your browser does not support the audio element.&lt;/video&gt;"))</f>
        <v/>
      </c>
      <c r="G261" s="16" t="str">
        <f>CONCATENATE(B261,SUBSTITUTE(Sheet1!D261,CHAR(34),"&amp;quot;"),Sheet1!AF261,C261,D261,E261,F261)</f>
        <v/>
      </c>
      <c r="H261" t="str">
        <f t="shared" si="76"/>
        <v>&lt;li style='display:none'&gt;</v>
      </c>
      <c r="I261" t="str">
        <f t="shared" si="70"/>
        <v/>
      </c>
      <c r="J261" t="s">
        <v>65</v>
      </c>
      <c r="K261" t="str">
        <f t="shared" si="71"/>
        <v>&lt;li style='display:none'&gt;&lt;/li&gt;</v>
      </c>
    </row>
    <row r="262" spans="1:11" x14ac:dyDescent="0.25">
      <c r="A262" t="str">
        <f>IF(Sheet2!E265=1," class='correct'","")</f>
        <v/>
      </c>
      <c r="B262" s="16" t="str">
        <f>IF(ISBLANK(Sheet1!H262),"",CONCATENATE("&lt;img src='","media/",Sheet1!H262,"'&gt;&lt;br/&gt;"))</f>
        <v/>
      </c>
      <c r="C262" s="16" t="str">
        <f>IF(ISBLANK(Sheet1!I262),"",CONCATENATE("&lt;br/&gt;&lt;img src='","media/",Sheet1!I262,"'&gt;"))</f>
        <v/>
      </c>
      <c r="D262" s="16" t="str">
        <f>IF(ISBLANK(Sheet1!J262),"",CONCATENATE("&lt;br/&gt;&lt;img src='","media/",Sheet1!J262,"'&gt;"))</f>
        <v/>
      </c>
      <c r="E262" s="16" t="str">
        <f>IF(ISBLANK(Sheet1!K262),"",CONCATENATE("&lt;br/&gt;&lt;audio controls&gt;&lt;source src='media/",Sheet1!K262,"'&gt;Your browser does not support the audio element.&lt;/audio&gt;"))</f>
        <v/>
      </c>
      <c r="F262" s="16" t="str">
        <f>IF(ISBLANK(Sheet1!L262),"",CONCATENATE("&lt;br/&gt;&lt;video controls&gt;&lt;source src='media/",Sheet1!L262,"'&gt;Your browser does not support the audio element.&lt;/video&gt;"))</f>
        <v/>
      </c>
      <c r="G262" s="16" t="str">
        <f>CONCATENATE(B262,SUBSTITUTE(Sheet1!D262,CHAR(34),"&amp;quot;"),Sheet1!AF262,C262,D262,E262,F262)</f>
        <v/>
      </c>
      <c r="H262" t="str">
        <f t="shared" si="76"/>
        <v>&lt;li style='display:none'&gt;</v>
      </c>
      <c r="I262" t="str">
        <f t="shared" ref="I262:I304" si="93">G262</f>
        <v/>
      </c>
      <c r="J262" t="s">
        <v>67</v>
      </c>
      <c r="K262" t="str">
        <f t="shared" ref="K262:K307" si="94">SUBSTITUTE(CONCATENATE(H262,I262,J262),CHAR(10),"")</f>
        <v>&lt;li style='display:none'&gt;&lt;/li&gt;&lt;/ol&gt;&lt;/li&gt;</v>
      </c>
    </row>
    <row r="263" spans="1:11" x14ac:dyDescent="0.25">
      <c r="A263" t="str">
        <f>IF(Sheet2!E266=1," class='correct'","")</f>
        <v/>
      </c>
      <c r="B263" s="16" t="str">
        <f>IF(ISBLANK(Sheet1!H263),"",CONCATENATE("&lt;img src='","media/",Sheet1!H263,"'&gt;&lt;br/&gt;"))</f>
        <v/>
      </c>
      <c r="C263" s="16" t="str">
        <f>IF(ISBLANK(Sheet1!I263),"",CONCATENATE("&lt;br/&gt;&lt;img src='","media/",Sheet1!I263,"'&gt;"))</f>
        <v/>
      </c>
      <c r="D263" s="16" t="str">
        <f>IF(ISBLANK(Sheet1!J263),"",CONCATENATE("&lt;br/&gt;&lt;img src='","media/",Sheet1!J263,"'&gt;"))</f>
        <v/>
      </c>
      <c r="E263" s="16" t="str">
        <f>IF(ISBLANK(Sheet1!K263),"",CONCATENATE("&lt;br/&gt;&lt;audio controls&gt;&lt;source src='media/",Sheet1!K263,"'&gt;Your browser does not support the audio element.&lt;/audio&gt;"))</f>
        <v/>
      </c>
      <c r="F263" s="16" t="str">
        <f>IF(ISBLANK(Sheet1!L263),"",CONCATENATE("&lt;br/&gt;&lt;video controls&gt;&lt;source src='media/",Sheet1!L263,"'&gt;Your browser does not support the audio element.&lt;/video&gt;"))</f>
        <v/>
      </c>
      <c r="G263" s="16" t="str">
        <f>CONCATENATE(B263,SUBSTITUTE(Sheet1!D263,CHAR(34),"&amp;quot;"),Sheet1!AF263,C263,D263,E263,F263)</f>
        <v/>
      </c>
      <c r="H263" t="str">
        <f>IF(LEN(I263)&gt;0,CONCATENATE("&lt;li class='question'&gt;&lt;div&gt;&lt;span id='soalno'&gt;Soal No&lt;/span&gt;&lt;span id='nosoal'&gt;",Sheet1!B263,"&lt;/span&gt;&lt;/div&gt;&lt;div&gt;"),CONCATENATE("&lt;li class='question' style='display:none'&gt;&lt;div&gt;&lt;span id='soalno'&gt;Soal No&lt;/span&gt;&lt;span id='nosoal'&gt;",Sheet1!B263,"&lt;/span&gt;&lt;/div&gt;&lt;div&gt;"))</f>
        <v>&lt;li class='question' style='display:none'&gt;&lt;div&gt;&lt;span id='soalno'&gt;Soal No&lt;/span&gt;&lt;span id='nosoal'&gt;&lt;/span&gt;&lt;/div&gt;&lt;div&gt;</v>
      </c>
      <c r="I263" t="str">
        <f t="shared" si="93"/>
        <v/>
      </c>
      <c r="J263" t="s">
        <v>66</v>
      </c>
      <c r="K263" t="str">
        <f t="shared" si="94"/>
        <v>&lt;li class='question' style='display:none'&gt;&lt;div&gt;&lt;span id='soalno'&gt;Soal No&lt;/span&gt;&lt;span id='nosoal'&gt;&lt;/span&gt;&lt;/div&gt;&lt;div&gt;&lt;/div&gt;</v>
      </c>
    </row>
    <row r="264" spans="1:11" x14ac:dyDescent="0.25">
      <c r="A264" t="str">
        <f>IF(Sheet2!E267=1," class='correct'","")</f>
        <v/>
      </c>
      <c r="B264" s="16" t="str">
        <f>IF(ISBLANK(Sheet1!H264),"",CONCATENATE("&lt;img src='","media/",Sheet1!H264,"'&gt;&lt;br/&gt;"))</f>
        <v/>
      </c>
      <c r="C264" s="16" t="str">
        <f>IF(ISBLANK(Sheet1!I264),"",CONCATENATE("&lt;br/&gt;&lt;img src='","media/",Sheet1!I264,"'&gt;"))</f>
        <v/>
      </c>
      <c r="D264" s="16" t="str">
        <f>IF(ISBLANK(Sheet1!J264),"",CONCATENATE("&lt;br/&gt;&lt;img src='","media/",Sheet1!J264,"'&gt;"))</f>
        <v/>
      </c>
      <c r="E264" s="16" t="str">
        <f>IF(ISBLANK(Sheet1!K264),"",CONCATENATE("&lt;br/&gt;&lt;audio controls&gt;&lt;source src='media/",Sheet1!K264,"'&gt;Your browser does not support the audio element.&lt;/audio&gt;"))</f>
        <v/>
      </c>
      <c r="F264" s="16" t="str">
        <f>IF(ISBLANK(Sheet1!L264),"",CONCATENATE("&lt;br/&gt;&lt;video controls&gt;&lt;source src='media/",Sheet1!L264,"'&gt;Your browser does not support the audio element.&lt;/video&gt;"))</f>
        <v/>
      </c>
      <c r="G264" s="16" t="str">
        <f>CONCATENATE(B264,SUBSTITUTE(Sheet1!D264,CHAR(34),"&amp;quot;"),Sheet1!AF264,C264,D264,E264,F264)</f>
        <v/>
      </c>
      <c r="H264" t="str">
        <f t="shared" ref="H264" si="95">IF(LEN(I264)&gt;0,CONCATENATE("&lt;ol class='answer'&gt;&lt;li",A264,"&gt;"),"&lt;ol style='display:none' class='answer'&gt;&lt;li style='display:none'&gt;")</f>
        <v>&lt;ol style='display:none' class='answer'&gt;&lt;li style='display:none'&gt;</v>
      </c>
      <c r="I264" t="str">
        <f t="shared" si="93"/>
        <v/>
      </c>
      <c r="J264" t="s">
        <v>65</v>
      </c>
      <c r="K264" t="str">
        <f t="shared" si="94"/>
        <v>&lt;ol style='display:none' class='answer'&gt;&lt;li style='display:none'&gt;&lt;/li&gt;</v>
      </c>
    </row>
    <row r="265" spans="1:11" x14ac:dyDescent="0.25">
      <c r="A265" t="str">
        <f>IF(Sheet2!E268=1," class='correct'","")</f>
        <v/>
      </c>
      <c r="B265" s="16" t="str">
        <f>IF(ISBLANK(Sheet1!H265),"",CONCATENATE("&lt;img src='","media/",Sheet1!H265,"'&gt;&lt;br/&gt;"))</f>
        <v/>
      </c>
      <c r="C265" s="16" t="str">
        <f>IF(ISBLANK(Sheet1!I265),"",CONCATENATE("&lt;br/&gt;&lt;img src='","media/",Sheet1!I265,"'&gt;"))</f>
        <v/>
      </c>
      <c r="D265" s="16" t="str">
        <f>IF(ISBLANK(Sheet1!J265),"",CONCATENATE("&lt;br/&gt;&lt;img src='","media/",Sheet1!J265,"'&gt;"))</f>
        <v/>
      </c>
      <c r="E265" s="16" t="str">
        <f>IF(ISBLANK(Sheet1!K265),"",CONCATENATE("&lt;br/&gt;&lt;audio controls&gt;&lt;source src='media/",Sheet1!K265,"'&gt;Your browser does not support the audio element.&lt;/audio&gt;"))</f>
        <v/>
      </c>
      <c r="F265" s="16" t="str">
        <f>IF(ISBLANK(Sheet1!L265),"",CONCATENATE("&lt;br/&gt;&lt;video controls&gt;&lt;source src='media/",Sheet1!L265,"'&gt;Your browser does not support the audio element.&lt;/video&gt;"))</f>
        <v/>
      </c>
      <c r="G265" s="16" t="str">
        <f>CONCATENATE(B265,SUBSTITUTE(Sheet1!D265,CHAR(34),"&amp;quot;"),Sheet1!AF265,C265,D265,E265,F265)</f>
        <v/>
      </c>
      <c r="H265" t="str">
        <f t="shared" ref="H265" si="96">IF(LEN(I265)&gt;0,CONCATENATE("&lt;li",A265,"&gt;"),"&lt;li style='display:none'&gt;")</f>
        <v>&lt;li style='display:none'&gt;</v>
      </c>
      <c r="I265" t="str">
        <f t="shared" si="93"/>
        <v/>
      </c>
      <c r="J265" t="s">
        <v>65</v>
      </c>
      <c r="K265" t="str">
        <f t="shared" si="94"/>
        <v>&lt;li style='display:none'&gt;&lt;/li&gt;</v>
      </c>
    </row>
    <row r="266" spans="1:11" x14ac:dyDescent="0.25">
      <c r="A266" t="str">
        <f>IF(Sheet2!E269=1," class='correct'","")</f>
        <v/>
      </c>
      <c r="B266" s="16" t="str">
        <f>IF(ISBLANK(Sheet1!H266),"",CONCATENATE("&lt;img src='","media/",Sheet1!H266,"'&gt;&lt;br/&gt;"))</f>
        <v/>
      </c>
      <c r="C266" s="16" t="str">
        <f>IF(ISBLANK(Sheet1!I266),"",CONCATENATE("&lt;br/&gt;&lt;img src='","media/",Sheet1!I266,"'&gt;"))</f>
        <v/>
      </c>
      <c r="D266" s="16" t="str">
        <f>IF(ISBLANK(Sheet1!J266),"",CONCATENATE("&lt;br/&gt;&lt;img src='","media/",Sheet1!J266,"'&gt;"))</f>
        <v/>
      </c>
      <c r="E266" s="16" t="str">
        <f>IF(ISBLANK(Sheet1!K266),"",CONCATENATE("&lt;br/&gt;&lt;audio controls&gt;&lt;source src='media/",Sheet1!K266,"'&gt;Your browser does not support the audio element.&lt;/audio&gt;"))</f>
        <v/>
      </c>
      <c r="F266" s="16" t="str">
        <f>IF(ISBLANK(Sheet1!L266),"",CONCATENATE("&lt;br/&gt;&lt;video controls&gt;&lt;source src='media/",Sheet1!L266,"'&gt;Your browser does not support the audio element.&lt;/video&gt;"))</f>
        <v/>
      </c>
      <c r="G266" s="16" t="str">
        <f>CONCATENATE(B266,SUBSTITUTE(Sheet1!D266,CHAR(34),"&amp;quot;"),Sheet1!AF266,C266,D266,E266,F266)</f>
        <v/>
      </c>
      <c r="H266" t="str">
        <f t="shared" si="76"/>
        <v>&lt;li style='display:none'&gt;</v>
      </c>
      <c r="I266" t="str">
        <f t="shared" si="93"/>
        <v/>
      </c>
      <c r="J266" t="s">
        <v>65</v>
      </c>
      <c r="K266" t="str">
        <f t="shared" si="94"/>
        <v>&lt;li style='display:none'&gt;&lt;/li&gt;</v>
      </c>
    </row>
    <row r="267" spans="1:11" x14ac:dyDescent="0.25">
      <c r="A267" t="str">
        <f>IF(Sheet2!E270=1," class='correct'","")</f>
        <v/>
      </c>
      <c r="B267" s="16" t="str">
        <f>IF(ISBLANK(Sheet1!H267),"",CONCATENATE("&lt;img src='","media/",Sheet1!H267,"'&gt;&lt;br/&gt;"))</f>
        <v/>
      </c>
      <c r="C267" s="16" t="str">
        <f>IF(ISBLANK(Sheet1!I267),"",CONCATENATE("&lt;br/&gt;&lt;img src='","media/",Sheet1!I267,"'&gt;"))</f>
        <v/>
      </c>
      <c r="D267" s="16" t="str">
        <f>IF(ISBLANK(Sheet1!J267),"",CONCATENATE("&lt;br/&gt;&lt;img src='","media/",Sheet1!J267,"'&gt;"))</f>
        <v/>
      </c>
      <c r="E267" s="16" t="str">
        <f>IF(ISBLANK(Sheet1!K267),"",CONCATENATE("&lt;br/&gt;&lt;audio controls&gt;&lt;source src='media/",Sheet1!K267,"'&gt;Your browser does not support the audio element.&lt;/audio&gt;"))</f>
        <v/>
      </c>
      <c r="F267" s="16" t="str">
        <f>IF(ISBLANK(Sheet1!L267),"",CONCATENATE("&lt;br/&gt;&lt;video controls&gt;&lt;source src='media/",Sheet1!L267,"'&gt;Your browser does not support the audio element.&lt;/video&gt;"))</f>
        <v/>
      </c>
      <c r="G267" s="16" t="str">
        <f>CONCATENATE(B267,SUBSTITUTE(Sheet1!D267,CHAR(34),"&amp;quot;"),Sheet1!AF267,C267,D267,E267,F267)</f>
        <v/>
      </c>
      <c r="H267" t="str">
        <f t="shared" si="76"/>
        <v>&lt;li style='display:none'&gt;</v>
      </c>
      <c r="I267" t="str">
        <f t="shared" si="93"/>
        <v/>
      </c>
      <c r="J267" t="s">
        <v>65</v>
      </c>
      <c r="K267" t="str">
        <f t="shared" si="94"/>
        <v>&lt;li style='display:none'&gt;&lt;/li&gt;</v>
      </c>
    </row>
    <row r="268" spans="1:11" x14ac:dyDescent="0.25">
      <c r="A268" t="str">
        <f>IF(Sheet2!E271=1," class='correct'","")</f>
        <v/>
      </c>
      <c r="B268" s="16" t="str">
        <f>IF(ISBLANK(Sheet1!H268),"",CONCATENATE("&lt;img src='","media/",Sheet1!H268,"'&gt;&lt;br/&gt;"))</f>
        <v/>
      </c>
      <c r="C268" s="16" t="str">
        <f>IF(ISBLANK(Sheet1!I268),"",CONCATENATE("&lt;br/&gt;&lt;img src='","media/",Sheet1!I268,"'&gt;"))</f>
        <v/>
      </c>
      <c r="D268" s="16" t="str">
        <f>IF(ISBLANK(Sheet1!J268),"",CONCATENATE("&lt;br/&gt;&lt;img src='","media/",Sheet1!J268,"'&gt;"))</f>
        <v/>
      </c>
      <c r="E268" s="16" t="str">
        <f>IF(ISBLANK(Sheet1!K268),"",CONCATENATE("&lt;br/&gt;&lt;audio controls&gt;&lt;source src='media/",Sheet1!K268,"'&gt;Your browser does not support the audio element.&lt;/audio&gt;"))</f>
        <v/>
      </c>
      <c r="F268" s="16" t="str">
        <f>IF(ISBLANK(Sheet1!L268),"",CONCATENATE("&lt;br/&gt;&lt;video controls&gt;&lt;source src='media/",Sheet1!L268,"'&gt;Your browser does not support the audio element.&lt;/video&gt;"))</f>
        <v/>
      </c>
      <c r="G268" s="16" t="str">
        <f>CONCATENATE(B268,SUBSTITUTE(Sheet1!D268,CHAR(34),"&amp;quot;"),Sheet1!AF268,C268,D268,E268,F268)</f>
        <v/>
      </c>
      <c r="H268" t="str">
        <f t="shared" si="76"/>
        <v>&lt;li style='display:none'&gt;</v>
      </c>
      <c r="I268" t="str">
        <f t="shared" si="93"/>
        <v/>
      </c>
      <c r="J268" t="s">
        <v>67</v>
      </c>
      <c r="K268" t="str">
        <f t="shared" si="94"/>
        <v>&lt;li style='display:none'&gt;&lt;/li&gt;&lt;/ol&gt;&lt;/li&gt;</v>
      </c>
    </row>
    <row r="269" spans="1:11" x14ac:dyDescent="0.25">
      <c r="A269" t="str">
        <f>IF(Sheet2!E272=1," class='correct'","")</f>
        <v/>
      </c>
      <c r="B269" s="16" t="str">
        <f>IF(ISBLANK(Sheet1!H269),"",CONCATENATE("&lt;img src='","media/",Sheet1!H269,"'&gt;&lt;br/&gt;"))</f>
        <v/>
      </c>
      <c r="C269" s="16" t="str">
        <f>IF(ISBLANK(Sheet1!I269),"",CONCATENATE("&lt;br/&gt;&lt;img src='","media/",Sheet1!I269,"'&gt;"))</f>
        <v/>
      </c>
      <c r="D269" s="16" t="str">
        <f>IF(ISBLANK(Sheet1!J269),"",CONCATENATE("&lt;br/&gt;&lt;img src='","media/",Sheet1!J269,"'&gt;"))</f>
        <v/>
      </c>
      <c r="E269" s="16" t="str">
        <f>IF(ISBLANK(Sheet1!K269),"",CONCATENATE("&lt;br/&gt;&lt;audio controls&gt;&lt;source src='media/",Sheet1!K269,"'&gt;Your browser does not support the audio element.&lt;/audio&gt;"))</f>
        <v/>
      </c>
      <c r="F269" s="16" t="str">
        <f>IF(ISBLANK(Sheet1!L269),"",CONCATENATE("&lt;br/&gt;&lt;video controls&gt;&lt;source src='media/",Sheet1!L269,"'&gt;Your browser does not support the audio element.&lt;/video&gt;"))</f>
        <v/>
      </c>
      <c r="G269" s="16" t="str">
        <f>CONCATENATE(B269,SUBSTITUTE(Sheet1!D269,CHAR(34),"&amp;quot;"),Sheet1!AF269,C269,D269,E269,F269)</f>
        <v/>
      </c>
      <c r="H269" t="str">
        <f>IF(LEN(I269)&gt;0,CONCATENATE("&lt;li class='question'&gt;&lt;div&gt;&lt;span id='soalno'&gt;Soal No&lt;/span&gt;&lt;span id='nosoal'&gt;",Sheet1!B269,"&lt;/span&gt;&lt;/div&gt;&lt;div&gt;"),CONCATENATE("&lt;li class='question' style='display:none'&gt;&lt;div&gt;&lt;span id='soalno'&gt;Soal No&lt;/span&gt;&lt;span id='nosoal'&gt;",Sheet1!B269,"&lt;/span&gt;&lt;/div&gt;&lt;div&gt;"))</f>
        <v>&lt;li class='question' style='display:none'&gt;&lt;div&gt;&lt;span id='soalno'&gt;Soal No&lt;/span&gt;&lt;span id='nosoal'&gt;&lt;/span&gt;&lt;/div&gt;&lt;div&gt;</v>
      </c>
      <c r="I269" t="str">
        <f t="shared" si="93"/>
        <v/>
      </c>
      <c r="J269" t="s">
        <v>66</v>
      </c>
      <c r="K269" t="str">
        <f t="shared" si="94"/>
        <v>&lt;li class='question' style='display:none'&gt;&lt;div&gt;&lt;span id='soalno'&gt;Soal No&lt;/span&gt;&lt;span id='nosoal'&gt;&lt;/span&gt;&lt;/div&gt;&lt;div&gt;&lt;/div&gt;</v>
      </c>
    </row>
    <row r="270" spans="1:11" x14ac:dyDescent="0.25">
      <c r="A270" t="str">
        <f>IF(Sheet2!E273=1," class='correct'","")</f>
        <v/>
      </c>
      <c r="B270" s="16" t="str">
        <f>IF(ISBLANK(Sheet1!H270),"",CONCATENATE("&lt;img src='","media/",Sheet1!H270,"'&gt;&lt;br/&gt;"))</f>
        <v/>
      </c>
      <c r="C270" s="16" t="str">
        <f>IF(ISBLANK(Sheet1!I270),"",CONCATENATE("&lt;br/&gt;&lt;img src='","media/",Sheet1!I270,"'&gt;"))</f>
        <v/>
      </c>
      <c r="D270" s="16" t="str">
        <f>IF(ISBLANK(Sheet1!J270),"",CONCATENATE("&lt;br/&gt;&lt;img src='","media/",Sheet1!J270,"'&gt;"))</f>
        <v/>
      </c>
      <c r="E270" s="16" t="str">
        <f>IF(ISBLANK(Sheet1!K270),"",CONCATENATE("&lt;br/&gt;&lt;audio controls&gt;&lt;source src='media/",Sheet1!K270,"'&gt;Your browser does not support the audio element.&lt;/audio&gt;"))</f>
        <v/>
      </c>
      <c r="F270" s="16" t="str">
        <f>IF(ISBLANK(Sheet1!L270),"",CONCATENATE("&lt;br/&gt;&lt;video controls&gt;&lt;source src='media/",Sheet1!L270,"'&gt;Your browser does not support the audio element.&lt;/video&gt;"))</f>
        <v/>
      </c>
      <c r="G270" s="16" t="str">
        <f>CONCATENATE(B270,SUBSTITUTE(Sheet1!D270,CHAR(34),"&amp;quot;"),Sheet1!AF270,C270,D270,E270,F270)</f>
        <v/>
      </c>
      <c r="H270" t="str">
        <f t="shared" ref="H270" si="97">IF(LEN(I270)&gt;0,CONCATENATE("&lt;ol class='answer'&gt;&lt;li",A270,"&gt;"),"&lt;ol style='display:none' class='answer'&gt;&lt;li style='display:none'&gt;")</f>
        <v>&lt;ol style='display:none' class='answer'&gt;&lt;li style='display:none'&gt;</v>
      </c>
      <c r="I270" t="str">
        <f t="shared" si="93"/>
        <v/>
      </c>
      <c r="J270" t="s">
        <v>65</v>
      </c>
      <c r="K270" t="str">
        <f t="shared" si="94"/>
        <v>&lt;ol style='display:none' class='answer'&gt;&lt;li style='display:none'&gt;&lt;/li&gt;</v>
      </c>
    </row>
    <row r="271" spans="1:11" x14ac:dyDescent="0.25">
      <c r="A271" t="str">
        <f>IF(Sheet2!E274=1," class='correct'","")</f>
        <v/>
      </c>
      <c r="B271" s="16" t="str">
        <f>IF(ISBLANK(Sheet1!H271),"",CONCATENATE("&lt;img src='","media/",Sheet1!H271,"'&gt;&lt;br/&gt;"))</f>
        <v/>
      </c>
      <c r="C271" s="16" t="str">
        <f>IF(ISBLANK(Sheet1!I271),"",CONCATENATE("&lt;br/&gt;&lt;img src='","media/",Sheet1!I271,"'&gt;"))</f>
        <v/>
      </c>
      <c r="D271" s="16" t="str">
        <f>IF(ISBLANK(Sheet1!J271),"",CONCATENATE("&lt;br/&gt;&lt;img src='","media/",Sheet1!J271,"'&gt;"))</f>
        <v/>
      </c>
      <c r="E271" s="16" t="str">
        <f>IF(ISBLANK(Sheet1!K271),"",CONCATENATE("&lt;br/&gt;&lt;audio controls&gt;&lt;source src='media/",Sheet1!K271,"'&gt;Your browser does not support the audio element.&lt;/audio&gt;"))</f>
        <v/>
      </c>
      <c r="F271" s="16" t="str">
        <f>IF(ISBLANK(Sheet1!L271),"",CONCATENATE("&lt;br/&gt;&lt;video controls&gt;&lt;source src='media/",Sheet1!L271,"'&gt;Your browser does not support the audio element.&lt;/video&gt;"))</f>
        <v/>
      </c>
      <c r="G271" s="16" t="str">
        <f>CONCATENATE(B271,SUBSTITUTE(Sheet1!D271,CHAR(34),"&amp;quot;"),Sheet1!AF271,C271,D271,E271,F271)</f>
        <v/>
      </c>
      <c r="H271" t="str">
        <f t="shared" ref="H271" si="98">IF(LEN(I271)&gt;0,CONCATENATE("&lt;li",A271,"&gt;"),"&lt;li style='display:none'&gt;")</f>
        <v>&lt;li style='display:none'&gt;</v>
      </c>
      <c r="I271" t="str">
        <f t="shared" si="93"/>
        <v/>
      </c>
      <c r="J271" t="s">
        <v>65</v>
      </c>
      <c r="K271" t="str">
        <f t="shared" si="94"/>
        <v>&lt;li style='display:none'&gt;&lt;/li&gt;</v>
      </c>
    </row>
    <row r="272" spans="1:11" x14ac:dyDescent="0.25">
      <c r="A272" t="str">
        <f>IF(Sheet2!E275=1," class='correct'","")</f>
        <v/>
      </c>
      <c r="B272" s="16" t="str">
        <f>IF(ISBLANK(Sheet1!H272),"",CONCATENATE("&lt;img src='","media/",Sheet1!H272,"'&gt;&lt;br/&gt;"))</f>
        <v/>
      </c>
      <c r="C272" s="16" t="str">
        <f>IF(ISBLANK(Sheet1!I272),"",CONCATENATE("&lt;br/&gt;&lt;img src='","media/",Sheet1!I272,"'&gt;"))</f>
        <v/>
      </c>
      <c r="D272" s="16" t="str">
        <f>IF(ISBLANK(Sheet1!J272),"",CONCATENATE("&lt;br/&gt;&lt;img src='","media/",Sheet1!J272,"'&gt;"))</f>
        <v/>
      </c>
      <c r="E272" s="16" t="str">
        <f>IF(ISBLANK(Sheet1!K272),"",CONCATENATE("&lt;br/&gt;&lt;audio controls&gt;&lt;source src='media/",Sheet1!K272,"'&gt;Your browser does not support the audio element.&lt;/audio&gt;"))</f>
        <v/>
      </c>
      <c r="F272" s="16" t="str">
        <f>IF(ISBLANK(Sheet1!L272),"",CONCATENATE("&lt;br/&gt;&lt;video controls&gt;&lt;source src='media/",Sheet1!L272,"'&gt;Your browser does not support the audio element.&lt;/video&gt;"))</f>
        <v/>
      </c>
      <c r="G272" s="16" t="str">
        <f>CONCATENATE(B272,SUBSTITUTE(Sheet1!D272,CHAR(34),"&amp;quot;"),Sheet1!AF272,C272,D272,E272,F272)</f>
        <v/>
      </c>
      <c r="H272" t="str">
        <f t="shared" si="76"/>
        <v>&lt;li style='display:none'&gt;</v>
      </c>
      <c r="I272" t="str">
        <f t="shared" si="93"/>
        <v/>
      </c>
      <c r="J272" t="s">
        <v>65</v>
      </c>
      <c r="K272" t="str">
        <f t="shared" si="94"/>
        <v>&lt;li style='display:none'&gt;&lt;/li&gt;</v>
      </c>
    </row>
    <row r="273" spans="1:11" x14ac:dyDescent="0.25">
      <c r="A273" t="str">
        <f>IF(Sheet2!E276=1," class='correct'","")</f>
        <v/>
      </c>
      <c r="B273" s="16" t="str">
        <f>IF(ISBLANK(Sheet1!H273),"",CONCATENATE("&lt;img src='","media/",Sheet1!H273,"'&gt;&lt;br/&gt;"))</f>
        <v/>
      </c>
      <c r="C273" s="16" t="str">
        <f>IF(ISBLANK(Sheet1!I273),"",CONCATENATE("&lt;br/&gt;&lt;img src='","media/",Sheet1!I273,"'&gt;"))</f>
        <v/>
      </c>
      <c r="D273" s="16" t="str">
        <f>IF(ISBLANK(Sheet1!J273),"",CONCATENATE("&lt;br/&gt;&lt;img src='","media/",Sheet1!J273,"'&gt;"))</f>
        <v/>
      </c>
      <c r="E273" s="16" t="str">
        <f>IF(ISBLANK(Sheet1!K273),"",CONCATENATE("&lt;br/&gt;&lt;audio controls&gt;&lt;source src='media/",Sheet1!K273,"'&gt;Your browser does not support the audio element.&lt;/audio&gt;"))</f>
        <v/>
      </c>
      <c r="F273" s="16" t="str">
        <f>IF(ISBLANK(Sheet1!L273),"",CONCATENATE("&lt;br/&gt;&lt;video controls&gt;&lt;source src='media/",Sheet1!L273,"'&gt;Your browser does not support the audio element.&lt;/video&gt;"))</f>
        <v/>
      </c>
      <c r="G273" s="16" t="str">
        <f>CONCATENATE(B273,SUBSTITUTE(Sheet1!D273,CHAR(34),"&amp;quot;"),Sheet1!AF273,C273,D273,E273,F273)</f>
        <v/>
      </c>
      <c r="H273" t="str">
        <f t="shared" si="76"/>
        <v>&lt;li style='display:none'&gt;</v>
      </c>
      <c r="I273" t="str">
        <f t="shared" si="93"/>
        <v/>
      </c>
      <c r="J273" t="s">
        <v>65</v>
      </c>
      <c r="K273" t="str">
        <f t="shared" si="94"/>
        <v>&lt;li style='display:none'&gt;&lt;/li&gt;</v>
      </c>
    </row>
    <row r="274" spans="1:11" x14ac:dyDescent="0.25">
      <c r="A274" t="str">
        <f>IF(Sheet2!E277=1," class='correct'","")</f>
        <v/>
      </c>
      <c r="B274" s="16" t="str">
        <f>IF(ISBLANK(Sheet1!H274),"",CONCATENATE("&lt;img src='","media/",Sheet1!H274,"'&gt;&lt;br/&gt;"))</f>
        <v/>
      </c>
      <c r="C274" s="16" t="str">
        <f>IF(ISBLANK(Sheet1!I274),"",CONCATENATE("&lt;br/&gt;&lt;img src='","media/",Sheet1!I274,"'&gt;"))</f>
        <v/>
      </c>
      <c r="D274" s="16" t="str">
        <f>IF(ISBLANK(Sheet1!J274),"",CONCATENATE("&lt;br/&gt;&lt;img src='","media/",Sheet1!J274,"'&gt;"))</f>
        <v/>
      </c>
      <c r="E274" s="16" t="str">
        <f>IF(ISBLANK(Sheet1!K274),"",CONCATENATE("&lt;br/&gt;&lt;audio controls&gt;&lt;source src='media/",Sheet1!K274,"'&gt;Your browser does not support the audio element.&lt;/audio&gt;"))</f>
        <v/>
      </c>
      <c r="F274" s="16" t="str">
        <f>IF(ISBLANK(Sheet1!L274),"",CONCATENATE("&lt;br/&gt;&lt;video controls&gt;&lt;source src='media/",Sheet1!L274,"'&gt;Your browser does not support the audio element.&lt;/video&gt;"))</f>
        <v/>
      </c>
      <c r="G274" s="16" t="str">
        <f>CONCATENATE(B274,SUBSTITUTE(Sheet1!D274,CHAR(34),"&amp;quot;"),Sheet1!AF274,C274,D274,E274,F274)</f>
        <v/>
      </c>
      <c r="H274" t="str">
        <f t="shared" si="76"/>
        <v>&lt;li style='display:none'&gt;</v>
      </c>
      <c r="I274" t="str">
        <f t="shared" si="93"/>
        <v/>
      </c>
      <c r="J274" t="s">
        <v>67</v>
      </c>
      <c r="K274" t="str">
        <f t="shared" si="94"/>
        <v>&lt;li style='display:none'&gt;&lt;/li&gt;&lt;/ol&gt;&lt;/li&gt;</v>
      </c>
    </row>
    <row r="275" spans="1:11" x14ac:dyDescent="0.25">
      <c r="A275" t="str">
        <f>IF(Sheet2!E278=1," class='correct'","")</f>
        <v/>
      </c>
      <c r="B275" s="16" t="str">
        <f>IF(ISBLANK(Sheet1!H275),"",CONCATENATE("&lt;img src='","media/",Sheet1!H275,"'&gt;&lt;br/&gt;"))</f>
        <v/>
      </c>
      <c r="C275" s="16" t="str">
        <f>IF(ISBLANK(Sheet1!I275),"",CONCATENATE("&lt;br/&gt;&lt;img src='","media/",Sheet1!I275,"'&gt;"))</f>
        <v/>
      </c>
      <c r="D275" s="16" t="str">
        <f>IF(ISBLANK(Sheet1!J275),"",CONCATENATE("&lt;br/&gt;&lt;img src='","media/",Sheet1!J275,"'&gt;"))</f>
        <v/>
      </c>
      <c r="E275" s="16" t="str">
        <f>IF(ISBLANK(Sheet1!K275),"",CONCATENATE("&lt;br/&gt;&lt;audio controls&gt;&lt;source src='media/",Sheet1!K275,"'&gt;Your browser does not support the audio element.&lt;/audio&gt;"))</f>
        <v/>
      </c>
      <c r="F275" s="16" t="str">
        <f>IF(ISBLANK(Sheet1!L275),"",CONCATENATE("&lt;br/&gt;&lt;video controls&gt;&lt;source src='media/",Sheet1!L275,"'&gt;Your browser does not support the audio element.&lt;/video&gt;"))</f>
        <v/>
      </c>
      <c r="G275" s="16" t="str">
        <f>CONCATENATE(B275,SUBSTITUTE(Sheet1!D275,CHAR(34),"&amp;quot;"),Sheet1!AF275,C275,D275,E275,F275)</f>
        <v/>
      </c>
      <c r="H275" t="str">
        <f>IF(LEN(I275)&gt;0,CONCATENATE("&lt;li class='question'&gt;&lt;div&gt;&lt;span id='soalno'&gt;Soal No&lt;/span&gt;&lt;span id='nosoal'&gt;",Sheet1!B275,"&lt;/span&gt;&lt;/div&gt;&lt;div&gt;"),CONCATENATE("&lt;li class='question' style='display:none'&gt;&lt;div&gt;&lt;span id='soalno'&gt;Soal No&lt;/span&gt;&lt;span id='nosoal'&gt;",Sheet1!B275,"&lt;/span&gt;&lt;/div&gt;&lt;div&gt;"))</f>
        <v>&lt;li class='question' style='display:none'&gt;&lt;div&gt;&lt;span id='soalno'&gt;Soal No&lt;/span&gt;&lt;span id='nosoal'&gt;&lt;/span&gt;&lt;/div&gt;&lt;div&gt;</v>
      </c>
      <c r="I275" t="str">
        <f t="shared" si="93"/>
        <v/>
      </c>
      <c r="J275" t="s">
        <v>66</v>
      </c>
      <c r="K275" t="str">
        <f t="shared" si="94"/>
        <v>&lt;li class='question' style='display:none'&gt;&lt;div&gt;&lt;span id='soalno'&gt;Soal No&lt;/span&gt;&lt;span id='nosoal'&gt;&lt;/span&gt;&lt;/div&gt;&lt;div&gt;&lt;/div&gt;</v>
      </c>
    </row>
    <row r="276" spans="1:11" x14ac:dyDescent="0.25">
      <c r="A276" t="str">
        <f>IF(Sheet2!E279=1," class='correct'","")</f>
        <v/>
      </c>
      <c r="B276" s="16" t="str">
        <f>IF(ISBLANK(Sheet1!H276),"",CONCATENATE("&lt;img src='","media/",Sheet1!H276,"'&gt;&lt;br/&gt;"))</f>
        <v/>
      </c>
      <c r="C276" s="16" t="str">
        <f>IF(ISBLANK(Sheet1!I276),"",CONCATENATE("&lt;br/&gt;&lt;img src='","media/",Sheet1!I276,"'&gt;"))</f>
        <v/>
      </c>
      <c r="D276" s="16" t="str">
        <f>IF(ISBLANK(Sheet1!J276),"",CONCATENATE("&lt;br/&gt;&lt;img src='","media/",Sheet1!J276,"'&gt;"))</f>
        <v/>
      </c>
      <c r="E276" s="16" t="str">
        <f>IF(ISBLANK(Sheet1!K276),"",CONCATENATE("&lt;br/&gt;&lt;audio controls&gt;&lt;source src='media/",Sheet1!K276,"'&gt;Your browser does not support the audio element.&lt;/audio&gt;"))</f>
        <v/>
      </c>
      <c r="F276" s="16" t="str">
        <f>IF(ISBLANK(Sheet1!L276),"",CONCATENATE("&lt;br/&gt;&lt;video controls&gt;&lt;source src='media/",Sheet1!L276,"'&gt;Your browser does not support the audio element.&lt;/video&gt;"))</f>
        <v/>
      </c>
      <c r="G276" s="16" t="str">
        <f>CONCATENATE(B276,SUBSTITUTE(Sheet1!D276,CHAR(34),"&amp;quot;"),Sheet1!AF276,C276,D276,E276,F276)</f>
        <v/>
      </c>
      <c r="H276" t="str">
        <f t="shared" ref="H276" si="99">IF(LEN(I276)&gt;0,CONCATENATE("&lt;ol class='answer'&gt;&lt;li",A276,"&gt;"),"&lt;ol style='display:none' class='answer'&gt;&lt;li style='display:none'&gt;")</f>
        <v>&lt;ol style='display:none' class='answer'&gt;&lt;li style='display:none'&gt;</v>
      </c>
      <c r="I276" t="str">
        <f t="shared" si="93"/>
        <v/>
      </c>
      <c r="J276" t="s">
        <v>65</v>
      </c>
      <c r="K276" t="str">
        <f t="shared" si="94"/>
        <v>&lt;ol style='display:none' class='answer'&gt;&lt;li style='display:none'&gt;&lt;/li&gt;</v>
      </c>
    </row>
    <row r="277" spans="1:11" x14ac:dyDescent="0.25">
      <c r="A277" t="str">
        <f>IF(Sheet2!E280=1," class='correct'","")</f>
        <v/>
      </c>
      <c r="B277" s="16" t="str">
        <f>IF(ISBLANK(Sheet1!H277),"",CONCATENATE("&lt;img src='","media/",Sheet1!H277,"'&gt;&lt;br/&gt;"))</f>
        <v/>
      </c>
      <c r="C277" s="16" t="str">
        <f>IF(ISBLANK(Sheet1!I277),"",CONCATENATE("&lt;br/&gt;&lt;img src='","media/",Sheet1!I277,"'&gt;"))</f>
        <v/>
      </c>
      <c r="D277" s="16" t="str">
        <f>IF(ISBLANK(Sheet1!J277),"",CONCATENATE("&lt;br/&gt;&lt;img src='","media/",Sheet1!J277,"'&gt;"))</f>
        <v/>
      </c>
      <c r="E277" s="16" t="str">
        <f>IF(ISBLANK(Sheet1!K277),"",CONCATENATE("&lt;br/&gt;&lt;audio controls&gt;&lt;source src='media/",Sheet1!K277,"'&gt;Your browser does not support the audio element.&lt;/audio&gt;"))</f>
        <v/>
      </c>
      <c r="F277" s="16" t="str">
        <f>IF(ISBLANK(Sheet1!L277),"",CONCATENATE("&lt;br/&gt;&lt;video controls&gt;&lt;source src='media/",Sheet1!L277,"'&gt;Your browser does not support the audio element.&lt;/video&gt;"))</f>
        <v/>
      </c>
      <c r="G277" s="16" t="str">
        <f>CONCATENATE(B277,SUBSTITUTE(Sheet1!D277,CHAR(34),"&amp;quot;"),Sheet1!AF277,C277,D277,E277,F277)</f>
        <v/>
      </c>
      <c r="H277" t="str">
        <f t="shared" ref="H277:H304" si="100">IF(LEN(I277)&gt;0,CONCATENATE("&lt;li",A277,"&gt;"),"&lt;li style='display:none'&gt;")</f>
        <v>&lt;li style='display:none'&gt;</v>
      </c>
      <c r="I277" t="str">
        <f t="shared" si="93"/>
        <v/>
      </c>
      <c r="J277" t="s">
        <v>65</v>
      </c>
      <c r="K277" t="str">
        <f t="shared" si="94"/>
        <v>&lt;li style='display:none'&gt;&lt;/li&gt;</v>
      </c>
    </row>
    <row r="278" spans="1:11" x14ac:dyDescent="0.25">
      <c r="A278" t="str">
        <f>IF(Sheet2!E281=1," class='correct'","")</f>
        <v/>
      </c>
      <c r="B278" s="16" t="str">
        <f>IF(ISBLANK(Sheet1!H278),"",CONCATENATE("&lt;img src='","media/",Sheet1!H278,"'&gt;&lt;br/&gt;"))</f>
        <v/>
      </c>
      <c r="C278" s="16" t="str">
        <f>IF(ISBLANK(Sheet1!I278),"",CONCATENATE("&lt;br/&gt;&lt;img src='","media/",Sheet1!I278,"'&gt;"))</f>
        <v/>
      </c>
      <c r="D278" s="16" t="str">
        <f>IF(ISBLANK(Sheet1!J278),"",CONCATENATE("&lt;br/&gt;&lt;img src='","media/",Sheet1!J278,"'&gt;"))</f>
        <v/>
      </c>
      <c r="E278" s="16" t="str">
        <f>IF(ISBLANK(Sheet1!K278),"",CONCATENATE("&lt;br/&gt;&lt;audio controls&gt;&lt;source src='media/",Sheet1!K278,"'&gt;Your browser does not support the audio element.&lt;/audio&gt;"))</f>
        <v/>
      </c>
      <c r="F278" s="16" t="str">
        <f>IF(ISBLANK(Sheet1!L278),"",CONCATENATE("&lt;br/&gt;&lt;video controls&gt;&lt;source src='media/",Sheet1!L278,"'&gt;Your browser does not support the audio element.&lt;/video&gt;"))</f>
        <v/>
      </c>
      <c r="G278" s="16" t="str">
        <f>CONCATENATE(B278,SUBSTITUTE(Sheet1!D278,CHAR(34),"&amp;quot;"),Sheet1!AF278,C278,D278,E278,F278)</f>
        <v/>
      </c>
      <c r="H278" t="str">
        <f t="shared" si="100"/>
        <v>&lt;li style='display:none'&gt;</v>
      </c>
      <c r="I278" t="str">
        <f t="shared" si="93"/>
        <v/>
      </c>
      <c r="J278" t="s">
        <v>65</v>
      </c>
      <c r="K278" t="str">
        <f t="shared" si="94"/>
        <v>&lt;li style='display:none'&gt;&lt;/li&gt;</v>
      </c>
    </row>
    <row r="279" spans="1:11" x14ac:dyDescent="0.25">
      <c r="A279" t="str">
        <f>IF(Sheet2!E282=1," class='correct'","")</f>
        <v/>
      </c>
      <c r="B279" s="16" t="str">
        <f>IF(ISBLANK(Sheet1!H279),"",CONCATENATE("&lt;img src='","media/",Sheet1!H279,"'&gt;&lt;br/&gt;"))</f>
        <v/>
      </c>
      <c r="C279" s="16" t="str">
        <f>IF(ISBLANK(Sheet1!I279),"",CONCATENATE("&lt;br/&gt;&lt;img src='","media/",Sheet1!I279,"'&gt;"))</f>
        <v/>
      </c>
      <c r="D279" s="16" t="str">
        <f>IF(ISBLANK(Sheet1!J279),"",CONCATENATE("&lt;br/&gt;&lt;img src='","media/",Sheet1!J279,"'&gt;"))</f>
        <v/>
      </c>
      <c r="E279" s="16" t="str">
        <f>IF(ISBLANK(Sheet1!K279),"",CONCATENATE("&lt;br/&gt;&lt;audio controls&gt;&lt;source src='media/",Sheet1!K279,"'&gt;Your browser does not support the audio element.&lt;/audio&gt;"))</f>
        <v/>
      </c>
      <c r="F279" s="16" t="str">
        <f>IF(ISBLANK(Sheet1!L279),"",CONCATENATE("&lt;br/&gt;&lt;video controls&gt;&lt;source src='media/",Sheet1!L279,"'&gt;Your browser does not support the audio element.&lt;/video&gt;"))</f>
        <v/>
      </c>
      <c r="G279" s="16" t="str">
        <f>CONCATENATE(B279,SUBSTITUTE(Sheet1!D279,CHAR(34),"&amp;quot;"),Sheet1!AF279,C279,D279,E279,F279)</f>
        <v/>
      </c>
      <c r="H279" t="str">
        <f t="shared" si="100"/>
        <v>&lt;li style='display:none'&gt;</v>
      </c>
      <c r="I279" t="str">
        <f t="shared" si="93"/>
        <v/>
      </c>
      <c r="J279" t="s">
        <v>65</v>
      </c>
      <c r="K279" t="str">
        <f t="shared" si="94"/>
        <v>&lt;li style='display:none'&gt;&lt;/li&gt;</v>
      </c>
    </row>
    <row r="280" spans="1:11" x14ac:dyDescent="0.25">
      <c r="A280" t="str">
        <f>IF(Sheet2!E283=1," class='correct'","")</f>
        <v/>
      </c>
      <c r="B280" s="16" t="str">
        <f>IF(ISBLANK(Sheet1!H280),"",CONCATENATE("&lt;img src='","media/",Sheet1!H280,"'&gt;&lt;br/&gt;"))</f>
        <v/>
      </c>
      <c r="C280" s="16" t="str">
        <f>IF(ISBLANK(Sheet1!I280),"",CONCATENATE("&lt;br/&gt;&lt;img src='","media/",Sheet1!I280,"'&gt;"))</f>
        <v/>
      </c>
      <c r="D280" s="16" t="str">
        <f>IF(ISBLANK(Sheet1!J280),"",CONCATENATE("&lt;br/&gt;&lt;img src='","media/",Sheet1!J280,"'&gt;"))</f>
        <v/>
      </c>
      <c r="E280" s="16" t="str">
        <f>IF(ISBLANK(Sheet1!K280),"",CONCATENATE("&lt;br/&gt;&lt;audio controls&gt;&lt;source src='media/",Sheet1!K280,"'&gt;Your browser does not support the audio element.&lt;/audio&gt;"))</f>
        <v/>
      </c>
      <c r="F280" s="16" t="str">
        <f>IF(ISBLANK(Sheet1!L280),"",CONCATENATE("&lt;br/&gt;&lt;video controls&gt;&lt;source src='media/",Sheet1!L280,"'&gt;Your browser does not support the audio element.&lt;/video&gt;"))</f>
        <v/>
      </c>
      <c r="G280" s="16" t="str">
        <f>CONCATENATE(B280,SUBSTITUTE(Sheet1!D280,CHAR(34),"&amp;quot;"),Sheet1!AF280,C280,D280,E280,F280)</f>
        <v/>
      </c>
      <c r="H280" t="str">
        <f t="shared" si="100"/>
        <v>&lt;li style='display:none'&gt;</v>
      </c>
      <c r="I280" t="str">
        <f t="shared" si="93"/>
        <v/>
      </c>
      <c r="J280" t="s">
        <v>67</v>
      </c>
      <c r="K280" t="str">
        <f t="shared" si="94"/>
        <v>&lt;li style='display:none'&gt;&lt;/li&gt;&lt;/ol&gt;&lt;/li&gt;</v>
      </c>
    </row>
    <row r="281" spans="1:11" x14ac:dyDescent="0.25">
      <c r="A281" t="str">
        <f>IF(Sheet2!E284=1," class='correct'","")</f>
        <v/>
      </c>
      <c r="B281" s="16" t="str">
        <f>IF(ISBLANK(Sheet1!H281),"",CONCATENATE("&lt;img src='","media/",Sheet1!H281,"'&gt;&lt;br/&gt;"))</f>
        <v/>
      </c>
      <c r="C281" s="16" t="str">
        <f>IF(ISBLANK(Sheet1!I281),"",CONCATENATE("&lt;br/&gt;&lt;img src='","media/",Sheet1!I281,"'&gt;"))</f>
        <v/>
      </c>
      <c r="D281" s="16" t="str">
        <f>IF(ISBLANK(Sheet1!J281),"",CONCATENATE("&lt;br/&gt;&lt;img src='","media/",Sheet1!J281,"'&gt;"))</f>
        <v/>
      </c>
      <c r="E281" s="16" t="str">
        <f>IF(ISBLANK(Sheet1!K281),"",CONCATENATE("&lt;br/&gt;&lt;audio controls&gt;&lt;source src='media/",Sheet1!K281,"'&gt;Your browser does not support the audio element.&lt;/audio&gt;"))</f>
        <v/>
      </c>
      <c r="F281" s="16" t="str">
        <f>IF(ISBLANK(Sheet1!L281),"",CONCATENATE("&lt;br/&gt;&lt;video controls&gt;&lt;source src='media/",Sheet1!L281,"'&gt;Your browser does not support the audio element.&lt;/video&gt;"))</f>
        <v/>
      </c>
      <c r="G281" s="16" t="str">
        <f>CONCATENATE(B281,SUBSTITUTE(Sheet1!D281,CHAR(34),"&amp;quot;"),Sheet1!AF281,C281,D281,E281,F281)</f>
        <v/>
      </c>
      <c r="H281" t="str">
        <f>IF(LEN(I281)&gt;0,CONCATENATE("&lt;li class='question'&gt;&lt;div&gt;&lt;span id='soalno'&gt;Soal No&lt;/span&gt;&lt;span id='nosoal'&gt;",Sheet1!B281,"&lt;/span&gt;&lt;/div&gt;&lt;div&gt;"),CONCATENATE("&lt;li class='question' style='display:none'&gt;&lt;div&gt;&lt;span id='soalno'&gt;Soal No&lt;/span&gt;&lt;span id='nosoal'&gt;",Sheet1!B281,"&lt;/span&gt;&lt;/div&gt;&lt;div&gt;"))</f>
        <v>&lt;li class='question' style='display:none'&gt;&lt;div&gt;&lt;span id='soalno'&gt;Soal No&lt;/span&gt;&lt;span id='nosoal'&gt;&lt;/span&gt;&lt;/div&gt;&lt;div&gt;</v>
      </c>
      <c r="I281" t="str">
        <f t="shared" si="93"/>
        <v/>
      </c>
      <c r="J281" t="s">
        <v>66</v>
      </c>
      <c r="K281" t="str">
        <f t="shared" si="94"/>
        <v>&lt;li class='question' style='display:none'&gt;&lt;div&gt;&lt;span id='soalno'&gt;Soal No&lt;/span&gt;&lt;span id='nosoal'&gt;&lt;/span&gt;&lt;/div&gt;&lt;div&gt;&lt;/div&gt;</v>
      </c>
    </row>
    <row r="282" spans="1:11" x14ac:dyDescent="0.25">
      <c r="A282" t="str">
        <f>IF(Sheet2!E285=1," class='correct'","")</f>
        <v/>
      </c>
      <c r="B282" s="16" t="str">
        <f>IF(ISBLANK(Sheet1!H282),"",CONCATENATE("&lt;img src='","media/",Sheet1!H282,"'&gt;&lt;br/&gt;"))</f>
        <v/>
      </c>
      <c r="C282" s="16" t="str">
        <f>IF(ISBLANK(Sheet1!I282),"",CONCATENATE("&lt;br/&gt;&lt;img src='","media/",Sheet1!I282,"'&gt;"))</f>
        <v/>
      </c>
      <c r="D282" s="16" t="str">
        <f>IF(ISBLANK(Sheet1!J282),"",CONCATENATE("&lt;br/&gt;&lt;img src='","media/",Sheet1!J282,"'&gt;"))</f>
        <v/>
      </c>
      <c r="E282" s="16" t="str">
        <f>IF(ISBLANK(Sheet1!K282),"",CONCATENATE("&lt;br/&gt;&lt;audio controls&gt;&lt;source src='media/",Sheet1!K282,"'&gt;Your browser does not support the audio element.&lt;/audio&gt;"))</f>
        <v/>
      </c>
      <c r="F282" s="16" t="str">
        <f>IF(ISBLANK(Sheet1!L282),"",CONCATENATE("&lt;br/&gt;&lt;video controls&gt;&lt;source src='media/",Sheet1!L282,"'&gt;Your browser does not support the audio element.&lt;/video&gt;"))</f>
        <v/>
      </c>
      <c r="G282" s="16" t="str">
        <f>CONCATENATE(B282,SUBSTITUTE(Sheet1!D282,CHAR(34),"&amp;quot;"),Sheet1!AF282,C282,D282,E282,F282)</f>
        <v/>
      </c>
      <c r="H282" t="str">
        <f t="shared" ref="H282" si="101">IF(LEN(I282)&gt;0,CONCATENATE("&lt;ol class='answer'&gt;&lt;li",A282,"&gt;"),"&lt;ol style='display:none' class='answer'&gt;&lt;li style='display:none'&gt;")</f>
        <v>&lt;ol style='display:none' class='answer'&gt;&lt;li style='display:none'&gt;</v>
      </c>
      <c r="I282" t="str">
        <f t="shared" si="93"/>
        <v/>
      </c>
      <c r="J282" t="s">
        <v>65</v>
      </c>
      <c r="K282" t="str">
        <f t="shared" si="94"/>
        <v>&lt;ol style='display:none' class='answer'&gt;&lt;li style='display:none'&gt;&lt;/li&gt;</v>
      </c>
    </row>
    <row r="283" spans="1:11" x14ac:dyDescent="0.25">
      <c r="A283" t="str">
        <f>IF(Sheet2!E286=1," class='correct'","")</f>
        <v/>
      </c>
      <c r="B283" s="16" t="str">
        <f>IF(ISBLANK(Sheet1!H283),"",CONCATENATE("&lt;img src='","media/",Sheet1!H283,"'&gt;&lt;br/&gt;"))</f>
        <v/>
      </c>
      <c r="C283" s="16" t="str">
        <f>IF(ISBLANK(Sheet1!I283),"",CONCATENATE("&lt;br/&gt;&lt;img src='","media/",Sheet1!I283,"'&gt;"))</f>
        <v/>
      </c>
      <c r="D283" s="16" t="str">
        <f>IF(ISBLANK(Sheet1!J283),"",CONCATENATE("&lt;br/&gt;&lt;img src='","media/",Sheet1!J283,"'&gt;"))</f>
        <v/>
      </c>
      <c r="E283" s="16" t="str">
        <f>IF(ISBLANK(Sheet1!K283),"",CONCATENATE("&lt;br/&gt;&lt;audio controls&gt;&lt;source src='media/",Sheet1!K283,"'&gt;Your browser does not support the audio element.&lt;/audio&gt;"))</f>
        <v/>
      </c>
      <c r="F283" s="16" t="str">
        <f>IF(ISBLANK(Sheet1!L283),"",CONCATENATE("&lt;br/&gt;&lt;video controls&gt;&lt;source src='media/",Sheet1!L283,"'&gt;Your browser does not support the audio element.&lt;/video&gt;"))</f>
        <v/>
      </c>
      <c r="G283" s="16" t="str">
        <f>CONCATENATE(B283,SUBSTITUTE(Sheet1!D283,CHAR(34),"&amp;quot;"),Sheet1!AF283,C283,D283,E283,F283)</f>
        <v/>
      </c>
      <c r="H283" t="str">
        <f t="shared" ref="H283" si="102">IF(LEN(I283)&gt;0,CONCATENATE("&lt;li",A283,"&gt;"),"&lt;li style='display:none'&gt;")</f>
        <v>&lt;li style='display:none'&gt;</v>
      </c>
      <c r="I283" t="str">
        <f t="shared" si="93"/>
        <v/>
      </c>
      <c r="J283" t="s">
        <v>65</v>
      </c>
      <c r="K283" t="str">
        <f t="shared" si="94"/>
        <v>&lt;li style='display:none'&gt;&lt;/li&gt;</v>
      </c>
    </row>
    <row r="284" spans="1:11" x14ac:dyDescent="0.25">
      <c r="A284" t="str">
        <f>IF(Sheet2!E287=1," class='correct'","")</f>
        <v/>
      </c>
      <c r="B284" s="16" t="str">
        <f>IF(ISBLANK(Sheet1!H284),"",CONCATENATE("&lt;img src='","media/",Sheet1!H284,"'&gt;&lt;br/&gt;"))</f>
        <v/>
      </c>
      <c r="C284" s="16" t="str">
        <f>IF(ISBLANK(Sheet1!I284),"",CONCATENATE("&lt;br/&gt;&lt;img src='","media/",Sheet1!I284,"'&gt;"))</f>
        <v/>
      </c>
      <c r="D284" s="16" t="str">
        <f>IF(ISBLANK(Sheet1!J284),"",CONCATENATE("&lt;br/&gt;&lt;img src='","media/",Sheet1!J284,"'&gt;"))</f>
        <v/>
      </c>
      <c r="E284" s="16" t="str">
        <f>IF(ISBLANK(Sheet1!K284),"",CONCATENATE("&lt;br/&gt;&lt;audio controls&gt;&lt;source src='media/",Sheet1!K284,"'&gt;Your browser does not support the audio element.&lt;/audio&gt;"))</f>
        <v/>
      </c>
      <c r="F284" s="16" t="str">
        <f>IF(ISBLANK(Sheet1!L284),"",CONCATENATE("&lt;br/&gt;&lt;video controls&gt;&lt;source src='media/",Sheet1!L284,"'&gt;Your browser does not support the audio element.&lt;/video&gt;"))</f>
        <v/>
      </c>
      <c r="G284" s="16" t="str">
        <f>CONCATENATE(B284,SUBSTITUTE(Sheet1!D284,CHAR(34),"&amp;quot;"),Sheet1!AF284,C284,D284,E284,F284)</f>
        <v/>
      </c>
      <c r="H284" t="str">
        <f t="shared" si="100"/>
        <v>&lt;li style='display:none'&gt;</v>
      </c>
      <c r="I284" t="str">
        <f t="shared" si="93"/>
        <v/>
      </c>
      <c r="J284" t="s">
        <v>65</v>
      </c>
      <c r="K284" t="str">
        <f t="shared" si="94"/>
        <v>&lt;li style='display:none'&gt;&lt;/li&gt;</v>
      </c>
    </row>
    <row r="285" spans="1:11" x14ac:dyDescent="0.25">
      <c r="A285" t="str">
        <f>IF(Sheet2!E288=1," class='correct'","")</f>
        <v/>
      </c>
      <c r="B285" s="16" t="str">
        <f>IF(ISBLANK(Sheet1!H285),"",CONCATENATE("&lt;img src='","media/",Sheet1!H285,"'&gt;&lt;br/&gt;"))</f>
        <v/>
      </c>
      <c r="C285" s="16" t="str">
        <f>IF(ISBLANK(Sheet1!I285),"",CONCATENATE("&lt;br/&gt;&lt;img src='","media/",Sheet1!I285,"'&gt;"))</f>
        <v/>
      </c>
      <c r="D285" s="16" t="str">
        <f>IF(ISBLANK(Sheet1!J285),"",CONCATENATE("&lt;br/&gt;&lt;img src='","media/",Sheet1!J285,"'&gt;"))</f>
        <v/>
      </c>
      <c r="E285" s="16" t="str">
        <f>IF(ISBLANK(Sheet1!K285),"",CONCATENATE("&lt;br/&gt;&lt;audio controls&gt;&lt;source src='media/",Sheet1!K285,"'&gt;Your browser does not support the audio element.&lt;/audio&gt;"))</f>
        <v/>
      </c>
      <c r="F285" s="16" t="str">
        <f>IF(ISBLANK(Sheet1!L285),"",CONCATENATE("&lt;br/&gt;&lt;video controls&gt;&lt;source src='media/",Sheet1!L285,"'&gt;Your browser does not support the audio element.&lt;/video&gt;"))</f>
        <v/>
      </c>
      <c r="G285" s="16" t="str">
        <f>CONCATENATE(B285,SUBSTITUTE(Sheet1!D285,CHAR(34),"&amp;quot;"),Sheet1!AF285,C285,D285,E285,F285)</f>
        <v/>
      </c>
      <c r="H285" t="str">
        <f t="shared" si="100"/>
        <v>&lt;li style='display:none'&gt;</v>
      </c>
      <c r="I285" t="str">
        <f t="shared" si="93"/>
        <v/>
      </c>
      <c r="J285" t="s">
        <v>65</v>
      </c>
      <c r="K285" t="str">
        <f t="shared" si="94"/>
        <v>&lt;li style='display:none'&gt;&lt;/li&gt;</v>
      </c>
    </row>
    <row r="286" spans="1:11" x14ac:dyDescent="0.25">
      <c r="A286" t="str">
        <f>IF(Sheet2!E289=1," class='correct'","")</f>
        <v/>
      </c>
      <c r="B286" s="16" t="str">
        <f>IF(ISBLANK(Sheet1!H286),"",CONCATENATE("&lt;img src='","media/",Sheet1!H286,"'&gt;&lt;br/&gt;"))</f>
        <v/>
      </c>
      <c r="C286" s="16" t="str">
        <f>IF(ISBLANK(Sheet1!I286),"",CONCATENATE("&lt;br/&gt;&lt;img src='","media/",Sheet1!I286,"'&gt;"))</f>
        <v/>
      </c>
      <c r="D286" s="16" t="str">
        <f>IF(ISBLANK(Sheet1!J286),"",CONCATENATE("&lt;br/&gt;&lt;img src='","media/",Sheet1!J286,"'&gt;"))</f>
        <v/>
      </c>
      <c r="E286" s="16" t="str">
        <f>IF(ISBLANK(Sheet1!K286),"",CONCATENATE("&lt;br/&gt;&lt;audio controls&gt;&lt;source src='media/",Sheet1!K286,"'&gt;Your browser does not support the audio element.&lt;/audio&gt;"))</f>
        <v/>
      </c>
      <c r="F286" s="16" t="str">
        <f>IF(ISBLANK(Sheet1!L286),"",CONCATENATE("&lt;br/&gt;&lt;video controls&gt;&lt;source src='media/",Sheet1!L286,"'&gt;Your browser does not support the audio element.&lt;/video&gt;"))</f>
        <v/>
      </c>
      <c r="G286" s="16" t="str">
        <f>CONCATENATE(B286,SUBSTITUTE(Sheet1!D286,CHAR(34),"&amp;quot;"),Sheet1!AF286,C286,D286,E286,F286)</f>
        <v/>
      </c>
      <c r="H286" t="str">
        <f t="shared" si="100"/>
        <v>&lt;li style='display:none'&gt;</v>
      </c>
      <c r="I286" t="str">
        <f t="shared" si="93"/>
        <v/>
      </c>
      <c r="J286" t="s">
        <v>67</v>
      </c>
      <c r="K286" t="str">
        <f t="shared" si="94"/>
        <v>&lt;li style='display:none'&gt;&lt;/li&gt;&lt;/ol&gt;&lt;/li&gt;</v>
      </c>
    </row>
    <row r="287" spans="1:11" x14ac:dyDescent="0.25">
      <c r="A287" t="str">
        <f>IF(Sheet2!E290=1," class='correct'","")</f>
        <v/>
      </c>
      <c r="B287" s="16" t="str">
        <f>IF(ISBLANK(Sheet1!H287),"",CONCATENATE("&lt;img src='","media/",Sheet1!H287,"'&gt;&lt;br/&gt;"))</f>
        <v/>
      </c>
      <c r="C287" s="16" t="str">
        <f>IF(ISBLANK(Sheet1!I287),"",CONCATENATE("&lt;br/&gt;&lt;img src='","media/",Sheet1!I287,"'&gt;"))</f>
        <v/>
      </c>
      <c r="D287" s="16" t="str">
        <f>IF(ISBLANK(Sheet1!J287),"",CONCATENATE("&lt;br/&gt;&lt;img src='","media/",Sheet1!J287,"'&gt;"))</f>
        <v/>
      </c>
      <c r="E287" s="16" t="str">
        <f>IF(ISBLANK(Sheet1!K287),"",CONCATENATE("&lt;br/&gt;&lt;audio controls&gt;&lt;source src='media/",Sheet1!K287,"'&gt;Your browser does not support the audio element.&lt;/audio&gt;"))</f>
        <v/>
      </c>
      <c r="F287" s="16" t="str">
        <f>IF(ISBLANK(Sheet1!L287),"",CONCATENATE("&lt;br/&gt;&lt;video controls&gt;&lt;source src='media/",Sheet1!L287,"'&gt;Your browser does not support the audio element.&lt;/video&gt;"))</f>
        <v/>
      </c>
      <c r="G287" s="16" t="str">
        <f>CONCATENATE(B287,SUBSTITUTE(Sheet1!D287,CHAR(34),"&amp;quot;"),Sheet1!AF287,C287,D287,E287,F287)</f>
        <v/>
      </c>
      <c r="H287" t="str">
        <f>IF(LEN(I287)&gt;0,CONCATENATE("&lt;li class='question'&gt;&lt;div&gt;&lt;span id='soalno'&gt;Soal No&lt;/span&gt;&lt;span id='nosoal'&gt;",Sheet1!B287,"&lt;/span&gt;&lt;/div&gt;&lt;div&gt;"),CONCATENATE("&lt;li class='question' style='display:none'&gt;&lt;div&gt;&lt;span id='soalno'&gt;Soal No&lt;/span&gt;&lt;span id='nosoal'&gt;",Sheet1!B287,"&lt;/span&gt;&lt;/div&gt;&lt;div&gt;"))</f>
        <v>&lt;li class='question' style='display:none'&gt;&lt;div&gt;&lt;span id='soalno'&gt;Soal No&lt;/span&gt;&lt;span id='nosoal'&gt;&lt;/span&gt;&lt;/div&gt;&lt;div&gt;</v>
      </c>
      <c r="I287" t="str">
        <f t="shared" si="93"/>
        <v/>
      </c>
      <c r="J287" t="s">
        <v>66</v>
      </c>
      <c r="K287" t="str">
        <f t="shared" si="94"/>
        <v>&lt;li class='question' style='display:none'&gt;&lt;div&gt;&lt;span id='soalno'&gt;Soal No&lt;/span&gt;&lt;span id='nosoal'&gt;&lt;/span&gt;&lt;/div&gt;&lt;div&gt;&lt;/div&gt;</v>
      </c>
    </row>
    <row r="288" spans="1:11" x14ac:dyDescent="0.25">
      <c r="A288" t="str">
        <f>IF(Sheet2!E291=1," class='correct'","")</f>
        <v/>
      </c>
      <c r="B288" s="16" t="str">
        <f>IF(ISBLANK(Sheet1!H288),"",CONCATENATE("&lt;img src='","media/",Sheet1!H288,"'&gt;&lt;br/&gt;"))</f>
        <v/>
      </c>
      <c r="C288" s="16" t="str">
        <f>IF(ISBLANK(Sheet1!I288),"",CONCATENATE("&lt;br/&gt;&lt;img src='","media/",Sheet1!I288,"'&gt;"))</f>
        <v/>
      </c>
      <c r="D288" s="16" t="str">
        <f>IF(ISBLANK(Sheet1!J288),"",CONCATENATE("&lt;br/&gt;&lt;img src='","media/",Sheet1!J288,"'&gt;"))</f>
        <v/>
      </c>
      <c r="E288" s="16" t="str">
        <f>IF(ISBLANK(Sheet1!K288),"",CONCATENATE("&lt;br/&gt;&lt;audio controls&gt;&lt;source src='media/",Sheet1!K288,"'&gt;Your browser does not support the audio element.&lt;/audio&gt;"))</f>
        <v/>
      </c>
      <c r="F288" s="16" t="str">
        <f>IF(ISBLANK(Sheet1!L288),"",CONCATENATE("&lt;br/&gt;&lt;video controls&gt;&lt;source src='media/",Sheet1!L288,"'&gt;Your browser does not support the audio element.&lt;/video&gt;"))</f>
        <v/>
      </c>
      <c r="G288" s="16" t="str">
        <f>CONCATENATE(B288,SUBSTITUTE(Sheet1!D288,CHAR(34),"&amp;quot;"),Sheet1!AF288,C288,D288,E288,F288)</f>
        <v/>
      </c>
      <c r="H288" t="str">
        <f t="shared" ref="H288" si="103">IF(LEN(I288)&gt;0,CONCATENATE("&lt;ol class='answer'&gt;&lt;li",A288,"&gt;"),"&lt;ol style='display:none' class='answer'&gt;&lt;li style='display:none'&gt;")</f>
        <v>&lt;ol style='display:none' class='answer'&gt;&lt;li style='display:none'&gt;</v>
      </c>
      <c r="I288" t="str">
        <f t="shared" si="93"/>
        <v/>
      </c>
      <c r="J288" t="s">
        <v>65</v>
      </c>
      <c r="K288" t="str">
        <f t="shared" si="94"/>
        <v>&lt;ol style='display:none' class='answer'&gt;&lt;li style='display:none'&gt;&lt;/li&gt;</v>
      </c>
    </row>
    <row r="289" spans="1:11" x14ac:dyDescent="0.25">
      <c r="A289" t="str">
        <f>IF(Sheet2!E292=1," class='correct'","")</f>
        <v/>
      </c>
      <c r="B289" s="16" t="str">
        <f>IF(ISBLANK(Sheet1!H289),"",CONCATENATE("&lt;img src='","media/",Sheet1!H289,"'&gt;&lt;br/&gt;"))</f>
        <v/>
      </c>
      <c r="C289" s="16" t="str">
        <f>IF(ISBLANK(Sheet1!I289),"",CONCATENATE("&lt;br/&gt;&lt;img src='","media/",Sheet1!I289,"'&gt;"))</f>
        <v/>
      </c>
      <c r="D289" s="16" t="str">
        <f>IF(ISBLANK(Sheet1!J289),"",CONCATENATE("&lt;br/&gt;&lt;img src='","media/",Sheet1!J289,"'&gt;"))</f>
        <v/>
      </c>
      <c r="E289" s="16" t="str">
        <f>IF(ISBLANK(Sheet1!K289),"",CONCATENATE("&lt;br/&gt;&lt;audio controls&gt;&lt;source src='media/",Sheet1!K289,"'&gt;Your browser does not support the audio element.&lt;/audio&gt;"))</f>
        <v/>
      </c>
      <c r="F289" s="16" t="str">
        <f>IF(ISBLANK(Sheet1!L289),"",CONCATENATE("&lt;br/&gt;&lt;video controls&gt;&lt;source src='media/",Sheet1!L289,"'&gt;Your browser does not support the audio element.&lt;/video&gt;"))</f>
        <v/>
      </c>
      <c r="G289" s="16" t="str">
        <f>CONCATENATE(B289,SUBSTITUTE(Sheet1!D289,CHAR(34),"&amp;quot;"),Sheet1!AF289,C289,D289,E289,F289)</f>
        <v/>
      </c>
      <c r="H289" t="str">
        <f t="shared" ref="H289" si="104">IF(LEN(I289)&gt;0,CONCATENATE("&lt;li",A289,"&gt;"),"&lt;li style='display:none'&gt;")</f>
        <v>&lt;li style='display:none'&gt;</v>
      </c>
      <c r="I289" t="str">
        <f t="shared" si="93"/>
        <v/>
      </c>
      <c r="J289" t="s">
        <v>65</v>
      </c>
      <c r="K289" t="str">
        <f t="shared" si="94"/>
        <v>&lt;li style='display:none'&gt;&lt;/li&gt;</v>
      </c>
    </row>
    <row r="290" spans="1:11" x14ac:dyDescent="0.25">
      <c r="A290" t="str">
        <f>IF(Sheet2!E293=1," class='correct'","")</f>
        <v/>
      </c>
      <c r="B290" s="16" t="str">
        <f>IF(ISBLANK(Sheet1!H290),"",CONCATENATE("&lt;img src='","media/",Sheet1!H290,"'&gt;&lt;br/&gt;"))</f>
        <v/>
      </c>
      <c r="C290" s="16" t="str">
        <f>IF(ISBLANK(Sheet1!I290),"",CONCATENATE("&lt;br/&gt;&lt;img src='","media/",Sheet1!I290,"'&gt;"))</f>
        <v/>
      </c>
      <c r="D290" s="16" t="str">
        <f>IF(ISBLANK(Sheet1!J290),"",CONCATENATE("&lt;br/&gt;&lt;img src='","media/",Sheet1!J290,"'&gt;"))</f>
        <v/>
      </c>
      <c r="E290" s="16" t="str">
        <f>IF(ISBLANK(Sheet1!K290),"",CONCATENATE("&lt;br/&gt;&lt;audio controls&gt;&lt;source src='media/",Sheet1!K290,"'&gt;Your browser does not support the audio element.&lt;/audio&gt;"))</f>
        <v/>
      </c>
      <c r="F290" s="16" t="str">
        <f>IF(ISBLANK(Sheet1!L290),"",CONCATENATE("&lt;br/&gt;&lt;video controls&gt;&lt;source src='media/",Sheet1!L290,"'&gt;Your browser does not support the audio element.&lt;/video&gt;"))</f>
        <v/>
      </c>
      <c r="G290" s="16" t="str">
        <f>CONCATENATE(B290,SUBSTITUTE(Sheet1!D290,CHAR(34),"&amp;quot;"),Sheet1!AF290,C290,D290,E290,F290)</f>
        <v/>
      </c>
      <c r="H290" t="str">
        <f t="shared" si="100"/>
        <v>&lt;li style='display:none'&gt;</v>
      </c>
      <c r="I290" t="str">
        <f t="shared" si="93"/>
        <v/>
      </c>
      <c r="J290" t="s">
        <v>65</v>
      </c>
      <c r="K290" t="str">
        <f t="shared" si="94"/>
        <v>&lt;li style='display:none'&gt;&lt;/li&gt;</v>
      </c>
    </row>
    <row r="291" spans="1:11" x14ac:dyDescent="0.25">
      <c r="A291" t="str">
        <f>IF(Sheet2!E294=1," class='correct'","")</f>
        <v/>
      </c>
      <c r="B291" s="16" t="str">
        <f>IF(ISBLANK(Sheet1!H291),"",CONCATENATE("&lt;img src='","media/",Sheet1!H291,"'&gt;&lt;br/&gt;"))</f>
        <v/>
      </c>
      <c r="C291" s="16" t="str">
        <f>IF(ISBLANK(Sheet1!I291),"",CONCATENATE("&lt;br/&gt;&lt;img src='","media/",Sheet1!I291,"'&gt;"))</f>
        <v/>
      </c>
      <c r="D291" s="16" t="str">
        <f>IF(ISBLANK(Sheet1!J291),"",CONCATENATE("&lt;br/&gt;&lt;img src='","media/",Sheet1!J291,"'&gt;"))</f>
        <v/>
      </c>
      <c r="E291" s="16" t="str">
        <f>IF(ISBLANK(Sheet1!K291),"",CONCATENATE("&lt;br/&gt;&lt;audio controls&gt;&lt;source src='media/",Sheet1!K291,"'&gt;Your browser does not support the audio element.&lt;/audio&gt;"))</f>
        <v/>
      </c>
      <c r="F291" s="16" t="str">
        <f>IF(ISBLANK(Sheet1!L291),"",CONCATENATE("&lt;br/&gt;&lt;video controls&gt;&lt;source src='media/",Sheet1!L291,"'&gt;Your browser does not support the audio element.&lt;/video&gt;"))</f>
        <v/>
      </c>
      <c r="G291" s="16" t="str">
        <f>CONCATENATE(B291,SUBSTITUTE(Sheet1!D291,CHAR(34),"&amp;quot;"),Sheet1!AF291,C291,D291,E291,F291)</f>
        <v/>
      </c>
      <c r="H291" t="str">
        <f t="shared" si="100"/>
        <v>&lt;li style='display:none'&gt;</v>
      </c>
      <c r="I291" t="str">
        <f t="shared" si="93"/>
        <v/>
      </c>
      <c r="J291" t="s">
        <v>65</v>
      </c>
      <c r="K291" t="str">
        <f t="shared" si="94"/>
        <v>&lt;li style='display:none'&gt;&lt;/li&gt;</v>
      </c>
    </row>
    <row r="292" spans="1:11" x14ac:dyDescent="0.25">
      <c r="A292" t="str">
        <f>IF(Sheet2!E295=1," class='correct'","")</f>
        <v/>
      </c>
      <c r="B292" s="16" t="str">
        <f>IF(ISBLANK(Sheet1!H292),"",CONCATENATE("&lt;img src='","media/",Sheet1!H292,"'&gt;&lt;br/&gt;"))</f>
        <v/>
      </c>
      <c r="C292" s="16" t="str">
        <f>IF(ISBLANK(Sheet1!I292),"",CONCATENATE("&lt;br/&gt;&lt;img src='","media/",Sheet1!I292,"'&gt;"))</f>
        <v/>
      </c>
      <c r="D292" s="16" t="str">
        <f>IF(ISBLANK(Sheet1!J292),"",CONCATENATE("&lt;br/&gt;&lt;img src='","media/",Sheet1!J292,"'&gt;"))</f>
        <v/>
      </c>
      <c r="E292" s="16" t="str">
        <f>IF(ISBLANK(Sheet1!K292),"",CONCATENATE("&lt;br/&gt;&lt;audio controls&gt;&lt;source src='media/",Sheet1!K292,"'&gt;Your browser does not support the audio element.&lt;/audio&gt;"))</f>
        <v/>
      </c>
      <c r="F292" s="16" t="str">
        <f>IF(ISBLANK(Sheet1!L292),"",CONCATENATE("&lt;br/&gt;&lt;video controls&gt;&lt;source src='media/",Sheet1!L292,"'&gt;Your browser does not support the audio element.&lt;/video&gt;"))</f>
        <v/>
      </c>
      <c r="G292" s="16" t="str">
        <f>CONCATENATE(B292,SUBSTITUTE(Sheet1!D292,CHAR(34),"&amp;quot;"),Sheet1!AF292,C292,D292,E292,F292)</f>
        <v/>
      </c>
      <c r="H292" t="str">
        <f t="shared" si="100"/>
        <v>&lt;li style='display:none'&gt;</v>
      </c>
      <c r="I292" t="str">
        <f t="shared" si="93"/>
        <v/>
      </c>
      <c r="J292" t="s">
        <v>67</v>
      </c>
      <c r="K292" t="str">
        <f t="shared" si="94"/>
        <v>&lt;li style='display:none'&gt;&lt;/li&gt;&lt;/ol&gt;&lt;/li&gt;</v>
      </c>
    </row>
    <row r="293" spans="1:11" x14ac:dyDescent="0.25">
      <c r="A293" t="str">
        <f>IF(Sheet2!E296=1," class='correct'","")</f>
        <v/>
      </c>
      <c r="B293" s="16" t="str">
        <f>IF(ISBLANK(Sheet1!H293),"",CONCATENATE("&lt;img src='","media/",Sheet1!H293,"'&gt;&lt;br/&gt;"))</f>
        <v/>
      </c>
      <c r="C293" s="16" t="str">
        <f>IF(ISBLANK(Sheet1!I293),"",CONCATENATE("&lt;br/&gt;&lt;img src='","media/",Sheet1!I293,"'&gt;"))</f>
        <v/>
      </c>
      <c r="D293" s="16" t="str">
        <f>IF(ISBLANK(Sheet1!J293),"",CONCATENATE("&lt;br/&gt;&lt;img src='","media/",Sheet1!J293,"'&gt;"))</f>
        <v/>
      </c>
      <c r="E293" s="16" t="str">
        <f>IF(ISBLANK(Sheet1!K293),"",CONCATENATE("&lt;br/&gt;&lt;audio controls&gt;&lt;source src='media/",Sheet1!K293,"'&gt;Your browser does not support the audio element.&lt;/audio&gt;"))</f>
        <v/>
      </c>
      <c r="F293" s="16" t="str">
        <f>IF(ISBLANK(Sheet1!L293),"",CONCATENATE("&lt;br/&gt;&lt;video controls&gt;&lt;source src='media/",Sheet1!L293,"'&gt;Your browser does not support the audio element.&lt;/video&gt;"))</f>
        <v/>
      </c>
      <c r="G293" s="16" t="str">
        <f>CONCATENATE(B293,SUBSTITUTE(Sheet1!D293,CHAR(34),"&amp;quot;"),Sheet1!AF293,C293,D293,E293,F293)</f>
        <v/>
      </c>
      <c r="H293" t="str">
        <f>IF(LEN(I293)&gt;0,CONCATENATE("&lt;li class='question'&gt;&lt;div&gt;&lt;span id='soalno'&gt;Soal No&lt;/span&gt;&lt;span id='nosoal'&gt;",Sheet1!B293,"&lt;/span&gt;&lt;/div&gt;&lt;div&gt;"),CONCATENATE("&lt;li class='question' style='display:none'&gt;&lt;div&gt;&lt;span id='soalno'&gt;Soal No&lt;/span&gt;&lt;span id='nosoal'&gt;",Sheet1!B293,"&lt;/span&gt;&lt;/div&gt;&lt;div&gt;"))</f>
        <v>&lt;li class='question' style='display:none'&gt;&lt;div&gt;&lt;span id='soalno'&gt;Soal No&lt;/span&gt;&lt;span id='nosoal'&gt;&lt;/span&gt;&lt;/div&gt;&lt;div&gt;</v>
      </c>
      <c r="I293" t="str">
        <f t="shared" si="93"/>
        <v/>
      </c>
      <c r="J293" t="s">
        <v>66</v>
      </c>
      <c r="K293" t="str">
        <f t="shared" si="94"/>
        <v>&lt;li class='question' style='display:none'&gt;&lt;div&gt;&lt;span id='soalno'&gt;Soal No&lt;/span&gt;&lt;span id='nosoal'&gt;&lt;/span&gt;&lt;/div&gt;&lt;div&gt;&lt;/div&gt;</v>
      </c>
    </row>
    <row r="294" spans="1:11" x14ac:dyDescent="0.25">
      <c r="A294" t="str">
        <f>IF(Sheet2!E297=1," class='correct'","")</f>
        <v/>
      </c>
      <c r="B294" s="16" t="str">
        <f>IF(ISBLANK(Sheet1!H294),"",CONCATENATE("&lt;img src='","media/",Sheet1!H294,"'&gt;&lt;br/&gt;"))</f>
        <v/>
      </c>
      <c r="C294" s="16" t="str">
        <f>IF(ISBLANK(Sheet1!I294),"",CONCATENATE("&lt;br/&gt;&lt;img src='","media/",Sheet1!I294,"'&gt;"))</f>
        <v/>
      </c>
      <c r="D294" s="16" t="str">
        <f>IF(ISBLANK(Sheet1!J294),"",CONCATENATE("&lt;br/&gt;&lt;img src='","media/",Sheet1!J294,"'&gt;"))</f>
        <v/>
      </c>
      <c r="E294" s="16" t="str">
        <f>IF(ISBLANK(Sheet1!K294),"",CONCATENATE("&lt;br/&gt;&lt;audio controls&gt;&lt;source src='media/",Sheet1!K294,"'&gt;Your browser does not support the audio element.&lt;/audio&gt;"))</f>
        <v/>
      </c>
      <c r="F294" s="16" t="str">
        <f>IF(ISBLANK(Sheet1!L294),"",CONCATENATE("&lt;br/&gt;&lt;video controls&gt;&lt;source src='media/",Sheet1!L294,"'&gt;Your browser does not support the audio element.&lt;/video&gt;"))</f>
        <v/>
      </c>
      <c r="G294" s="16" t="str">
        <f>CONCATENATE(B294,SUBSTITUTE(Sheet1!D294,CHAR(34),"&amp;quot;"),Sheet1!AF294,C294,D294,E294,F294)</f>
        <v/>
      </c>
      <c r="H294" t="str">
        <f t="shared" ref="H294" si="105">IF(LEN(I294)&gt;0,CONCATENATE("&lt;ol class='answer'&gt;&lt;li",A294,"&gt;"),"&lt;ol style='display:none' class='answer'&gt;&lt;li style='display:none'&gt;")</f>
        <v>&lt;ol style='display:none' class='answer'&gt;&lt;li style='display:none'&gt;</v>
      </c>
      <c r="I294" t="str">
        <f t="shared" si="93"/>
        <v/>
      </c>
      <c r="J294" t="s">
        <v>65</v>
      </c>
      <c r="K294" t="str">
        <f t="shared" si="94"/>
        <v>&lt;ol style='display:none' class='answer'&gt;&lt;li style='display:none'&gt;&lt;/li&gt;</v>
      </c>
    </row>
    <row r="295" spans="1:11" x14ac:dyDescent="0.25">
      <c r="A295" t="str">
        <f>IF(Sheet2!E298=1," class='correct'","")</f>
        <v/>
      </c>
      <c r="B295" s="16" t="str">
        <f>IF(ISBLANK(Sheet1!H295),"",CONCATENATE("&lt;img src='","media/",Sheet1!H295,"'&gt;&lt;br/&gt;"))</f>
        <v/>
      </c>
      <c r="C295" s="16" t="str">
        <f>IF(ISBLANK(Sheet1!I295),"",CONCATENATE("&lt;br/&gt;&lt;img src='","media/",Sheet1!I295,"'&gt;"))</f>
        <v/>
      </c>
      <c r="D295" s="16" t="str">
        <f>IF(ISBLANK(Sheet1!J295),"",CONCATENATE("&lt;br/&gt;&lt;img src='","media/",Sheet1!J295,"'&gt;"))</f>
        <v/>
      </c>
      <c r="E295" s="16" t="str">
        <f>IF(ISBLANK(Sheet1!K295),"",CONCATENATE("&lt;br/&gt;&lt;audio controls&gt;&lt;source src='media/",Sheet1!K295,"'&gt;Your browser does not support the audio element.&lt;/audio&gt;"))</f>
        <v/>
      </c>
      <c r="F295" s="16" t="str">
        <f>IF(ISBLANK(Sheet1!L295),"",CONCATENATE("&lt;br/&gt;&lt;video controls&gt;&lt;source src='media/",Sheet1!L295,"'&gt;Your browser does not support the audio element.&lt;/video&gt;"))</f>
        <v/>
      </c>
      <c r="G295" s="16" t="str">
        <f>CONCATENATE(B295,SUBSTITUTE(Sheet1!D295,CHAR(34),"&amp;quot;"),Sheet1!AF295,C295,D295,E295,F295)</f>
        <v/>
      </c>
      <c r="H295" t="str">
        <f t="shared" ref="H295" si="106">IF(LEN(I295)&gt;0,CONCATENATE("&lt;li",A295,"&gt;"),"&lt;li style='display:none'&gt;")</f>
        <v>&lt;li style='display:none'&gt;</v>
      </c>
      <c r="I295" t="str">
        <f t="shared" si="93"/>
        <v/>
      </c>
      <c r="J295" t="s">
        <v>65</v>
      </c>
      <c r="K295" t="str">
        <f t="shared" si="94"/>
        <v>&lt;li style='display:none'&gt;&lt;/li&gt;</v>
      </c>
    </row>
    <row r="296" spans="1:11" x14ac:dyDescent="0.25">
      <c r="A296" t="str">
        <f>IF(Sheet2!E299=1," class='correct'","")</f>
        <v/>
      </c>
      <c r="B296" s="16" t="str">
        <f>IF(ISBLANK(Sheet1!H296),"",CONCATENATE("&lt;img src='","media/",Sheet1!H296,"'&gt;&lt;br/&gt;"))</f>
        <v/>
      </c>
      <c r="C296" s="16" t="str">
        <f>IF(ISBLANK(Sheet1!I296),"",CONCATENATE("&lt;br/&gt;&lt;img src='","media/",Sheet1!I296,"'&gt;"))</f>
        <v/>
      </c>
      <c r="D296" s="16" t="str">
        <f>IF(ISBLANK(Sheet1!J296),"",CONCATENATE("&lt;br/&gt;&lt;img src='","media/",Sheet1!J296,"'&gt;"))</f>
        <v/>
      </c>
      <c r="E296" s="16" t="str">
        <f>IF(ISBLANK(Sheet1!K296),"",CONCATENATE("&lt;br/&gt;&lt;audio controls&gt;&lt;source src='media/",Sheet1!K296,"'&gt;Your browser does not support the audio element.&lt;/audio&gt;"))</f>
        <v/>
      </c>
      <c r="F296" s="16" t="str">
        <f>IF(ISBLANK(Sheet1!L296),"",CONCATENATE("&lt;br/&gt;&lt;video controls&gt;&lt;source src='media/",Sheet1!L296,"'&gt;Your browser does not support the audio element.&lt;/video&gt;"))</f>
        <v/>
      </c>
      <c r="G296" s="16" t="str">
        <f>CONCATENATE(B296,SUBSTITUTE(Sheet1!D296,CHAR(34),"&amp;quot;"),Sheet1!AF296,C296,D296,E296,F296)</f>
        <v/>
      </c>
      <c r="H296" t="str">
        <f t="shared" si="100"/>
        <v>&lt;li style='display:none'&gt;</v>
      </c>
      <c r="I296" t="str">
        <f t="shared" si="93"/>
        <v/>
      </c>
      <c r="J296" t="s">
        <v>65</v>
      </c>
      <c r="K296" t="str">
        <f t="shared" si="94"/>
        <v>&lt;li style='display:none'&gt;&lt;/li&gt;</v>
      </c>
    </row>
    <row r="297" spans="1:11" x14ac:dyDescent="0.25">
      <c r="A297" t="str">
        <f>IF(Sheet2!E300=1," class='correct'","")</f>
        <v/>
      </c>
      <c r="B297" s="16" t="str">
        <f>IF(ISBLANK(Sheet1!H297),"",CONCATENATE("&lt;img src='","media/",Sheet1!H297,"'&gt;&lt;br/&gt;"))</f>
        <v/>
      </c>
      <c r="C297" s="16" t="str">
        <f>IF(ISBLANK(Sheet1!I297),"",CONCATENATE("&lt;br/&gt;&lt;img src='","media/",Sheet1!I297,"'&gt;"))</f>
        <v/>
      </c>
      <c r="D297" s="16" t="str">
        <f>IF(ISBLANK(Sheet1!J297),"",CONCATENATE("&lt;br/&gt;&lt;img src='","media/",Sheet1!J297,"'&gt;"))</f>
        <v/>
      </c>
      <c r="E297" s="16" t="str">
        <f>IF(ISBLANK(Sheet1!K297),"",CONCATENATE("&lt;br/&gt;&lt;audio controls&gt;&lt;source src='media/",Sheet1!K297,"'&gt;Your browser does not support the audio element.&lt;/audio&gt;"))</f>
        <v/>
      </c>
      <c r="F297" s="16" t="str">
        <f>IF(ISBLANK(Sheet1!L297),"",CONCATENATE("&lt;br/&gt;&lt;video controls&gt;&lt;source src='media/",Sheet1!L297,"'&gt;Your browser does not support the audio element.&lt;/video&gt;"))</f>
        <v/>
      </c>
      <c r="G297" s="16" t="str">
        <f>CONCATENATE(B297,SUBSTITUTE(Sheet1!D297,CHAR(34),"&amp;quot;"),Sheet1!AF297,C297,D297,E297,F297)</f>
        <v/>
      </c>
      <c r="H297" t="str">
        <f t="shared" si="100"/>
        <v>&lt;li style='display:none'&gt;</v>
      </c>
      <c r="I297" t="str">
        <f t="shared" si="93"/>
        <v/>
      </c>
      <c r="J297" t="s">
        <v>65</v>
      </c>
      <c r="K297" t="str">
        <f t="shared" si="94"/>
        <v>&lt;li style='display:none'&gt;&lt;/li&gt;</v>
      </c>
    </row>
    <row r="298" spans="1:11" x14ac:dyDescent="0.25">
      <c r="A298" t="str">
        <f>IF(Sheet2!E301=1," class='correct'","")</f>
        <v/>
      </c>
      <c r="B298" s="16" t="str">
        <f>IF(ISBLANK(Sheet1!H298),"",CONCATENATE("&lt;img src='","media/",Sheet1!H298,"'&gt;&lt;br/&gt;"))</f>
        <v/>
      </c>
      <c r="C298" s="16" t="str">
        <f>IF(ISBLANK(Sheet1!I298),"",CONCATENATE("&lt;br/&gt;&lt;img src='","media/",Sheet1!I298,"'&gt;"))</f>
        <v/>
      </c>
      <c r="D298" s="16" t="str">
        <f>IF(ISBLANK(Sheet1!J298),"",CONCATENATE("&lt;br/&gt;&lt;img src='","media/",Sheet1!J298,"'&gt;"))</f>
        <v/>
      </c>
      <c r="E298" s="16" t="str">
        <f>IF(ISBLANK(Sheet1!K298),"",CONCATENATE("&lt;br/&gt;&lt;audio controls&gt;&lt;source src='media/",Sheet1!K298,"'&gt;Your browser does not support the audio element.&lt;/audio&gt;"))</f>
        <v/>
      </c>
      <c r="F298" s="16" t="str">
        <f>IF(ISBLANK(Sheet1!L298),"",CONCATENATE("&lt;br/&gt;&lt;video controls&gt;&lt;source src='media/",Sheet1!L298,"'&gt;Your browser does not support the audio element.&lt;/video&gt;"))</f>
        <v/>
      </c>
      <c r="G298" s="16" t="str">
        <f>CONCATENATE(B298,SUBSTITUTE(Sheet1!D298,CHAR(34),"&amp;quot;"),Sheet1!AF298,C298,D298,E298,F298)</f>
        <v/>
      </c>
      <c r="H298" t="str">
        <f t="shared" si="100"/>
        <v>&lt;li style='display:none'&gt;</v>
      </c>
      <c r="I298" t="str">
        <f t="shared" si="93"/>
        <v/>
      </c>
      <c r="J298" t="s">
        <v>67</v>
      </c>
      <c r="K298" t="str">
        <f t="shared" si="94"/>
        <v>&lt;li style='display:none'&gt;&lt;/li&gt;&lt;/ol&gt;&lt;/li&gt;</v>
      </c>
    </row>
    <row r="299" spans="1:11" x14ac:dyDescent="0.25">
      <c r="A299" t="str">
        <f>IF(Sheet2!E302=1," class='correct'","")</f>
        <v/>
      </c>
      <c r="B299" s="16" t="str">
        <f>IF(ISBLANK(Sheet1!H299),"",CONCATENATE("&lt;img src='","media/",Sheet1!H299,"'&gt;&lt;br/&gt;"))</f>
        <v/>
      </c>
      <c r="C299" s="16" t="str">
        <f>IF(ISBLANK(Sheet1!I299),"",CONCATENATE("&lt;br/&gt;&lt;img src='","media/",Sheet1!I299,"'&gt;"))</f>
        <v/>
      </c>
      <c r="D299" s="16" t="str">
        <f>IF(ISBLANK(Sheet1!J299),"",CONCATENATE("&lt;br/&gt;&lt;img src='","media/",Sheet1!J299,"'&gt;"))</f>
        <v/>
      </c>
      <c r="E299" s="16" t="str">
        <f>IF(ISBLANK(Sheet1!K299),"",CONCATENATE("&lt;br/&gt;&lt;audio controls&gt;&lt;source src='media/",Sheet1!K299,"'&gt;Your browser does not support the audio element.&lt;/audio&gt;"))</f>
        <v/>
      </c>
      <c r="F299" s="16" t="str">
        <f>IF(ISBLANK(Sheet1!L299),"",CONCATENATE("&lt;br/&gt;&lt;video controls&gt;&lt;source src='media/",Sheet1!L299,"'&gt;Your browser does not support the audio element.&lt;/video&gt;"))</f>
        <v/>
      </c>
      <c r="G299" s="16" t="str">
        <f>CONCATENATE(B299,SUBSTITUTE(Sheet1!D299,CHAR(34),"&amp;quot;"),Sheet1!AF299,C299,D299,E299,F299)</f>
        <v/>
      </c>
      <c r="H299" t="str">
        <f>IF(LEN(I299)&gt;0,CONCATENATE("&lt;li class='question'&gt;&lt;div&gt;&lt;span id='soalno'&gt;Soal No&lt;/span&gt;&lt;span id='nosoal'&gt;",Sheet1!B299,"&lt;/span&gt;&lt;/div&gt;&lt;div&gt;"),CONCATENATE("&lt;li class='question' style='display:none'&gt;&lt;div&gt;&lt;span id='soalno'&gt;Soal No&lt;/span&gt;&lt;span id='nosoal'&gt;",Sheet1!B299,"&lt;/span&gt;&lt;/div&gt;&lt;div&gt;"))</f>
        <v>&lt;li class='question' style='display:none'&gt;&lt;div&gt;&lt;span id='soalno'&gt;Soal No&lt;/span&gt;&lt;span id='nosoal'&gt;&lt;/span&gt;&lt;/div&gt;&lt;div&gt;</v>
      </c>
      <c r="I299" t="str">
        <f t="shared" si="93"/>
        <v/>
      </c>
      <c r="J299" t="s">
        <v>66</v>
      </c>
      <c r="K299" t="str">
        <f t="shared" si="94"/>
        <v>&lt;li class='question' style='display:none'&gt;&lt;div&gt;&lt;span id='soalno'&gt;Soal No&lt;/span&gt;&lt;span id='nosoal'&gt;&lt;/span&gt;&lt;/div&gt;&lt;div&gt;&lt;/div&gt;</v>
      </c>
    </row>
    <row r="300" spans="1:11" x14ac:dyDescent="0.25">
      <c r="A300" t="str">
        <f>IF(Sheet2!E303=1," class='correct'","")</f>
        <v/>
      </c>
      <c r="B300" s="16" t="str">
        <f>IF(ISBLANK(Sheet1!H300),"",CONCATENATE("&lt;img src='","media/",Sheet1!H300,"'&gt;&lt;br/&gt;"))</f>
        <v/>
      </c>
      <c r="C300" s="16" t="str">
        <f>IF(ISBLANK(Sheet1!I300),"",CONCATENATE("&lt;br/&gt;&lt;img src='","media/",Sheet1!I300,"'&gt;"))</f>
        <v/>
      </c>
      <c r="D300" s="16" t="str">
        <f>IF(ISBLANK(Sheet1!J300),"",CONCATENATE("&lt;br/&gt;&lt;img src='","media/",Sheet1!J300,"'&gt;"))</f>
        <v/>
      </c>
      <c r="E300" s="16" t="str">
        <f>IF(ISBLANK(Sheet1!K300),"",CONCATENATE("&lt;br/&gt;&lt;audio controls&gt;&lt;source src='media/",Sheet1!K300,"'&gt;Your browser does not support the audio element.&lt;/audio&gt;"))</f>
        <v/>
      </c>
      <c r="F300" s="16" t="str">
        <f>IF(ISBLANK(Sheet1!L300),"",CONCATENATE("&lt;br/&gt;&lt;video controls&gt;&lt;source src='media/",Sheet1!L300,"'&gt;Your browser does not support the audio element.&lt;/video&gt;"))</f>
        <v/>
      </c>
      <c r="G300" s="16" t="str">
        <f>CONCATENATE(B300,SUBSTITUTE(Sheet1!D300,CHAR(34),"&amp;quot;"),Sheet1!AF300,C300,D300,E300,F300)</f>
        <v/>
      </c>
      <c r="H300" t="str">
        <f t="shared" ref="H300" si="107">IF(LEN(I300)&gt;0,CONCATENATE("&lt;ol class='answer'&gt;&lt;li",A300,"&gt;"),"&lt;ol style='display:none' class='answer'&gt;&lt;li style='display:none'&gt;")</f>
        <v>&lt;ol style='display:none' class='answer'&gt;&lt;li style='display:none'&gt;</v>
      </c>
      <c r="I300" t="str">
        <f t="shared" si="93"/>
        <v/>
      </c>
      <c r="J300" t="s">
        <v>65</v>
      </c>
      <c r="K300" t="str">
        <f t="shared" si="94"/>
        <v>&lt;ol style='display:none' class='answer'&gt;&lt;li style='display:none'&gt;&lt;/li&gt;</v>
      </c>
    </row>
    <row r="301" spans="1:11" x14ac:dyDescent="0.25">
      <c r="A301" t="str">
        <f>IF(Sheet2!E304=1," class='correct'","")</f>
        <v/>
      </c>
      <c r="B301" s="16" t="str">
        <f>IF(ISBLANK(Sheet1!H301),"",CONCATENATE("&lt;img src='","media/",Sheet1!H301,"'&gt;&lt;br/&gt;"))</f>
        <v/>
      </c>
      <c r="C301" s="16" t="str">
        <f>IF(ISBLANK(Sheet1!I301),"",CONCATENATE("&lt;br/&gt;&lt;img src='","media/",Sheet1!I301,"'&gt;"))</f>
        <v/>
      </c>
      <c r="D301" s="16" t="str">
        <f>IF(ISBLANK(Sheet1!J301),"",CONCATENATE("&lt;br/&gt;&lt;img src='","media/",Sheet1!J301,"'&gt;"))</f>
        <v/>
      </c>
      <c r="E301" s="16" t="str">
        <f>IF(ISBLANK(Sheet1!K301),"",CONCATENATE("&lt;br/&gt;&lt;audio controls&gt;&lt;source src='media/",Sheet1!K301,"'&gt;Your browser does not support the audio element.&lt;/audio&gt;"))</f>
        <v/>
      </c>
      <c r="F301" s="16" t="str">
        <f>IF(ISBLANK(Sheet1!L301),"",CONCATENATE("&lt;br/&gt;&lt;video controls&gt;&lt;source src='media/",Sheet1!L301,"'&gt;Your browser does not support the audio element.&lt;/video&gt;"))</f>
        <v/>
      </c>
      <c r="G301" s="16" t="str">
        <f>CONCATENATE(B301,SUBSTITUTE(Sheet1!D301,CHAR(34),"&amp;quot;"),Sheet1!AF301,C301,D301,E301,F301)</f>
        <v/>
      </c>
      <c r="H301" t="str">
        <f t="shared" ref="H301" si="108">IF(LEN(I301)&gt;0,CONCATENATE("&lt;li",A301,"&gt;"),"&lt;li style='display:none'&gt;")</f>
        <v>&lt;li style='display:none'&gt;</v>
      </c>
      <c r="I301" t="str">
        <f t="shared" si="93"/>
        <v/>
      </c>
      <c r="J301" t="s">
        <v>65</v>
      </c>
      <c r="K301" t="str">
        <f t="shared" si="94"/>
        <v>&lt;li style='display:none'&gt;&lt;/li&gt;</v>
      </c>
    </row>
    <row r="302" spans="1:11" x14ac:dyDescent="0.25">
      <c r="A302" t="str">
        <f>IF(Sheet2!E305=1," class='correct'","")</f>
        <v/>
      </c>
      <c r="B302" s="16" t="str">
        <f>IF(ISBLANK(Sheet1!H302),"",CONCATENATE("&lt;img src='","media/",Sheet1!H302,"'&gt;&lt;br/&gt;"))</f>
        <v/>
      </c>
      <c r="C302" s="16" t="str">
        <f>IF(ISBLANK(Sheet1!I302),"",CONCATENATE("&lt;br/&gt;&lt;img src='","media/",Sheet1!I302,"'&gt;"))</f>
        <v/>
      </c>
      <c r="D302" s="16" t="str">
        <f>IF(ISBLANK(Sheet1!J302),"",CONCATENATE("&lt;br/&gt;&lt;img src='","media/",Sheet1!J302,"'&gt;"))</f>
        <v/>
      </c>
      <c r="E302" s="16" t="str">
        <f>IF(ISBLANK(Sheet1!K302),"",CONCATENATE("&lt;br/&gt;&lt;audio controls&gt;&lt;source src='media/",Sheet1!K302,"'&gt;Your browser does not support the audio element.&lt;/audio&gt;"))</f>
        <v/>
      </c>
      <c r="F302" s="16" t="str">
        <f>IF(ISBLANK(Sheet1!L302),"",CONCATENATE("&lt;br/&gt;&lt;video controls&gt;&lt;source src='media/",Sheet1!L302,"'&gt;Your browser does not support the audio element.&lt;/video&gt;"))</f>
        <v/>
      </c>
      <c r="G302" s="16" t="str">
        <f>CONCATENATE(B302,SUBSTITUTE(Sheet1!D302,CHAR(34),"&amp;quot;"),Sheet1!AF302,C302,D302,E302,F302)</f>
        <v/>
      </c>
      <c r="H302" t="str">
        <f t="shared" si="100"/>
        <v>&lt;li style='display:none'&gt;</v>
      </c>
      <c r="I302" t="str">
        <f t="shared" si="93"/>
        <v/>
      </c>
      <c r="J302" t="s">
        <v>65</v>
      </c>
      <c r="K302" t="str">
        <f t="shared" si="94"/>
        <v>&lt;li style='display:none'&gt;&lt;/li&gt;</v>
      </c>
    </row>
    <row r="303" spans="1:11" x14ac:dyDescent="0.25">
      <c r="A303" t="str">
        <f>IF(Sheet2!E306=1," class='correct'","")</f>
        <v/>
      </c>
      <c r="B303" s="16" t="str">
        <f>IF(ISBLANK(Sheet1!H303),"",CONCATENATE("&lt;img src='","media/",Sheet1!H303,"'&gt;&lt;br/&gt;"))</f>
        <v/>
      </c>
      <c r="C303" s="16" t="str">
        <f>IF(ISBLANK(Sheet1!I303),"",CONCATENATE("&lt;br/&gt;&lt;img src='","media/",Sheet1!I303,"'&gt;"))</f>
        <v/>
      </c>
      <c r="D303" s="16" t="str">
        <f>IF(ISBLANK(Sheet1!J303),"",CONCATENATE("&lt;br/&gt;&lt;img src='","media/",Sheet1!J303,"'&gt;"))</f>
        <v/>
      </c>
      <c r="E303" s="16" t="str">
        <f>IF(ISBLANK(Sheet1!K303),"",CONCATENATE("&lt;br/&gt;&lt;audio controls&gt;&lt;source src='media/",Sheet1!K303,"'&gt;Your browser does not support the audio element.&lt;/audio&gt;"))</f>
        <v/>
      </c>
      <c r="F303" s="16" t="str">
        <f>IF(ISBLANK(Sheet1!L303),"",CONCATENATE("&lt;br/&gt;&lt;video controls&gt;&lt;source src='media/",Sheet1!L303,"'&gt;Your browser does not support the audio element.&lt;/video&gt;"))</f>
        <v/>
      </c>
      <c r="G303" s="16" t="str">
        <f>CONCATENATE(B303,SUBSTITUTE(Sheet1!D303,CHAR(34),"&amp;quot;"),Sheet1!AF303,C303,D303,E303,F303)</f>
        <v/>
      </c>
      <c r="H303" t="str">
        <f t="shared" si="100"/>
        <v>&lt;li style='display:none'&gt;</v>
      </c>
      <c r="I303" t="str">
        <f t="shared" si="93"/>
        <v/>
      </c>
      <c r="J303" t="s">
        <v>65</v>
      </c>
      <c r="K303" t="str">
        <f t="shared" si="94"/>
        <v>&lt;li style='display:none'&gt;&lt;/li&gt;</v>
      </c>
    </row>
    <row r="304" spans="1:11" x14ac:dyDescent="0.25">
      <c r="A304" t="str">
        <f>IF(Sheet2!E307=1," class='correct'","")</f>
        <v/>
      </c>
      <c r="B304" s="16" t="str">
        <f>IF(ISBLANK(Sheet1!H304),"",CONCATENATE("&lt;img src='","media/",Sheet1!H304,"'&gt;&lt;br/&gt;"))</f>
        <v/>
      </c>
      <c r="C304" s="16" t="str">
        <f>IF(ISBLANK(Sheet1!I304),"",CONCATENATE("&lt;br/&gt;&lt;img src='","media/",Sheet1!I304,"'&gt;"))</f>
        <v/>
      </c>
      <c r="D304" s="16" t="str">
        <f>IF(ISBLANK(Sheet1!J304),"",CONCATENATE("&lt;br/&gt;&lt;img src='","media/",Sheet1!J304,"'&gt;"))</f>
        <v/>
      </c>
      <c r="E304" s="16" t="str">
        <f>IF(ISBLANK(Sheet1!K304),"",CONCATENATE("&lt;br/&gt;&lt;audio controls&gt;&lt;source src='media/",Sheet1!K304,"'&gt;Your browser does not support the audio element.&lt;/audio&gt;"))</f>
        <v/>
      </c>
      <c r="F304" s="16" t="str">
        <f>IF(ISBLANK(Sheet1!L304),"",CONCATENATE("&lt;br/&gt;&lt;video controls&gt;&lt;source src='media/",Sheet1!L304,"'&gt;Your browser does not support the audio element.&lt;/video&gt;"))</f>
        <v/>
      </c>
      <c r="G304" s="16" t="str">
        <f>CONCATENATE(B304,SUBSTITUTE(Sheet1!D304,CHAR(34),"&amp;quot;"),Sheet1!AF304,C304,D304,E304,F304)</f>
        <v/>
      </c>
      <c r="H304" t="str">
        <f t="shared" si="100"/>
        <v>&lt;li style='display:none'&gt;</v>
      </c>
      <c r="I304" t="str">
        <f t="shared" si="93"/>
        <v/>
      </c>
      <c r="J304" t="s">
        <v>67</v>
      </c>
      <c r="K304" t="str">
        <f t="shared" si="94"/>
        <v>&lt;li style='display:none'&gt;&lt;/li&gt;&lt;/ol&gt;&lt;/li&gt;</v>
      </c>
    </row>
    <row r="305" spans="10:11" x14ac:dyDescent="0.25">
      <c r="J305" t="s">
        <v>68</v>
      </c>
      <c r="K305" t="str">
        <f t="shared" si="94"/>
        <v>&lt;/ol&gt;</v>
      </c>
    </row>
    <row r="306" spans="10:11" x14ac:dyDescent="0.25">
      <c r="J306" t="s">
        <v>66</v>
      </c>
      <c r="K306" t="str">
        <f t="shared" si="94"/>
        <v>&lt;/div&gt;</v>
      </c>
    </row>
    <row r="307" spans="10:11" x14ac:dyDescent="0.25">
      <c r="J307" t="s">
        <v>69</v>
      </c>
      <c r="K307" t="str">
        <f t="shared" si="94"/>
        <v>&lt;/body&gt;&lt;/html&gt;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307"/>
  <sheetViews>
    <sheetView workbookViewId="0">
      <selection sqref="A1:A307"/>
    </sheetView>
  </sheetViews>
  <sheetFormatPr defaultRowHeight="15" x14ac:dyDescent="0.25"/>
  <sheetData>
    <row r="1" spans="1:1" x14ac:dyDescent="0.25">
      <c r="A1" t="str">
        <f>Sheet3!K1</f>
        <v>&lt;!doctype html&gt;&lt;html class='no-js' lang='id' translate='no'&gt;&lt;head&gt;&lt;meta charset='UTF-8'&gt;&lt;meta name='viewport' content='width=device-width, initial-scale=1'&gt;&lt;title&gt;Preview Bank Soal - Pemrograman Web dan Perangkat Bergerak XI - Ujian Akhir Semester&lt;/title&gt;&lt;meta name='language' content='id' /&gt;&lt;meta name='tcexam_level' content='1' /&gt;&lt;meta name='description' content='[TCExam] Ini adalah halaman utama dari TCExam. Dari halaman ini anda dapat memulai atau melanjutkan test [TCExam (c) 2004-2020 Nicola Asuni - Tecnick.com - tcexam.com]' /&gt;&lt;meta name='author' content='Maman Sulaeman'/&gt;&lt;meta name='reply-to' content='mamansulaeman86@gmail.com' /&gt;&lt;meta name='keywords' content='TCExam, TCExam Mobile Friendly, e-exam, CBT, CAT' /&gt;&lt;meta name='google' content='notranslate'&gt;&lt;meta name='robots' content='noindex,nofollow'&gt;&lt;meta name='googlebot' content='noindex,nofollow'&gt;&lt;meta property='og:title' content='Daftar Ujian'&gt;&lt;meta property='og:type' content=''&gt;&lt;meta property='og:url' content=''&gt;&lt;meta property='og:image' content=''&gt;</v>
      </c>
    </row>
    <row r="2" spans="1:1" x14ac:dyDescent="0.25">
      <c r="A2" t="str">
        <f>Sheet3!K2</f>
        <v>&lt;style&gt;* {font-family:system-ui, -apple-system, "Segoe UI", "Roboto", "Ubuntu", "Cantarell", "Noto Sans", sans-serif, "Apple Color Emoji", "Segoe UI Emoji", "Segoe UI Symbol", "Noto Color Emoji"}body{padding:0;margin:0;background:#eee}.question{background: #fff;margin-bottom:1em;list-style:none;border: 1px solid #ddd;border-radius: 10px;box-shadow:0px 8px 18px -6px rgba(0,0,0,0.5)}.question &gt; :nth-child(2){padding: 1em}.question &gt; :nth-child(3){padding:0 0 2em 0}.question &gt; :nth-child(1){border-bottom:1px solid #ddd}.answer{list-style: none;counter-reset: li}.answer li{padding: 0.5em 1.5em;counter-increment: li}.answer li::before{content:counter(li, upper-alpha);border:1px solid #ddd;font-weight:bold;padding:0.25em 0.65em;border-radius:100px;margin-right:7px;display: inline-block;text-align:center;background: #eee}.answer li.correct::before{color:#fff;background:#1B5E20;border:none}#soalno, #nosoal {padding: 0.75em 0.5em 0.75em 1em;display: inline-block}#nosoal{padding: 0.25em 0.65em;border-radius: 5px;background: #336799;color: #fff;font-weight: bold;}h4,h1,h3{padding:0;margin:0}div#top-background{content:"";background:#336799;width:100%;height:300px;position:fixed;z-index:-99999999}img{width:auto;max-width:100%;height:auto;max-height:100%}.correct{background:#4CAF50;font-weight:bold;color: #fff;border-bottom:1px solid #43A047!important}&lt;/style&gt;&lt;/head&gt;&lt;body&gt;&lt;div id='top-background'&gt;&lt;/div&gt;</v>
      </c>
    </row>
    <row r="3" spans="1:1" x14ac:dyDescent="0.25">
      <c r="A3" t="str">
        <f>Sheet3!K3</f>
        <v>&lt;div style='text-align:center;color:#fff;padding:2em 0 0 0'&gt;&lt;h4&gt;Preview Bank Soal&lt;/h4&gt;&lt;h1&gt;Pemrograman Web dan Perangkat Bergerak XI&lt;/h1&gt;&lt;h3&gt;Ujian Akhir Semester&lt;/h3&gt;&lt;/div&gt;&lt;div&gt;</v>
      </c>
    </row>
    <row r="4" spans="1:1" x14ac:dyDescent="0.25">
      <c r="A4" t="str">
        <f>Sheet3!K4</f>
        <v>&lt;ol style='padding:1em'&gt;</v>
      </c>
    </row>
    <row r="5" spans="1:1" x14ac:dyDescent="0.25">
      <c r="A5" t="str">
        <f>Sheet3!K5</f>
        <v>&lt;li class='question'&gt;&lt;div&gt;&lt;span id='soalno'&gt;Soal No&lt;/span&gt;&lt;span id='nosoal'&gt;1&lt;/span&gt;&lt;/div&gt;&lt;div&gt;Dalam pemrograman web, kita mengenal istilah Client-side dan Server-side Scripting. Apakah yang dimaksud Server-side Scripting tersebut...&amp;nbsp;&lt;/div&gt;</v>
      </c>
    </row>
    <row r="6" spans="1:1" x14ac:dyDescent="0.25">
      <c r="A6" t="e">
        <f>Sheet3!K6</f>
        <v>#REF!</v>
      </c>
    </row>
    <row r="7" spans="1:1" x14ac:dyDescent="0.25">
      <c r="A7" t="str">
        <f>Sheet3!K7</f>
        <v>&lt;li class='correct'&gt;bahasa pemrograman web yang pengolahan datanya dilakukan oleh komputer pengguna / pengunjung&lt;/li&gt;</v>
      </c>
    </row>
    <row r="8" spans="1:1" x14ac:dyDescent="0.25">
      <c r="A8" t="str">
        <f>Sheet3!K8</f>
        <v>&lt;li&gt;bahasa pemrograman yang bisa dimodifikasi oleh pengguna&lt;/li&gt;</v>
      </c>
    </row>
    <row r="9" spans="1:1" x14ac:dyDescent="0.25">
      <c r="A9" t="str">
        <f>Sheet3!K9</f>
        <v>&lt;li&gt;bahasa pemrograman tingkat rendah yang digunakan untuk mesin&lt;/li&gt;</v>
      </c>
    </row>
    <row r="10" spans="1:1" x14ac:dyDescent="0.25">
      <c r="A10" t="str">
        <f>Sheet3!K10</f>
        <v>&lt;li&gt;bahasa pemrograman yang hanya bisa dilihat oleh client&lt;/li&gt;&lt;/ol&gt;&lt;/li&gt;</v>
      </c>
    </row>
    <row r="11" spans="1:1" x14ac:dyDescent="0.25">
      <c r="A11" t="str">
        <f>Sheet3!K11</f>
        <v>&lt;li class='question'&gt;&lt;div&gt;&lt;span id='soalno'&gt;Soal No&lt;/span&gt;&lt;span id='nosoal'&gt;2&lt;/span&gt;&lt;/div&gt;&lt;div&gt;Untuk membuat komentar di PHP menggunakan tanda ...&amp;nbsp;&lt;/div&gt;</v>
      </c>
    </row>
    <row r="12" spans="1:1" x14ac:dyDescent="0.25">
      <c r="A12" t="e">
        <f>Sheet3!K12</f>
        <v>#REF!</v>
      </c>
    </row>
    <row r="13" spans="1:1" x14ac:dyDescent="0.25">
      <c r="A13" t="str">
        <f>Sheet3!K13</f>
        <v>&lt;li class='correct'&gt;#&lt;/li&gt;</v>
      </c>
    </row>
    <row r="14" spans="1:1" x14ac:dyDescent="0.25">
      <c r="A14" t="str">
        <f>Sheet3!K14</f>
        <v>&lt;li&gt;%..%&lt;/li&gt;</v>
      </c>
    </row>
    <row r="15" spans="1:1" x14ac:dyDescent="0.25">
      <c r="A15" t="str">
        <f>Sheet3!K15</f>
        <v>&lt;li&gt;$&lt;/li&gt;</v>
      </c>
    </row>
    <row r="16" spans="1:1" x14ac:dyDescent="0.25">
      <c r="A16" t="str">
        <f>Sheet3!K16</f>
        <v>&lt;li&gt;&amp;&lt;/li&gt;&lt;/ol&gt;&lt;/li&gt;</v>
      </c>
    </row>
    <row r="17" spans="1:1" x14ac:dyDescent="0.25">
      <c r="A17" t="str">
        <f>Sheet3!K17</f>
        <v>&lt;li class='question'&gt;&lt;div&gt;&lt;span id='soalno'&gt;Soal No&lt;/span&gt;&lt;span id='nosoal'&gt;3&lt;/span&gt;&lt;/div&gt;&lt;div&gt;Apa fungsi dari $_POST ...&amp;nbsp;&lt;/div&gt;</v>
      </c>
    </row>
    <row r="18" spans="1:1" x14ac:dyDescent="0.25">
      <c r="A18" t="str">
        <f>Sheet3!K18</f>
        <v>&lt;ol class='answer'&gt;&lt;li class='correct'&gt;Untuk mengumpulkan data formulir dan tidak terlihat oleh orang lain&lt;/li&gt;</v>
      </c>
    </row>
    <row r="19" spans="1:1" x14ac:dyDescent="0.25">
      <c r="A19" t="str">
        <f>Sheet3!K19</f>
        <v>&lt;li&gt;Untuk mengumpulkan data formulir yang dapat terlihat oleh orang lain&lt;/li&gt;</v>
      </c>
    </row>
    <row r="20" spans="1:1" x14ac:dyDescent="0.25">
      <c r="A20" t="str">
        <f>Sheet3!K20</f>
        <v>&lt;li&gt;Untuk mengumpulkan data dari database&lt;/li&gt;</v>
      </c>
    </row>
    <row r="21" spans="1:1" x14ac:dyDescent="0.25">
      <c r="A21" t="str">
        <f>Sheet3!K21</f>
        <v>&lt;li&gt;Untuk mengisi data pada formulir&lt;/li&gt;</v>
      </c>
    </row>
    <row r="22" spans="1:1" x14ac:dyDescent="0.25">
      <c r="A22" t="str">
        <f>Sheet3!K22</f>
        <v>&lt;li&gt;Semua salah&lt;/li&gt;&lt;/ol&gt;&lt;/li&gt;</v>
      </c>
    </row>
    <row r="23" spans="1:1" x14ac:dyDescent="0.25">
      <c r="A23" t="str">
        <f>Sheet3!K23</f>
        <v>&lt;li class='question'&gt;&lt;div&gt;&lt;span id='soalno'&gt;Soal No&lt;/span&gt;&lt;span id='nosoal'&gt;4&lt;/span&gt;&lt;/div&gt;&lt;div&gt;Bagian yang tidak akan dieksekusi oleh computer dan biasanya digunakan untuk keterangan,penjelasan, dan dokumentasi kode program...&amp;nbsp;&lt;/div&gt;</v>
      </c>
    </row>
    <row r="24" spans="1:1" x14ac:dyDescent="0.25">
      <c r="A24" t="str">
        <f>Sheet3!K24</f>
        <v>&lt;ol class='answer'&gt;&lt;li&gt;Variabel&lt;/li&gt;</v>
      </c>
    </row>
    <row r="25" spans="1:1" x14ac:dyDescent="0.25">
      <c r="A25" t="str">
        <f>Sheet3!K25</f>
        <v>&lt;li class='correct'&gt;Komentar&lt;/li&gt;</v>
      </c>
    </row>
    <row r="26" spans="1:1" x14ac:dyDescent="0.25">
      <c r="A26" t="str">
        <f>Sheet3!K26</f>
        <v>&lt;li&gt;Statement&lt;/li&gt;</v>
      </c>
    </row>
    <row r="27" spans="1:1" x14ac:dyDescent="0.25">
      <c r="A27" t="str">
        <f>Sheet3!K27</f>
        <v>&lt;li&gt;Konstanta&lt;/li&gt;</v>
      </c>
    </row>
    <row r="28" spans="1:1" x14ac:dyDescent="0.25">
      <c r="A28" t="str">
        <f>Sheet3!K28</f>
        <v>&lt;li&gt;Kondisi&lt;/li&gt;&lt;/ol&gt;&lt;/li&gt;</v>
      </c>
    </row>
    <row r="29" spans="1:1" x14ac:dyDescent="0.25">
      <c r="A29" t="str">
        <f>Sheet3!K29</f>
        <v>&lt;li class='question'&gt;&lt;div&gt;&lt;span id='soalno'&gt;Soal No&lt;/span&gt;&lt;span id='nosoal'&gt;5&lt;/span&gt;&lt;/div&gt;&lt;div&gt;Berikut merupakan bahasa pemrograman yang termasuk Client Side Scripting, kecuali...&amp;nbsp;&lt;/div&gt;</v>
      </c>
    </row>
    <row r="30" spans="1:1" x14ac:dyDescent="0.25">
      <c r="A30" t="str">
        <f>Sheet3!K30</f>
        <v>&lt;ol class='answer'&gt;&lt;li&gt;HTML&lt;/li&gt;</v>
      </c>
    </row>
    <row r="31" spans="1:1" x14ac:dyDescent="0.25">
      <c r="A31" t="str">
        <f>Sheet3!K31</f>
        <v>&lt;li&gt;JAVA SCRIPT&lt;/li&gt;</v>
      </c>
    </row>
    <row r="32" spans="1:1" x14ac:dyDescent="0.25">
      <c r="A32" t="str">
        <f>Sheet3!K32</f>
        <v>&lt;li&gt;CSS&lt;/li&gt;</v>
      </c>
    </row>
    <row r="33" spans="1:1" x14ac:dyDescent="0.25">
      <c r="A33" t="str">
        <f>Sheet3!K33</f>
        <v>&lt;li class='correct'&gt;PHP&lt;/li&gt;</v>
      </c>
    </row>
    <row r="34" spans="1:1" x14ac:dyDescent="0.25">
      <c r="A34" t="str">
        <f>Sheet3!K34</f>
        <v>&lt;li&gt;Semua salah&lt;/li&gt;&lt;/ol&gt;&lt;/li&gt;</v>
      </c>
    </row>
    <row r="35" spans="1:1" x14ac:dyDescent="0.25">
      <c r="A35" t="str">
        <f>Sheet3!K35</f>
        <v>&lt;li class='question'&gt;&lt;div&gt;&lt;span id='soalno'&gt;Soal No&lt;/span&gt;&lt;span id='nosoal'&gt;6&lt;/span&gt;&lt;/div&gt;&lt;div&gt;Perhatikan potongan kode tersebut. Fungsi dari atribut required=”required” yaitu..&amp;nbsp;&lt;/div&gt;</v>
      </c>
    </row>
    <row r="36" spans="1:1" x14ac:dyDescent="0.25">
      <c r="A36" t="str">
        <f>Sheet3!K36</f>
        <v>&lt;ol class='answer'&gt;&lt;li&gt;Kolom isian hanya dapat diisi angka&lt;/li&gt;</v>
      </c>
    </row>
    <row r="37" spans="1:1" x14ac:dyDescent="0.25">
      <c r="A37" t="str">
        <f>Sheet3!K37</f>
        <v>&lt;li&gt;Kolom isian hanya dapat diisi huruf&lt;/li&gt;</v>
      </c>
    </row>
    <row r="38" spans="1:1" x14ac:dyDescent="0.25">
      <c r="A38" t="str">
        <f>Sheet3!K38</f>
        <v>&lt;li&gt;Kolom isian berupa file&lt;/li&gt;</v>
      </c>
    </row>
    <row r="39" spans="1:1" x14ac:dyDescent="0.25">
      <c r="A39" t="str">
        <f>Sheet3!K39</f>
        <v>&lt;li class='correct'&gt;Kolom isian harus diisi dan tidak boleh kosong&lt;/li&gt;</v>
      </c>
    </row>
    <row r="40" spans="1:1" x14ac:dyDescent="0.25">
      <c r="A40" t="str">
        <f>Sheet3!K40</f>
        <v>&lt;li&gt;Kolom isian tidak harus diisi dan boleh kosong&lt;/li&gt;&lt;/ol&gt;&lt;/li&gt;</v>
      </c>
    </row>
    <row r="41" spans="1:1" x14ac:dyDescent="0.25">
      <c r="A41" t="str">
        <f>Sheet3!K41</f>
        <v>&lt;li class='question'&gt;&lt;div&gt;&lt;span id='soalno'&gt;Soal No&lt;/span&gt;&lt;span id='nosoal'&gt;7&lt;/span&gt;&lt;/div&gt;&lt;div&gt;Saat client melakukan request ke pada server, namun data yang diminta tidak ditemukan, error yang muncul yaitu...&amp;nbsp;&lt;/div&gt;</v>
      </c>
    </row>
    <row r="42" spans="1:1" x14ac:dyDescent="0.25">
      <c r="A42" t="str">
        <f>Sheet3!K42</f>
        <v>&lt;ol class='answer'&gt;&lt;li class='correct'&gt;404 Page Not Found&lt;/li&gt;</v>
      </c>
    </row>
    <row r="43" spans="1:1" x14ac:dyDescent="0.25">
      <c r="A43" t="str">
        <f>Sheet3!K43</f>
        <v>&lt;li&gt;Page can’t be reached&lt;/li&gt;</v>
      </c>
    </row>
    <row r="44" spans="1:1" x14ac:dyDescent="0.25">
      <c r="A44" t="str">
        <f>Sheet3!K44</f>
        <v>&lt;li&gt;Error 400: Bad Request&lt;/li&gt;</v>
      </c>
    </row>
    <row r="45" spans="1:1" x14ac:dyDescent="0.25">
      <c r="A45" t="str">
        <f>Sheet3!K45</f>
        <v>&lt;li&gt;Error 402: Payment Required Error&lt;/li&gt;</v>
      </c>
    </row>
    <row r="46" spans="1:1" x14ac:dyDescent="0.25">
      <c r="A46" t="str">
        <f>Sheet3!K46</f>
        <v>&lt;li&gt;Error 408: Request Timeout&lt;/li&gt;&lt;/ol&gt;&lt;/li&gt;</v>
      </c>
    </row>
    <row r="47" spans="1:1" x14ac:dyDescent="0.25">
      <c r="A47" t="str">
        <f>Sheet3!K47</f>
        <v>&lt;li class='question'&gt;&lt;div&gt;&lt;span id='soalno'&gt;Soal No&lt;/span&gt;&lt;span id='nosoal'&gt;8&lt;/span&gt;&lt;/div&gt;&lt;div&gt;Untuk menerima data/informasi yang dikirim dari form menggunakan metode GET adalah…&amp;nbsp;&lt;/div&gt;</v>
      </c>
    </row>
    <row r="48" spans="1:1" x14ac:dyDescent="0.25">
      <c r="A48" t="str">
        <f>Sheet3!K48</f>
        <v>&lt;ol class='answer'&gt;&lt;li class='correct'&gt;$_GET&lt;/li&gt;</v>
      </c>
    </row>
    <row r="49" spans="1:1" x14ac:dyDescent="0.25">
      <c r="A49" t="str">
        <f>Sheet3!K49</f>
        <v>&lt;li&gt;$_POST&lt;/li&gt;</v>
      </c>
    </row>
    <row r="50" spans="1:1" x14ac:dyDescent="0.25">
      <c r="A50" t="str">
        <f>Sheet3!K50</f>
        <v>&lt;li&gt;_GET&lt;/li&gt;</v>
      </c>
    </row>
    <row r="51" spans="1:1" x14ac:dyDescent="0.25">
      <c r="A51" t="str">
        <f>Sheet3!K51</f>
        <v>&lt;li&gt;_POST&lt;/li&gt;</v>
      </c>
    </row>
    <row r="52" spans="1:1" x14ac:dyDescent="0.25">
      <c r="A52" t="str">
        <f>Sheet3!K52</f>
        <v>&lt;li&gt;_VAR&lt;/li&gt;&lt;/ol&gt;&lt;/li&gt;</v>
      </c>
    </row>
    <row r="53" spans="1:1" x14ac:dyDescent="0.25">
      <c r="A53" t="str">
        <f>Sheet3!K53</f>
        <v>&lt;li class='question'&gt;&lt;div&gt;&lt;span id='soalno'&gt;Soal No&lt;/span&gt;&lt;span id='nosoal'&gt;9&lt;/span&gt;&lt;/div&gt;&lt;div&gt;Apabila kita menyimpan file project di folder C://xampp/htdocs/project_saya/latihan.php, maka URL yang tepat untuk memanggil file latihan.php tersebut di Google Chrome adalah...&amp;nbsp;&lt;/div&gt;</v>
      </c>
    </row>
    <row r="54" spans="1:1" x14ac:dyDescent="0.25">
      <c r="A54" t="str">
        <f>Sheet3!K54</f>
        <v>&lt;ol class='answer'&gt;&lt;li&gt;localhost/htdocs/project_saya&lt;/li&gt;</v>
      </c>
    </row>
    <row r="55" spans="1:1" x14ac:dyDescent="0.25">
      <c r="A55" t="str">
        <f>Sheet3!K55</f>
        <v>&lt;li&gt;localhost/htdocs/project_saya/latihan.php&lt;/li&gt;</v>
      </c>
    </row>
    <row r="56" spans="1:1" x14ac:dyDescent="0.25">
      <c r="A56" t="str">
        <f>Sheet3!K56</f>
        <v>&lt;li&gt;localhost/project_saya/&lt;/li&gt;</v>
      </c>
    </row>
    <row r="57" spans="1:1" x14ac:dyDescent="0.25">
      <c r="A57" t="str">
        <f>Sheet3!K57</f>
        <v>&lt;li class='correct'&gt;localhost/project_saya/latihan.php&lt;/li&gt;</v>
      </c>
    </row>
    <row r="58" spans="1:1" x14ac:dyDescent="0.25">
      <c r="A58" t="str">
        <f>Sheet3!K58</f>
        <v>&lt;li&gt;localhost/project_saya/latihan&lt;/li&gt;&lt;/ol&gt;&lt;/li&gt;</v>
      </c>
    </row>
    <row r="59" spans="1:1" x14ac:dyDescent="0.25">
      <c r="A59" t="str">
        <f>Sheet3!K59</f>
        <v>&lt;li class='question'&gt;&lt;div&gt;&lt;span id='soalno'&gt;Soal No&lt;/span&gt;&lt;span id='nosoal'&gt;10&lt;/span&gt;&lt;/div&gt;&lt;div&gt;Perhatikan kodingan berikut. Fungsi dari potongan program diatas adalah…&amp;nbsp;&lt;/div&gt;</v>
      </c>
    </row>
    <row r="60" spans="1:1" x14ac:dyDescent="0.25">
      <c r="A60" t="str">
        <f>Sheet3!K60</f>
        <v>&lt;ol class='answer'&gt;&lt;li class='correct'&gt;Untuk mengkoneksikan program ke database&lt;/li&gt;</v>
      </c>
    </row>
    <row r="61" spans="1:1" x14ac:dyDescent="0.25">
      <c r="A61" t="str">
        <f>Sheet3!K61</f>
        <v>&lt;li&gt;Untuk input data ke database&lt;/li&gt;</v>
      </c>
    </row>
    <row r="62" spans="1:1" x14ac:dyDescent="0.25">
      <c r="A62" t="str">
        <f>Sheet3!K62</f>
        <v>&lt;li&gt;Untuk mengolah data di database&lt;/li&gt;</v>
      </c>
    </row>
    <row r="63" spans="1:1" x14ac:dyDescent="0.25">
      <c r="A63" t="str">
        <f>Sheet3!K63</f>
        <v>&lt;li&gt;Untuk menampilkan data dari database&lt;/li&gt;</v>
      </c>
    </row>
    <row r="64" spans="1:1" x14ac:dyDescent="0.25">
      <c r="A64" t="str">
        <f>Sheet3!K64</f>
        <v>&lt;li&gt;Semua salah&lt;/li&gt;&lt;/ol&gt;&lt;/li&gt;</v>
      </c>
    </row>
    <row r="65" spans="1:1" x14ac:dyDescent="0.25">
      <c r="A65" t="str">
        <f>Sheet3!K65</f>
        <v>&lt;li class='question'&gt;&lt;div&gt;&lt;span id='soalno'&gt;Soal No&lt;/span&gt;&lt;span id='nosoal'&gt;11&lt;/span&gt;&lt;/div&gt;&lt;div&gt;Kode berikut merupakan query untuk…&amp;nbsp;&lt;/div&gt;</v>
      </c>
    </row>
    <row r="66" spans="1:1" x14ac:dyDescent="0.25">
      <c r="A66" t="str">
        <f>Sheet3!K66</f>
        <v>&lt;ol class='answer'&gt;&lt;li class='correct'&gt;Menampilkan data table produk yang memiliki id_produk = $id&lt;/li&gt;</v>
      </c>
    </row>
    <row r="67" spans="1:1" x14ac:dyDescent="0.25">
      <c r="A67" t="str">
        <f>Sheet3!K67</f>
        <v>&lt;li&gt;Menghapus data pada table produk yang memiliki id_produk = $id&lt;/li&gt;</v>
      </c>
    </row>
    <row r="68" spans="1:1" x14ac:dyDescent="0.25">
      <c r="A68" t="str">
        <f>Sheet3!K68</f>
        <v>&lt;li&gt;Menghapus data pada database produk yang memiliki id_produk=$id&lt;/li&gt;</v>
      </c>
    </row>
    <row r="69" spans="1:1" x14ac:dyDescent="0.25">
      <c r="A69" t="str">
        <f>Sheet3!K69</f>
        <v>&lt;li&gt;Mengedit data pada table produk yang memiliki id_produk=$id&lt;/li&gt;</v>
      </c>
    </row>
    <row r="70" spans="1:1" x14ac:dyDescent="0.25">
      <c r="A70" t="str">
        <f>Sheet3!K70</f>
        <v>&lt;li&gt;Mengedit data pada database produk yang memiliki id_produk=$id&lt;/li&gt;&lt;/ol&gt;&lt;/li&gt;</v>
      </c>
    </row>
    <row r="71" spans="1:1" x14ac:dyDescent="0.25">
      <c r="A71" t="str">
        <f>Sheet3!K71</f>
        <v>&lt;li class='question'&gt;&lt;div&gt;&lt;span id='soalno'&gt;Soal No&lt;/span&gt;&lt;span id='nosoal'&gt;12&lt;/span&gt;&lt;/div&gt;&lt;div&gt;Output dari potongan kode berikut adalah…*&amp;nbsp;&lt;/div&gt;</v>
      </c>
    </row>
    <row r="72" spans="1:1" x14ac:dyDescent="0.25">
      <c r="A72" t="str">
        <f>Sheet3!K72</f>
        <v>&lt;ol class='answer'&gt;&lt;li&gt;1 2 3 4 5 6 7 8 9 10&lt;/li&gt;</v>
      </c>
    </row>
    <row r="73" spans="1:1" x14ac:dyDescent="0.25">
      <c r="A73" t="str">
        <f>Sheet3!K73</f>
        <v>&lt;li class='correct'&gt;1 2 3 4 5 6 7 8 9&lt;/li&gt;</v>
      </c>
    </row>
    <row r="74" spans="1:1" x14ac:dyDescent="0.25">
      <c r="A74" t="str">
        <f>Sheet3!K74</f>
        <v>&lt;li&gt;0 1 2 3 4 5 6 7 8 9 10&lt;/li&gt;</v>
      </c>
    </row>
    <row r="75" spans="1:1" x14ac:dyDescent="0.25">
      <c r="A75" t="str">
        <f>Sheet3!K75</f>
        <v>&lt;li&gt;0 1 2 3 4 5 6 7 8 9&lt;/li&gt;</v>
      </c>
    </row>
    <row r="76" spans="1:1" x14ac:dyDescent="0.25">
      <c r="A76" t="str">
        <f>Sheet3!K76</f>
        <v>&lt;li&gt;Tidak tampil apa-apa&lt;/li&gt;&lt;/ol&gt;&lt;/li&gt;</v>
      </c>
    </row>
    <row r="77" spans="1:1" x14ac:dyDescent="0.25">
      <c r="A77" t="str">
        <f>Sheet3!K77</f>
        <v>&lt;li class='question'&gt;&lt;div&gt;&lt;span id='soalno'&gt;Soal No&lt;/span&gt;&lt;span id='nosoal'&gt;13&lt;/span&gt;&lt;/div&gt;&lt;div&gt;Perhatikan kodingan berikut. Fungsi dari potongan program diatas adalah…&amp;nbsp;&lt;/div&gt;</v>
      </c>
    </row>
    <row r="78" spans="1:1" x14ac:dyDescent="0.25">
      <c r="A78" t="str">
        <f>Sheet3!K78</f>
        <v>&lt;ol class='answer'&gt;&lt;li&gt;Menampilkan data table produk yang memiliki id_produk = $id&lt;/li&gt;</v>
      </c>
    </row>
    <row r="79" spans="1:1" x14ac:dyDescent="0.25">
      <c r="A79" t="str">
        <f>Sheet3!K79</f>
        <v>&lt;li class='correct'&gt;Menghapus data pada table produk yang memiliki id_produk = $id&lt;/li&gt;</v>
      </c>
    </row>
    <row r="80" spans="1:1" x14ac:dyDescent="0.25">
      <c r="A80" t="str">
        <f>Sheet3!K80</f>
        <v>&lt;li&gt;Menghapus data pada database produk yang memiliki id_produk=$id&lt;/li&gt;</v>
      </c>
    </row>
    <row r="81" spans="1:1" x14ac:dyDescent="0.25">
      <c r="A81" t="str">
        <f>Sheet3!K81</f>
        <v>&lt;li&gt;Mengedit data pada table produk yang memiliki id_produk=$id&lt;/li&gt;</v>
      </c>
    </row>
    <row r="82" spans="1:1" x14ac:dyDescent="0.25">
      <c r="A82" t="str">
        <f>Sheet3!K82</f>
        <v>&lt;li&gt;Mengedit data pada database produk yang memiliki id_produk=$id&lt;/li&gt;&lt;/ol&gt;&lt;/li&gt;</v>
      </c>
    </row>
    <row r="83" spans="1:1" x14ac:dyDescent="0.25">
      <c r="A83" t="str">
        <f>Sheet3!K83</f>
        <v>&lt;li class='question'&gt;&lt;div&gt;&lt;span id='soalno'&gt;Soal No&lt;/span&gt;&lt;span id='nosoal'&gt;14&lt;/span&gt;&lt;/div&gt;&lt;div&gt;Yang termasuk dalam web server adalah&amp;nbsp;&lt;/div&gt;</v>
      </c>
    </row>
    <row r="84" spans="1:1" x14ac:dyDescent="0.25">
      <c r="A84" t="str">
        <f>Sheet3!K84</f>
        <v>&lt;ol class='answer'&gt;&lt;li&gt;Apache&lt;/li&gt;</v>
      </c>
    </row>
    <row r="85" spans="1:1" x14ac:dyDescent="0.25">
      <c r="A85" t="str">
        <f>Sheet3!K85</f>
        <v>&lt;li class='correct'&gt;Mysql&lt;/li&gt;</v>
      </c>
    </row>
    <row r="86" spans="1:1" x14ac:dyDescent="0.25">
      <c r="A86" t="str">
        <f>Sheet3!K86</f>
        <v>&lt;li&gt;Filezilla&lt;/li&gt;</v>
      </c>
    </row>
    <row r="87" spans="1:1" x14ac:dyDescent="0.25">
      <c r="A87" t="str">
        <f>Sheet3!K87</f>
        <v>&lt;li&gt;Mercury&lt;/li&gt;</v>
      </c>
    </row>
    <row r="88" spans="1:1" x14ac:dyDescent="0.25">
      <c r="A88" t="str">
        <f>Sheet3!K88</f>
        <v>&lt;li&gt;Tomcat&lt;/li&gt;&lt;/ol&gt;&lt;/li&gt;</v>
      </c>
    </row>
    <row r="89" spans="1:1" x14ac:dyDescent="0.25">
      <c r="A89" t="str">
        <f>Sheet3!K89</f>
        <v>&lt;li class='question'&gt;&lt;div&gt;&lt;span id='soalno'&gt;Soal No&lt;/span&gt;&lt;span id='nosoal'&gt;15&lt;/span&gt;&lt;/div&gt;&lt;div&gt;Berapakah output dari variabel $hasil tersebut?&amp;nbsp;&lt;/div&gt;</v>
      </c>
    </row>
    <row r="90" spans="1:1" x14ac:dyDescent="0.25">
      <c r="A90" t="str">
        <f>Sheet3!K90</f>
        <v>&lt;ol class='answer'&gt;&lt;li&gt;10&lt;/li&gt;</v>
      </c>
    </row>
    <row r="91" spans="1:1" x14ac:dyDescent="0.25">
      <c r="A91" t="str">
        <f>Sheet3!K91</f>
        <v>&lt;li&gt;11&lt;/li&gt;</v>
      </c>
    </row>
    <row r="92" spans="1:1" x14ac:dyDescent="0.25">
      <c r="A92" t="str">
        <f>Sheet3!K92</f>
        <v>&lt;li class='correct'&gt;12&lt;/li&gt;</v>
      </c>
    </row>
    <row r="93" spans="1:1" x14ac:dyDescent="0.25">
      <c r="A93" t="str">
        <f>Sheet3!K93</f>
        <v>&lt;li&gt;13&lt;/li&gt;</v>
      </c>
    </row>
    <row r="94" spans="1:1" x14ac:dyDescent="0.25">
      <c r="A94" t="str">
        <f>Sheet3!K94</f>
        <v>&lt;li&gt;14&lt;/li&gt;&lt;/ol&gt;&lt;/li&gt;</v>
      </c>
    </row>
    <row r="95" spans="1:1" x14ac:dyDescent="0.25">
      <c r="A95" t="str">
        <f>Sheet3!K95</f>
        <v>&lt;li class='question'&gt;&lt;div&gt;&lt;span id='soalno'&gt;Soal No&lt;/span&gt;&lt;span id='nosoal'&gt;16&lt;/span&gt;&lt;/div&gt;&lt;div&gt;Dari potongan kode berikut kita dapat mengetahui bahwa mobil yang akan dibeli adalah mobil dengan merk?&amp;nbsp;&lt;/div&gt;</v>
      </c>
    </row>
    <row r="96" spans="1:1" x14ac:dyDescent="0.25">
      <c r="A96" t="str">
        <f>Sheet3!K96</f>
        <v>&lt;ol class='answer'&gt;&lt;li&gt;BMW&lt;/li&gt;</v>
      </c>
    </row>
    <row r="97" spans="1:1" x14ac:dyDescent="0.25">
      <c r="A97" t="str">
        <f>Sheet3!K97</f>
        <v>&lt;li&gt;Suzuki&lt;/li&gt;</v>
      </c>
    </row>
    <row r="98" spans="1:1" x14ac:dyDescent="0.25">
      <c r="A98" t="str">
        <f>Sheet3!K98</f>
        <v>&lt;li class='correct'&gt;Toyota&lt;/li&gt;</v>
      </c>
    </row>
    <row r="99" spans="1:1" x14ac:dyDescent="0.25">
      <c r="A99" t="str">
        <f>Sheet3!K99</f>
        <v>&lt;li&gt;Mercedes&lt;/li&gt;</v>
      </c>
    </row>
    <row r="100" spans="1:1" x14ac:dyDescent="0.25">
      <c r="A100" t="str">
        <f>Sheet3!K100</f>
        <v>&lt;li&gt;Error&lt;/li&gt;&lt;/ol&gt;&lt;/li&gt;</v>
      </c>
    </row>
    <row r="101" spans="1:1" x14ac:dyDescent="0.25">
      <c r="A101" t="str">
        <f>Sheet3!K101</f>
        <v>&lt;li class='question'&gt;&lt;div&gt;&lt;span id='soalno'&gt;Soal No&lt;/span&gt;&lt;span id='nosoal'&gt;17&lt;/span&gt;&lt;/div&gt;&lt;div&gt;Jika terdapat link seperti ini http://localhost/aboba/formEdit.php?id=2 cara tepat untuk mengambil nilai ide yang dikirimkan adalah...&amp;nbsp;&lt;/div&gt;</v>
      </c>
    </row>
    <row r="102" spans="1:1" x14ac:dyDescent="0.25">
      <c r="A102" t="str">
        <f>Sheet3!K102</f>
        <v>&lt;ol class='answer'&gt;&lt;li&gt;$_GET=id&lt;/li&gt;</v>
      </c>
    </row>
    <row r="103" spans="1:1" x14ac:dyDescent="0.25">
      <c r="A103" t="str">
        <f>Sheet3!K103</f>
        <v>&lt;li class='correct'&gt;$_GET['id']&lt;/li&gt;</v>
      </c>
    </row>
    <row r="104" spans="1:1" x14ac:dyDescent="0.25">
      <c r="A104" t="str">
        <f>Sheet3!K104</f>
        <v>&lt;li&gt;$_GET[1]&lt;/li&gt;</v>
      </c>
    </row>
    <row r="105" spans="1:1" x14ac:dyDescent="0.25">
      <c r="A105" t="str">
        <f>Sheet3!K105</f>
        <v>&lt;li&gt;$_POST=id&lt;/li&gt;</v>
      </c>
    </row>
    <row r="106" spans="1:1" x14ac:dyDescent="0.25">
      <c r="A106" t="str">
        <f>Sheet3!K106</f>
        <v>&lt;li&gt;$_POST_GET&lt;/li&gt;&lt;/ol&gt;&lt;/li&gt;</v>
      </c>
    </row>
    <row r="107" spans="1:1" x14ac:dyDescent="0.25">
      <c r="A107" t="str">
        <f>Sheet3!K107</f>
        <v>&lt;li class='question'&gt;&lt;div&gt;&lt;span id='soalno'&gt;Soal No&lt;/span&gt;&lt;span id='nosoal'&gt;18&lt;/span&gt;&lt;/div&gt;&lt;div&gt;Dibawah ini merupakan struktur perulangan di php, kecuali ...&amp;nbsp;&lt;/div&gt;</v>
      </c>
    </row>
    <row r="108" spans="1:1" x14ac:dyDescent="0.25">
      <c r="A108" t="str">
        <f>Sheet3!K108</f>
        <v>&lt;ol class='answer'&gt;&lt;li&gt;foreach&lt;/li&gt;</v>
      </c>
    </row>
    <row r="109" spans="1:1" x14ac:dyDescent="0.25">
      <c r="A109" t="str">
        <f>Sheet3!K109</f>
        <v>&lt;li&gt;while&lt;/li&gt;</v>
      </c>
    </row>
    <row r="110" spans="1:1" x14ac:dyDescent="0.25">
      <c r="A110" t="str">
        <f>Sheet3!K110</f>
        <v>&lt;li class='correct'&gt;switch&lt;/li&gt;</v>
      </c>
    </row>
    <row r="111" spans="1:1" x14ac:dyDescent="0.25">
      <c r="A111" t="str">
        <f>Sheet3!K111</f>
        <v>&lt;li&gt;do... while&lt;/li&gt;</v>
      </c>
    </row>
    <row r="112" spans="1:1" x14ac:dyDescent="0.25">
      <c r="A112" t="str">
        <f>Sheet3!K112</f>
        <v>&lt;li&gt;for&lt;/li&gt;&lt;/ol&gt;&lt;/li&gt;</v>
      </c>
    </row>
    <row r="113" spans="1:1" x14ac:dyDescent="0.25">
      <c r="A113" t="str">
        <f>Sheet3!K113</f>
        <v>&lt;li class='question'&gt;&lt;div&gt;&lt;span id='soalno'&gt;Soal No&lt;/span&gt;&lt;span id='nosoal'&gt;19&lt;/span&gt;&lt;/div&gt;&lt;div&gt;method yang isi form terlihat pada alamat link merupakan jenis method....&amp;nbsp;&lt;/div&gt;</v>
      </c>
    </row>
    <row r="114" spans="1:1" x14ac:dyDescent="0.25">
      <c r="A114" t="str">
        <f>Sheet3!K114</f>
        <v>&lt;ol class='answer'&gt;&lt;li&gt;form&lt;/li&gt;</v>
      </c>
    </row>
    <row r="115" spans="1:1" x14ac:dyDescent="0.25">
      <c r="A115" t="str">
        <f>Sheet3!K115</f>
        <v>&lt;li&gt;post&lt;/li&gt;</v>
      </c>
    </row>
    <row r="116" spans="1:1" x14ac:dyDescent="0.25">
      <c r="A116" t="str">
        <f>Sheet3!K116</f>
        <v>&lt;li class='correct'&gt;get&lt;/li&gt;</v>
      </c>
    </row>
    <row r="117" spans="1:1" x14ac:dyDescent="0.25">
      <c r="A117" t="str">
        <f>Sheet3!K117</f>
        <v>&lt;li&gt;pose&lt;/li&gt;</v>
      </c>
    </row>
    <row r="118" spans="1:1" x14ac:dyDescent="0.25">
      <c r="A118" t="str">
        <f>Sheet3!K118</f>
        <v>&lt;li&gt;guest&lt;/li&gt;&lt;/ol&gt;&lt;/li&gt;</v>
      </c>
    </row>
    <row r="119" spans="1:1" x14ac:dyDescent="0.25">
      <c r="A119" t="str">
        <f>Sheet3!K119</f>
        <v>&lt;li class='question'&gt;&lt;div&gt;&lt;span id='soalno'&gt;Soal No&lt;/span&gt;&lt;span id='nosoal'&gt;20&lt;/span&gt;&lt;/div&gt;&lt;div&gt;Untuk membuat layout berikut dengan grid cols tailwind maka class nya&amp;nbsp;&lt;/div&gt;</v>
      </c>
    </row>
    <row r="120" spans="1:1" x14ac:dyDescent="0.25">
      <c r="A120" t="str">
        <f>Sheet3!K120</f>
        <v>&lt;ol class='answer'&gt;&lt;li&gt;grid grid-cols-5&lt;/li&gt;</v>
      </c>
    </row>
    <row r="121" spans="1:1" x14ac:dyDescent="0.25">
      <c r="A121" t="str">
        <f>Sheet3!K121</f>
        <v>&lt;li&gt;grid grid-cols-6&lt;/li&gt;</v>
      </c>
    </row>
    <row r="122" spans="1:1" x14ac:dyDescent="0.25">
      <c r="A122" t="str">
        <f>Sheet3!K122</f>
        <v>&lt;li class='correct'&gt;grid grid-cols-7&lt;/li&gt;</v>
      </c>
    </row>
    <row r="123" spans="1:1" x14ac:dyDescent="0.25">
      <c r="A123" t="str">
        <f>Sheet3!K123</f>
        <v>&lt;li&gt;grid grid-cols-8&lt;/li&gt;</v>
      </c>
    </row>
    <row r="124" spans="1:1" x14ac:dyDescent="0.25">
      <c r="A124" t="str">
        <f>Sheet3!K124</f>
        <v>&lt;li&gt;grid grid-cols-9&lt;/li&gt;&lt;/ol&gt;&lt;/li&gt;</v>
      </c>
    </row>
    <row r="125" spans="1:1" x14ac:dyDescent="0.25">
      <c r="A125" t="str">
        <f>Sheet3!K125</f>
        <v>&lt;li class='question'&gt;&lt;div&gt;&lt;span id='soalno'&gt;Soal No&lt;/span&gt;&lt;span id='nosoal'&gt;21&lt;/span&gt;&lt;/div&gt;&lt;div&gt;Untuk menyimpan data user ketika login dalam web php (status login), maka kita harus menggunakan...&amp;nbsp;&lt;/div&gt;</v>
      </c>
    </row>
    <row r="126" spans="1:1" x14ac:dyDescent="0.25">
      <c r="A126" t="str">
        <f>Sheet3!K126</f>
        <v>&lt;ol class='answer'&gt;&lt;li&gt;form&lt;/li&gt;</v>
      </c>
    </row>
    <row r="127" spans="1:1" x14ac:dyDescent="0.25">
      <c r="A127" t="str">
        <f>Sheet3!K127</f>
        <v>&lt;li class='correct'&gt;session&lt;/li&gt;</v>
      </c>
    </row>
    <row r="128" spans="1:1" x14ac:dyDescent="0.25">
      <c r="A128" t="str">
        <f>Sheet3!K128</f>
        <v>&lt;li&gt;query&lt;/li&gt;</v>
      </c>
    </row>
    <row r="129" spans="1:1" x14ac:dyDescent="0.25">
      <c r="A129" t="str">
        <f>Sheet3!K129</f>
        <v>&lt;li&gt;hyperlink&lt;/li&gt;</v>
      </c>
    </row>
    <row r="130" spans="1:1" x14ac:dyDescent="0.25">
      <c r="A130" t="str">
        <f>Sheet3!K130</f>
        <v>&lt;li&gt;semua jawaban salah&lt;/li&gt;&lt;/ol&gt;&lt;/li&gt;</v>
      </c>
    </row>
    <row r="131" spans="1:1" x14ac:dyDescent="0.25">
      <c r="A131" t="str">
        <f>Sheet3!K131</f>
        <v>&lt;li class='question'&gt;&lt;div&gt;&lt;span id='soalno'&gt;Soal No&lt;/span&gt;&lt;span id='nosoal'&gt;22&lt;/span&gt;&lt;/div&gt;&lt;div&gt;Dalam tabel admin, bagian password menjadi kombinasi karakter (acak) yang sebenarnya artinya itu 'admin' dengan begitu orang yang berhasil mendapatkan datanya akan kesulitan untuk mengartikannya, konsep itu dinamakan dengan ...&amp;nbsp;&lt;/div&gt;</v>
      </c>
    </row>
    <row r="132" spans="1:1" x14ac:dyDescent="0.25">
      <c r="A132" t="str">
        <f>Sheet3!K132</f>
        <v>&lt;ol class='answer'&gt;&lt;li&gt;insert&lt;/li&gt;</v>
      </c>
    </row>
    <row r="133" spans="1:1" x14ac:dyDescent="0.25">
      <c r="A133" t="str">
        <f>Sheet3!K133</f>
        <v>&lt;li&gt;read&lt;/li&gt;</v>
      </c>
    </row>
    <row r="134" spans="1:1" x14ac:dyDescent="0.25">
      <c r="A134" t="str">
        <f>Sheet3!K134</f>
        <v>&lt;li&gt;update&lt;/li&gt;</v>
      </c>
    </row>
    <row r="135" spans="1:1" x14ac:dyDescent="0.25">
      <c r="A135" t="str">
        <f>Sheet3!K135</f>
        <v>&lt;li&gt;delete&lt;/li&gt;</v>
      </c>
    </row>
    <row r="136" spans="1:1" x14ac:dyDescent="0.25">
      <c r="A136" t="str">
        <f>Sheet3!K136</f>
        <v>&lt;li class='correct'&gt;enkripsi&lt;/li&gt;&lt;/ol&gt;&lt;/li&gt;</v>
      </c>
    </row>
    <row r="137" spans="1:1" x14ac:dyDescent="0.25">
      <c r="A137" t="str">
        <f>Sheet3!K137</f>
        <v>&lt;li class='question'&gt;&lt;div&gt;&lt;span id='soalno'&gt;Soal No&lt;/span&gt;&lt;span id='nosoal'&gt;23&lt;/span&gt;&lt;/div&gt;&lt;div&gt;cara membuat koneksi dalam php, kita membutuhkan, kecuali...&amp;nbsp;&lt;/div&gt;</v>
      </c>
    </row>
    <row r="138" spans="1:1" x14ac:dyDescent="0.25">
      <c r="A138" t="str">
        <f>Sheet3!K138</f>
        <v>&lt;ol class='answer'&gt;&lt;li&gt;host&lt;/li&gt;</v>
      </c>
    </row>
    <row r="139" spans="1:1" x14ac:dyDescent="0.25">
      <c r="A139" t="str">
        <f>Sheet3!K139</f>
        <v>&lt;li&gt;username&lt;/li&gt;</v>
      </c>
    </row>
    <row r="140" spans="1:1" x14ac:dyDescent="0.25">
      <c r="A140" t="str">
        <f>Sheet3!K140</f>
        <v>&lt;li&gt;password&lt;/li&gt;</v>
      </c>
    </row>
    <row r="141" spans="1:1" x14ac:dyDescent="0.25">
      <c r="A141" t="str">
        <f>Sheet3!K141</f>
        <v>&lt;li&gt;nama database&lt;/li&gt;</v>
      </c>
    </row>
    <row r="142" spans="1:1" x14ac:dyDescent="0.25">
      <c r="A142" t="str">
        <f>Sheet3!K142</f>
        <v>&lt;li class='correct'&gt;nama tabel/entitas&lt;/li&gt;&lt;/ol&gt;&lt;/li&gt;</v>
      </c>
    </row>
    <row r="143" spans="1:1" x14ac:dyDescent="0.25">
      <c r="A143" t="str">
        <f>Sheet3!K143</f>
        <v>&lt;li class='question'&gt;&lt;div&gt;&lt;span id='soalno'&gt;Soal No&lt;/span&gt;&lt;span id='nosoal'&gt;24&lt;/span&gt;&lt;/div&gt;&lt;div&gt;Create dalam crud berarti melakukan query&amp;nbsp;&lt;/div&gt;</v>
      </c>
    </row>
    <row r="144" spans="1:1" x14ac:dyDescent="0.25">
      <c r="A144" t="str">
        <f>Sheet3!K144</f>
        <v>&lt;ol class='answer'&gt;&lt;li class='correct'&gt;insert&lt;/li&gt;</v>
      </c>
    </row>
    <row r="145" spans="1:1" x14ac:dyDescent="0.25">
      <c r="A145" t="str">
        <f>Sheet3!K145</f>
        <v>&lt;li&gt;select&lt;/li&gt;</v>
      </c>
    </row>
    <row r="146" spans="1:1" x14ac:dyDescent="0.25">
      <c r="A146" t="str">
        <f>Sheet3!K146</f>
        <v>&lt;li&gt;update&lt;/li&gt;</v>
      </c>
    </row>
    <row r="147" spans="1:1" x14ac:dyDescent="0.25">
      <c r="A147" t="str">
        <f>Sheet3!K147</f>
        <v>&lt;li&gt;delete&lt;/li&gt;</v>
      </c>
    </row>
    <row r="148" spans="1:1" x14ac:dyDescent="0.25">
      <c r="A148" t="str">
        <f>Sheet3!K148</f>
        <v>&lt;li&gt;view&lt;/li&gt;&lt;/ol&gt;&lt;/li&gt;</v>
      </c>
    </row>
    <row r="149" spans="1:1" x14ac:dyDescent="0.25">
      <c r="A149" t="str">
        <f>Sheet3!K149</f>
        <v>&lt;li class='question'&gt;&lt;div&gt;&lt;span id='soalno'&gt;Soal No&lt;/span&gt;&lt;span id='nosoal'&gt;25&lt;/span&gt;&lt;/div&gt;&lt;div&gt;dalam proses logout di php, maka kita harus ...&amp;nbsp;&lt;/div&gt;</v>
      </c>
    </row>
    <row r="150" spans="1:1" x14ac:dyDescent="0.25">
      <c r="A150" t="str">
        <f>Sheet3!K150</f>
        <v>&lt;ol class='answer'&gt;&lt;li&gt;menambahkan session&lt;/li&gt;</v>
      </c>
    </row>
    <row r="151" spans="1:1" x14ac:dyDescent="0.25">
      <c r="A151" t="str">
        <f>Sheet3!K151</f>
        <v>&lt;li class='correct'&gt;menghancurkan/menghapus session&lt;/li&gt;</v>
      </c>
    </row>
    <row r="152" spans="1:1" x14ac:dyDescent="0.25">
      <c r="A152" t="str">
        <f>Sheet3!K152</f>
        <v>&lt;li&gt;membuat tombol logout&lt;/li&gt;</v>
      </c>
    </row>
    <row r="153" spans="1:1" x14ac:dyDescent="0.25">
      <c r="A153" t="str">
        <f>Sheet3!K153</f>
        <v>&lt;li&gt;membuat tombol login&lt;/li&gt;</v>
      </c>
    </row>
    <row r="154" spans="1:1" x14ac:dyDescent="0.25">
      <c r="A154" t="str">
        <f>Sheet3!K154</f>
        <v>&lt;li&gt;semua pernyataan tidak tepat&lt;/li&gt;&lt;/ol&gt;&lt;/li&gt;</v>
      </c>
    </row>
    <row r="155" spans="1:1" x14ac:dyDescent="0.25">
      <c r="A155" t="str">
        <f>Sheet3!K155</f>
        <v>&lt;li class='question'&gt;&lt;div&gt;&lt;span id='soalno'&gt;Soal No&lt;/span&gt;&lt;span id='nosoal'&gt;26&lt;/span&gt;&lt;/div&gt;&lt;div&gt;Setiap variabel di PHP diawali dengan simbol…&amp;nbsp;&lt;/div&gt;</v>
      </c>
    </row>
    <row r="156" spans="1:1" x14ac:dyDescent="0.25">
      <c r="A156" t="str">
        <f>Sheet3!K156</f>
        <v>&lt;ol class='answer'&gt;&lt;li&gt;*&lt;/li&gt;</v>
      </c>
    </row>
    <row r="157" spans="1:1" x14ac:dyDescent="0.25">
      <c r="A157" t="str">
        <f>Sheet3!K157</f>
        <v>&lt;li class='correct'&gt;$&lt;/li&gt;</v>
      </c>
    </row>
    <row r="158" spans="1:1" x14ac:dyDescent="0.25">
      <c r="A158" t="str">
        <f>Sheet3!K158</f>
        <v>&lt;li&gt;%&lt;/li&gt;</v>
      </c>
    </row>
    <row r="159" spans="1:1" x14ac:dyDescent="0.25">
      <c r="A159" t="str">
        <f>Sheet3!K159</f>
        <v>&lt;li&gt;#&lt;/li&gt;</v>
      </c>
    </row>
    <row r="160" spans="1:1" x14ac:dyDescent="0.25">
      <c r="A160" t="str">
        <f>Sheet3!K160</f>
        <v>&lt;li&gt;@&lt;/li&gt;&lt;/ol&gt;&lt;/li&gt;</v>
      </c>
    </row>
    <row r="161" spans="1:1" x14ac:dyDescent="0.25">
      <c r="A161" t="str">
        <f>Sheet3!K161</f>
        <v>&lt;li class='question'&gt;&lt;div&gt;&lt;span id='soalno'&gt;Soal No&lt;/span&gt;&lt;span id='nosoal'&gt;27&lt;/span&gt;&lt;/div&gt;&lt;div&gt;Dibawah ini merupakan jenis program yang dibutuhkan saat akan menjalankan kode PHP,kecuali…&amp;nbsp;&lt;/div&gt;</v>
      </c>
    </row>
    <row r="162" spans="1:1" x14ac:dyDescent="0.25">
      <c r="A162" t="str">
        <f>Sheet3!K162</f>
        <v>&lt;ol class='answer'&gt;&lt;li&gt;Web Server&lt;/li&gt;</v>
      </c>
    </row>
    <row r="163" spans="1:1" x14ac:dyDescent="0.25">
      <c r="A163" t="str">
        <f>Sheet3!K163</f>
        <v>&lt;li&gt;PHP&lt;/li&gt;</v>
      </c>
    </row>
    <row r="164" spans="1:1" x14ac:dyDescent="0.25">
      <c r="A164" t="str">
        <f>Sheet3!K164</f>
        <v>&lt;li class='correct'&gt;Photo Viewer&lt;/li&gt;</v>
      </c>
    </row>
    <row r="165" spans="1:1" x14ac:dyDescent="0.25">
      <c r="A165" t="str">
        <f>Sheet3!K165</f>
        <v>&lt;li&gt;Web Browser&lt;/li&gt;</v>
      </c>
    </row>
    <row r="166" spans="1:1" x14ac:dyDescent="0.25">
      <c r="A166" t="str">
        <f>Sheet3!K166</f>
        <v>&lt;li&gt;Text Editor&lt;/li&gt;&lt;/ol&gt;&lt;/li&gt;</v>
      </c>
    </row>
    <row r="167" spans="1:1" x14ac:dyDescent="0.25">
      <c r="A167" t="str">
        <f>Sheet3!K167</f>
        <v>&lt;li class='question'&gt;&lt;div&gt;&lt;span id='soalno'&gt;Soal No&lt;/span&gt;&lt;span id='nosoal'&gt;28&lt;/span&gt;&lt;/div&gt;&lt;div&gt;Method form yang cocok digunakan untuk form login adalah method...&amp;nbsp;&lt;/div&gt;</v>
      </c>
    </row>
    <row r="168" spans="1:1" x14ac:dyDescent="0.25">
      <c r="A168" t="str">
        <f>Sheet3!K168</f>
        <v>&lt;ol class='answer'&gt;&lt;li&gt;get&lt;/li&gt;</v>
      </c>
    </row>
    <row r="169" spans="1:1" x14ac:dyDescent="0.25">
      <c r="A169" t="str">
        <f>Sheet3!K169</f>
        <v>&lt;li&gt;put&lt;/li&gt;</v>
      </c>
    </row>
    <row r="170" spans="1:1" x14ac:dyDescent="0.25">
      <c r="A170" t="str">
        <f>Sheet3!K170</f>
        <v>&lt;li class='correct'&gt;post&lt;/li&gt;</v>
      </c>
    </row>
    <row r="171" spans="1:1" x14ac:dyDescent="0.25">
      <c r="A171" t="str">
        <f>Sheet3!K171</f>
        <v>&lt;li&gt;path&lt;/li&gt;</v>
      </c>
    </row>
    <row r="172" spans="1:1" x14ac:dyDescent="0.25">
      <c r="A172" t="str">
        <f>Sheet3!K172</f>
        <v>&lt;li&gt;read&lt;/li&gt;&lt;/ol&gt;&lt;/li&gt;</v>
      </c>
    </row>
    <row r="173" spans="1:1" x14ac:dyDescent="0.25">
      <c r="A173" t="str">
        <f>Sheet3!K173</f>
        <v>&lt;li class='question'&gt;&lt;div&gt;&lt;span id='soalno'&gt;Soal No&lt;/span&gt;&lt;span id='nosoal'&gt;29&lt;/span&gt;&lt;/div&gt;&lt;div&gt;Dalam pemrograman web, kita mengenal istilah Client-side dan Server-side Scripting. Apakah yang dimaksud Server side Scripting tersebut...&amp;nbsp;&lt;/div&gt;</v>
      </c>
    </row>
    <row r="174" spans="1:1" x14ac:dyDescent="0.25">
      <c r="A174" t="str">
        <f>Sheet3!K174</f>
        <v>&lt;ol class='answer'&gt;&lt;li&gt;bahasa pemrograman web yang pengolahan datanya dilakukan oleh komputer server&lt;/li&gt;</v>
      </c>
    </row>
    <row r="175" spans="1:1" x14ac:dyDescent="0.25">
      <c r="A175" t="str">
        <f>Sheet3!K175</f>
        <v>&lt;li class='correct'&gt;bahasa pemrograman web yang pengolahan datanya dilakukan oleh komputer pengguna / pengunjung&lt;/li&gt;</v>
      </c>
    </row>
    <row r="176" spans="1:1" x14ac:dyDescent="0.25">
      <c r="A176" t="str">
        <f>Sheet3!K176</f>
        <v>&lt;li&gt;bahasa pemrograman yang bisa dimodifikasi oleh pengguna&lt;/li&gt;</v>
      </c>
    </row>
    <row r="177" spans="1:1" x14ac:dyDescent="0.25">
      <c r="A177" t="str">
        <f>Sheet3!K177</f>
        <v>&lt;li&gt;bahasa pemrograman tingkat rendah yang digunakan untuk mesin&lt;/li&gt;</v>
      </c>
    </row>
    <row r="178" spans="1:1" x14ac:dyDescent="0.25">
      <c r="A178" t="str">
        <f>Sheet3!K178</f>
        <v>&lt;li&gt;bahasa pemrograman yang hanya bisa dilihat oleh client&lt;/li&gt;&lt;/ol&gt;&lt;/li&gt;</v>
      </c>
    </row>
    <row r="179" spans="1:1" x14ac:dyDescent="0.25">
      <c r="A179" t="str">
        <f>Sheet3!K179</f>
        <v>&lt;li class='question'&gt;&lt;div&gt;&lt;span id='soalno'&gt;Soal No&lt;/span&gt;&lt;span id='nosoal'&gt;30&lt;/span&gt;&lt;/div&gt;&lt;div&gt;Output dari potongan kode berikut adalah…&amp;nbsp;&lt;/div&gt;</v>
      </c>
    </row>
    <row r="180" spans="1:1" x14ac:dyDescent="0.25">
      <c r="A180" t="str">
        <f>Sheet3!K180</f>
        <v>&lt;ol class='answer'&gt;&lt;li&gt;A&lt;/li&gt;</v>
      </c>
    </row>
    <row r="181" spans="1:1" x14ac:dyDescent="0.25">
      <c r="A181" t="str">
        <f>Sheet3!K181</f>
        <v>&lt;li&gt;B&lt;/li&gt;</v>
      </c>
    </row>
    <row r="182" spans="1:1" x14ac:dyDescent="0.25">
      <c r="A182" t="str">
        <f>Sheet3!K182</f>
        <v>&lt;li&gt;C&lt;/li&gt;</v>
      </c>
    </row>
    <row r="183" spans="1:1" x14ac:dyDescent="0.25">
      <c r="A183" t="str">
        <f>Sheet3!K183</f>
        <v>&lt;li&gt;D&lt;/li&gt;</v>
      </c>
    </row>
    <row r="184" spans="1:1" x14ac:dyDescent="0.25">
      <c r="A184" t="str">
        <f>Sheet3!K184</f>
        <v>&lt;li class='correct'&gt;-&lt;/li&gt;&lt;/ol&gt;&lt;/li&gt;</v>
      </c>
    </row>
    <row r="185" spans="1:1" x14ac:dyDescent="0.25">
      <c r="A185" t="str">
        <f>Sheet3!K185</f>
        <v>&lt;li class='question'&gt;&lt;div&gt;&lt;span id='soalno'&gt;Soal No&lt;/span&gt;&lt;span id='nosoal'&gt;31&lt;/span&gt;&lt;/div&gt;&lt;div&gt;(Bonus) Apa saja yang kamu pelajari selama semester ini ...&amp;nbsp;&lt;/div&gt;</v>
      </c>
    </row>
    <row r="186" spans="1:1" x14ac:dyDescent="0.25">
      <c r="A186" t="str">
        <f>Sheet3!K186</f>
        <v>&lt;ol style='display:none' class='answer'&gt;&lt;li style='display:none'&gt;&lt;/li&gt;</v>
      </c>
    </row>
    <row r="187" spans="1:1" x14ac:dyDescent="0.25">
      <c r="A187" t="str">
        <f>Sheet3!K187</f>
        <v>&lt;li style='display:none'&gt;&lt;/li&gt;</v>
      </c>
    </row>
    <row r="188" spans="1:1" x14ac:dyDescent="0.25">
      <c r="A188" t="str">
        <f>Sheet3!K188</f>
        <v>&lt;li style='display:none'&gt;&lt;/li&gt;</v>
      </c>
    </row>
    <row r="189" spans="1:1" x14ac:dyDescent="0.25">
      <c r="A189" t="str">
        <f>Sheet3!K189</f>
        <v>&lt;li style='display:none'&gt;&lt;/li&gt;</v>
      </c>
    </row>
    <row r="190" spans="1:1" x14ac:dyDescent="0.25">
      <c r="A190" t="str">
        <f>Sheet3!K190</f>
        <v>&lt;li style='display:none'&gt;&lt;/li&gt;&lt;/ol&gt;&lt;/li&gt;</v>
      </c>
    </row>
    <row r="191" spans="1:1" x14ac:dyDescent="0.25">
      <c r="A191" t="str">
        <f>Sheet3!K191</f>
        <v>&lt;li class='question' style='display:none'&gt;&lt;div&gt;&lt;span id='soalno'&gt;Soal No&lt;/span&gt;&lt;span id='nosoal'&gt;&lt;/span&gt;&lt;/div&gt;&lt;div&gt;&lt;/div&gt;</v>
      </c>
    </row>
    <row r="192" spans="1:1" x14ac:dyDescent="0.25">
      <c r="A192" t="str">
        <f>Sheet3!K192</f>
        <v>&lt;ol style='display:none' class='answer'&gt;&lt;li style='display:none'&gt;&lt;/li&gt;</v>
      </c>
    </row>
    <row r="193" spans="1:1" x14ac:dyDescent="0.25">
      <c r="A193" t="str">
        <f>Sheet3!K193</f>
        <v>&lt;li style='display:none'&gt;&lt;/li&gt;</v>
      </c>
    </row>
    <row r="194" spans="1:1" x14ac:dyDescent="0.25">
      <c r="A194" t="str">
        <f>Sheet3!K194</f>
        <v>&lt;li style='display:none'&gt;&lt;/li&gt;</v>
      </c>
    </row>
    <row r="195" spans="1:1" x14ac:dyDescent="0.25">
      <c r="A195" t="str">
        <f>Sheet3!K195</f>
        <v>&lt;li style='display:none'&gt;&lt;/li&gt;</v>
      </c>
    </row>
    <row r="196" spans="1:1" x14ac:dyDescent="0.25">
      <c r="A196" t="str">
        <f>Sheet3!K196</f>
        <v>&lt;li style='display:none'&gt;&lt;/li&gt;&lt;/ol&gt;&lt;/li&gt;</v>
      </c>
    </row>
    <row r="197" spans="1:1" x14ac:dyDescent="0.25">
      <c r="A197" t="str">
        <f>Sheet3!K197</f>
        <v>&lt;li class='question' style='display:none'&gt;&lt;div&gt;&lt;span id='soalno'&gt;Soal No&lt;/span&gt;&lt;span id='nosoal'&gt;&lt;/span&gt;&lt;/div&gt;&lt;div&gt;&lt;/div&gt;</v>
      </c>
    </row>
    <row r="198" spans="1:1" x14ac:dyDescent="0.25">
      <c r="A198" t="str">
        <f>Sheet3!K198</f>
        <v>&lt;ol style='display:none' class='answer'&gt;&lt;li style='display:none'&gt;&lt;/li&gt;</v>
      </c>
    </row>
    <row r="199" spans="1:1" x14ac:dyDescent="0.25">
      <c r="A199" t="str">
        <f>Sheet3!K199</f>
        <v>&lt;li style='display:none'&gt;&lt;/li&gt;</v>
      </c>
    </row>
    <row r="200" spans="1:1" x14ac:dyDescent="0.25">
      <c r="A200" t="str">
        <f>Sheet3!K200</f>
        <v>&lt;li style='display:none'&gt;&lt;/li&gt;</v>
      </c>
    </row>
    <row r="201" spans="1:1" x14ac:dyDescent="0.25">
      <c r="A201" t="str">
        <f>Sheet3!K201</f>
        <v>&lt;li style='display:none'&gt;&lt;/li&gt;</v>
      </c>
    </row>
    <row r="202" spans="1:1" x14ac:dyDescent="0.25">
      <c r="A202" t="str">
        <f>Sheet3!K202</f>
        <v>&lt;li style='display:none'&gt;&lt;/li&gt;&lt;/ol&gt;&lt;/li&gt;</v>
      </c>
    </row>
    <row r="203" spans="1:1" x14ac:dyDescent="0.25">
      <c r="A203" t="str">
        <f>Sheet3!K203</f>
        <v>&lt;li class='question' style='display:none'&gt;&lt;div&gt;&lt;span id='soalno'&gt;Soal No&lt;/span&gt;&lt;span id='nosoal'&gt;&lt;/span&gt;&lt;/div&gt;&lt;div&gt;&lt;/div&gt;</v>
      </c>
    </row>
    <row r="204" spans="1:1" x14ac:dyDescent="0.25">
      <c r="A204" t="str">
        <f>Sheet3!K204</f>
        <v>&lt;ol style='display:none' class='answer'&gt;&lt;li style='display:none'&gt;&lt;/li&gt;</v>
      </c>
    </row>
    <row r="205" spans="1:1" x14ac:dyDescent="0.25">
      <c r="A205" t="str">
        <f>Sheet3!K205</f>
        <v>&lt;li style='display:none'&gt;&lt;/li&gt;</v>
      </c>
    </row>
    <row r="206" spans="1:1" x14ac:dyDescent="0.25">
      <c r="A206" t="str">
        <f>Sheet3!K206</f>
        <v>&lt;li style='display:none'&gt;&lt;/li&gt;</v>
      </c>
    </row>
    <row r="207" spans="1:1" x14ac:dyDescent="0.25">
      <c r="A207" t="str">
        <f>Sheet3!K207</f>
        <v>&lt;li style='display:none'&gt;&lt;/li&gt;</v>
      </c>
    </row>
    <row r="208" spans="1:1" x14ac:dyDescent="0.25">
      <c r="A208" t="str">
        <f>Sheet3!K208</f>
        <v>&lt;li style='display:none'&gt;&lt;/li&gt;&lt;/ol&gt;&lt;/li&gt;</v>
      </c>
    </row>
    <row r="209" spans="1:1" x14ac:dyDescent="0.25">
      <c r="A209" t="str">
        <f>Sheet3!K209</f>
        <v>&lt;li class='question' style='display:none'&gt;&lt;div&gt;&lt;span id='soalno'&gt;Soal No&lt;/span&gt;&lt;span id='nosoal'&gt;&lt;/span&gt;&lt;/div&gt;&lt;div&gt;&lt;/div&gt;</v>
      </c>
    </row>
    <row r="210" spans="1:1" x14ac:dyDescent="0.25">
      <c r="A210" t="str">
        <f>Sheet3!K210</f>
        <v>&lt;ol style='display:none' class='answer'&gt;&lt;li style='display:none'&gt;&lt;/li&gt;</v>
      </c>
    </row>
    <row r="211" spans="1:1" x14ac:dyDescent="0.25">
      <c r="A211" t="str">
        <f>Sheet3!K211</f>
        <v>&lt;li style='display:none'&gt;&lt;/li&gt;</v>
      </c>
    </row>
    <row r="212" spans="1:1" x14ac:dyDescent="0.25">
      <c r="A212" t="str">
        <f>Sheet3!K212</f>
        <v>&lt;li style='display:none'&gt;&lt;/li&gt;</v>
      </c>
    </row>
    <row r="213" spans="1:1" x14ac:dyDescent="0.25">
      <c r="A213" t="str">
        <f>Sheet3!K213</f>
        <v>&lt;li style='display:none'&gt;&lt;/li&gt;</v>
      </c>
    </row>
    <row r="214" spans="1:1" x14ac:dyDescent="0.25">
      <c r="A214" t="str">
        <f>Sheet3!K214</f>
        <v>&lt;li style='display:none'&gt;&lt;/li&gt;&lt;/ol&gt;&lt;/li&gt;</v>
      </c>
    </row>
    <row r="215" spans="1:1" x14ac:dyDescent="0.25">
      <c r="A215" t="str">
        <f>Sheet3!K215</f>
        <v>&lt;li class='question' style='display:none'&gt;&lt;div&gt;&lt;span id='soalno'&gt;Soal No&lt;/span&gt;&lt;span id='nosoal'&gt;&lt;/span&gt;&lt;/div&gt;&lt;div&gt;&lt;/div&gt;</v>
      </c>
    </row>
    <row r="216" spans="1:1" x14ac:dyDescent="0.25">
      <c r="A216" t="str">
        <f>Sheet3!K216</f>
        <v>&lt;ol style='display:none' class='answer'&gt;&lt;li style='display:none'&gt;&lt;/li&gt;</v>
      </c>
    </row>
    <row r="217" spans="1:1" x14ac:dyDescent="0.25">
      <c r="A217" t="str">
        <f>Sheet3!K217</f>
        <v>&lt;li style='display:none'&gt;&lt;/li&gt;</v>
      </c>
    </row>
    <row r="218" spans="1:1" x14ac:dyDescent="0.25">
      <c r="A218" t="str">
        <f>Sheet3!K218</f>
        <v>&lt;li style='display:none'&gt;&lt;/li&gt;</v>
      </c>
    </row>
    <row r="219" spans="1:1" x14ac:dyDescent="0.25">
      <c r="A219" t="str">
        <f>Sheet3!K219</f>
        <v>&lt;li style='display:none'&gt;&lt;/li&gt;</v>
      </c>
    </row>
    <row r="220" spans="1:1" x14ac:dyDescent="0.25">
      <c r="A220" t="str">
        <f>Sheet3!K220</f>
        <v>&lt;li style='display:none'&gt;&lt;/li&gt;&lt;/ol&gt;&lt;/li&gt;</v>
      </c>
    </row>
    <row r="221" spans="1:1" x14ac:dyDescent="0.25">
      <c r="A221" t="str">
        <f>Sheet3!K221</f>
        <v>&lt;li class='question' style='display:none'&gt;&lt;div&gt;&lt;span id='soalno'&gt;Soal No&lt;/span&gt;&lt;span id='nosoal'&gt;&lt;/span&gt;&lt;/div&gt;&lt;div&gt;&lt;/div&gt;</v>
      </c>
    </row>
    <row r="222" spans="1:1" x14ac:dyDescent="0.25">
      <c r="A222" t="str">
        <f>Sheet3!K222</f>
        <v>&lt;ol style='display:none' class='answer'&gt;&lt;li style='display:none'&gt;&lt;/li&gt;</v>
      </c>
    </row>
    <row r="223" spans="1:1" x14ac:dyDescent="0.25">
      <c r="A223" t="str">
        <f>Sheet3!K223</f>
        <v>&lt;li style='display:none'&gt;&lt;/li&gt;</v>
      </c>
    </row>
    <row r="224" spans="1:1" x14ac:dyDescent="0.25">
      <c r="A224" t="str">
        <f>Sheet3!K224</f>
        <v>&lt;li style='display:none'&gt;&lt;/li&gt;</v>
      </c>
    </row>
    <row r="225" spans="1:1" x14ac:dyDescent="0.25">
      <c r="A225" t="str">
        <f>Sheet3!K225</f>
        <v>&lt;li style='display:none'&gt;&lt;/li&gt;</v>
      </c>
    </row>
    <row r="226" spans="1:1" x14ac:dyDescent="0.25">
      <c r="A226" t="str">
        <f>Sheet3!K226</f>
        <v>&lt;li style='display:none'&gt;&lt;/li&gt;&lt;/ol&gt;&lt;/li&gt;</v>
      </c>
    </row>
    <row r="227" spans="1:1" x14ac:dyDescent="0.25">
      <c r="A227" t="str">
        <f>Sheet3!K227</f>
        <v>&lt;li class='question' style='display:none'&gt;&lt;div&gt;&lt;span id='soalno'&gt;Soal No&lt;/span&gt;&lt;span id='nosoal'&gt;&lt;/span&gt;&lt;/div&gt;&lt;div&gt;&lt;/div&gt;</v>
      </c>
    </row>
    <row r="228" spans="1:1" x14ac:dyDescent="0.25">
      <c r="A228" t="str">
        <f>Sheet3!K228</f>
        <v>&lt;ol style='display:none' class='answer'&gt;&lt;li style='display:none'&gt;&lt;/li&gt;</v>
      </c>
    </row>
    <row r="229" spans="1:1" x14ac:dyDescent="0.25">
      <c r="A229" t="str">
        <f>Sheet3!K229</f>
        <v>&lt;li style='display:none'&gt;&lt;/li&gt;</v>
      </c>
    </row>
    <row r="230" spans="1:1" x14ac:dyDescent="0.25">
      <c r="A230" t="str">
        <f>Sheet3!K230</f>
        <v>&lt;li style='display:none'&gt;&lt;/li&gt;</v>
      </c>
    </row>
    <row r="231" spans="1:1" x14ac:dyDescent="0.25">
      <c r="A231" t="str">
        <f>Sheet3!K231</f>
        <v>&lt;li style='display:none'&gt;&lt;/li&gt;</v>
      </c>
    </row>
    <row r="232" spans="1:1" x14ac:dyDescent="0.25">
      <c r="A232" t="str">
        <f>Sheet3!K232</f>
        <v>&lt;li style='display:none'&gt;&lt;/li&gt;&lt;/ol&gt;&lt;/li&gt;</v>
      </c>
    </row>
    <row r="233" spans="1:1" x14ac:dyDescent="0.25">
      <c r="A233" t="str">
        <f>Sheet3!K233</f>
        <v>&lt;li class='question' style='display:none'&gt;&lt;div&gt;&lt;span id='soalno'&gt;Soal No&lt;/span&gt;&lt;span id='nosoal'&gt;&lt;/span&gt;&lt;/div&gt;&lt;div&gt;&lt;/div&gt;</v>
      </c>
    </row>
    <row r="234" spans="1:1" x14ac:dyDescent="0.25">
      <c r="A234" t="str">
        <f>Sheet3!K234</f>
        <v>&lt;ol style='display:none' class='answer'&gt;&lt;li style='display:none'&gt;&lt;/li&gt;</v>
      </c>
    </row>
    <row r="235" spans="1:1" x14ac:dyDescent="0.25">
      <c r="A235" t="str">
        <f>Sheet3!K235</f>
        <v>&lt;li style='display:none'&gt;&lt;/li&gt;</v>
      </c>
    </row>
    <row r="236" spans="1:1" x14ac:dyDescent="0.25">
      <c r="A236" t="str">
        <f>Sheet3!K236</f>
        <v>&lt;li style='display:none'&gt;&lt;/li&gt;</v>
      </c>
    </row>
    <row r="237" spans="1:1" x14ac:dyDescent="0.25">
      <c r="A237" t="str">
        <f>Sheet3!K237</f>
        <v>&lt;li style='display:none'&gt;&lt;/li&gt;</v>
      </c>
    </row>
    <row r="238" spans="1:1" x14ac:dyDescent="0.25">
      <c r="A238" t="str">
        <f>Sheet3!K238</f>
        <v>&lt;li style='display:none'&gt;&lt;/li&gt;&lt;/ol&gt;&lt;/li&gt;</v>
      </c>
    </row>
    <row r="239" spans="1:1" x14ac:dyDescent="0.25">
      <c r="A239" t="str">
        <f>Sheet3!K239</f>
        <v>&lt;li class='question' style='display:none'&gt;&lt;div&gt;&lt;span id='soalno'&gt;Soal No&lt;/span&gt;&lt;span id='nosoal'&gt;&lt;/span&gt;&lt;/div&gt;&lt;div&gt;&lt;/div&gt;</v>
      </c>
    </row>
    <row r="240" spans="1:1" x14ac:dyDescent="0.25">
      <c r="A240" t="str">
        <f>Sheet3!K240</f>
        <v>&lt;ol style='display:none' class='answer'&gt;&lt;li style='display:none'&gt;&lt;/li&gt;</v>
      </c>
    </row>
    <row r="241" spans="1:1" x14ac:dyDescent="0.25">
      <c r="A241" t="str">
        <f>Sheet3!K241</f>
        <v>&lt;li style='display:none'&gt;&lt;/li&gt;</v>
      </c>
    </row>
    <row r="242" spans="1:1" x14ac:dyDescent="0.25">
      <c r="A242" t="str">
        <f>Sheet3!K242</f>
        <v>&lt;li style='display:none'&gt;&lt;/li&gt;</v>
      </c>
    </row>
    <row r="243" spans="1:1" x14ac:dyDescent="0.25">
      <c r="A243" t="str">
        <f>Sheet3!K243</f>
        <v>&lt;li style='display:none'&gt;&lt;/li&gt;</v>
      </c>
    </row>
    <row r="244" spans="1:1" x14ac:dyDescent="0.25">
      <c r="A244" t="str">
        <f>Sheet3!K244</f>
        <v>&lt;li style='display:none'&gt;&lt;/li&gt;&lt;/ol&gt;&lt;/li&gt;</v>
      </c>
    </row>
    <row r="245" spans="1:1" x14ac:dyDescent="0.25">
      <c r="A245" t="str">
        <f>Sheet3!K245</f>
        <v>&lt;li class='question' style='display:none'&gt;&lt;div&gt;&lt;span id='soalno'&gt;Soal No&lt;/span&gt;&lt;span id='nosoal'&gt;&lt;/span&gt;&lt;/div&gt;&lt;div&gt;&lt;/div&gt;</v>
      </c>
    </row>
    <row r="246" spans="1:1" x14ac:dyDescent="0.25">
      <c r="A246" t="str">
        <f>Sheet3!K246</f>
        <v>&lt;ol style='display:none' class='answer'&gt;&lt;li style='display:none'&gt;&lt;/li&gt;</v>
      </c>
    </row>
    <row r="247" spans="1:1" x14ac:dyDescent="0.25">
      <c r="A247" t="str">
        <f>Sheet3!K247</f>
        <v>&lt;li style='display:none'&gt;&lt;/li&gt;</v>
      </c>
    </row>
    <row r="248" spans="1:1" x14ac:dyDescent="0.25">
      <c r="A248" t="str">
        <f>Sheet3!K248</f>
        <v>&lt;li style='display:none'&gt;&lt;/li&gt;</v>
      </c>
    </row>
    <row r="249" spans="1:1" x14ac:dyDescent="0.25">
      <c r="A249" t="str">
        <f>Sheet3!K249</f>
        <v>&lt;li style='display:none'&gt;&lt;/li&gt;</v>
      </c>
    </row>
    <row r="250" spans="1:1" x14ac:dyDescent="0.25">
      <c r="A250" t="str">
        <f>Sheet3!K250</f>
        <v>&lt;li style='display:none'&gt;&lt;/li&gt;&lt;/ol&gt;&lt;/li&gt;</v>
      </c>
    </row>
    <row r="251" spans="1:1" x14ac:dyDescent="0.25">
      <c r="A251" t="str">
        <f>Sheet3!K251</f>
        <v>&lt;li class='question' style='display:none'&gt;&lt;div&gt;&lt;span id='soalno'&gt;Soal No&lt;/span&gt;&lt;span id='nosoal'&gt;&lt;/span&gt;&lt;/div&gt;&lt;div&gt;&lt;/div&gt;</v>
      </c>
    </row>
    <row r="252" spans="1:1" x14ac:dyDescent="0.25">
      <c r="A252" t="str">
        <f>Sheet3!K252</f>
        <v>&lt;ol style='display:none' class='answer'&gt;&lt;li style='display:none'&gt;&lt;/li&gt;</v>
      </c>
    </row>
    <row r="253" spans="1:1" x14ac:dyDescent="0.25">
      <c r="A253" t="str">
        <f>Sheet3!K253</f>
        <v>&lt;li style='display:none'&gt;&lt;/li&gt;</v>
      </c>
    </row>
    <row r="254" spans="1:1" x14ac:dyDescent="0.25">
      <c r="A254" t="str">
        <f>Sheet3!K254</f>
        <v>&lt;li style='display:none'&gt;&lt;/li&gt;</v>
      </c>
    </row>
    <row r="255" spans="1:1" x14ac:dyDescent="0.25">
      <c r="A255" t="str">
        <f>Sheet3!K255</f>
        <v>&lt;li style='display:none'&gt;&lt;/li&gt;</v>
      </c>
    </row>
    <row r="256" spans="1:1" x14ac:dyDescent="0.25">
      <c r="A256" t="str">
        <f>Sheet3!K256</f>
        <v>&lt;li style='display:none'&gt;&lt;/li&gt;&lt;/ol&gt;&lt;/li&gt;</v>
      </c>
    </row>
    <row r="257" spans="1:1" x14ac:dyDescent="0.25">
      <c r="A257" t="str">
        <f>Sheet3!K257</f>
        <v>&lt;li class='question' style='display:none'&gt;&lt;div&gt;&lt;span id='soalno'&gt;Soal No&lt;/span&gt;&lt;span id='nosoal'&gt;&lt;/span&gt;&lt;/div&gt;&lt;div&gt;&lt;/div&gt;</v>
      </c>
    </row>
    <row r="258" spans="1:1" x14ac:dyDescent="0.25">
      <c r="A258" t="str">
        <f>Sheet3!K258</f>
        <v>&lt;ol style='display:none' class='answer'&gt;&lt;li style='display:none'&gt;&lt;/li&gt;</v>
      </c>
    </row>
    <row r="259" spans="1:1" x14ac:dyDescent="0.25">
      <c r="A259" t="str">
        <f>Sheet3!K259</f>
        <v>&lt;li style='display:none'&gt;&lt;/li&gt;</v>
      </c>
    </row>
    <row r="260" spans="1:1" x14ac:dyDescent="0.25">
      <c r="A260" t="str">
        <f>Sheet3!K260</f>
        <v>&lt;li style='display:none'&gt;&lt;/li&gt;</v>
      </c>
    </row>
    <row r="261" spans="1:1" x14ac:dyDescent="0.25">
      <c r="A261" t="str">
        <f>Sheet3!K261</f>
        <v>&lt;li style='display:none'&gt;&lt;/li&gt;</v>
      </c>
    </row>
    <row r="262" spans="1:1" x14ac:dyDescent="0.25">
      <c r="A262" t="str">
        <f>Sheet3!K262</f>
        <v>&lt;li style='display:none'&gt;&lt;/li&gt;&lt;/ol&gt;&lt;/li&gt;</v>
      </c>
    </row>
    <row r="263" spans="1:1" x14ac:dyDescent="0.25">
      <c r="A263" t="str">
        <f>Sheet3!K263</f>
        <v>&lt;li class='question' style='display:none'&gt;&lt;div&gt;&lt;span id='soalno'&gt;Soal No&lt;/span&gt;&lt;span id='nosoal'&gt;&lt;/span&gt;&lt;/div&gt;&lt;div&gt;&lt;/div&gt;</v>
      </c>
    </row>
    <row r="264" spans="1:1" x14ac:dyDescent="0.25">
      <c r="A264" t="str">
        <f>Sheet3!K264</f>
        <v>&lt;ol style='display:none' class='answer'&gt;&lt;li style='display:none'&gt;&lt;/li&gt;</v>
      </c>
    </row>
    <row r="265" spans="1:1" x14ac:dyDescent="0.25">
      <c r="A265" t="str">
        <f>Sheet3!K265</f>
        <v>&lt;li style='display:none'&gt;&lt;/li&gt;</v>
      </c>
    </row>
    <row r="266" spans="1:1" x14ac:dyDescent="0.25">
      <c r="A266" t="str">
        <f>Sheet3!K266</f>
        <v>&lt;li style='display:none'&gt;&lt;/li&gt;</v>
      </c>
    </row>
    <row r="267" spans="1:1" x14ac:dyDescent="0.25">
      <c r="A267" t="str">
        <f>Sheet3!K267</f>
        <v>&lt;li style='display:none'&gt;&lt;/li&gt;</v>
      </c>
    </row>
    <row r="268" spans="1:1" x14ac:dyDescent="0.25">
      <c r="A268" t="str">
        <f>Sheet3!K268</f>
        <v>&lt;li style='display:none'&gt;&lt;/li&gt;&lt;/ol&gt;&lt;/li&gt;</v>
      </c>
    </row>
    <row r="269" spans="1:1" x14ac:dyDescent="0.25">
      <c r="A269" t="str">
        <f>Sheet3!K269</f>
        <v>&lt;li class='question' style='display:none'&gt;&lt;div&gt;&lt;span id='soalno'&gt;Soal No&lt;/span&gt;&lt;span id='nosoal'&gt;&lt;/span&gt;&lt;/div&gt;&lt;div&gt;&lt;/div&gt;</v>
      </c>
    </row>
    <row r="270" spans="1:1" x14ac:dyDescent="0.25">
      <c r="A270" t="str">
        <f>Sheet3!K270</f>
        <v>&lt;ol style='display:none' class='answer'&gt;&lt;li style='display:none'&gt;&lt;/li&gt;</v>
      </c>
    </row>
    <row r="271" spans="1:1" x14ac:dyDescent="0.25">
      <c r="A271" t="str">
        <f>Sheet3!K271</f>
        <v>&lt;li style='display:none'&gt;&lt;/li&gt;</v>
      </c>
    </row>
    <row r="272" spans="1:1" x14ac:dyDescent="0.25">
      <c r="A272" t="str">
        <f>Sheet3!K272</f>
        <v>&lt;li style='display:none'&gt;&lt;/li&gt;</v>
      </c>
    </row>
    <row r="273" spans="1:1" x14ac:dyDescent="0.25">
      <c r="A273" t="str">
        <f>Sheet3!K273</f>
        <v>&lt;li style='display:none'&gt;&lt;/li&gt;</v>
      </c>
    </row>
    <row r="274" spans="1:1" x14ac:dyDescent="0.25">
      <c r="A274" t="str">
        <f>Sheet3!K274</f>
        <v>&lt;li style='display:none'&gt;&lt;/li&gt;&lt;/ol&gt;&lt;/li&gt;</v>
      </c>
    </row>
    <row r="275" spans="1:1" x14ac:dyDescent="0.25">
      <c r="A275" t="str">
        <f>Sheet3!K275</f>
        <v>&lt;li class='question' style='display:none'&gt;&lt;div&gt;&lt;span id='soalno'&gt;Soal No&lt;/span&gt;&lt;span id='nosoal'&gt;&lt;/span&gt;&lt;/div&gt;&lt;div&gt;&lt;/div&gt;</v>
      </c>
    </row>
    <row r="276" spans="1:1" x14ac:dyDescent="0.25">
      <c r="A276" t="str">
        <f>Sheet3!K276</f>
        <v>&lt;ol style='display:none' class='answer'&gt;&lt;li style='display:none'&gt;&lt;/li&gt;</v>
      </c>
    </row>
    <row r="277" spans="1:1" x14ac:dyDescent="0.25">
      <c r="A277" t="str">
        <f>Sheet3!K277</f>
        <v>&lt;li style='display:none'&gt;&lt;/li&gt;</v>
      </c>
    </row>
    <row r="278" spans="1:1" x14ac:dyDescent="0.25">
      <c r="A278" t="str">
        <f>Sheet3!K278</f>
        <v>&lt;li style='display:none'&gt;&lt;/li&gt;</v>
      </c>
    </row>
    <row r="279" spans="1:1" x14ac:dyDescent="0.25">
      <c r="A279" t="str">
        <f>Sheet3!K279</f>
        <v>&lt;li style='display:none'&gt;&lt;/li&gt;</v>
      </c>
    </row>
    <row r="280" spans="1:1" x14ac:dyDescent="0.25">
      <c r="A280" t="str">
        <f>Sheet3!K280</f>
        <v>&lt;li style='display:none'&gt;&lt;/li&gt;&lt;/ol&gt;&lt;/li&gt;</v>
      </c>
    </row>
    <row r="281" spans="1:1" x14ac:dyDescent="0.25">
      <c r="A281" t="str">
        <f>Sheet3!K281</f>
        <v>&lt;li class='question' style='display:none'&gt;&lt;div&gt;&lt;span id='soalno'&gt;Soal No&lt;/span&gt;&lt;span id='nosoal'&gt;&lt;/span&gt;&lt;/div&gt;&lt;div&gt;&lt;/div&gt;</v>
      </c>
    </row>
    <row r="282" spans="1:1" x14ac:dyDescent="0.25">
      <c r="A282" t="str">
        <f>Sheet3!K282</f>
        <v>&lt;ol style='display:none' class='answer'&gt;&lt;li style='display:none'&gt;&lt;/li&gt;</v>
      </c>
    </row>
    <row r="283" spans="1:1" x14ac:dyDescent="0.25">
      <c r="A283" t="str">
        <f>Sheet3!K283</f>
        <v>&lt;li style='display:none'&gt;&lt;/li&gt;</v>
      </c>
    </row>
    <row r="284" spans="1:1" x14ac:dyDescent="0.25">
      <c r="A284" t="str">
        <f>Sheet3!K284</f>
        <v>&lt;li style='display:none'&gt;&lt;/li&gt;</v>
      </c>
    </row>
    <row r="285" spans="1:1" x14ac:dyDescent="0.25">
      <c r="A285" t="str">
        <f>Sheet3!K285</f>
        <v>&lt;li style='display:none'&gt;&lt;/li&gt;</v>
      </c>
    </row>
    <row r="286" spans="1:1" x14ac:dyDescent="0.25">
      <c r="A286" t="str">
        <f>Sheet3!K286</f>
        <v>&lt;li style='display:none'&gt;&lt;/li&gt;&lt;/ol&gt;&lt;/li&gt;</v>
      </c>
    </row>
    <row r="287" spans="1:1" x14ac:dyDescent="0.25">
      <c r="A287" t="str">
        <f>Sheet3!K287</f>
        <v>&lt;li class='question' style='display:none'&gt;&lt;div&gt;&lt;span id='soalno'&gt;Soal No&lt;/span&gt;&lt;span id='nosoal'&gt;&lt;/span&gt;&lt;/div&gt;&lt;div&gt;&lt;/div&gt;</v>
      </c>
    </row>
    <row r="288" spans="1:1" x14ac:dyDescent="0.25">
      <c r="A288" t="str">
        <f>Sheet3!K288</f>
        <v>&lt;ol style='display:none' class='answer'&gt;&lt;li style='display:none'&gt;&lt;/li&gt;</v>
      </c>
    </row>
    <row r="289" spans="1:1" x14ac:dyDescent="0.25">
      <c r="A289" t="str">
        <f>Sheet3!K289</f>
        <v>&lt;li style='display:none'&gt;&lt;/li&gt;</v>
      </c>
    </row>
    <row r="290" spans="1:1" x14ac:dyDescent="0.25">
      <c r="A290" t="str">
        <f>Sheet3!K290</f>
        <v>&lt;li style='display:none'&gt;&lt;/li&gt;</v>
      </c>
    </row>
    <row r="291" spans="1:1" x14ac:dyDescent="0.25">
      <c r="A291" t="str">
        <f>Sheet3!K291</f>
        <v>&lt;li style='display:none'&gt;&lt;/li&gt;</v>
      </c>
    </row>
    <row r="292" spans="1:1" x14ac:dyDescent="0.25">
      <c r="A292" t="str">
        <f>Sheet3!K292</f>
        <v>&lt;li style='display:none'&gt;&lt;/li&gt;&lt;/ol&gt;&lt;/li&gt;</v>
      </c>
    </row>
    <row r="293" spans="1:1" x14ac:dyDescent="0.25">
      <c r="A293" t="str">
        <f>Sheet3!K293</f>
        <v>&lt;li class='question' style='display:none'&gt;&lt;div&gt;&lt;span id='soalno'&gt;Soal No&lt;/span&gt;&lt;span id='nosoal'&gt;&lt;/span&gt;&lt;/div&gt;&lt;div&gt;&lt;/div&gt;</v>
      </c>
    </row>
    <row r="294" spans="1:1" x14ac:dyDescent="0.25">
      <c r="A294" t="str">
        <f>Sheet3!K294</f>
        <v>&lt;ol style='display:none' class='answer'&gt;&lt;li style='display:none'&gt;&lt;/li&gt;</v>
      </c>
    </row>
    <row r="295" spans="1:1" x14ac:dyDescent="0.25">
      <c r="A295" t="str">
        <f>Sheet3!K295</f>
        <v>&lt;li style='display:none'&gt;&lt;/li&gt;</v>
      </c>
    </row>
    <row r="296" spans="1:1" x14ac:dyDescent="0.25">
      <c r="A296" t="str">
        <f>Sheet3!K296</f>
        <v>&lt;li style='display:none'&gt;&lt;/li&gt;</v>
      </c>
    </row>
    <row r="297" spans="1:1" x14ac:dyDescent="0.25">
      <c r="A297" t="str">
        <f>Sheet3!K297</f>
        <v>&lt;li style='display:none'&gt;&lt;/li&gt;</v>
      </c>
    </row>
    <row r="298" spans="1:1" x14ac:dyDescent="0.25">
      <c r="A298" t="str">
        <f>Sheet3!K298</f>
        <v>&lt;li style='display:none'&gt;&lt;/li&gt;&lt;/ol&gt;&lt;/li&gt;</v>
      </c>
    </row>
    <row r="299" spans="1:1" x14ac:dyDescent="0.25">
      <c r="A299" t="str">
        <f>Sheet3!K299</f>
        <v>&lt;li class='question' style='display:none'&gt;&lt;div&gt;&lt;span id='soalno'&gt;Soal No&lt;/span&gt;&lt;span id='nosoal'&gt;&lt;/span&gt;&lt;/div&gt;&lt;div&gt;&lt;/div&gt;</v>
      </c>
    </row>
    <row r="300" spans="1:1" x14ac:dyDescent="0.25">
      <c r="A300" t="str">
        <f>Sheet3!K300</f>
        <v>&lt;ol style='display:none' class='answer'&gt;&lt;li style='display:none'&gt;&lt;/li&gt;</v>
      </c>
    </row>
    <row r="301" spans="1:1" x14ac:dyDescent="0.25">
      <c r="A301" t="str">
        <f>Sheet3!K301</f>
        <v>&lt;li style='display:none'&gt;&lt;/li&gt;</v>
      </c>
    </row>
    <row r="302" spans="1:1" x14ac:dyDescent="0.25">
      <c r="A302" t="str">
        <f>Sheet3!K302</f>
        <v>&lt;li style='display:none'&gt;&lt;/li&gt;</v>
      </c>
    </row>
    <row r="303" spans="1:1" x14ac:dyDescent="0.25">
      <c r="A303" t="str">
        <f>Sheet3!K303</f>
        <v>&lt;li style='display:none'&gt;&lt;/li&gt;</v>
      </c>
    </row>
    <row r="304" spans="1:1" x14ac:dyDescent="0.25">
      <c r="A304" t="str">
        <f>Sheet3!K304</f>
        <v>&lt;li style='display:none'&gt;&lt;/li&gt;&lt;/ol&gt;&lt;/li&gt;</v>
      </c>
    </row>
    <row r="305" spans="1:1" x14ac:dyDescent="0.25">
      <c r="A305" t="str">
        <f>Sheet3!K305</f>
        <v>&lt;/ol&gt;</v>
      </c>
    </row>
    <row r="306" spans="1:1" x14ac:dyDescent="0.25">
      <c r="A306" t="str">
        <f>Sheet3!K306</f>
        <v>&lt;/div&gt;</v>
      </c>
    </row>
    <row r="307" spans="1:1" x14ac:dyDescent="0.25">
      <c r="A307" t="str">
        <f>Sheet3!K307</f>
        <v>&lt;/body&gt;&lt;/html&gt;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UNBK-GO 14</dc:creator>
  <cp:lastModifiedBy>Gridas RPL</cp:lastModifiedBy>
  <dcterms:created xsi:type="dcterms:W3CDTF">2021-05-05T21:54:46Z</dcterms:created>
  <dcterms:modified xsi:type="dcterms:W3CDTF">2023-05-23T17:32:03Z</dcterms:modified>
</cp:coreProperties>
</file>