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Inspection Log" sheetId="2" state="visible" r:id="rId2"/>
    <sheet xmlns:r="http://schemas.openxmlformats.org/officeDocument/2006/relationships" name="SPC Run Chart" sheetId="3" state="visible" r:id="rId3"/>
    <sheet xmlns:r="http://schemas.openxmlformats.org/officeDocument/2006/relationships" name="RFT Summar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18"/>
    </font>
    <font>
      <name val="Arial"/>
      <charset val="1"/>
      <family val="0"/>
      <b val="1"/>
      <color rgb="FF83348F"/>
      <sz val="11"/>
    </font>
    <font>
      <name val="Arial"/>
      <charset val="1"/>
      <family val="0"/>
      <i val="1"/>
      <color rgb="FF5B595A"/>
      <sz val="10"/>
    </font>
    <font>
      <name val="Arial"/>
      <charset val="1"/>
      <family val="0"/>
      <b val="1"/>
      <color rgb="FFFFFFFF"/>
      <sz val="10"/>
    </font>
    <font>
      <name val="Arial"/>
      <charset val="1"/>
      <family val="0"/>
      <b val="1"/>
      <color rgb="FF009FE3"/>
      <sz val="10"/>
    </font>
    <font>
      <name val="Arial"/>
      <charset val="1"/>
      <family val="0"/>
      <color rgb="FF333333"/>
      <sz val="10"/>
    </font>
    <font>
      <name val="Arial"/>
      <charset val="1"/>
      <family val="0"/>
      <i val="1"/>
      <color rgb="FF5B595A"/>
      <sz val="9"/>
    </font>
    <font>
      <name val="Arial"/>
      <charset val="1"/>
      <family val="0"/>
      <b val="1"/>
      <color rgb="FF333333"/>
      <sz val="10"/>
    </font>
    <font>
      <name val="Calibri"/>
      <family val="2"/>
      <b val="1"/>
      <color rgb="FF000000"/>
      <sz val="18"/>
    </font>
    <font>
      <name val="Calibri"/>
      <family val="2"/>
      <color rgb="FF000000"/>
      <sz val="10"/>
    </font>
    <font>
      <name val="Calibri"/>
      <family val="2"/>
      <b val="1"/>
      <color rgb="FF000000"/>
      <sz val="10"/>
    </font>
    <font>
      <name val="Calibri"/>
      <b val="1"/>
      <color rgb="00FFFFFF"/>
      <sz val="12"/>
    </font>
    <font>
      <name val="Calibri"/>
      <b val="1"/>
      <color rgb="00FFFFFF"/>
      <sz val="11"/>
    </font>
  </fonts>
  <fills count="8">
    <fill>
      <patternFill/>
    </fill>
    <fill>
      <patternFill patternType="gray125"/>
    </fill>
    <fill>
      <patternFill patternType="solid">
        <fgColor rgb="FF83348F"/>
        <bgColor rgb="FF993366"/>
      </patternFill>
    </fill>
    <fill>
      <patternFill patternType="solid">
        <fgColor rgb="FFE5F5FD"/>
        <bgColor rgb="FFF2F2F2"/>
      </patternFill>
    </fill>
    <fill>
      <patternFill patternType="solid">
        <fgColor rgb="FFFFFFFF"/>
        <bgColor rgb="FFF2F2F2"/>
      </patternFill>
    </fill>
    <fill>
      <patternFill patternType="solid">
        <fgColor rgb="FFF2F2F2"/>
        <bgColor rgb="FFE5F5FD"/>
      </patternFill>
    </fill>
    <fill>
      <patternFill patternType="solid">
        <fgColor rgb="001C1C3A"/>
      </patternFill>
    </fill>
    <fill>
      <patternFill patternType="solid">
        <fgColor rgb="0029ABE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9" fillId="3" borderId="1" applyAlignment="1" pivotButton="0" quotePrefix="0" xfId="0">
      <alignment horizontal="center" vertical="center" wrapText="1"/>
    </xf>
    <xf numFmtId="164" fontId="9"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9" fillId="4" borderId="1" applyAlignment="1" pivotButton="0" quotePrefix="0" xfId="0">
      <alignment horizontal="center" vertical="center" wrapText="1"/>
    </xf>
    <xf numFmtId="164" fontId="9"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164" fontId="0" fillId="0" borderId="1" applyAlignment="1" pivotButton="0" quotePrefix="0" xfId="0">
      <alignment horizontal="general" vertical="bottom"/>
    </xf>
    <xf numFmtId="0" fontId="0" fillId="0" borderId="1" applyAlignment="1" pivotButton="0" quotePrefix="0" xfId="0">
      <alignment horizontal="general" vertical="bottom"/>
    </xf>
    <xf numFmtId="0" fontId="8" fillId="4" borderId="1" applyAlignment="1" pivotButton="0" quotePrefix="0" xfId="0">
      <alignment horizontal="general" vertical="bottom"/>
    </xf>
    <xf numFmtId="0" fontId="11" fillId="5" borderId="1" applyAlignment="1" pivotButton="0" quotePrefix="0" xfId="0">
      <alignment horizontal="general" vertical="bottom"/>
    </xf>
    <xf numFmtId="165" fontId="11" fillId="5" borderId="1" applyAlignment="1" pivotButton="0" quotePrefix="0" xfId="0">
      <alignment horizontal="center" vertical="center" wrapText="1"/>
    </xf>
    <xf numFmtId="165" fontId="9" fillId="3" borderId="1" applyAlignment="1" pivotButton="0" quotePrefix="0" xfId="0">
      <alignment horizontal="center" vertical="center" wrapText="1"/>
    </xf>
    <xf numFmtId="165" fontId="9" fillId="4"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0" fillId="0" borderId="4" pivotButton="0" quotePrefix="0" xfId="0"/>
    <xf numFmtId="0" fontId="0" fillId="0" borderId="5" pivotButton="0" quotePrefix="0" xfId="0"/>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15" fillId="6" borderId="0" applyAlignment="1" pivotButton="0" quotePrefix="0" xfId="0">
      <alignment horizontal="center" vertical="center" wrapText="1"/>
    </xf>
    <xf numFmtId="0" fontId="0" fillId="6" borderId="0" pivotButton="0" quotePrefix="0" xfId="0"/>
    <xf numFmtId="0" fontId="16" fillId="7" borderId="1" applyAlignment="1" pivotButton="0" quotePrefix="0" xfId="0">
      <alignment horizontal="center" vertical="center" wrapText="1"/>
    </xf>
    <xf numFmtId="164" fontId="16" fillId="7" borderId="1" applyAlignment="1" pivotButton="0" quotePrefix="0" xfId="0">
      <alignment horizontal="center" vertical="center" wrapText="1"/>
    </xf>
    <xf numFmtId="0" fontId="9" fillId="4" borderId="1" applyAlignment="1" pivotButton="0" quotePrefix="0" xfId="0">
      <alignment horizontal="center" vertical="center" wrapText="1"/>
    </xf>
    <xf numFmtId="164" fontId="9"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9" fillId="3" borderId="1" applyAlignment="1" pivotButton="0" quotePrefix="0" xfId="0">
      <alignment horizontal="center" vertical="center" wrapText="1"/>
    </xf>
    <xf numFmtId="164" fontId="9"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164" fontId="0" fillId="0" borderId="1" applyAlignment="1" pivotButton="0" quotePrefix="0" xfId="0">
      <alignment horizontal="general" vertical="bottom"/>
    </xf>
    <xf numFmtId="0" fontId="0" fillId="0" borderId="1" applyAlignment="1" pivotButton="0" quotePrefix="0" xfId="0">
      <alignment horizontal="general" vertical="bottom"/>
    </xf>
    <xf numFmtId="0" fontId="8" fillId="4" borderId="1" applyAlignment="1" pivotButton="0" quotePrefix="0" xfId="0">
      <alignment horizontal="general" vertical="bottom"/>
    </xf>
    <xf numFmtId="0" fontId="11" fillId="5" borderId="1" applyAlignment="1" pivotButton="0" quotePrefix="0" xfId="0">
      <alignment horizontal="general" vertical="bottom"/>
    </xf>
    <xf numFmtId="165" fontId="11" fillId="5" borderId="1" applyAlignment="1" pivotButton="0" quotePrefix="0" xfId="0">
      <alignment horizontal="center" vertical="center" wrapText="1"/>
    </xf>
    <xf numFmtId="165" fontId="9" fillId="3" borderId="1" applyAlignment="1" pivotButton="0" quotePrefix="0" xfId="0">
      <alignment horizontal="center" vertical="center" wrapText="1"/>
    </xf>
    <xf numFmtId="165" fontId="9" fillId="4"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ont>
        <b val="1"/>
        <color rgb="FFC00000"/>
      </font>
      <fill>
        <patternFill>
          <bgColor rgb="FFF8D7DA"/>
        </patternFill>
      </fill>
    </dxf>
    <dxf>
      <font>
        <b val="1"/>
        <color rgb="FF1E7B34"/>
      </font>
      <fill>
        <patternFill>
          <bgColor rgb="FFD9F2E3"/>
        </patternFill>
      </fill>
    </dxf>
  </dxfs>
  <colors>
    <indexedColors>
      <rgbColor rgb="FF000000"/>
      <rgbColor rgb="FFFFFFFF"/>
      <rgbColor rgb="FFC00000"/>
      <rgbColor rgb="FF00FF00"/>
      <rgbColor rgb="FF0000FF"/>
      <rgbColor rgb="FFFFFF00"/>
      <rgbColor rgb="FFFF00FF"/>
      <rgbColor rgb="FF00FFFF"/>
      <rgbColor rgb="FF800000"/>
      <rgbColor rgb="FF1E7B34"/>
      <rgbColor rgb="FF000080"/>
      <rgbColor rgb="FF808000"/>
      <rgbColor rgb="FF800080"/>
      <rgbColor rgb="FF008080"/>
      <rgbColor rgb="FFBFBFBF"/>
      <rgbColor rgb="FF878787"/>
      <rgbColor rgb="FF9999FF"/>
      <rgbColor rgb="FF83348F"/>
      <rgbColor rgb="FFF2F2F2"/>
      <rgbColor rgb="FFE5F5FD"/>
      <rgbColor rgb="FF660066"/>
      <rgbColor rgb="FFFF8080"/>
      <rgbColor rgb="FF0066CC"/>
      <rgbColor rgb="FFD9D9D9"/>
      <rgbColor rgb="FF000080"/>
      <rgbColor rgb="FFFF00FF"/>
      <rgbColor rgb="FFFFFF00"/>
      <rgbColor rgb="FF00FFFF"/>
      <rgbColor rgb="FF800080"/>
      <rgbColor rgb="FF800000"/>
      <rgbColor rgb="FF008080"/>
      <rgbColor rgb="FF0000FF"/>
      <rgbColor rgb="FF009FE3"/>
      <rgbColor rgb="FFCCFFFF"/>
      <rgbColor rgb="FFD9F2E3"/>
      <rgbColor rgb="FFFFFF99"/>
      <rgbColor rgb="FF99CCFF"/>
      <rgbColor rgb="FFFF99CC"/>
      <rgbColor rgb="FFCC99FF"/>
      <rgbColor rgb="FFF8D7DA"/>
      <rgbColor rgb="FF3366FF"/>
      <rgbColor rgb="FF33CCCC"/>
      <rgbColor rgb="FF99CC00"/>
      <rgbColor rgb="FFFFCC00"/>
      <rgbColor rgb="FFFF9900"/>
      <rgbColor rgb="FFFF6600"/>
      <rgbColor rgb="FF5B595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Outer Diameter, Finish Turn, vs Control Limits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'SPC Run Chart'!C9</f>
              <strCache>
                <ptCount val="1"/>
                <pt idx="0">
                  <v>Measured Value</v>
                </pt>
              </strCache>
            </strRef>
          </tx>
          <spPr>
            <a:solidFill xmlns:a="http://schemas.openxmlformats.org/drawingml/2006/main">
              <a:srgbClr val="009fe3"/>
            </a:solidFill>
            <a:ln xmlns:a="http://schemas.openxmlformats.org/drawingml/2006/main" w="28440">
              <a:solidFill>
                <a:srgbClr val="009fe3"/>
              </a:solidFill>
              <a:prstDash val="solid"/>
              <a:round/>
            </a:ln>
          </spPr>
          <marker>
            <symbol val="circle"/>
            <size val="6"/>
            <spPr>
              <a:solidFill xmlns:a="http://schemas.openxmlformats.org/drawingml/2006/main">
                <a:srgbClr val="009fe3"/>
              </a:solidFill>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'SPC Run Chart'!$A$10:$A$39</f>
              <strCach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strCache>
            </strRef>
          </cat>
          <val>
            <numRef>
              <f>'SPC Run Chart'!$C$10:$C$39</f>
              <numCache>
                <formatCode>0.000</formatCode>
                <ptCount val="30"/>
                <pt idx="0">
                  <v>123.991</v>
                </pt>
                <pt idx="1">
                  <v>123.99</v>
                </pt>
                <pt idx="2">
                  <v>123.984</v>
                </pt>
                <pt idx="3">
                  <v>123.992</v>
                </pt>
                <pt idx="4">
                  <v>123.989</v>
                </pt>
              </numCache>
            </numRef>
          </val>
          <smooth val="0"/>
        </ser>
        <ser>
          <idx val="1"/>
          <order val="1"/>
          <tx>
            <strRef>
              <f>'SPC Run Chart'!D9</f>
              <strCache>
                <ptCount val="1"/>
                <pt idx="0">
                  <v>Target</v>
                </pt>
              </strCache>
            </strRef>
          </tx>
          <spPr>
            <a:solidFill xmlns:a="http://schemas.openxmlformats.org/drawingml/2006/main">
              <a:srgbClr val="5b595a"/>
            </a:solidFill>
            <a:ln xmlns:a="http://schemas.openxmlformats.org/drawingml/2006/main" w="28440">
              <a:solidFill>
                <a:srgbClr val="5b595a"/>
              </a:solidFill>
              <a:prstDash val="dash"/>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'SPC Run Chart'!$A$10:$A$39</f>
              <strCach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strCache>
            </strRef>
          </cat>
          <val>
            <numRef>
              <f>'SPC Run Chart'!$D$10:$D$39</f>
              <numCache>
                <formatCode>0.000</formatCode>
                <ptCount val="30"/>
                <pt idx="0">
                  <v>123.9925</v>
                </pt>
                <pt idx="1">
                  <v>123.9925</v>
                </pt>
                <pt idx="2">
                  <v>123.9925</v>
                </pt>
                <pt idx="3">
                  <v>123.9925</v>
                </pt>
                <pt idx="4">
                  <v>123.9925</v>
                </pt>
                <pt idx="5">
                  <v>123.9925</v>
                </pt>
                <pt idx="6">
                  <v>123.9925</v>
                </pt>
                <pt idx="7">
                  <v>123.9925</v>
                </pt>
                <pt idx="8">
                  <v>123.9925</v>
                </pt>
                <pt idx="9">
                  <v>123.9925</v>
                </pt>
                <pt idx="10">
                  <v>123.9925</v>
                </pt>
                <pt idx="11">
                  <v>123.9925</v>
                </pt>
                <pt idx="12">
                  <v>123.9925</v>
                </pt>
                <pt idx="13">
                  <v>123.9925</v>
                </pt>
                <pt idx="14">
                  <v>123.9925</v>
                </pt>
                <pt idx="15">
                  <v>123.9925</v>
                </pt>
                <pt idx="16">
                  <v>123.9925</v>
                </pt>
                <pt idx="17">
                  <v>123.9925</v>
                </pt>
                <pt idx="18">
                  <v>123.9925</v>
                </pt>
                <pt idx="19">
                  <v>123.9925</v>
                </pt>
                <pt idx="20">
                  <v>123.9925</v>
                </pt>
                <pt idx="21">
                  <v>123.9925</v>
                </pt>
                <pt idx="22">
                  <v>123.9925</v>
                </pt>
                <pt idx="23">
                  <v>123.9925</v>
                </pt>
                <pt idx="24">
                  <v>123.9925</v>
                </pt>
                <pt idx="25">
                  <v>123.9925</v>
                </pt>
                <pt idx="26">
                  <v>123.9925</v>
                </pt>
                <pt idx="27">
                  <v>123.9925</v>
                </pt>
                <pt idx="28">
                  <v>123.9925</v>
                </pt>
                <pt idx="29">
                  <v>123.9925</v>
                </pt>
              </numCache>
            </numRef>
          </val>
          <smooth val="0"/>
        </ser>
        <ser>
          <idx val="2"/>
          <order val="2"/>
          <tx>
            <strRef>
              <f>'SPC Run Chart'!E9</f>
              <strCache>
                <ptCount val="1"/>
                <pt idx="0">
                  <v>UCL</v>
                </pt>
              </strCache>
            </strRef>
          </tx>
          <spPr>
            <a:solidFill xmlns:a="http://schemas.openxmlformats.org/drawingml/2006/main">
              <a:srgbClr val="c00000"/>
            </a:solidFill>
            <a:ln xmlns:a="http://schemas.openxmlformats.org/drawingml/2006/main" w="28440">
              <a:solidFill>
                <a:srgbClr val="c00000"/>
              </a:solidFill>
              <a:prstDash val="dash"/>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'SPC Run Chart'!$A$10:$A$39</f>
              <strCach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strCache>
            </strRef>
          </cat>
          <val>
            <numRef>
              <f>'SPC Run Chart'!$E$10:$E$39</f>
              <numCache>
                <formatCode>0.000</formatCode>
                <ptCount val="30"/>
                <pt idx="0">
                  <v>124</v>
                </pt>
                <pt idx="1">
                  <v>124</v>
                </pt>
                <pt idx="2">
                  <v>124</v>
                </pt>
                <pt idx="3">
                  <v>124</v>
                </pt>
                <pt idx="4">
                  <v>124</v>
                </pt>
                <pt idx="5">
                  <v>124</v>
                </pt>
                <pt idx="6">
                  <v>124</v>
                </pt>
                <pt idx="7">
                  <v>124</v>
                </pt>
                <pt idx="8">
                  <v>124</v>
                </pt>
                <pt idx="9">
                  <v>124</v>
                </pt>
                <pt idx="10">
                  <v>124</v>
                </pt>
                <pt idx="11">
                  <v>124</v>
                </pt>
                <pt idx="12">
                  <v>124</v>
                </pt>
                <pt idx="13">
                  <v>124</v>
                </pt>
                <pt idx="14">
                  <v>124</v>
                </pt>
                <pt idx="15">
                  <v>124</v>
                </pt>
                <pt idx="16">
                  <v>124</v>
                </pt>
                <pt idx="17">
                  <v>124</v>
                </pt>
                <pt idx="18">
                  <v>124</v>
                </pt>
                <pt idx="19">
                  <v>124</v>
                </pt>
                <pt idx="20">
                  <v>124</v>
                </pt>
                <pt idx="21">
                  <v>124</v>
                </pt>
                <pt idx="22">
                  <v>124</v>
                </pt>
                <pt idx="23">
                  <v>124</v>
                </pt>
                <pt idx="24">
                  <v>124</v>
                </pt>
                <pt idx="25">
                  <v>124</v>
                </pt>
                <pt idx="26">
                  <v>124</v>
                </pt>
                <pt idx="27">
                  <v>124</v>
                </pt>
                <pt idx="28">
                  <v>124</v>
                </pt>
                <pt idx="29">
                  <v>124</v>
                </pt>
              </numCache>
            </numRef>
          </val>
          <smooth val="0"/>
        </ser>
        <ser>
          <idx val="3"/>
          <order val="3"/>
          <tx>
            <strRef>
              <f>'SPC Run Chart'!F9</f>
              <strCache>
                <ptCount val="1"/>
                <pt idx="0">
                  <v>LCL</v>
                </pt>
              </strCache>
            </strRef>
          </tx>
          <spPr>
            <a:solidFill xmlns:a="http://schemas.openxmlformats.org/drawingml/2006/main">
              <a:srgbClr val="c00000"/>
            </a:solidFill>
            <a:ln xmlns:a="http://schemas.openxmlformats.org/drawingml/2006/main" w="28440">
              <a:solidFill>
                <a:srgbClr val="c00000"/>
              </a:solidFill>
              <a:prstDash val="dash"/>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'SPC Run Chart'!$A$10:$A$39</f>
              <strCach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strCache>
            </strRef>
          </cat>
          <val>
            <numRef>
              <f>'SPC Run Chart'!$F$10:$F$39</f>
              <numCache>
                <formatCode>0.000</formatCode>
                <ptCount val="30"/>
                <pt idx="0">
                  <v>123.985</v>
                </pt>
                <pt idx="1">
                  <v>123.985</v>
                </pt>
                <pt idx="2">
                  <v>123.985</v>
                </pt>
                <pt idx="3">
                  <v>123.985</v>
                </pt>
                <pt idx="4">
                  <v>123.985</v>
                </pt>
                <pt idx="5">
                  <v>123.985</v>
                </pt>
                <pt idx="6">
                  <v>123.985</v>
                </pt>
                <pt idx="7">
                  <v>123.985</v>
                </pt>
                <pt idx="8">
                  <v>123.985</v>
                </pt>
                <pt idx="9">
                  <v>123.985</v>
                </pt>
                <pt idx="10">
                  <v>123.985</v>
                </pt>
                <pt idx="11">
                  <v>123.985</v>
                </pt>
                <pt idx="12">
                  <v>123.985</v>
                </pt>
                <pt idx="13">
                  <v>123.985</v>
                </pt>
                <pt idx="14">
                  <v>123.985</v>
                </pt>
                <pt idx="15">
                  <v>123.985</v>
                </pt>
                <pt idx="16">
                  <v>123.985</v>
                </pt>
                <pt idx="17">
                  <v>123.985</v>
                </pt>
                <pt idx="18">
                  <v>123.985</v>
                </pt>
                <pt idx="19">
                  <v>123.985</v>
                </pt>
                <pt idx="20">
                  <v>123.985</v>
                </pt>
                <pt idx="21">
                  <v>123.985</v>
                </pt>
                <pt idx="22">
                  <v>123.985</v>
                </pt>
                <pt idx="23">
                  <v>123.985</v>
                </pt>
                <pt idx="24">
                  <v>123.985</v>
                </pt>
                <pt idx="25">
                  <v>123.985</v>
                </pt>
                <pt idx="26">
                  <v>123.985</v>
                </pt>
                <pt idx="27">
                  <v>123.985</v>
                </pt>
                <pt idx="28">
                  <v>123.985</v>
                </pt>
                <pt idx="29">
                  <v>123.985</v>
                </pt>
              </numCache>
            </numRef>
          </val>
          <smooth val="0"/>
        </ser>
        <hiLowLines>
          <spPr>
            <a:ln xmlns:a="http://schemas.openxmlformats.org/drawingml/2006/main" w="0">
              <a:noFill/>
              <a:prstDash val="solid"/>
            </a:ln>
          </spPr>
        </hiLowLines>
        <marker val="1"/>
        <axId val="6248717"/>
        <axId val="53237281"/>
      </lineChart>
      <catAx>
        <axId val="624871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Sample number</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3237281"/>
        <crosses val="autoZero"/>
        <auto val="1"/>
        <lblAlgn val="ctr"/>
        <lblOffset val="100"/>
        <noMultiLvlLbl val="0"/>
      </catAx>
      <valAx>
        <axId val="5323728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Diameter (mm)</a:t>
                </a:r>
              </a:p>
            </rich>
          </tx>
          <overlay val="0"/>
          <spPr>
            <a:noFill xmlns:a="http://schemas.openxmlformats.org/drawingml/2006/main"/>
            <a:ln xmlns:a="http://schemas.openxmlformats.org/drawingml/2006/main" w="0">
              <a:noFill/>
              <a:prstDash val="solid"/>
            </a:ln>
          </spPr>
        </title>
        <numFmt formatCode="0.0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24871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 Type="http://schemas.openxmlformats.org/officeDocument/2006/relationships/image" Target="/xl/media/image7.png" Id="rId3"/></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drawing1.xml><?xml version="1.0" encoding="utf-8"?>
<wsDr xmlns="http://schemas.openxmlformats.org/drawingml/2006/spreadsheetDrawing">
  <twoCellAnchor editAs="oneCell">
    <from>
      <col>6</col>
      <colOff>0</colOff>
      <row>0</row>
      <rowOff>0</rowOff>
    </from>
    <to>
      <col>6</col>
      <colOff>856800</colOff>
      <row>3</row>
      <rowOff>176760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779800" y="0"/>
          <a:ext cx="856800" cy="83772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7</col>
      <colOff>0</colOff>
      <row>3</row>
      <rowOff>0</rowOff>
    </from>
    <to>
      <col>17</col>
      <colOff>364680</colOff>
      <row>19</row>
      <rowOff>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tabColor rgb="0029ABE2"/>
    <outlinePr summaryBelow="1" summaryRight="1"/>
    <pageSetUpPr fitToPage="1"/>
  </sheetPr>
  <dimension ref="B2:H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7" min="1" max="1"/>
    <col width="24" customWidth="1" style="27" min="2" max="2"/>
    <col width="14" customWidth="1" style="27" min="3" max="8"/>
  </cols>
  <sheetData>
    <row r="1" ht="50" customHeight="1" s="28"/>
    <row r="2" ht="22.05" customHeight="1" s="28">
      <c r="B2" s="29" t="inlineStr">
        <is>
          <t>In-Process Inspection Record</t>
        </is>
      </c>
    </row>
    <row r="3" ht="15" customHeight="1" s="28">
      <c r="B3" s="30" t="inlineStr">
        <is>
          <t>Working Tool  |  PE-09b  |  Process Excellence  |  Fit For Nuclear Toolkit</t>
        </is>
      </c>
    </row>
    <row r="4" ht="15" customHeight="1" s="28">
      <c r="B4" s="31" t="inlineStr">
        <is>
          <t>The day-to-day inspection log that puts the Process Control Plan (PE-09a) into practice</t>
        </is>
      </c>
    </row>
    <row r="6" ht="15" customHeight="1" s="28">
      <c r="B6" s="30" t="inlineStr">
        <is>
          <t>Document control</t>
        </is>
      </c>
    </row>
    <row r="7" ht="15" customHeight="1" s="28">
      <c r="B7" s="32" t="inlineStr">
        <is>
          <t>Field</t>
        </is>
      </c>
      <c r="C7" s="32" t="inlineStr">
        <is>
          <t>Detail</t>
        </is>
      </c>
    </row>
    <row r="8" ht="15" customHeight="1" s="28">
      <c r="B8" s="33" t="inlineStr">
        <is>
          <t>Document number</t>
        </is>
      </c>
      <c r="C8" s="34" t="n"/>
      <c r="D8" s="35" t="n"/>
      <c r="E8" s="35" t="n"/>
      <c r="F8" s="35" t="n"/>
      <c r="G8" s="35" t="n"/>
      <c r="H8" s="36" t="n"/>
    </row>
    <row r="9" ht="15" customHeight="1" s="28">
      <c r="B9" s="37" t="inlineStr">
        <is>
          <t>Part / product / family</t>
        </is>
      </c>
      <c r="C9" s="38" t="n"/>
      <c r="D9" s="35" t="n"/>
      <c r="E9" s="35" t="n"/>
      <c r="F9" s="35" t="n"/>
      <c r="G9" s="35" t="n"/>
      <c r="H9" s="36" t="n"/>
    </row>
    <row r="10" ht="23.85" customHeight="1" s="28">
      <c r="B10" s="33" t="inlineStr">
        <is>
          <t>Process / operation covered</t>
        </is>
      </c>
      <c r="C10" s="34" t="n"/>
      <c r="D10" s="35" t="n"/>
      <c r="E10" s="35" t="n"/>
      <c r="F10" s="35" t="n"/>
      <c r="G10" s="35" t="n"/>
      <c r="H10" s="36" t="n"/>
    </row>
    <row r="11" ht="15" customHeight="1" s="28">
      <c r="B11" s="37" t="inlineStr">
        <is>
          <t>Linked control plan</t>
        </is>
      </c>
      <c r="C11" s="38" t="inlineStr">
        <is>
          <t>PE-09a, revision ___</t>
        </is>
      </c>
      <c r="D11" s="35" t="n"/>
      <c r="E11" s="35" t="n"/>
      <c r="F11" s="35" t="n"/>
      <c r="G11" s="35" t="n"/>
      <c r="H11" s="36" t="n"/>
    </row>
    <row r="12" ht="15" customHeight="1" s="28">
      <c r="B12" s="33" t="inlineStr">
        <is>
          <t>Revision</t>
        </is>
      </c>
      <c r="C12" s="34" t="inlineStr">
        <is>
          <t>A</t>
        </is>
      </c>
      <c r="D12" s="35" t="n"/>
      <c r="E12" s="35" t="n"/>
      <c r="F12" s="35" t="n"/>
      <c r="G12" s="35" t="n"/>
      <c r="H12" s="36" t="n"/>
    </row>
    <row r="13" ht="15" customHeight="1" s="28">
      <c r="B13" s="37" t="inlineStr">
        <is>
          <t>Date</t>
        </is>
      </c>
      <c r="C13" s="38" t="n"/>
      <c r="D13" s="35" t="n"/>
      <c r="E13" s="35" t="n"/>
      <c r="F13" s="35" t="n"/>
      <c r="G13" s="35" t="n"/>
      <c r="H13" s="36" t="n"/>
    </row>
    <row r="14" ht="15" customHeight="1" s="28">
      <c r="B14" s="33" t="inlineStr">
        <is>
          <t>Author</t>
        </is>
      </c>
      <c r="C14" s="34" t="n"/>
      <c r="D14" s="35" t="n"/>
      <c r="E14" s="35" t="n"/>
      <c r="F14" s="35" t="n"/>
      <c r="G14" s="35" t="n"/>
      <c r="H14" s="36" t="n"/>
    </row>
    <row r="17" ht="15" customHeight="1" s="28">
      <c r="B17" s="30" t="inlineStr">
        <is>
          <t>How to use this workbook</t>
        </is>
      </c>
    </row>
    <row r="18" ht="36" customHeight="1" s="28">
      <c r="B18" s="39" t="inlineStr">
        <is>
          <t>This workbook records the inspections called for in the Process Control Plan (PE-09a): one entry per check, in the order they happen on the shopfloor.</t>
        </is>
      </c>
    </row>
    <row r="19" ht="36" customHeight="1" s="28">
      <c r="B19" s="39" t="inlineStr">
        <is>
          <t>Sheet 'Inspection Log' is the working sheet. Each row is one inspection event: a part, a batch, or a sample, against one characteristic from the control plan. The Result column calculates Pass or Fail automatically once you enter the measured value and limits.</t>
        </is>
      </c>
    </row>
    <row r="20" ht="36" customHeight="1" s="28">
      <c r="B20" s="39" t="inlineStr">
        <is>
          <t>Sheet 'SPC Run Chart' is for tracking a single Critical characteristic over time, for example the finish-turned outer diameter from the worked example in PE-09a. Enter each measurement as it is taken; the chart updates automatically and shows the target, upper and lower control limits.</t>
        </is>
      </c>
    </row>
    <row r="21" ht="36" customHeight="1" s="28">
      <c r="B21" s="39" t="inlineStr">
        <is>
          <t>Sheet 'RFT Summary' calculates Right First Time, pass rate, and failure counts by characteristic from the Inspection Log, so trends and recurring problem areas are visible without digging through individual rows.</t>
        </is>
      </c>
    </row>
    <row r="22" ht="36" customHeight="1" s="28">
      <c r="B22" s="39" t="inlineStr">
        <is>
          <t>Use the dropdown lists for Result, Action Taken, and Inspector to keep entries consistent.</t>
        </is>
      </c>
    </row>
    <row r="23" ht="36" customHeight="1" s="28">
      <c r="B23" s="39" t="inlineStr">
        <is>
          <t>Anything recorded as a Fail should also be raised through the site's non-conformance process (see PE-04, Root Cause Analysis and Problem-Solving Log) where the issue needs investigation beyond a simple reject and rework.</t>
        </is>
      </c>
    </row>
    <row r="25" ht="15" customHeight="1" s="28">
      <c r="B25" s="40" t="inlineStr">
        <is>
          <t>Commercial in Confidence</t>
        </is>
      </c>
    </row>
  </sheetData>
  <mergeCells count="16">
    <mergeCell ref="C11:H11"/>
    <mergeCell ref="B22:H22"/>
    <mergeCell ref="C10:H10"/>
    <mergeCell ref="B18:H18"/>
    <mergeCell ref="C14:H14"/>
    <mergeCell ref="B4:H4"/>
    <mergeCell ref="C13:H13"/>
    <mergeCell ref="C9:H9"/>
    <mergeCell ref="B21:H21"/>
    <mergeCell ref="B2:H2"/>
    <mergeCell ref="C8:H8"/>
    <mergeCell ref="C12:H12"/>
    <mergeCell ref="B3:H3"/>
    <mergeCell ref="B19:H19"/>
    <mergeCell ref="B20:H20"/>
    <mergeCell ref="B23:H2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1"/>
  </sheetPr>
  <dimension ref="A1:M3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7" min="1" max="1"/>
    <col width="8" customWidth="1" style="27" min="2" max="2"/>
    <col width="16" customWidth="1" style="27" min="3" max="3"/>
    <col width="22" customWidth="1" style="27" min="4" max="5"/>
    <col width="24" customWidth="1" style="27" min="6" max="6"/>
    <col width="14" customWidth="1" style="27" min="7" max="7"/>
    <col width="11" customWidth="1" style="27" min="8" max="9"/>
    <col width="13" customWidth="1" style="27" min="10" max="10"/>
    <col width="9" customWidth="1" style="27" min="11" max="11"/>
    <col width="26" customWidth="1" style="27" min="12" max="12"/>
    <col width="16" customWidth="1" style="27" min="13" max="13"/>
  </cols>
  <sheetData>
    <row r="1" ht="50" customHeight="1" s="28">
      <c r="A1" s="41" t="inlineStr">
        <is>
          <t>In-Process Inspection Log</t>
        </is>
      </c>
    </row>
    <row r="2" ht="48" customHeight="1" s="28">
      <c r="A2" s="43" t="inlineStr">
        <is>
          <t>Date</t>
        </is>
      </c>
      <c r="B2" s="43" t="inlineStr">
        <is>
          <t>Time</t>
        </is>
      </c>
      <c r="C2" s="43" t="inlineStr">
        <is>
          <t>Part / Batch No.</t>
        </is>
      </c>
      <c r="D2" s="43" t="inlineStr">
        <is>
          <t>Process Step
(from PE-09a)</t>
        </is>
      </c>
      <c r="E2" s="43" t="inlineStr">
        <is>
          <t>Characteristic</t>
        </is>
      </c>
      <c r="F2" s="43" t="inlineStr">
        <is>
          <t>Inspection Type
(First-off / In-process / Last-off / Sample)</t>
        </is>
      </c>
      <c r="G2" s="43" t="inlineStr">
        <is>
          <t>Specification
(Target)</t>
        </is>
      </c>
      <c r="H2" s="43" t="inlineStr">
        <is>
          <t>Lower Limit</t>
        </is>
      </c>
      <c r="I2" s="43" t="inlineStr">
        <is>
          <t>Upper Limit</t>
        </is>
      </c>
      <c r="J2" s="43" t="inlineStr">
        <is>
          <t>Measured Value</t>
        </is>
      </c>
      <c r="K2" s="43" t="inlineStr">
        <is>
          <t>Result</t>
        </is>
      </c>
      <c r="L2" s="43" t="inlineStr">
        <is>
          <t>Action Taken</t>
        </is>
      </c>
      <c r="M2" s="43" t="inlineStr">
        <is>
          <t>Inspector</t>
        </is>
      </c>
    </row>
    <row r="3" ht="48" customHeight="1" s="28">
      <c r="A3" s="43" t="inlineStr">
        <is>
          <t>2026-06-09</t>
        </is>
      </c>
      <c r="B3" s="43" t="inlineStr">
        <is>
          <t>06:15</t>
        </is>
      </c>
      <c r="C3" s="43" t="inlineStr">
        <is>
          <t>WO-22041 / Part 1</t>
        </is>
      </c>
      <c r="D3" s="43" t="inlineStr">
        <is>
          <t>Finish turn outer diameter to size</t>
        </is>
      </c>
      <c r="E3" s="43" t="inlineStr">
        <is>
          <t>Outer diameter (critical fit dimension)</t>
        </is>
      </c>
      <c r="F3" s="43" t="inlineStr">
        <is>
          <t>First-off</t>
        </is>
      </c>
      <c r="G3" s="43" t="n">
        <v>123.9925</v>
      </c>
      <c r="H3" s="44" t="n">
        <v>123.985</v>
      </c>
      <c r="I3" s="44" t="n">
        <v>124</v>
      </c>
      <c r="J3" s="44" t="n">
        <v>123.991</v>
      </c>
      <c r="K3" s="43">
        <f>IF(J3="","",IF(AND(J3&gt;=H3,J3&lt;=I3),"Pass","Fail"))</f>
        <v/>
      </c>
      <c r="L3" s="43" t="inlineStr">
        <is>
          <t>Released to run, recorded on route card</t>
        </is>
      </c>
      <c r="M3" s="43" t="inlineStr">
        <is>
          <t>J. Akinyemi</t>
        </is>
      </c>
    </row>
    <row r="4" ht="48" customHeight="1" s="28">
      <c r="A4" s="45" t="inlineStr">
        <is>
          <t>2026-06-09</t>
        </is>
      </c>
      <c r="B4" s="45" t="inlineStr">
        <is>
          <t>08:30</t>
        </is>
      </c>
      <c r="C4" s="45" t="inlineStr">
        <is>
          <t>WO-22041 / Part 14</t>
        </is>
      </c>
      <c r="D4" s="38" t="inlineStr">
        <is>
          <t>Finish turn outer diameter to size</t>
        </is>
      </c>
      <c r="E4" s="38" t="inlineStr">
        <is>
          <t>Outer diameter (critical fit dimension)</t>
        </is>
      </c>
      <c r="F4" s="45" t="inlineStr">
        <is>
          <t>In-process</t>
        </is>
      </c>
      <c r="G4" s="38" t="n">
        <v>123.9925</v>
      </c>
      <c r="H4" s="46" t="n">
        <v>123.985</v>
      </c>
      <c r="I4" s="46" t="n">
        <v>124</v>
      </c>
      <c r="J4" s="46" t="n">
        <v>123.99</v>
      </c>
      <c r="K4" s="47">
        <f>IF(J4="","",IF(AND(J4&gt;=H4,J4&lt;=I4),"Pass","Fail"))</f>
        <v/>
      </c>
      <c r="L4" s="38" t="inlineStr">
        <is>
          <t>Within spec, continue</t>
        </is>
      </c>
      <c r="M4" s="38" t="inlineStr">
        <is>
          <t>J. Akinyemi</t>
        </is>
      </c>
    </row>
    <row r="5" ht="48" customHeight="1" s="28">
      <c r="A5" s="48" t="inlineStr">
        <is>
          <t>2026-06-09</t>
        </is>
      </c>
      <c r="B5" s="48" t="inlineStr">
        <is>
          <t>10:45</t>
        </is>
      </c>
      <c r="C5" s="48" t="inlineStr">
        <is>
          <t>WO-22041 / Part 28</t>
        </is>
      </c>
      <c r="D5" s="34" t="inlineStr">
        <is>
          <t>Finish turn outer diameter to size</t>
        </is>
      </c>
      <c r="E5" s="34" t="inlineStr">
        <is>
          <t>Outer diameter (critical fit dimension)</t>
        </is>
      </c>
      <c r="F5" s="48" t="inlineStr">
        <is>
          <t>In-process</t>
        </is>
      </c>
      <c r="G5" s="34" t="n">
        <v>123.9925</v>
      </c>
      <c r="H5" s="49" t="n">
        <v>123.985</v>
      </c>
      <c r="I5" s="49" t="n">
        <v>124</v>
      </c>
      <c r="J5" s="49" t="n">
        <v>123.984</v>
      </c>
      <c r="K5" s="50">
        <f>IF(J5="","",IF(AND(J5&gt;=H5,J5&lt;=I5),"Pass","Fail"))</f>
        <v/>
      </c>
      <c r="L5" s="34" t="inlineStr">
        <is>
          <t>Out of spec, stopped production, quarantined part 28 and parts 26-27, recalibrated offset, recheck part 29 before resuming</t>
        </is>
      </c>
      <c r="M5" s="34" t="inlineStr">
        <is>
          <t>J. Akinyemi</t>
        </is>
      </c>
    </row>
    <row r="6" ht="48" customHeight="1" s="28">
      <c r="A6" s="45" t="inlineStr">
        <is>
          <t>2026-06-09</t>
        </is>
      </c>
      <c r="B6" s="45" t="inlineStr">
        <is>
          <t>11:05</t>
        </is>
      </c>
      <c r="C6" s="45" t="inlineStr">
        <is>
          <t>WO-22041 / Part 29</t>
        </is>
      </c>
      <c r="D6" s="38" t="inlineStr">
        <is>
          <t>Finish turn outer diameter to size</t>
        </is>
      </c>
      <c r="E6" s="38" t="inlineStr">
        <is>
          <t>Outer diameter (critical fit dimension)</t>
        </is>
      </c>
      <c r="F6" s="45" t="inlineStr">
        <is>
          <t>In-process</t>
        </is>
      </c>
      <c r="G6" s="38" t="n">
        <v>123.9925</v>
      </c>
      <c r="H6" s="46" t="n">
        <v>123.985</v>
      </c>
      <c r="I6" s="46" t="n">
        <v>124</v>
      </c>
      <c r="J6" s="46" t="n">
        <v>123.992</v>
      </c>
      <c r="K6" s="47">
        <f>IF(J6="","",IF(AND(J6&gt;=H6,J6&lt;=I6),"Pass","Fail"))</f>
        <v/>
      </c>
      <c r="L6" s="38" t="inlineStr">
        <is>
          <t>Within spec after offset correction, resumed production</t>
        </is>
      </c>
      <c r="M6" s="38" t="inlineStr">
        <is>
          <t>J. Akinyemi</t>
        </is>
      </c>
    </row>
    <row r="7" ht="48" customHeight="1" s="28">
      <c r="A7" s="48" t="inlineStr">
        <is>
          <t>2026-06-09</t>
        </is>
      </c>
      <c r="B7" s="48" t="inlineStr">
        <is>
          <t>14:50</t>
        </is>
      </c>
      <c r="C7" s="48" t="inlineStr">
        <is>
          <t>WO-22041 / Part 50</t>
        </is>
      </c>
      <c r="D7" s="34" t="inlineStr">
        <is>
          <t>Finish turn outer diameter to size</t>
        </is>
      </c>
      <c r="E7" s="34" t="inlineStr">
        <is>
          <t>Outer diameter (critical fit dimension)</t>
        </is>
      </c>
      <c r="F7" s="48" t="inlineStr">
        <is>
          <t>Last-off</t>
        </is>
      </c>
      <c r="G7" s="34" t="n">
        <v>123.9925</v>
      </c>
      <c r="H7" s="49" t="n">
        <v>123.985</v>
      </c>
      <c r="I7" s="49" t="n">
        <v>124</v>
      </c>
      <c r="J7" s="49" t="n">
        <v>123.989</v>
      </c>
      <c r="K7" s="50">
        <f>IF(J7="","",IF(AND(J7&gt;=H7,J7&lt;=I7),"Pass","Fail"))</f>
        <v/>
      </c>
      <c r="L7" s="34" t="inlineStr">
        <is>
          <t>Batch complete, within spec, route card signed off</t>
        </is>
      </c>
      <c r="M7" s="34" t="inlineStr">
        <is>
          <t>J. Akinyemi</t>
        </is>
      </c>
    </row>
    <row r="8" ht="36" customHeight="1" s="28">
      <c r="A8" s="48" t="n"/>
      <c r="B8" s="48" t="n"/>
      <c r="C8" s="48" t="n"/>
      <c r="D8" s="34" t="n"/>
      <c r="E8" s="34" t="n"/>
      <c r="F8" s="48" t="n"/>
      <c r="G8" s="34" t="n"/>
      <c r="H8" s="49" t="n"/>
      <c r="I8" s="49" t="n"/>
      <c r="J8" s="49" t="n"/>
      <c r="K8" s="50">
        <f>IF(J8="","",IF(AND(J8&gt;=H8,J8&lt;=I8),"Pass","Fail"))</f>
        <v/>
      </c>
      <c r="L8" s="34" t="n"/>
      <c r="M8" s="34" t="n"/>
    </row>
    <row r="9" ht="36" customHeight="1" s="28">
      <c r="A9" s="45" t="n"/>
      <c r="B9" s="45" t="n"/>
      <c r="C9" s="45" t="n"/>
      <c r="D9" s="38" t="n"/>
      <c r="E9" s="38" t="n"/>
      <c r="F9" s="45" t="n"/>
      <c r="G9" s="38" t="n"/>
      <c r="H9" s="46" t="n"/>
      <c r="I9" s="46" t="n"/>
      <c r="J9" s="46" t="n"/>
      <c r="K9" s="47">
        <f>IF(J9="","",IF(AND(J9&gt;=H9,J9&lt;=I9),"Pass","Fail"))</f>
        <v/>
      </c>
      <c r="L9" s="38" t="n"/>
      <c r="M9" s="38" t="n"/>
    </row>
    <row r="10" ht="36" customHeight="1" s="28">
      <c r="A10" s="48" t="n"/>
      <c r="B10" s="48" t="n"/>
      <c r="C10" s="48" t="n"/>
      <c r="D10" s="34" t="n"/>
      <c r="E10" s="34" t="n"/>
      <c r="F10" s="48" t="n"/>
      <c r="G10" s="34" t="n"/>
      <c r="H10" s="49" t="n"/>
      <c r="I10" s="49" t="n"/>
      <c r="J10" s="49" t="n"/>
      <c r="K10" s="50">
        <f>IF(J10="","",IF(AND(J10&gt;=H10,J10&lt;=I10),"Pass","Fail"))</f>
        <v/>
      </c>
      <c r="L10" s="34" t="n"/>
      <c r="M10" s="34" t="n"/>
    </row>
    <row r="11" ht="36" customHeight="1" s="28">
      <c r="A11" s="45" t="n"/>
      <c r="B11" s="45" t="n"/>
      <c r="C11" s="45" t="n"/>
      <c r="D11" s="38" t="n"/>
      <c r="E11" s="38" t="n"/>
      <c r="F11" s="45" t="n"/>
      <c r="G11" s="38" t="n"/>
      <c r="H11" s="46" t="n"/>
      <c r="I11" s="46" t="n"/>
      <c r="J11" s="46" t="n"/>
      <c r="K11" s="47">
        <f>IF(J11="","",IF(AND(J11&gt;=H11,J11&lt;=I11),"Pass","Fail"))</f>
        <v/>
      </c>
      <c r="L11" s="38" t="n"/>
      <c r="M11" s="38" t="n"/>
    </row>
    <row r="12" ht="36" customHeight="1" s="28">
      <c r="A12" s="48" t="n"/>
      <c r="B12" s="48" t="n"/>
      <c r="C12" s="48" t="n"/>
      <c r="D12" s="34" t="n"/>
      <c r="E12" s="34" t="n"/>
      <c r="F12" s="48" t="n"/>
      <c r="G12" s="34" t="n"/>
      <c r="H12" s="49" t="n"/>
      <c r="I12" s="49" t="n"/>
      <c r="J12" s="49" t="n"/>
      <c r="K12" s="50">
        <f>IF(J12="","",IF(AND(J12&gt;=H12,J12&lt;=I12),"Pass","Fail"))</f>
        <v/>
      </c>
      <c r="L12" s="34" t="n"/>
      <c r="M12" s="34" t="n"/>
    </row>
    <row r="13" ht="36" customHeight="1" s="28">
      <c r="A13" s="45" t="n"/>
      <c r="B13" s="45" t="n"/>
      <c r="C13" s="45" t="n"/>
      <c r="D13" s="38" t="n"/>
      <c r="E13" s="38" t="n"/>
      <c r="F13" s="45" t="n"/>
      <c r="G13" s="38" t="n"/>
      <c r="H13" s="46" t="n"/>
      <c r="I13" s="46" t="n"/>
      <c r="J13" s="46" t="n"/>
      <c r="K13" s="47">
        <f>IF(J13="","",IF(AND(J13&gt;=H13,J13&lt;=I13),"Pass","Fail"))</f>
        <v/>
      </c>
      <c r="L13" s="38" t="n"/>
      <c r="M13" s="38" t="n"/>
    </row>
    <row r="14" ht="36" customHeight="1" s="28">
      <c r="A14" s="48" t="n"/>
      <c r="B14" s="48" t="n"/>
      <c r="C14" s="48" t="n"/>
      <c r="D14" s="34" t="n"/>
      <c r="E14" s="34" t="n"/>
      <c r="F14" s="48" t="n"/>
      <c r="G14" s="34" t="n"/>
      <c r="H14" s="49" t="n"/>
      <c r="I14" s="49" t="n"/>
      <c r="J14" s="49" t="n"/>
      <c r="K14" s="50">
        <f>IF(J14="","",IF(AND(J14&gt;=H14,J14&lt;=I14),"Pass","Fail"))</f>
        <v/>
      </c>
      <c r="L14" s="34" t="n"/>
      <c r="M14" s="34" t="n"/>
    </row>
    <row r="15" ht="36" customHeight="1" s="28">
      <c r="A15" s="45" t="n"/>
      <c r="B15" s="45" t="n"/>
      <c r="C15" s="45" t="n"/>
      <c r="D15" s="38" t="n"/>
      <c r="E15" s="38" t="n"/>
      <c r="F15" s="45" t="n"/>
      <c r="G15" s="38" t="n"/>
      <c r="H15" s="46" t="n"/>
      <c r="I15" s="46" t="n"/>
      <c r="J15" s="46" t="n"/>
      <c r="K15" s="47">
        <f>IF(J15="","",IF(AND(J15&gt;=H15,J15&lt;=I15),"Pass","Fail"))</f>
        <v/>
      </c>
      <c r="L15" s="38" t="n"/>
      <c r="M15" s="38" t="n"/>
    </row>
    <row r="16" ht="36" customHeight="1" s="28">
      <c r="A16" s="48" t="n"/>
      <c r="B16" s="48" t="n"/>
      <c r="C16" s="48" t="n"/>
      <c r="D16" s="34" t="n"/>
      <c r="E16" s="34" t="n"/>
      <c r="F16" s="48" t="n"/>
      <c r="G16" s="34" t="n"/>
      <c r="H16" s="49" t="n"/>
      <c r="I16" s="49" t="n"/>
      <c r="J16" s="49" t="n"/>
      <c r="K16" s="50">
        <f>IF(J16="","",IF(AND(J16&gt;=H16,J16&lt;=I16),"Pass","Fail"))</f>
        <v/>
      </c>
      <c r="L16" s="34" t="n"/>
      <c r="M16" s="34" t="n"/>
    </row>
    <row r="17" ht="36" customHeight="1" s="28">
      <c r="A17" s="45" t="n"/>
      <c r="B17" s="45" t="n"/>
      <c r="C17" s="45" t="n"/>
      <c r="D17" s="38" t="n"/>
      <c r="E17" s="38" t="n"/>
      <c r="F17" s="45" t="n"/>
      <c r="G17" s="38" t="n"/>
      <c r="H17" s="46" t="n"/>
      <c r="I17" s="46" t="n"/>
      <c r="J17" s="46" t="n"/>
      <c r="K17" s="47">
        <f>IF(J17="","",IF(AND(J17&gt;=H17,J17&lt;=I17),"Pass","Fail"))</f>
        <v/>
      </c>
      <c r="L17" s="38" t="n"/>
      <c r="M17" s="38" t="n"/>
    </row>
    <row r="18" ht="36" customHeight="1" s="28">
      <c r="A18" s="48" t="n"/>
      <c r="B18" s="48" t="n"/>
      <c r="C18" s="48" t="n"/>
      <c r="D18" s="34" t="n"/>
      <c r="E18" s="34" t="n"/>
      <c r="F18" s="48" t="n"/>
      <c r="G18" s="34" t="n"/>
      <c r="H18" s="49" t="n"/>
      <c r="I18" s="49" t="n"/>
      <c r="J18" s="49" t="n"/>
      <c r="K18" s="50">
        <f>IF(J18="","",IF(AND(J18&gt;=H18,J18&lt;=I18),"Pass","Fail"))</f>
        <v/>
      </c>
      <c r="L18" s="34" t="n"/>
      <c r="M18" s="34" t="n"/>
    </row>
    <row r="19" ht="36" customHeight="1" s="28">
      <c r="A19" s="45" t="n"/>
      <c r="B19" s="45" t="n"/>
      <c r="C19" s="45" t="n"/>
      <c r="D19" s="38" t="n"/>
      <c r="E19" s="38" t="n"/>
      <c r="F19" s="45" t="n"/>
      <c r="G19" s="38" t="n"/>
      <c r="H19" s="46" t="n"/>
      <c r="I19" s="46" t="n"/>
      <c r="J19" s="46" t="n"/>
      <c r="K19" s="47">
        <f>IF(J19="","",IF(AND(J19&gt;=H19,J19&lt;=I19),"Pass","Fail"))</f>
        <v/>
      </c>
      <c r="L19" s="38" t="n"/>
      <c r="M19" s="38" t="n"/>
    </row>
    <row r="20" ht="36" customHeight="1" s="28">
      <c r="A20" s="48" t="n"/>
      <c r="B20" s="48" t="n"/>
      <c r="C20" s="48" t="n"/>
      <c r="D20" s="34" t="n"/>
      <c r="E20" s="34" t="n"/>
      <c r="F20" s="48" t="n"/>
      <c r="G20" s="34" t="n"/>
      <c r="H20" s="49" t="n"/>
      <c r="I20" s="49" t="n"/>
      <c r="J20" s="49" t="n"/>
      <c r="K20" s="50">
        <f>IF(J20="","",IF(AND(J20&gt;=H20,J20&lt;=I20),"Pass","Fail"))</f>
        <v/>
      </c>
      <c r="L20" s="34" t="n"/>
      <c r="M20" s="34" t="n"/>
    </row>
    <row r="21" ht="36" customHeight="1" s="28">
      <c r="A21" s="45" t="n"/>
      <c r="B21" s="45" t="n"/>
      <c r="C21" s="45" t="n"/>
      <c r="D21" s="38" t="n"/>
      <c r="E21" s="38" t="n"/>
      <c r="F21" s="45" t="n"/>
      <c r="G21" s="38" t="n"/>
      <c r="H21" s="46" t="n"/>
      <c r="I21" s="46" t="n"/>
      <c r="J21" s="46" t="n"/>
      <c r="K21" s="47">
        <f>IF(J21="","",IF(AND(J21&gt;=H21,J21&lt;=I21),"Pass","Fail"))</f>
        <v/>
      </c>
      <c r="L21" s="38" t="n"/>
      <c r="M21" s="38" t="n"/>
    </row>
    <row r="22" ht="36" customHeight="1" s="28">
      <c r="A22" s="48" t="n"/>
      <c r="B22" s="48" t="n"/>
      <c r="C22" s="48" t="n"/>
      <c r="D22" s="34" t="n"/>
      <c r="E22" s="34" t="n"/>
      <c r="F22" s="48" t="n"/>
      <c r="G22" s="34" t="n"/>
      <c r="H22" s="49" t="n"/>
      <c r="I22" s="49" t="n"/>
      <c r="J22" s="49" t="n"/>
      <c r="K22" s="50">
        <f>IF(J22="","",IF(AND(J22&gt;=H22,J22&lt;=I22),"Pass","Fail"))</f>
        <v/>
      </c>
      <c r="L22" s="34" t="n"/>
      <c r="M22" s="34" t="n"/>
    </row>
    <row r="23" ht="36" customHeight="1" s="28">
      <c r="A23" s="45" t="n"/>
      <c r="B23" s="45" t="n"/>
      <c r="C23" s="45" t="n"/>
      <c r="D23" s="38" t="n"/>
      <c r="E23" s="38" t="n"/>
      <c r="F23" s="45" t="n"/>
      <c r="G23" s="38" t="n"/>
      <c r="H23" s="46" t="n"/>
      <c r="I23" s="46" t="n"/>
      <c r="J23" s="46" t="n"/>
      <c r="K23" s="47">
        <f>IF(J23="","",IF(AND(J23&gt;=H23,J23&lt;=I23),"Pass","Fail"))</f>
        <v/>
      </c>
      <c r="L23" s="38" t="n"/>
      <c r="M23" s="38" t="n"/>
    </row>
    <row r="24" ht="36" customHeight="1" s="28">
      <c r="A24" s="48" t="n"/>
      <c r="B24" s="48" t="n"/>
      <c r="C24" s="48" t="n"/>
      <c r="D24" s="34" t="n"/>
      <c r="E24" s="34" t="n"/>
      <c r="F24" s="48" t="n"/>
      <c r="G24" s="34" t="n"/>
      <c r="H24" s="49" t="n"/>
      <c r="I24" s="49" t="n"/>
      <c r="J24" s="49" t="n"/>
      <c r="K24" s="50">
        <f>IF(J24="","",IF(AND(J24&gt;=H24,J24&lt;=I24),"Pass","Fail"))</f>
        <v/>
      </c>
      <c r="L24" s="34" t="n"/>
      <c r="M24" s="34" t="n"/>
    </row>
    <row r="25" ht="36" customHeight="1" s="28">
      <c r="A25" s="45" t="n"/>
      <c r="B25" s="45" t="n"/>
      <c r="C25" s="45" t="n"/>
      <c r="D25" s="38" t="n"/>
      <c r="E25" s="38" t="n"/>
      <c r="F25" s="45" t="n"/>
      <c r="G25" s="38" t="n"/>
      <c r="H25" s="46" t="n"/>
      <c r="I25" s="46" t="n"/>
      <c r="J25" s="46" t="n"/>
      <c r="K25" s="47">
        <f>IF(J25="","",IF(AND(J25&gt;=H25,J25&lt;=I25),"Pass","Fail"))</f>
        <v/>
      </c>
      <c r="L25" s="38" t="n"/>
      <c r="M25" s="38" t="n"/>
    </row>
    <row r="26" ht="36" customHeight="1" s="28">
      <c r="A26" s="48" t="n"/>
      <c r="B26" s="48" t="n"/>
      <c r="C26" s="48" t="n"/>
      <c r="D26" s="34" t="n"/>
      <c r="E26" s="34" t="n"/>
      <c r="F26" s="48" t="n"/>
      <c r="G26" s="34" t="n"/>
      <c r="H26" s="49" t="n"/>
      <c r="I26" s="49" t="n"/>
      <c r="J26" s="49" t="n"/>
      <c r="K26" s="50">
        <f>IF(J26="","",IF(AND(J26&gt;=H26,J26&lt;=I26),"Pass","Fail"))</f>
        <v/>
      </c>
      <c r="L26" s="34" t="n"/>
      <c r="M26" s="34" t="n"/>
    </row>
    <row r="27" ht="36" customHeight="1" s="28">
      <c r="A27" s="45" t="n"/>
      <c r="B27" s="45" t="n"/>
      <c r="C27" s="45" t="n"/>
      <c r="D27" s="38" t="n"/>
      <c r="E27" s="38" t="n"/>
      <c r="F27" s="45" t="n"/>
      <c r="G27" s="38" t="n"/>
      <c r="H27" s="46" t="n"/>
      <c r="I27" s="46" t="n"/>
      <c r="J27" s="46" t="n"/>
      <c r="K27" s="47">
        <f>IF(J27="","",IF(AND(J27&gt;=H27,J27&lt;=I27),"Pass","Fail"))</f>
        <v/>
      </c>
      <c r="L27" s="38" t="n"/>
      <c r="M27" s="38" t="n"/>
    </row>
    <row r="28" ht="36" customHeight="1" s="28">
      <c r="A28" s="48" t="n"/>
      <c r="B28" s="48" t="n"/>
      <c r="C28" s="48" t="n"/>
      <c r="D28" s="34" t="n"/>
      <c r="E28" s="34" t="n"/>
      <c r="F28" s="48" t="n"/>
      <c r="G28" s="34" t="n"/>
      <c r="H28" s="49" t="n"/>
      <c r="I28" s="49" t="n"/>
      <c r="J28" s="49" t="n"/>
      <c r="K28" s="50">
        <f>IF(J28="","",IF(AND(J28&gt;=H28,J28&lt;=I28),"Pass","Fail"))</f>
        <v/>
      </c>
      <c r="L28" s="34" t="n"/>
      <c r="M28" s="34" t="n"/>
    </row>
    <row r="29" ht="36" customHeight="1" s="28">
      <c r="A29" s="45" t="n"/>
      <c r="B29" s="45" t="n"/>
      <c r="C29" s="45" t="n"/>
      <c r="D29" s="38" t="n"/>
      <c r="E29" s="38" t="n"/>
      <c r="F29" s="45" t="n"/>
      <c r="G29" s="38" t="n"/>
      <c r="H29" s="46" t="n"/>
      <c r="I29" s="46" t="n"/>
      <c r="J29" s="46" t="n"/>
      <c r="K29" s="47">
        <f>IF(J29="","",IF(AND(J29&gt;=H29,J29&lt;=I29),"Pass","Fail"))</f>
        <v/>
      </c>
      <c r="L29" s="38" t="n"/>
      <c r="M29" s="38" t="n"/>
    </row>
    <row r="30" ht="36" customHeight="1" s="28">
      <c r="A30" s="48" t="n"/>
      <c r="B30" s="48" t="n"/>
      <c r="C30" s="48" t="n"/>
      <c r="D30" s="34" t="n"/>
      <c r="E30" s="34" t="n"/>
      <c r="F30" s="48" t="n"/>
      <c r="G30" s="34" t="n"/>
      <c r="H30" s="49" t="n"/>
      <c r="I30" s="49" t="n"/>
      <c r="J30" s="49" t="n"/>
      <c r="K30" s="50">
        <f>IF(J30="","",IF(AND(J30&gt;=H30,J30&lt;=I30),"Pass","Fail"))</f>
        <v/>
      </c>
      <c r="L30" s="34" t="n"/>
      <c r="M30" s="34" t="n"/>
    </row>
    <row r="31" ht="36" customHeight="1" s="28">
      <c r="A31" s="45" t="n"/>
      <c r="B31" s="45" t="n"/>
      <c r="C31" s="45" t="n"/>
      <c r="D31" s="38" t="n"/>
      <c r="E31" s="38" t="n"/>
      <c r="F31" s="45" t="n"/>
      <c r="G31" s="38" t="n"/>
      <c r="H31" s="46" t="n"/>
      <c r="I31" s="46" t="n"/>
      <c r="J31" s="46" t="n"/>
      <c r="K31" s="47">
        <f>IF(J31="","",IF(AND(J31&gt;=H31,J31&lt;=I31),"Pass","Fail"))</f>
        <v/>
      </c>
      <c r="L31" s="38" t="n"/>
      <c r="M31" s="38" t="n"/>
    </row>
    <row r="32" ht="36" customHeight="1" s="28">
      <c r="A32" s="48" t="n"/>
      <c r="B32" s="48" t="n"/>
      <c r="C32" s="48" t="n"/>
      <c r="D32" s="34" t="n"/>
      <c r="E32" s="34" t="n"/>
      <c r="F32" s="48" t="n"/>
      <c r="G32" s="34" t="n"/>
      <c r="H32" s="49" t="n"/>
      <c r="I32" s="49" t="n"/>
      <c r="J32" s="49" t="n"/>
      <c r="K32" s="50">
        <f>IF(J32="","",IF(AND(J32&gt;=H32,J32&lt;=I32),"Pass","Fail"))</f>
        <v/>
      </c>
      <c r="L32" s="34" t="n"/>
      <c r="M32" s="34" t="n"/>
    </row>
    <row r="33" ht="36" customHeight="1" s="28">
      <c r="A33" s="45" t="n"/>
      <c r="B33" s="45" t="n"/>
      <c r="C33" s="45" t="n"/>
      <c r="D33" s="38" t="n"/>
      <c r="E33" s="38" t="n"/>
      <c r="F33" s="45" t="n"/>
      <c r="G33" s="38" t="n"/>
      <c r="H33" s="46" t="n"/>
      <c r="I33" s="46" t="n"/>
      <c r="J33" s="46" t="n"/>
      <c r="K33" s="47">
        <f>IF(J33="","",IF(AND(J33&gt;=H33,J33&lt;=I33),"Pass","Fail"))</f>
        <v/>
      </c>
      <c r="L33" s="38" t="n"/>
      <c r="M33" s="38" t="n"/>
    </row>
    <row r="34" ht="36" customHeight="1" s="28">
      <c r="A34" s="48" t="n"/>
      <c r="B34" s="48" t="n"/>
      <c r="C34" s="48" t="n"/>
      <c r="D34" s="34" t="n"/>
      <c r="E34" s="34" t="n"/>
      <c r="F34" s="48" t="n"/>
      <c r="G34" s="34" t="n"/>
      <c r="H34" s="49" t="n"/>
      <c r="I34" s="49" t="n"/>
      <c r="J34" s="49" t="n"/>
      <c r="K34" s="50">
        <f>IF(J34="","",IF(AND(J34&gt;=H34,J34&lt;=I34),"Pass","Fail"))</f>
        <v/>
      </c>
      <c r="L34" s="34" t="n"/>
      <c r="M34" s="34" t="n"/>
    </row>
    <row r="35" ht="36" customHeight="1" s="28">
      <c r="A35" s="45" t="n"/>
      <c r="B35" s="45" t="n"/>
      <c r="C35" s="45" t="n"/>
      <c r="D35" s="38" t="n"/>
      <c r="E35" s="38" t="n"/>
      <c r="F35" s="45" t="n"/>
      <c r="G35" s="38" t="n"/>
      <c r="H35" s="46" t="n"/>
      <c r="I35" s="46" t="n"/>
      <c r="J35" s="46" t="n"/>
      <c r="K35" s="47">
        <f>IF(J35="","",IF(AND(J35&gt;=H35,J35&lt;=I35),"Pass","Fail"))</f>
        <v/>
      </c>
      <c r="L35" s="38" t="n"/>
      <c r="M35" s="38" t="n"/>
    </row>
    <row r="36" ht="36" customHeight="1" s="28">
      <c r="A36" s="48" t="n"/>
      <c r="B36" s="48" t="n"/>
      <c r="C36" s="48" t="n"/>
      <c r="D36" s="34" t="n"/>
      <c r="E36" s="34" t="n"/>
      <c r="F36" s="48" t="n"/>
      <c r="G36" s="34" t="n"/>
      <c r="H36" s="49" t="n"/>
      <c r="I36" s="49" t="n"/>
      <c r="J36" s="49" t="n"/>
      <c r="K36" s="50">
        <f>IF(J36="","",IF(AND(J36&gt;=H36,J36&lt;=I36),"Pass","Fail"))</f>
        <v/>
      </c>
      <c r="L36" s="34" t="n"/>
      <c r="M36" s="34" t="n"/>
    </row>
    <row r="37" ht="36" customHeight="1" s="28">
      <c r="A37" s="45" t="n"/>
      <c r="B37" s="45" t="n"/>
      <c r="C37" s="45" t="n"/>
      <c r="D37" s="38" t="n"/>
      <c r="E37" s="38" t="n"/>
      <c r="F37" s="45" t="n"/>
      <c r="G37" s="38" t="n"/>
      <c r="H37" s="46" t="n"/>
      <c r="I37" s="46" t="n"/>
      <c r="J37" s="46" t="n"/>
      <c r="K37" s="47">
        <f>IF(J37="","",IF(AND(J37&gt;=H37,J37&lt;=I37),"Pass","Fail"))</f>
        <v/>
      </c>
      <c r="L37" s="38" t="n"/>
      <c r="M37" s="38" t="n"/>
    </row>
  </sheetData>
  <mergeCells count="1">
    <mergeCell ref="A1:M1"/>
  </mergeCells>
  <conditionalFormatting sqref="K3:K37">
    <cfRule type="cellIs" rank="0" priority="2" equalAverage="0" operator="equal" aboveAverage="0" dxfId="0" text="" percent="0" bottom="0">
      <formula>"Fail"</formula>
    </cfRule>
    <cfRule type="cellIs" rank="0" priority="3" equalAverage="0" operator="equal" aboveAverage="0" dxfId="1" text="" percent="0" bottom="0">
      <formula>"Pass"</formula>
    </cfRule>
  </conditionalFormatting>
  <dataValidations count="3">
    <dataValidation sqref="F3:F37" showDropDown="0" showInputMessage="0" showErrorMessage="0" allowBlank="1" type="list" errorStyle="stop" operator="between">
      <formula1>"First-off,In-process,Last-off,Sample"</formula1>
      <formula2>0</formula2>
    </dataValidation>
    <dataValidation sqref="L3:L37" showDropDown="0" showInputMessage="0" showErrorMessage="0" allowBlank="1" type="list" errorStyle="stop" operator="between">
      <formula1>"Within spec,continue,Adjust and recheck,Stopped production - quarantine,Reject and rework,Reject and scrap,Released to run,Batch complete - signed off,Escalated to quality / RCA"</formula1>
      <formula2>0</formula2>
    </dataValidation>
    <dataValidation sqref="M3:M37" showDropDown="0" showInputMessage="0" showErrorMessage="0" allowBlank="1" errorTitle="Inspector" error="Choose from the list, or overwrite with a name" type="list" errorStyle="stop" operator="between">
      <formula1>"Operator self-check,Team Leader,Quality Inspector,CMM Operator,Shift Supervisor"</formula1>
      <formula2>0</formula2>
    </dataValidation>
  </dataValidation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1"/>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7" min="1" max="1"/>
    <col width="16" customWidth="1" style="27" min="2" max="2"/>
    <col width="12" customWidth="1" style="27" min="3" max="7"/>
  </cols>
  <sheetData>
    <row r="1" ht="50" customHeight="1" s="28">
      <c r="A1" s="41" t="inlineStr">
        <is>
          <t>SPC Run Chart</t>
        </is>
      </c>
    </row>
    <row r="2" ht="15" customHeight="1" s="28">
      <c r="A2" s="31" t="inlineStr">
        <is>
          <t>Track one Critical characteristic over time. Worked example: outer diameter, finish turn (PE-09a, step 3)</t>
        </is>
      </c>
    </row>
    <row r="4" ht="15" customHeight="1" s="28">
      <c r="A4" s="51" t="inlineStr">
        <is>
          <t>Characteristic</t>
        </is>
      </c>
      <c r="B4" s="52" t="inlineStr">
        <is>
          <t>Outer diameter (critical fit dimension), finish turn</t>
        </is>
      </c>
      <c r="C4" s="35" t="n"/>
      <c r="D4" s="35" t="n"/>
      <c r="E4" s="36" t="n"/>
    </row>
    <row r="5" ht="15" customHeight="1" s="28">
      <c r="A5" s="51" t="inlineStr">
        <is>
          <t>Target / Nominal</t>
        </is>
      </c>
      <c r="B5" s="53" t="n">
        <v>123.9925</v>
      </c>
      <c r="C5" s="54" t="n"/>
      <c r="D5" s="54" t="n"/>
      <c r="E5" s="54" t="n"/>
    </row>
    <row r="6" ht="15" customHeight="1" s="28">
      <c r="A6" s="51" t="inlineStr">
        <is>
          <t>Upper Control Limit (UCL)</t>
        </is>
      </c>
      <c r="B6" s="53" t="n">
        <v>124</v>
      </c>
      <c r="C6" s="54" t="n"/>
      <c r="D6" s="54" t="n"/>
      <c r="E6" s="54" t="n"/>
    </row>
    <row r="7" ht="15" customHeight="1" s="28">
      <c r="A7" s="51" t="inlineStr">
        <is>
          <t>Lower Control Limit (LCL)</t>
        </is>
      </c>
      <c r="B7" s="53" t="n">
        <v>123.985</v>
      </c>
      <c r="C7" s="54" t="n"/>
      <c r="D7" s="54" t="n"/>
      <c r="E7" s="54" t="n"/>
    </row>
    <row r="9" ht="30" customHeight="1" s="28">
      <c r="A9" s="32" t="inlineStr">
        <is>
          <t>Sample No.</t>
        </is>
      </c>
      <c r="B9" s="32" t="inlineStr">
        <is>
          <t>Part / Batch No.</t>
        </is>
      </c>
      <c r="C9" s="32" t="inlineStr">
        <is>
          <t>Measured Value</t>
        </is>
      </c>
      <c r="D9" s="32" t="inlineStr">
        <is>
          <t>Target</t>
        </is>
      </c>
      <c r="E9" s="32" t="inlineStr">
        <is>
          <t>UCL</t>
        </is>
      </c>
      <c r="F9" s="32" t="inlineStr">
        <is>
          <t>LCL</t>
        </is>
      </c>
    </row>
    <row r="10" ht="15" customHeight="1" s="28">
      <c r="A10" s="48" t="n">
        <v>1</v>
      </c>
      <c r="B10" s="48" t="inlineStr">
        <is>
          <t>Part 1 (first-off)</t>
        </is>
      </c>
      <c r="C10" s="49" t="n">
        <v>123.991</v>
      </c>
      <c r="D10" s="49">
        <f>$B$5</f>
        <v/>
      </c>
      <c r="E10" s="49">
        <f>$B$6</f>
        <v/>
      </c>
      <c r="F10" s="49">
        <f>$B$7</f>
        <v/>
      </c>
    </row>
    <row r="11" ht="15" customHeight="1" s="28">
      <c r="A11" s="45" t="n">
        <v>2</v>
      </c>
      <c r="B11" s="45" t="inlineStr">
        <is>
          <t>Part 14</t>
        </is>
      </c>
      <c r="C11" s="46" t="n">
        <v>123.99</v>
      </c>
      <c r="D11" s="46">
        <f>$B$5</f>
        <v/>
      </c>
      <c r="E11" s="46">
        <f>$B$6</f>
        <v/>
      </c>
      <c r="F11" s="46">
        <f>$B$7</f>
        <v/>
      </c>
    </row>
    <row r="12" ht="15" customHeight="1" s="28">
      <c r="A12" s="48" t="n">
        <v>3</v>
      </c>
      <c r="B12" s="48" t="inlineStr">
        <is>
          <t>Part 28</t>
        </is>
      </c>
      <c r="C12" s="49" t="n">
        <v>123.984</v>
      </c>
      <c r="D12" s="49">
        <f>$B$5</f>
        <v/>
      </c>
      <c r="E12" s="49">
        <f>$B$6</f>
        <v/>
      </c>
      <c r="F12" s="49">
        <f>$B$7</f>
        <v/>
      </c>
    </row>
    <row r="13" ht="15" customHeight="1" s="28">
      <c r="A13" s="45" t="n">
        <v>4</v>
      </c>
      <c r="B13" s="45" t="inlineStr">
        <is>
          <t>Part 29</t>
        </is>
      </c>
      <c r="C13" s="46" t="n">
        <v>123.992</v>
      </c>
      <c r="D13" s="46">
        <f>$B$5</f>
        <v/>
      </c>
      <c r="E13" s="46">
        <f>$B$6</f>
        <v/>
      </c>
      <c r="F13" s="46">
        <f>$B$7</f>
        <v/>
      </c>
    </row>
    <row r="14" ht="15" customHeight="1" s="28">
      <c r="A14" s="48" t="n">
        <v>5</v>
      </c>
      <c r="B14" s="48" t="inlineStr">
        <is>
          <t>Part 50 (last-off)</t>
        </is>
      </c>
      <c r="C14" s="49" t="n">
        <v>123.989</v>
      </c>
      <c r="D14" s="49">
        <f>$B$5</f>
        <v/>
      </c>
      <c r="E14" s="49">
        <f>$B$6</f>
        <v/>
      </c>
      <c r="F14" s="49">
        <f>$B$7</f>
        <v/>
      </c>
    </row>
    <row r="15" ht="15" customHeight="1" s="28">
      <c r="A15" s="45" t="n">
        <v>6</v>
      </c>
      <c r="B15" s="45" t="n"/>
      <c r="C15" s="46" t="n"/>
      <c r="D15" s="46">
        <f>$B$5</f>
        <v/>
      </c>
      <c r="E15" s="46">
        <f>$B$6</f>
        <v/>
      </c>
      <c r="F15" s="46">
        <f>$B$7</f>
        <v/>
      </c>
    </row>
    <row r="16" ht="15" customHeight="1" s="28">
      <c r="A16" s="48" t="n">
        <v>7</v>
      </c>
      <c r="B16" s="48" t="n"/>
      <c r="C16" s="49" t="n"/>
      <c r="D16" s="49">
        <f>$B$5</f>
        <v/>
      </c>
      <c r="E16" s="49">
        <f>$B$6</f>
        <v/>
      </c>
      <c r="F16" s="49">
        <f>$B$7</f>
        <v/>
      </c>
    </row>
    <row r="17" ht="15" customHeight="1" s="28">
      <c r="A17" s="45" t="n">
        <v>8</v>
      </c>
      <c r="B17" s="45" t="n"/>
      <c r="C17" s="46" t="n"/>
      <c r="D17" s="46">
        <f>$B$5</f>
        <v/>
      </c>
      <c r="E17" s="46">
        <f>$B$6</f>
        <v/>
      </c>
      <c r="F17" s="46">
        <f>$B$7</f>
        <v/>
      </c>
    </row>
    <row r="18" ht="15" customHeight="1" s="28">
      <c r="A18" s="48" t="n">
        <v>9</v>
      </c>
      <c r="B18" s="48" t="n"/>
      <c r="C18" s="49" t="n"/>
      <c r="D18" s="49">
        <f>$B$5</f>
        <v/>
      </c>
      <c r="E18" s="49">
        <f>$B$6</f>
        <v/>
      </c>
      <c r="F18" s="49">
        <f>$B$7</f>
        <v/>
      </c>
    </row>
    <row r="19" ht="15" customHeight="1" s="28">
      <c r="A19" s="45" t="n">
        <v>10</v>
      </c>
      <c r="B19" s="45" t="n"/>
      <c r="C19" s="46" t="n"/>
      <c r="D19" s="46">
        <f>$B$5</f>
        <v/>
      </c>
      <c r="E19" s="46">
        <f>$B$6</f>
        <v/>
      </c>
      <c r="F19" s="46">
        <f>$B$7</f>
        <v/>
      </c>
    </row>
    <row r="20" ht="15" customHeight="1" s="28">
      <c r="A20" s="48" t="n">
        <v>11</v>
      </c>
      <c r="B20" s="48" t="n"/>
      <c r="C20" s="49" t="n"/>
      <c r="D20" s="49">
        <f>$B$5</f>
        <v/>
      </c>
      <c r="E20" s="49">
        <f>$B$6</f>
        <v/>
      </c>
      <c r="F20" s="49">
        <f>$B$7</f>
        <v/>
      </c>
    </row>
    <row r="21" ht="15" customHeight="1" s="28">
      <c r="A21" s="45" t="n">
        <v>12</v>
      </c>
      <c r="B21" s="45" t="n"/>
      <c r="C21" s="46" t="n"/>
      <c r="D21" s="46">
        <f>$B$5</f>
        <v/>
      </c>
      <c r="E21" s="46">
        <f>$B$6</f>
        <v/>
      </c>
      <c r="F21" s="46">
        <f>$B$7</f>
        <v/>
      </c>
    </row>
    <row r="22" ht="15" customHeight="1" s="28">
      <c r="A22" s="48" t="n">
        <v>13</v>
      </c>
      <c r="B22" s="48" t="n"/>
      <c r="C22" s="49" t="n"/>
      <c r="D22" s="49">
        <f>$B$5</f>
        <v/>
      </c>
      <c r="E22" s="49">
        <f>$B$6</f>
        <v/>
      </c>
      <c r="F22" s="49">
        <f>$B$7</f>
        <v/>
      </c>
    </row>
    <row r="23" ht="15" customHeight="1" s="28">
      <c r="A23" s="45" t="n">
        <v>14</v>
      </c>
      <c r="B23" s="45" t="n"/>
      <c r="C23" s="46" t="n"/>
      <c r="D23" s="46">
        <f>$B$5</f>
        <v/>
      </c>
      <c r="E23" s="46">
        <f>$B$6</f>
        <v/>
      </c>
      <c r="F23" s="46">
        <f>$B$7</f>
        <v/>
      </c>
    </row>
    <row r="24" ht="15" customHeight="1" s="28">
      <c r="A24" s="48" t="n">
        <v>15</v>
      </c>
      <c r="B24" s="48" t="n"/>
      <c r="C24" s="49" t="n"/>
      <c r="D24" s="49">
        <f>$B$5</f>
        <v/>
      </c>
      <c r="E24" s="49">
        <f>$B$6</f>
        <v/>
      </c>
      <c r="F24" s="49">
        <f>$B$7</f>
        <v/>
      </c>
    </row>
    <row r="25" ht="15" customHeight="1" s="28">
      <c r="A25" s="45" t="n">
        <v>16</v>
      </c>
      <c r="B25" s="45" t="n"/>
      <c r="C25" s="46" t="n"/>
      <c r="D25" s="46">
        <f>$B$5</f>
        <v/>
      </c>
      <c r="E25" s="46">
        <f>$B$6</f>
        <v/>
      </c>
      <c r="F25" s="46">
        <f>$B$7</f>
        <v/>
      </c>
    </row>
    <row r="26" ht="15" customHeight="1" s="28">
      <c r="A26" s="48" t="n">
        <v>17</v>
      </c>
      <c r="B26" s="48" t="n"/>
      <c r="C26" s="49" t="n"/>
      <c r="D26" s="49">
        <f>$B$5</f>
        <v/>
      </c>
      <c r="E26" s="49">
        <f>$B$6</f>
        <v/>
      </c>
      <c r="F26" s="49">
        <f>$B$7</f>
        <v/>
      </c>
    </row>
    <row r="27" ht="15" customHeight="1" s="28">
      <c r="A27" s="45" t="n">
        <v>18</v>
      </c>
      <c r="B27" s="45" t="n"/>
      <c r="C27" s="46" t="n"/>
      <c r="D27" s="46">
        <f>$B$5</f>
        <v/>
      </c>
      <c r="E27" s="46">
        <f>$B$6</f>
        <v/>
      </c>
      <c r="F27" s="46">
        <f>$B$7</f>
        <v/>
      </c>
    </row>
    <row r="28" ht="15" customHeight="1" s="28">
      <c r="A28" s="48" t="n">
        <v>19</v>
      </c>
      <c r="B28" s="48" t="n"/>
      <c r="C28" s="49" t="n"/>
      <c r="D28" s="49">
        <f>$B$5</f>
        <v/>
      </c>
      <c r="E28" s="49">
        <f>$B$6</f>
        <v/>
      </c>
      <c r="F28" s="49">
        <f>$B$7</f>
        <v/>
      </c>
    </row>
    <row r="29" ht="15" customHeight="1" s="28">
      <c r="A29" s="45" t="n">
        <v>20</v>
      </c>
      <c r="B29" s="45" t="n"/>
      <c r="C29" s="46" t="n"/>
      <c r="D29" s="46">
        <f>$B$5</f>
        <v/>
      </c>
      <c r="E29" s="46">
        <f>$B$6</f>
        <v/>
      </c>
      <c r="F29" s="46">
        <f>$B$7</f>
        <v/>
      </c>
    </row>
    <row r="30" ht="15" customHeight="1" s="28">
      <c r="A30" s="48" t="n">
        <v>21</v>
      </c>
      <c r="B30" s="48" t="n"/>
      <c r="C30" s="49" t="n"/>
      <c r="D30" s="49">
        <f>$B$5</f>
        <v/>
      </c>
      <c r="E30" s="49">
        <f>$B$6</f>
        <v/>
      </c>
      <c r="F30" s="49">
        <f>$B$7</f>
        <v/>
      </c>
    </row>
    <row r="31" ht="15" customHeight="1" s="28">
      <c r="A31" s="45" t="n">
        <v>22</v>
      </c>
      <c r="B31" s="45" t="n"/>
      <c r="C31" s="46" t="n"/>
      <c r="D31" s="46">
        <f>$B$5</f>
        <v/>
      </c>
      <c r="E31" s="46">
        <f>$B$6</f>
        <v/>
      </c>
      <c r="F31" s="46">
        <f>$B$7</f>
        <v/>
      </c>
    </row>
    <row r="32" ht="15" customHeight="1" s="28">
      <c r="A32" s="48" t="n">
        <v>23</v>
      </c>
      <c r="B32" s="48" t="n"/>
      <c r="C32" s="49" t="n"/>
      <c r="D32" s="49">
        <f>$B$5</f>
        <v/>
      </c>
      <c r="E32" s="49">
        <f>$B$6</f>
        <v/>
      </c>
      <c r="F32" s="49">
        <f>$B$7</f>
        <v/>
      </c>
    </row>
    <row r="33" ht="15" customHeight="1" s="28">
      <c r="A33" s="45" t="n">
        <v>24</v>
      </c>
      <c r="B33" s="45" t="n"/>
      <c r="C33" s="46" t="n"/>
      <c r="D33" s="46">
        <f>$B$5</f>
        <v/>
      </c>
      <c r="E33" s="46">
        <f>$B$6</f>
        <v/>
      </c>
      <c r="F33" s="46">
        <f>$B$7</f>
        <v/>
      </c>
    </row>
    <row r="34" ht="15" customHeight="1" s="28">
      <c r="A34" s="48" t="n">
        <v>25</v>
      </c>
      <c r="B34" s="48" t="n"/>
      <c r="C34" s="49" t="n"/>
      <c r="D34" s="49">
        <f>$B$5</f>
        <v/>
      </c>
      <c r="E34" s="49">
        <f>$B$6</f>
        <v/>
      </c>
      <c r="F34" s="49">
        <f>$B$7</f>
        <v/>
      </c>
    </row>
    <row r="35" ht="15" customHeight="1" s="28">
      <c r="A35" s="45" t="n">
        <v>26</v>
      </c>
      <c r="B35" s="45" t="n"/>
      <c r="C35" s="46" t="n"/>
      <c r="D35" s="46">
        <f>$B$5</f>
        <v/>
      </c>
      <c r="E35" s="46">
        <f>$B$6</f>
        <v/>
      </c>
      <c r="F35" s="46">
        <f>$B$7</f>
        <v/>
      </c>
    </row>
    <row r="36" ht="15" customHeight="1" s="28">
      <c r="A36" s="48" t="n">
        <v>27</v>
      </c>
      <c r="B36" s="48" t="n"/>
      <c r="C36" s="49" t="n"/>
      <c r="D36" s="49">
        <f>$B$5</f>
        <v/>
      </c>
      <c r="E36" s="49">
        <f>$B$6</f>
        <v/>
      </c>
      <c r="F36" s="49">
        <f>$B$7</f>
        <v/>
      </c>
    </row>
    <row r="37" ht="15" customHeight="1" s="28">
      <c r="A37" s="45" t="n">
        <v>28</v>
      </c>
      <c r="B37" s="45" t="n"/>
      <c r="C37" s="46" t="n"/>
      <c r="D37" s="46">
        <f>$B$5</f>
        <v/>
      </c>
      <c r="E37" s="46">
        <f>$B$6</f>
        <v/>
      </c>
      <c r="F37" s="46">
        <f>$B$7</f>
        <v/>
      </c>
    </row>
    <row r="38" ht="15" customHeight="1" s="28">
      <c r="A38" s="48" t="n">
        <v>29</v>
      </c>
      <c r="B38" s="48" t="n"/>
      <c r="C38" s="49" t="n"/>
      <c r="D38" s="49">
        <f>$B$5</f>
        <v/>
      </c>
      <c r="E38" s="49">
        <f>$B$6</f>
        <v/>
      </c>
      <c r="F38" s="49">
        <f>$B$7</f>
        <v/>
      </c>
    </row>
    <row r="39" ht="15" customHeight="1" s="28">
      <c r="A39" s="45" t="n">
        <v>30</v>
      </c>
      <c r="B39" s="45" t="n"/>
      <c r="C39" s="46" t="n"/>
      <c r="D39" s="46">
        <f>$B$5</f>
        <v/>
      </c>
      <c r="E39" s="46">
        <f>$B$6</f>
        <v/>
      </c>
      <c r="F39" s="46">
        <f>$B$7</f>
        <v/>
      </c>
    </row>
    <row r="41" ht="15" customHeight="1" s="28">
      <c r="A41" s="30" t="inlineStr">
        <is>
          <t>Reading this chart</t>
        </is>
      </c>
    </row>
    <row r="42" ht="49.5" customHeight="1" s="28">
      <c r="A42" s="39" t="inlineStr">
        <is>
          <t>Each point is one measurement, in the order it was taken. The target line shows the nominal dimension; the UCL and LCL lines show the specification limits from the drawing.</t>
        </is>
      </c>
    </row>
    <row r="43" ht="49.5" customHeight="1" s="28">
      <c r="A43" s="39" t="inlineStr">
        <is>
          <t>A point outside the UCL or LCL lines is an out-of-specification result and should already have triggered the reaction plan from PE-09a (stop, quarantine, investigate).</t>
        </is>
      </c>
    </row>
    <row r="44" ht="49.5" customHeight="1" s="28">
      <c r="A44" s="39" t="inlineStr">
        <is>
          <t>Watch for trends even when points are within limits: a steady drift toward one limit over several samples (as seen between samples 1 to 3 in the worked example) is an early warning that should prompt a check before a part actually fails.</t>
        </is>
      </c>
    </row>
    <row r="45" ht="49.5" customHeight="1" s="28">
      <c r="A45" s="39" t="inlineStr">
        <is>
          <t>Start a new chart, or a new section on this sheet, for each new batch, tooling change, or whenever the control plan is revised for this characteristic.</t>
        </is>
      </c>
    </row>
  </sheetData>
  <mergeCells count="8">
    <mergeCell ref="A41:F41"/>
    <mergeCell ref="A1:G1"/>
    <mergeCell ref="A42:F42"/>
    <mergeCell ref="B4:E4"/>
    <mergeCell ref="A44:F44"/>
    <mergeCell ref="A45:F45"/>
    <mergeCell ref="A2:G2"/>
    <mergeCell ref="A43:F4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1"/>
  </sheetPr>
  <dimension ref="A1:E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27" min="1" max="1"/>
    <col width="14" customWidth="1" style="27" min="2" max="5"/>
  </cols>
  <sheetData>
    <row r="1" ht="50" customHeight="1" s="28">
      <c r="A1" s="41" t="inlineStr">
        <is>
          <t>RFT Summary</t>
        </is>
      </c>
    </row>
    <row r="2" ht="15" customHeight="1" s="28">
      <c r="A2" s="31" t="inlineStr">
        <is>
          <t>Right First Time and pass rate, calculated live from the Inspection Log</t>
        </is>
      </c>
    </row>
    <row r="4" ht="15" customHeight="1" s="28">
      <c r="A4" s="30" t="inlineStr">
        <is>
          <t>Overall result</t>
        </is>
      </c>
    </row>
    <row r="5" ht="15" customHeight="1" s="28">
      <c r="A5" s="32" t="inlineStr">
        <is>
          <t>Metric</t>
        </is>
      </c>
      <c r="B5" s="32" t="inlineStr">
        <is>
          <t>Value</t>
        </is>
      </c>
    </row>
    <row r="6" ht="15" customHeight="1" s="28">
      <c r="A6" s="51" t="inlineStr">
        <is>
          <t>Total inspections recorded</t>
        </is>
      </c>
      <c r="B6" s="48">
        <f>COUNTA('Inspection Log'!K3:K37)-COUNTIF('Inspection Log'!K3:K37,"")</f>
        <v/>
      </c>
    </row>
    <row r="7" ht="15" customHeight="1" s="28">
      <c r="A7" s="55" t="inlineStr">
        <is>
          <t>Total Pass</t>
        </is>
      </c>
      <c r="B7" s="45">
        <f>COUNTIF('Inspection Log'!K3:K37,"Pass")</f>
        <v/>
      </c>
    </row>
    <row r="8" ht="15" customHeight="1" s="28">
      <c r="A8" s="51" t="inlineStr">
        <is>
          <t>Total Fail</t>
        </is>
      </c>
      <c r="B8" s="48">
        <f>COUNTIF('Inspection Log'!K3:K37,"Fail")</f>
        <v/>
      </c>
    </row>
    <row r="9" ht="15" customHeight="1" s="28">
      <c r="A9" s="56" t="inlineStr">
        <is>
          <t>Right First Time (RFT)</t>
        </is>
      </c>
      <c r="B9" s="57">
        <f>IF(B6=0,"-",B7/B6)</f>
        <v/>
      </c>
    </row>
    <row r="11" ht="15" customHeight="1" s="28">
      <c r="A11" s="30" t="inlineStr">
        <is>
          <t>By process step</t>
        </is>
      </c>
    </row>
    <row r="12" ht="15" customHeight="1" s="28">
      <c r="A12" s="32" t="inlineStr">
        <is>
          <t>Process Step</t>
        </is>
      </c>
      <c r="B12" s="32" t="inlineStr">
        <is>
          <t>Inspections</t>
        </is>
      </c>
      <c r="C12" s="32" t="inlineStr">
        <is>
          <t>Pass</t>
        </is>
      </c>
      <c r="D12" s="32" t="inlineStr">
        <is>
          <t>Fail</t>
        </is>
      </c>
      <c r="E12" s="32" t="inlineStr">
        <is>
          <t>Pass Rate</t>
        </is>
      </c>
    </row>
    <row r="13" ht="30" customHeight="1" s="28">
      <c r="A13" s="33" t="inlineStr">
        <is>
          <t>Receive and verify raw material certificate</t>
        </is>
      </c>
      <c r="B13" s="48">
        <f>COUNTIF('Inspection Log'!D3:D37,A13)</f>
        <v/>
      </c>
      <c r="C13" s="48">
        <f>COUNTIFS('Inspection Log'!D3:D37,A13,'Inspection Log'!K3:K37,"Pass")</f>
        <v/>
      </c>
      <c r="D13" s="48">
        <f>COUNTIFS('Inspection Log'!D3:D37,A13,'Inspection Log'!K3:K37,"Fail")</f>
        <v/>
      </c>
      <c r="E13" s="58">
        <f>IF(B13=0,"-",C13/B13)</f>
        <v/>
      </c>
    </row>
    <row r="14" ht="30" customHeight="1" s="28">
      <c r="A14" s="37" t="inlineStr">
        <is>
          <t>Rough turn outer diameter</t>
        </is>
      </c>
      <c r="B14" s="45">
        <f>COUNTIF('Inspection Log'!D3:D37,A14)</f>
        <v/>
      </c>
      <c r="C14" s="45">
        <f>COUNTIFS('Inspection Log'!D3:D37,A14,'Inspection Log'!K3:K37,"Pass")</f>
        <v/>
      </c>
      <c r="D14" s="45">
        <f>COUNTIFS('Inspection Log'!D3:D37,A14,'Inspection Log'!K3:K37,"Fail")</f>
        <v/>
      </c>
      <c r="E14" s="59">
        <f>IF(B14=0,"-",C14/B14)</f>
        <v/>
      </c>
    </row>
    <row r="15" ht="30" customHeight="1" s="28">
      <c r="A15" s="33" t="inlineStr">
        <is>
          <t>Finish turn outer diameter to size</t>
        </is>
      </c>
      <c r="B15" s="48">
        <f>COUNTIF('Inspection Log'!D3:D37,A15)</f>
        <v/>
      </c>
      <c r="C15" s="48">
        <f>COUNTIFS('Inspection Log'!D3:D37,A15,'Inspection Log'!K3:K37,"Pass")</f>
        <v/>
      </c>
      <c r="D15" s="48">
        <f>COUNTIFS('Inspection Log'!D3:D37,A15,'Inspection Log'!K3:K37,"Fail")</f>
        <v/>
      </c>
      <c r="E15" s="58">
        <f>IF(B15=0,"-",C15/B15)</f>
        <v/>
      </c>
    </row>
    <row r="16" ht="30" customHeight="1" s="28">
      <c r="A16" s="37" t="inlineStr">
        <is>
          <t>Drill and tap bolt holes</t>
        </is>
      </c>
      <c r="B16" s="45">
        <f>COUNTIF('Inspection Log'!D3:D37,A16)</f>
        <v/>
      </c>
      <c r="C16" s="45">
        <f>COUNTIFS('Inspection Log'!D3:D37,A16,'Inspection Log'!K3:K37,"Pass")</f>
        <v/>
      </c>
      <c r="D16" s="45">
        <f>COUNTIFS('Inspection Log'!D3:D37,A16,'Inspection Log'!K3:K37,"Fail")</f>
        <v/>
      </c>
      <c r="E16" s="59">
        <f>IF(B16=0,"-",C16/B16)</f>
        <v/>
      </c>
    </row>
    <row r="17" ht="30" customHeight="1" s="28">
      <c r="A17" s="33" t="inlineStr">
        <is>
          <t>Heat treatment (subcontracted)</t>
        </is>
      </c>
      <c r="B17" s="48">
        <f>COUNTIF('Inspection Log'!D3:D37,A17)</f>
        <v/>
      </c>
      <c r="C17" s="48">
        <f>COUNTIFS('Inspection Log'!D3:D37,A17,'Inspection Log'!K3:K37,"Pass")</f>
        <v/>
      </c>
      <c r="D17" s="48">
        <f>COUNTIFS('Inspection Log'!D3:D37,A17,'Inspection Log'!K3:K37,"Fail")</f>
        <v/>
      </c>
      <c r="E17" s="58">
        <f>IF(B17=0,"-",C17/B17)</f>
        <v/>
      </c>
    </row>
    <row r="18" ht="30" customHeight="1" s="28">
      <c r="A18" s="37" t="inlineStr">
        <is>
          <t>Final inspection before despatch</t>
        </is>
      </c>
      <c r="B18" s="45">
        <f>COUNTIF('Inspection Log'!D3:D37,A18)</f>
        <v/>
      </c>
      <c r="C18" s="45">
        <f>COUNTIFS('Inspection Log'!D3:D37,A18,'Inspection Log'!K3:K37,"Pass")</f>
        <v/>
      </c>
      <c r="D18" s="45">
        <f>COUNTIFS('Inspection Log'!D3:D37,A18,'Inspection Log'!K3:K37,"Fail")</f>
        <v/>
      </c>
      <c r="E18" s="59">
        <f>IF(B18=0,"-",C18/B18)</f>
        <v/>
      </c>
    </row>
    <row r="19" ht="30" customHeight="1" s="28">
      <c r="A19" s="33" t="inlineStr">
        <is>
          <t>Pack and label</t>
        </is>
      </c>
      <c r="B19" s="48">
        <f>COUNTIF('Inspection Log'!D3:D37,A19)</f>
        <v/>
      </c>
      <c r="C19" s="48">
        <f>COUNTIFS('Inspection Log'!D3:D37,A19,'Inspection Log'!K3:K37,"Pass")</f>
        <v/>
      </c>
      <c r="D19" s="48">
        <f>COUNTIFS('Inspection Log'!D3:D37,A19,'Inspection Log'!K3:K37,"Fail")</f>
        <v/>
      </c>
      <c r="E19" s="58">
        <f>IF(B19=0,"-",C19/B19)</f>
        <v/>
      </c>
    </row>
    <row r="21" ht="15" customHeight="1" s="28">
      <c r="A21" s="30" t="inlineStr">
        <is>
          <t>Using this summary</t>
        </is>
      </c>
    </row>
    <row r="22" ht="49.5" customHeight="1" s="28">
      <c r="A22" s="39" t="inlineStr">
        <is>
          <t>RFT (Right First Time) is the percentage of inspections that passed without any adjustment, rework, or rejection. A falling RFT trend, even if still within target, is worth investigating before it becomes a problem.</t>
        </is>
      </c>
    </row>
    <row r="23" ht="49.5" customHeight="1" s="28">
      <c r="A23" s="39" t="inlineStr">
        <is>
          <t>The by-process-step table will show '-' for steps with no inspections recorded yet, and will populate automatically as the Inspection Log fills in. Process step names must match exactly between this sheet and the Inspection Log (they are pre-populated to match the PE-09a worked example).</t>
        </is>
      </c>
    </row>
    <row r="24" ht="49.5" customHeight="1" s="28">
      <c r="A24" s="39" t="inlineStr">
        <is>
          <t>Review this summary at each control plan review (PE-09a) and shift handover where relevant (PE-08a), so that recurring issues at a particular step are visible to the people who can act on them.</t>
        </is>
      </c>
    </row>
  </sheetData>
  <mergeCells count="6">
    <mergeCell ref="A21:E21"/>
    <mergeCell ref="A24:E24"/>
    <mergeCell ref="A2:E2"/>
    <mergeCell ref="A1:E1"/>
    <mergeCell ref="A23:E23"/>
    <mergeCell ref="A22:E22"/>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EC3FDF-E3A8-43AF-8E87-9816808723AA}"/>
</file>

<file path=customXml/itemProps2.xml><?xml version="1.0" encoding="utf-8"?>
<ds:datastoreItem xmlns:ds="http://schemas.openxmlformats.org/officeDocument/2006/customXml" ds:itemID="{DDB6B411-13A7-4F41-AD0D-E1B661816D16}"/>
</file>

<file path=customXml/itemProps3.xml><?xml version="1.0" encoding="utf-8"?>
<ds:datastoreItem xmlns:ds="http://schemas.openxmlformats.org/officeDocument/2006/customXml" ds:itemID="{A422F486-7497-4653-9C1C-B99C7F0AF87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PE-09b In-Process Inspection Record</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