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Overview" sheetId="1" state="visible" r:id="rId1"/>
    <sheet xmlns:r="http://schemas.openxmlformats.org/officeDocument/2006/relationships" name="Problem Register" sheetId="2" state="visible" r:id="rId2"/>
    <sheet xmlns:r="http://schemas.openxmlformats.org/officeDocument/2006/relationships" name="Dashboard" sheetId="3" state="visible" r:id="rId3"/>
    <sheet xmlns:r="http://schemas.openxmlformats.org/officeDocument/2006/relationships" name="3C Chart" sheetId="4" state="visible" r:id="rId4"/>
    <sheet xmlns:r="http://schemas.openxmlformats.org/officeDocument/2006/relationships" name="5 Whys" sheetId="5" state="visible" r:id="rId5"/>
    <sheet xmlns:r="http://schemas.openxmlformats.org/officeDocument/2006/relationships" name="Fishbone" sheetId="6" state="visible" r:id="rId6"/>
    <sheet xmlns:r="http://schemas.openxmlformats.org/officeDocument/2006/relationships" name="8D Report" sheetId="7" state="visible" r:id="rId7"/>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dd/mm/yyyy"/>
  </numFmts>
  <fonts count="20">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6"/>
    </font>
    <font>
      <name val="Arial"/>
      <charset val="1"/>
      <family val="0"/>
      <b val="1"/>
      <color rgb="FFFFFFFF"/>
      <sz val="10"/>
    </font>
    <font>
      <name val="Arial"/>
      <charset val="1"/>
      <family val="0"/>
      <b val="1"/>
      <color rgb="FF83348F"/>
      <sz val="12"/>
    </font>
    <font>
      <name val="Arial"/>
      <charset val="1"/>
      <family val="0"/>
      <sz val="10"/>
    </font>
    <font>
      <name val="Arial"/>
      <charset val="1"/>
      <family val="0"/>
      <b val="1"/>
      <color rgb="FF009FE3"/>
      <sz val="10"/>
    </font>
    <font>
      <name val="Arial"/>
      <charset val="1"/>
      <family val="0"/>
      <b val="1"/>
      <color rgb="FF83348F"/>
      <sz val="11"/>
    </font>
    <font>
      <name val="Arial"/>
      <charset val="1"/>
      <family val="0"/>
      <b val="1"/>
      <sz val="10"/>
    </font>
    <font>
      <name val="Arial"/>
      <charset val="1"/>
      <family val="0"/>
      <b val="1"/>
      <color rgb="FF009FE3"/>
      <sz val="12"/>
    </font>
    <font>
      <name val="Arial"/>
      <charset val="1"/>
      <family val="0"/>
      <i val="1"/>
      <color rgb="FF5B595A"/>
      <sz val="9"/>
    </font>
    <font>
      <name val="Arial"/>
      <charset val="1"/>
      <family val="0"/>
      <b val="1"/>
      <color rgb="FFC62828"/>
      <sz val="10"/>
    </font>
    <font>
      <name val="Arial"/>
      <charset val="1"/>
      <family val="0"/>
      <b val="1"/>
      <color rgb="FF5B595A"/>
      <sz val="10"/>
    </font>
    <font>
      <name val="Arial"/>
      <charset val="1"/>
      <family val="0"/>
      <i val="1"/>
      <color rgb="FF83348F"/>
      <sz val="9"/>
    </font>
    <font>
      <name val="Arial"/>
      <charset val="1"/>
      <family val="0"/>
      <b val="1"/>
      <color rgb="FF83348F"/>
      <sz val="10"/>
    </font>
    <font>
      <name val="Arial"/>
      <charset val="1"/>
      <family val="0"/>
      <color rgb="FF5B595A"/>
      <sz val="9"/>
    </font>
    <font>
      <name val="Calibri"/>
      <b val="1"/>
      <color rgb="00FFFFFF"/>
      <sz val="12"/>
    </font>
    <font>
      <name val="Calibri"/>
      <b val="1"/>
      <color rgb="00FFFFFF"/>
      <sz val="11"/>
    </font>
  </fonts>
  <fills count="8">
    <fill>
      <patternFill/>
    </fill>
    <fill>
      <patternFill patternType="gray125"/>
    </fill>
    <fill>
      <patternFill patternType="solid">
        <fgColor rgb="FF009FE3"/>
        <bgColor rgb="FF008080"/>
      </patternFill>
    </fill>
    <fill>
      <patternFill patternType="solid">
        <fgColor rgb="FF83348F"/>
        <bgColor rgb="FF993366"/>
      </patternFill>
    </fill>
    <fill>
      <patternFill patternType="solid">
        <fgColor rgb="FFE5F5FD"/>
        <bgColor rgb="FFE2F0FB"/>
      </patternFill>
    </fill>
    <fill>
      <patternFill patternType="solid">
        <fgColor rgb="FFF3E9F5"/>
        <bgColor rgb="FFFBE3E3"/>
      </patternFill>
    </fill>
    <fill>
      <patternFill patternType="solid">
        <fgColor rgb="001C1C3A"/>
      </patternFill>
    </fill>
    <fill>
      <patternFill patternType="solid">
        <fgColor rgb="0029ABE2"/>
      </patternFill>
    </fill>
  </fills>
  <borders count="9">
    <border>
      <left/>
      <right/>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thin">
        <color rgb="FFBFBFBF"/>
      </left>
      <right/>
      <top/>
      <bottom/>
      <diagonal/>
    </border>
    <border>
      <left style="thin">
        <color rgb="FFBFBFBF"/>
      </left>
      <right style="thin">
        <color rgb="FFBFBFBF"/>
      </right>
      <top/>
      <bottom/>
      <diagonal/>
    </border>
    <border>
      <left/>
      <right/>
      <top style="thin">
        <color rgb="FFBFBFBF"/>
      </top>
      <bottom/>
      <diagonal/>
    </border>
    <border>
      <left/>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73">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left" vertical="center" indent="1"/>
    </xf>
    <xf numFmtId="0" fontId="5" fillId="3" borderId="0" applyAlignment="1" pivotButton="0" quotePrefix="0" xfId="0">
      <alignment horizontal="left" vertical="center" indent="1"/>
    </xf>
    <xf numFmtId="0" fontId="6" fillId="0" borderId="0" applyAlignment="1" pivotButton="0" quotePrefix="0" xfId="0">
      <alignment horizontal="left" vertical="top" wrapText="1"/>
    </xf>
    <xf numFmtId="0" fontId="7" fillId="0" borderId="0" applyAlignment="1" pivotButton="0" quotePrefix="0" xfId="0">
      <alignment horizontal="left" vertical="top" wrapText="1"/>
    </xf>
    <xf numFmtId="0" fontId="8" fillId="0" borderId="1" applyAlignment="1" pivotButton="0" quotePrefix="0" xfId="0">
      <alignment horizontal="left" vertical="top" wrapText="1"/>
    </xf>
    <xf numFmtId="0" fontId="7" fillId="0" borderId="2" applyAlignment="1" pivotButton="0" quotePrefix="0" xfId="0">
      <alignment horizontal="left" vertical="top" wrapText="1"/>
    </xf>
    <xf numFmtId="0" fontId="9" fillId="0" borderId="0" applyAlignment="1" pivotButton="0" quotePrefix="0" xfId="0">
      <alignment horizontal="left" vertical="top" wrapText="1"/>
    </xf>
    <xf numFmtId="0" fontId="5" fillId="2" borderId="3" applyAlignment="1" pivotButton="0" quotePrefix="0" xfId="0">
      <alignment horizontal="center" vertical="center" wrapText="1"/>
    </xf>
    <xf numFmtId="0" fontId="7" fillId="0" borderId="4" applyAlignment="1" pivotButton="0" quotePrefix="0" xfId="0">
      <alignment horizontal="left" vertical="center" wrapText="1"/>
    </xf>
    <xf numFmtId="0" fontId="5" fillId="3" borderId="3" applyAlignment="1" pivotButton="0" quotePrefix="0" xfId="0">
      <alignment horizontal="center" vertical="center" wrapText="1"/>
    </xf>
    <xf numFmtId="0" fontId="7" fillId="0" borderId="3" applyAlignment="1" pivotButton="0" quotePrefix="0" xfId="0">
      <alignment horizontal="center" vertical="top" wrapText="1"/>
    </xf>
    <xf numFmtId="164" fontId="7" fillId="0" borderId="3" applyAlignment="1" pivotButton="0" quotePrefix="0" xfId="0">
      <alignment horizontal="center" vertical="top"/>
    </xf>
    <xf numFmtId="0" fontId="7" fillId="0" borderId="3" applyAlignment="1" pivotButton="0" quotePrefix="0" xfId="0">
      <alignment horizontal="left" vertical="top" wrapText="1"/>
    </xf>
    <xf numFmtId="1" fontId="7" fillId="0" borderId="3" applyAlignment="1" pivotButton="0" quotePrefix="0" xfId="0">
      <alignment horizontal="center" vertical="bottom"/>
    </xf>
    <xf numFmtId="0" fontId="10" fillId="0" borderId="3" applyAlignment="1" pivotButton="0" quotePrefix="0" xfId="0">
      <alignment horizontal="left" vertical="center" wrapText="1"/>
    </xf>
    <xf numFmtId="0" fontId="11" fillId="0" borderId="3" applyAlignment="1" pivotButton="0" quotePrefix="0" xfId="0">
      <alignment horizontal="center" vertical="center"/>
    </xf>
    <xf numFmtId="0" fontId="7" fillId="0" borderId="3" applyAlignment="1" pivotButton="0" quotePrefix="0" xfId="0">
      <alignment horizontal="left" vertical="center" wrapText="1"/>
    </xf>
    <xf numFmtId="0" fontId="7" fillId="0" borderId="3" applyAlignment="1" pivotButton="0" quotePrefix="0" xfId="0">
      <alignment horizontal="center" vertical="bottom"/>
    </xf>
    <xf numFmtId="9" fontId="11" fillId="0" borderId="3" applyAlignment="1" pivotButton="0" quotePrefix="0" xfId="0">
      <alignment horizontal="center" vertical="center"/>
    </xf>
    <xf numFmtId="0" fontId="12" fillId="0" borderId="0" applyAlignment="1" pivotButton="0" quotePrefix="0" xfId="0">
      <alignment horizontal="left" vertical="top" wrapText="1"/>
    </xf>
    <xf numFmtId="0" fontId="13" fillId="0" borderId="3" applyAlignment="1" pivotButton="0" quotePrefix="0" xfId="0">
      <alignment horizontal="center" vertical="bottom"/>
    </xf>
    <xf numFmtId="0" fontId="14" fillId="0" borderId="0" applyAlignment="1" pivotButton="0" quotePrefix="0" xfId="0">
      <alignment horizontal="left" vertical="top" wrapText="1"/>
    </xf>
    <xf numFmtId="0" fontId="14" fillId="0" borderId="0" applyAlignment="1" pivotButton="0" quotePrefix="0" xfId="0">
      <alignment horizontal="right" vertical="top" wrapText="1"/>
    </xf>
    <xf numFmtId="0" fontId="14" fillId="4" borderId="3" applyAlignment="1" pivotButton="0" quotePrefix="0" xfId="0">
      <alignment horizontal="left" vertical="top" wrapText="1"/>
    </xf>
    <xf numFmtId="0" fontId="12" fillId="0" borderId="3" applyAlignment="1" pivotButton="0" quotePrefix="0" xfId="0">
      <alignment horizontal="left" vertical="top" wrapText="1"/>
    </xf>
    <xf numFmtId="0" fontId="15" fillId="0" borderId="0" applyAlignment="1" pivotButton="0" quotePrefix="0" xfId="0">
      <alignment horizontal="left" vertical="top" wrapText="1"/>
    </xf>
    <xf numFmtId="0" fontId="7" fillId="0" borderId="4" applyAlignment="1" pivotButton="0" quotePrefix="0" xfId="0">
      <alignment horizontal="left" vertical="top" wrapText="1"/>
    </xf>
    <xf numFmtId="0" fontId="5" fillId="2" borderId="1" applyAlignment="1" pivotButton="0" quotePrefix="0" xfId="0">
      <alignment horizontal="center" vertical="center" wrapText="1"/>
    </xf>
    <xf numFmtId="0" fontId="12" fillId="0" borderId="3" applyAlignment="1" pivotButton="0" quotePrefix="0" xfId="0">
      <alignment horizontal="center" vertical="top" wrapText="1"/>
    </xf>
    <xf numFmtId="0" fontId="5" fillId="3" borderId="1" applyAlignment="1" pivotButton="0" quotePrefix="0" xfId="0">
      <alignment horizontal="center" vertical="center" wrapText="1"/>
    </xf>
    <xf numFmtId="0" fontId="16" fillId="5" borderId="3" applyAlignment="1" pivotButton="0" quotePrefix="0" xfId="0">
      <alignment horizontal="left" vertical="top" wrapText="1"/>
    </xf>
    <xf numFmtId="0" fontId="17" fillId="0" borderId="3" applyAlignment="1" pivotButton="0" quotePrefix="0" xfId="0">
      <alignment horizontal="left" vertical="top" wrapText="1"/>
    </xf>
    <xf numFmtId="0" fontId="0" fillId="0" borderId="0" applyAlignment="1" pivotButton="0" quotePrefix="0" xfId="0">
      <alignment horizontal="general" vertical="bottom"/>
    </xf>
    <xf numFmtId="0" fontId="0" fillId="0" borderId="0" pivotButton="0" quotePrefix="0" xfId="0"/>
    <xf numFmtId="0" fontId="18" fillId="6" borderId="0" applyAlignment="1" pivotButton="0" quotePrefix="0" xfId="0">
      <alignment horizontal="center" vertical="center" wrapText="1"/>
    </xf>
    <xf numFmtId="0" fontId="0" fillId="6" borderId="0" pivotButton="0" quotePrefix="0" xfId="0"/>
    <xf numFmtId="0" fontId="19" fillId="7" borderId="0" applyAlignment="1" pivotButton="0" quotePrefix="0" xfId="0">
      <alignment horizontal="center" vertical="center" wrapText="1"/>
    </xf>
    <xf numFmtId="0" fontId="6" fillId="0" borderId="0" applyAlignment="1" pivotButton="0" quotePrefix="0" xfId="0">
      <alignment horizontal="left" vertical="top" wrapText="1"/>
    </xf>
    <xf numFmtId="0" fontId="7" fillId="0" borderId="0" applyAlignment="1" pivotButton="0" quotePrefix="0" xfId="0">
      <alignment horizontal="left" vertical="top" wrapText="1"/>
    </xf>
    <xf numFmtId="0" fontId="8" fillId="0" borderId="1" applyAlignment="1" pivotButton="0" quotePrefix="0" xfId="0">
      <alignment horizontal="left" vertical="top" wrapText="1"/>
    </xf>
    <xf numFmtId="0" fontId="7" fillId="0" borderId="2" applyAlignment="1" pivotButton="0" quotePrefix="0" xfId="0">
      <alignment horizontal="left" vertical="top" wrapText="1"/>
    </xf>
    <xf numFmtId="0" fontId="0" fillId="0" borderId="7" pivotButton="0" quotePrefix="0" xfId="0"/>
    <xf numFmtId="0" fontId="0" fillId="0" borderId="6" pivotButton="0" quotePrefix="0" xfId="0"/>
    <xf numFmtId="0" fontId="0" fillId="0" borderId="5" pivotButton="0" quotePrefix="0" xfId="0"/>
    <xf numFmtId="0" fontId="9" fillId="0" borderId="0" applyAlignment="1" pivotButton="0" quotePrefix="0" xfId="0">
      <alignment horizontal="left" vertical="top" wrapText="1"/>
    </xf>
    <xf numFmtId="0" fontId="5" fillId="2" borderId="3" applyAlignment="1" pivotButton="0" quotePrefix="0" xfId="0">
      <alignment horizontal="center" vertical="center" wrapText="1"/>
    </xf>
    <xf numFmtId="0" fontId="7" fillId="0" borderId="4" applyAlignment="1" pivotButton="0" quotePrefix="0" xfId="0">
      <alignment horizontal="left" vertical="center" wrapText="1"/>
    </xf>
    <xf numFmtId="0" fontId="0" fillId="0" borderId="8" pivotButton="0" quotePrefix="0" xfId="0"/>
    <xf numFmtId="0" fontId="5" fillId="3" borderId="3" applyAlignment="1" pivotButton="0" quotePrefix="0" xfId="0">
      <alignment horizontal="center" vertical="center" wrapText="1"/>
    </xf>
    <xf numFmtId="0" fontId="7" fillId="0" borderId="3" applyAlignment="1" pivotButton="0" quotePrefix="0" xfId="0">
      <alignment horizontal="center" vertical="top" wrapText="1"/>
    </xf>
    <xf numFmtId="164" fontId="7" fillId="0" borderId="3" applyAlignment="1" pivotButton="0" quotePrefix="0" xfId="0">
      <alignment horizontal="center" vertical="top"/>
    </xf>
    <xf numFmtId="0" fontId="7" fillId="0" borderId="3" applyAlignment="1" pivotButton="0" quotePrefix="0" xfId="0">
      <alignment horizontal="left" vertical="top" wrapText="1"/>
    </xf>
    <xf numFmtId="1" fontId="7" fillId="0" borderId="3" applyAlignment="1" pivotButton="0" quotePrefix="0" xfId="0">
      <alignment horizontal="center" vertical="bottom"/>
    </xf>
    <xf numFmtId="0" fontId="10" fillId="0" borderId="3" applyAlignment="1" pivotButton="0" quotePrefix="0" xfId="0">
      <alignment horizontal="left" vertical="center" wrapText="1"/>
    </xf>
    <xf numFmtId="0" fontId="11" fillId="0" borderId="3" applyAlignment="1" pivotButton="0" quotePrefix="0" xfId="0">
      <alignment horizontal="center" vertical="center"/>
    </xf>
    <xf numFmtId="0" fontId="7" fillId="0" borderId="3" applyAlignment="1" pivotButton="0" quotePrefix="0" xfId="0">
      <alignment horizontal="left" vertical="center" wrapText="1"/>
    </xf>
    <xf numFmtId="0" fontId="7" fillId="0" borderId="3" applyAlignment="1" pivotButton="0" quotePrefix="0" xfId="0">
      <alignment horizontal="center" vertical="bottom"/>
    </xf>
    <xf numFmtId="9" fontId="11" fillId="0" borderId="3" applyAlignment="1" pivotButton="0" quotePrefix="0" xfId="0">
      <alignment horizontal="center" vertical="center"/>
    </xf>
    <xf numFmtId="0" fontId="12" fillId="0" borderId="0" applyAlignment="1" pivotButton="0" quotePrefix="0" xfId="0">
      <alignment horizontal="left" vertical="top" wrapText="1"/>
    </xf>
    <xf numFmtId="0" fontId="13" fillId="0" borderId="3" applyAlignment="1" pivotButton="0" quotePrefix="0" xfId="0">
      <alignment horizontal="center" vertical="bottom"/>
    </xf>
    <xf numFmtId="0" fontId="14" fillId="0" borderId="0" applyAlignment="1" pivotButton="0" quotePrefix="0" xfId="0">
      <alignment horizontal="left" vertical="top" wrapText="1"/>
    </xf>
    <xf numFmtId="0" fontId="14" fillId="0" borderId="0" applyAlignment="1" pivotButton="0" quotePrefix="0" xfId="0">
      <alignment horizontal="right" vertical="top" wrapText="1"/>
    </xf>
    <xf numFmtId="0" fontId="14" fillId="4" borderId="3" applyAlignment="1" pivotButton="0" quotePrefix="0" xfId="0">
      <alignment horizontal="left" vertical="top" wrapText="1"/>
    </xf>
    <xf numFmtId="0" fontId="12" fillId="0" borderId="3" applyAlignment="1" pivotButton="0" quotePrefix="0" xfId="0">
      <alignment horizontal="left" vertical="top" wrapText="1"/>
    </xf>
    <xf numFmtId="0" fontId="15" fillId="0" borderId="0" applyAlignment="1" pivotButton="0" quotePrefix="0" xfId="0">
      <alignment horizontal="left" vertical="top" wrapText="1"/>
    </xf>
    <xf numFmtId="0" fontId="7" fillId="0" borderId="4" applyAlignment="1" pivotButton="0" quotePrefix="0" xfId="0">
      <alignment horizontal="left" vertical="top" wrapText="1"/>
    </xf>
    <xf numFmtId="0" fontId="5" fillId="2" borderId="1" applyAlignment="1" pivotButton="0" quotePrefix="0" xfId="0">
      <alignment horizontal="center" vertical="center" wrapText="1"/>
    </xf>
    <xf numFmtId="0" fontId="12" fillId="0" borderId="3" applyAlignment="1" pivotButton="0" quotePrefix="0" xfId="0">
      <alignment horizontal="center" vertical="top" wrapText="1"/>
    </xf>
    <xf numFmtId="0" fontId="5" fillId="3" borderId="1" applyAlignment="1" pivotButton="0" quotePrefix="0" xfId="0">
      <alignment horizontal="center" vertical="center" wrapText="1"/>
    </xf>
    <xf numFmtId="0" fontId="16" fillId="5" borderId="3" applyAlignment="1" pivotButton="0" quotePrefix="0" xfId="0">
      <alignment horizontal="left" vertical="top" wrapText="1"/>
    </xf>
    <xf numFmtId="0" fontId="17" fillId="0" borderId="3" applyAlignment="1" pivotButton="0" quotePrefix="0" xfId="0">
      <alignment horizontal="lef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ont>
        <name val="Arial"/>
        <charset val="1"/>
        <family val="0"/>
        <b val="1"/>
        <color rgb="FFC62828"/>
      </font>
      <fill>
        <patternFill>
          <bgColor rgb="FFFBE3E3"/>
        </patternFill>
      </fill>
    </dxf>
    <dxf>
      <font>
        <name val="Arial"/>
        <charset val="1"/>
        <family val="0"/>
        <b val="1"/>
        <color rgb="FF8A6D00"/>
      </font>
      <fill>
        <patternFill>
          <bgColor rgb="FFFFF6DB"/>
        </patternFill>
      </fill>
    </dxf>
    <dxf>
      <font>
        <name val="Arial"/>
        <charset val="1"/>
        <family val="0"/>
        <b val="1"/>
        <color rgb="FF1565C0"/>
      </font>
      <fill>
        <patternFill>
          <bgColor rgb="FFE2F0FB"/>
        </patternFill>
      </fill>
    </dxf>
    <dxf>
      <font>
        <name val="Arial"/>
        <charset val="1"/>
        <family val="0"/>
        <b val="1"/>
        <color rgb="FF2E7D32"/>
      </font>
      <fill>
        <patternFill>
          <bgColor rgb="FFE4F3E5"/>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A6D00"/>
      <rgbColor rgb="FF800080"/>
      <rgbColor rgb="FF008080"/>
      <rgbColor rgb="FFBFBFBF"/>
      <rgbColor rgb="FF808080"/>
      <rgbColor rgb="FF9999FF"/>
      <rgbColor rgb="FF83348F"/>
      <rgbColor rgb="FFFFF6DB"/>
      <rgbColor rgb="FFE5F5FD"/>
      <rgbColor rgb="FF660066"/>
      <rgbColor rgb="FFFF8080"/>
      <rgbColor rgb="FF1565C0"/>
      <rgbColor rgb="FFF3E9F5"/>
      <rgbColor rgb="FF000080"/>
      <rgbColor rgb="FFFF00FF"/>
      <rgbColor rgb="FFFFFF00"/>
      <rgbColor rgb="FF00FFFF"/>
      <rgbColor rgb="FF800080"/>
      <rgbColor rgb="FF800000"/>
      <rgbColor rgb="FF008080"/>
      <rgbColor rgb="FF0000FF"/>
      <rgbColor rgb="FF009FE3"/>
      <rgbColor rgb="FFE2F0FB"/>
      <rgbColor rgb="FFE4F3E5"/>
      <rgbColor rgb="FFFFFF99"/>
      <rgbColor rgb="FF99CCFF"/>
      <rgbColor rgb="FFFF99CC"/>
      <rgbColor rgb="FFCC99FF"/>
      <rgbColor rgb="FFFBE3E3"/>
      <rgbColor rgb="FF3366FF"/>
      <rgbColor rgb="FF33CCCC"/>
      <rgbColor rgb="FF99CC00"/>
      <rgbColor rgb="FFFFCC00"/>
      <rgbColor rgb="FFFF9900"/>
      <rgbColor rgb="FFFF6600"/>
      <rgbColor rgb="FF5B595A"/>
      <rgbColor rgb="FF969696"/>
      <rgbColor rgb="FF003366"/>
      <rgbColor rgb="FF2E7D32"/>
      <rgbColor rgb="FF003300"/>
      <rgbColor rgb="FF333300"/>
      <rgbColor rgb="FFC62828"/>
      <rgbColor rgb="FF993366"/>
      <rgbColor rgb="FF333399"/>
      <rgbColor rgb="FF333333"/>
    </indexedColors>
  </colors>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customXml" Target="../customXml/item3.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2.xml"/><Relationship Id="rId5" Type="http://schemas.openxmlformats.org/officeDocument/2006/relationships/worksheet" Target="/xl/worksheets/sheet5.xml"/><Relationship Id="rId10" Type="http://schemas.openxmlformats.org/officeDocument/2006/relationships/customXml" Target="../customXml/item1.xml"/><Relationship Id="rId4" Type="http://schemas.openxmlformats.org/officeDocument/2006/relationships/worksheet" Target="/xl/worksheets/sheet4.xml"/><Relationship Id="rId9" Type="http://schemas.openxmlformats.org/officeDocument/2006/relationships/theme" Target="theme/theme1.xml"/></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jpeg" Id="rId3"/></Relationships>
</file>

<file path=xl/drawings/_rels/drawing2.xml.rels><Relationships xmlns="http://schemas.openxmlformats.org/package/2006/relationships"><Relationship Type="http://schemas.openxmlformats.org/officeDocument/2006/relationships/image" Target="/xl/media/image4.png" Id="rId1"/><Relationship Type="http://schemas.openxmlformats.org/officeDocument/2006/relationships/image" Target="/xl/media/image5.png" Id="rId2"/></Relationships>
</file>

<file path=xl/drawings/_rels/drawing3.xml.rels><Relationships xmlns="http://schemas.openxmlformats.org/package/2006/relationships"><Relationship Type="http://schemas.openxmlformats.org/officeDocument/2006/relationships/image" Target="/xl/media/image6.png" Id="rId1"/><Relationship Type="http://schemas.openxmlformats.org/officeDocument/2006/relationships/image" Target="/xl/media/image7.png" Id="rId2"/><Relationship Type="http://schemas.openxmlformats.org/officeDocument/2006/relationships/image" Target="/xl/media/image8.jpeg" Id="rId3"/></Relationships>
</file>

<file path=xl/drawings/_rels/drawing4.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s>
</file>

<file path=xl/drawings/_rels/drawing5.xml.rels><Relationships xmlns="http://schemas.openxmlformats.org/package/2006/relationships"><Relationship Type="http://schemas.openxmlformats.org/officeDocument/2006/relationships/image" Target="/xl/media/image11.png" Id="rId1"/><Relationship Type="http://schemas.openxmlformats.org/officeDocument/2006/relationships/image" Target="/xl/media/image12.png" Id="rId2"/></Relationships>
</file>

<file path=xl/drawings/_rels/drawing6.xml.rels><Relationships xmlns="http://schemas.openxmlformats.org/package/2006/relationships"><Relationship Type="http://schemas.openxmlformats.org/officeDocument/2006/relationships/image" Target="/xl/media/image13.png" Id="rId1"/><Relationship Type="http://schemas.openxmlformats.org/officeDocument/2006/relationships/image" Target="/xl/media/image14.png" Id="rId2"/></Relationships>
</file>

<file path=xl/drawings/_rels/drawing7.xml.rels><Relationships xmlns="http://schemas.openxmlformats.org/package/2006/relationships"><Relationship Type="http://schemas.openxmlformats.org/officeDocument/2006/relationships/image" Target="/xl/media/image15.png" Id="rId1"/><Relationship Type="http://schemas.openxmlformats.org/officeDocument/2006/relationships/image" Target="/xl/media/image16.png" Id="rId2"/></Relationships>
</file>

<file path=xl/drawings/drawing1.xml><?xml version="1.0" encoding="utf-8"?>
<wsDr xmlns="http://schemas.openxmlformats.org/drawingml/2006/spreadsheetDrawing">
  <twoCellAnchor editAs="oneCell">
    <from>
      <col>6</col>
      <colOff>0</colOff>
      <row>3</row>
      <rowOff>0</rowOff>
    </from>
    <to>
      <col>6</col>
      <colOff>904320</colOff>
      <row>7</row>
      <rowOff>113760</rowOff>
    </to>
    <pic>
      <nvPicPr>
        <cNvPr id="0" name="Image 1" descr="Picture"/>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9374400" y="800280"/>
          <a:ext cx="904320" cy="875520"/>
        </a:xfrm>
        <a:prstGeom xmlns:a="http://schemas.openxmlformats.org/drawingml/2006/main" prst="rect">
          <avLst/>
        </a:prstGeom>
        <a:ln xmlns:a="http://schemas.openxmlformats.org/drawingml/2006/main" w="0">
          <a:noFill/>
          <a:prstDash val="solid"/>
        </a:ln>
      </spPr>
    </pic>
    <clientData/>
  </twoCellAnchor>
  <oneCellAnchor>
    <from>
      <col>0</col>
      <colOff>0</colOff>
      <row>0</row>
      <rowOff>0</rowOff>
    </from>
    <ext cx="523875" cy="523875"/>
    <pic>
      <nvPicPr>
        <cNvPr id="2" name="Image 2"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3" name="Image 3"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twoCellAnchor editAs="oneCell">
    <from>
      <col>8</col>
      <colOff>0</colOff>
      <row>3</row>
      <rowOff>0</rowOff>
    </from>
    <to>
      <col>8</col>
      <colOff>742320</colOff>
      <row>6</row>
      <rowOff>151920</rowOff>
    </to>
    <pic>
      <nvPicPr>
        <cNvPr id="1" name="Image 1" descr="Picture"/>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8246880" y="800280"/>
          <a:ext cx="742320" cy="723240"/>
        </a:xfrm>
        <a:prstGeom xmlns:a="http://schemas.openxmlformats.org/drawingml/2006/main" prst="rect">
          <avLst/>
        </a:prstGeom>
        <a:ln xmlns:a="http://schemas.openxmlformats.org/drawingml/2006/main" w="0">
          <a:noFill/>
          <a:prstDash val="solid"/>
        </a:ln>
      </spPr>
    </pic>
    <clientData/>
  </twoCellAnchor>
  <oneCellAnchor>
    <from>
      <col>0</col>
      <colOff>0</colOff>
      <row>0</row>
      <rowOff>0</rowOff>
    </from>
    <ext cx="523875" cy="523875"/>
    <pic>
      <nvPicPr>
        <cNvPr id="2" name="Image 2"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3" name="Image 3"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5.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6.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7.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sheet1.xml><?xml version="1.0" encoding="utf-8"?>
<worksheet xmlns="http://schemas.openxmlformats.org/spreadsheetml/2006/main">
  <sheetPr filterMode="0">
    <tabColor rgb="0029ABE2"/>
    <outlinePr summaryBelow="1" summaryRight="1"/>
    <pageSetUpPr fitToPage="0"/>
  </sheetPr>
  <dimension ref="A1:H33"/>
  <sheetViews>
    <sheetView showFormulas="0" showGridLines="0" showRowColHeaders="1" showZeros="1" rightToLeft="0" tabSelected="1" showOutlineSymbols="1" defaultGridColor="1" view="normal" topLeftCell="A1" colorId="64" zoomScale="90" zoomScaleNormal="90" zoomScalePageLayoutView="100" workbookViewId="0">
      <selection pane="topLeft" activeCell="A1" activeCellId="0" sqref="A1"/>
    </sheetView>
  </sheetViews>
  <sheetFormatPr baseColWidth="8" defaultColWidth="8.6796875" defaultRowHeight="15" zeroHeight="0" outlineLevelRow="0"/>
  <cols>
    <col width="3" customWidth="1" style="34" min="1" max="1"/>
    <col width="22" customWidth="1" style="34" min="2" max="2"/>
    <col width="30" customWidth="1" style="34" min="3" max="5"/>
    <col width="18" customWidth="1" style="34" min="6" max="6"/>
    <col width="14" customWidth="1" style="34" min="7" max="7"/>
    <col width="3" customWidth="1" style="34" min="8" max="8"/>
  </cols>
  <sheetData>
    <row r="1" ht="50" customHeight="1" s="35">
      <c r="A1" s="36" t="inlineStr">
        <is>
          <t>PE-07a  |  RCA &amp; Problem-Solving Log</t>
        </is>
      </c>
    </row>
    <row r="2" ht="18" customHeight="1" s="35">
      <c r="A2" s="38" t="inlineStr">
        <is>
          <t>NucCol Fit For Nuclear Programme  |  Process Excellence  |  Commercial in Confidence</t>
        </is>
      </c>
    </row>
    <row r="4" ht="15" customHeight="1" s="35">
      <c r="B4" s="39" t="inlineStr">
        <is>
          <t>Purpose</t>
        </is>
      </c>
    </row>
    <row r="5" ht="15" customHeight="1" s="35">
      <c r="B5" s="40" t="inlineStr">
        <is>
          <t>This workbook is the working tool for structured problem solving and root cause analysis (RCA). It gives you one place to register every problem, choose the right method, capture the root cause, track countermeasures to closure, and demonstrate at F4N verification that problem-solving skills are trained, deployed and used. Use it daily: every NCR, near miss, customer complaint, machine stoppage or improvement idea should land in the Problem Register.</t>
        </is>
      </c>
    </row>
    <row r="6" ht="15" customHeight="1" s="35"/>
    <row r="7" ht="15" customHeight="1" s="35"/>
    <row r="8" ht="15" customHeight="1" s="35"/>
    <row r="10" ht="26.25" customHeight="1" s="35">
      <c r="B10" s="39" t="inlineStr">
        <is>
          <t>How to use this workbook</t>
        </is>
      </c>
    </row>
    <row r="11" ht="15" customHeight="1" s="35">
      <c r="B11" s="41" t="inlineStr">
        <is>
          <t>1. Problem Register</t>
        </is>
      </c>
      <c r="C11" s="42" t="inlineStr">
        <is>
          <t>Log every problem here first. One row per problem. Assign an ID, a category (1 to 4) and an owner. Status moves from A to D.</t>
        </is>
      </c>
      <c r="D11" s="43" t="n"/>
      <c r="E11" s="43" t="n"/>
      <c r="F11" s="43" t="n"/>
    </row>
    <row r="12" ht="15" customHeight="1" s="35">
      <c r="B12" s="44" t="n"/>
      <c r="C12" s="45" t="n"/>
    </row>
    <row r="13" ht="15" customHeight="1" s="35">
      <c r="B13" s="41" t="inlineStr">
        <is>
          <t>2. Choose the method</t>
        </is>
      </c>
      <c r="C13" s="42" t="inlineStr">
        <is>
          <t>Simple, single-cause problems: use the 3C Chart. Recurring or unclear causes: use 5 Whys or the Fishbone sheet. Major, complex or customer-facing failures: use the 8D Report. Record the method used in the register.</t>
        </is>
      </c>
      <c r="D13" s="43" t="n"/>
      <c r="E13" s="43" t="n"/>
      <c r="F13" s="43" t="n"/>
    </row>
    <row r="14" ht="15" customHeight="1" s="35">
      <c r="B14" s="44" t="n"/>
      <c r="C14" s="45" t="n"/>
    </row>
    <row r="15" ht="15" customHeight="1" s="35">
      <c r="B15" s="41" t="inlineStr">
        <is>
          <t>3. Work the analysis</t>
        </is>
      </c>
      <c r="C15" s="42" t="inlineStr">
        <is>
          <t>Complete the relevant analysis sheet. Each sheet contains a completed worked example to guide you. Verify the root cause with evidence before acting.</t>
        </is>
      </c>
      <c r="D15" s="43" t="n"/>
      <c r="E15" s="43" t="n"/>
      <c r="F15" s="43" t="n"/>
    </row>
    <row r="16" ht="15" customHeight="1" s="35">
      <c r="B16" s="44" t="n"/>
      <c r="C16" s="45" t="n"/>
    </row>
    <row r="17" ht="15" customHeight="1" s="35">
      <c r="B17" s="41" t="inlineStr">
        <is>
          <t>4. Countermeasures</t>
        </is>
      </c>
      <c r="C17" s="42" t="inlineStr">
        <is>
          <t>Record agreed countermeasures back in the Problem Register with an owner and due date. Prefer error proofing over reminders and retraining.</t>
        </is>
      </c>
      <c r="D17" s="43" t="n"/>
      <c r="E17" s="43" t="n"/>
      <c r="F17" s="43" t="n"/>
    </row>
    <row r="18" ht="15" customHeight="1" s="35">
      <c r="B18" s="44" t="n"/>
      <c r="C18" s="45" t="n"/>
    </row>
    <row r="19" ht="15" customHeight="1" s="35">
      <c r="B19" s="41" t="inlineStr">
        <is>
          <t>5. Close and verify</t>
        </is>
      </c>
      <c r="C19" s="42" t="inlineStr">
        <is>
          <t>A problem is only closed (Status D) when the raiser confirms the countermeasure works and recurrence is prevented. Standardise the fix into your SOPs (see PE-06).</t>
        </is>
      </c>
      <c r="D19" s="43" t="n"/>
      <c r="E19" s="43" t="n"/>
      <c r="F19" s="43" t="n"/>
    </row>
    <row r="20" ht="15" customHeight="1" s="35">
      <c r="B20" s="44" t="n"/>
      <c r="C20" s="45" t="n"/>
    </row>
    <row r="21" ht="15" customHeight="1" s="35">
      <c r="B21" s="41" t="inlineStr">
        <is>
          <t>6. Review</t>
        </is>
      </c>
      <c r="C21" s="42" t="inlineStr">
        <is>
          <t>Use the Dashboard in your daily and weekly management meetings (link to your SQDCP boards, PE-03). Watch for ageing open problems and repeat causes.</t>
        </is>
      </c>
      <c r="D21" s="43" t="n"/>
      <c r="E21" s="43" t="n"/>
      <c r="F21" s="43" t="n"/>
    </row>
    <row r="22" ht="15" customHeight="1" s="35">
      <c r="B22" s="44" t="n"/>
      <c r="C22" s="45" t="n"/>
    </row>
    <row r="24" ht="26.25" customHeight="1" s="35">
      <c r="B24" s="46" t="inlineStr">
        <is>
          <t>Category key (response priority)</t>
        </is>
      </c>
      <c r="E24" s="46" t="inlineStr">
        <is>
          <t>Status key (problem lifecycle)</t>
        </is>
      </c>
    </row>
    <row r="25" ht="15" customHeight="1" s="35">
      <c r="B25" s="47" t="inlineStr">
        <is>
          <t>1</t>
        </is>
      </c>
      <c r="C25" s="48" t="inlineStr">
        <is>
          <t>Do now: fix immediately at the point of work</t>
        </is>
      </c>
      <c r="D25" s="49" t="n"/>
      <c r="E25" s="50" t="inlineStr">
        <is>
          <t>A</t>
        </is>
      </c>
      <c r="F25" s="48" t="inlineStr">
        <is>
          <t>Problem identified</t>
        </is>
      </c>
      <c r="G25" s="49" t="n"/>
    </row>
    <row r="26" ht="15" customHeight="1" s="35">
      <c r="B26" s="47" t="inlineStr">
        <is>
          <t>2</t>
        </is>
      </c>
      <c r="C26" s="48" t="inlineStr">
        <is>
          <t>Within 1 week: team can resolve</t>
        </is>
      </c>
      <c r="D26" s="49" t="n"/>
      <c r="E26" s="50" t="inlineStr">
        <is>
          <t>B</t>
        </is>
      </c>
      <c r="F26" s="48" t="inlineStr">
        <is>
          <t>Countermeasure proposed and agreed</t>
        </is>
      </c>
      <c r="G26" s="49" t="n"/>
    </row>
    <row r="27" ht="23.25" customHeight="1" s="35">
      <c r="B27" s="47" t="inlineStr">
        <is>
          <t>3</t>
        </is>
      </c>
      <c r="C27" s="48" t="inlineStr">
        <is>
          <t>Within 1 week: needs external resource or support</t>
        </is>
      </c>
      <c r="D27" s="49" t="n"/>
      <c r="E27" s="50" t="inlineStr">
        <is>
          <t>C</t>
        </is>
      </c>
      <c r="F27" s="48" t="inlineStr">
        <is>
          <t>Countermeasure in progress, owners and targets agreed</t>
        </is>
      </c>
      <c r="G27" s="49" t="n"/>
    </row>
    <row r="28" ht="23.25" customHeight="1" s="35">
      <c r="B28" s="47" t="inlineStr">
        <is>
          <t>4</t>
        </is>
      </c>
      <c r="C28" s="48" t="inlineStr">
        <is>
          <t>Mid-term activity: plan into the CSIP</t>
        </is>
      </c>
      <c r="D28" s="49" t="n"/>
      <c r="E28" s="50" t="inlineStr">
        <is>
          <t>D</t>
        </is>
      </c>
      <c r="F28" s="48" t="inlineStr">
        <is>
          <t>Problem solved and confirmed by the raiser</t>
        </is>
      </c>
      <c r="G28" s="49" t="n"/>
    </row>
    <row r="30" ht="15" customHeight="1" s="35">
      <c r="B30" s="46" t="inlineStr">
        <is>
          <t>F4N context</t>
        </is>
      </c>
    </row>
    <row r="31" ht="15" customHeight="1" s="35">
      <c r="B31" s="40" t="inlineStr">
        <is>
          <t>At F4N verification the assessor will look for evidence that process improvement, problem solving and root cause analysis training (5 Whys, fishbone diagrams, 8D, empowering employees) has been carried out, and how that training has been effectively deployed and utilised. A live, populated version of this workbook, visible KPIs and trained teams are exactly that evidence.</t>
        </is>
      </c>
    </row>
    <row r="32" ht="15" customHeight="1" s="35"/>
    <row r="33" ht="15" customHeight="1" s="35"/>
  </sheetData>
  <mergeCells count="24">
    <mergeCell ref="F25:G25"/>
    <mergeCell ref="B17:B18"/>
    <mergeCell ref="B11:B12"/>
    <mergeCell ref="A1:H1"/>
    <mergeCell ref="B31:F33"/>
    <mergeCell ref="C26:D26"/>
    <mergeCell ref="B13:B14"/>
    <mergeCell ref="C25:D25"/>
    <mergeCell ref="C21:F22"/>
    <mergeCell ref="C11:F12"/>
    <mergeCell ref="F26:G26"/>
    <mergeCell ref="B19:B20"/>
    <mergeCell ref="B15:B16"/>
    <mergeCell ref="C17:F18"/>
    <mergeCell ref="A2:H2"/>
    <mergeCell ref="C27:D27"/>
    <mergeCell ref="F28:G28"/>
    <mergeCell ref="F27:G27"/>
    <mergeCell ref="C19:F20"/>
    <mergeCell ref="B5:E8"/>
    <mergeCell ref="C13:F14"/>
    <mergeCell ref="C28:D28"/>
    <mergeCell ref="C15:F16"/>
    <mergeCell ref="B21:B2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filterMode="0">
    <tabColor rgb="0029ABE2"/>
    <outlinePr summaryBelow="1" summaryRight="1"/>
    <pageSetUpPr fitToPage="0"/>
  </sheetPr>
  <dimension ref="A1:P44"/>
  <sheetViews>
    <sheetView showFormulas="0" showGridLines="0" showRowColHeaders="1" showZeros="1" rightToLeft="0" tabSelected="0" showOutlineSymbols="1" defaultGridColor="1"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34" min="1" max="1"/>
    <col width="12" customWidth="1" style="34" min="2" max="2"/>
    <col width="14" customWidth="1" style="34" min="3" max="3"/>
    <col width="16" customWidth="1" style="34" min="4" max="4"/>
    <col width="42" customWidth="1" style="34" min="5" max="5"/>
    <col width="30" customWidth="1" style="34" min="6" max="6"/>
    <col width="12" customWidth="1" style="34" min="7" max="7"/>
    <col width="10" customWidth="1" style="34" min="8" max="8"/>
    <col width="36" customWidth="1" style="34" min="9" max="10"/>
    <col width="14" customWidth="1" style="34" min="11" max="11"/>
    <col width="12" customWidth="1" style="34" min="12" max="12"/>
    <col width="9" customWidth="1" style="34" min="13" max="13"/>
    <col width="12" customWidth="1" style="34" min="14" max="14"/>
    <col width="14" customWidth="1" style="34" min="15" max="15"/>
    <col width="10" customWidth="1" style="34" min="16" max="16"/>
  </cols>
  <sheetData>
    <row r="1" ht="50" customHeight="1" s="35">
      <c r="A1" s="36" t="inlineStr">
        <is>
          <t>Problem Register</t>
        </is>
      </c>
    </row>
    <row r="2" ht="18" customHeight="1" s="35">
      <c r="A2" s="38" t="inlineStr">
        <is>
          <t>One row per problem  |  Status A to D  |  Commercial in Confidence</t>
        </is>
      </c>
    </row>
    <row r="4" ht="30" customHeight="1" s="35">
      <c r="A4" s="47" t="inlineStr">
        <is>
          <t>ID</t>
        </is>
      </c>
      <c r="B4" s="47" t="inlineStr">
        <is>
          <t>Date raised</t>
        </is>
      </c>
      <c r="C4" s="47" t="inlineStr">
        <is>
          <t>Raised by</t>
        </is>
      </c>
      <c r="D4" s="47" t="inlineStr">
        <is>
          <t>Area / process</t>
        </is>
      </c>
      <c r="E4" s="47" t="inlineStr">
        <is>
          <t>Problem description (what, where, when, how many)</t>
        </is>
      </c>
      <c r="F4" s="47" t="inlineStr">
        <is>
          <t>Immediate containment action</t>
        </is>
      </c>
      <c r="G4" s="47" t="inlineStr">
        <is>
          <t>Method used</t>
        </is>
      </c>
      <c r="H4" s="47" t="inlineStr">
        <is>
          <t>Category</t>
        </is>
      </c>
      <c r="I4" s="50" t="inlineStr">
        <is>
          <t>Verified root cause</t>
        </is>
      </c>
      <c r="J4" s="50" t="inlineStr">
        <is>
          <t>Countermeasure</t>
        </is>
      </c>
      <c r="K4" s="50" t="inlineStr">
        <is>
          <t>Owner</t>
        </is>
      </c>
      <c r="L4" s="50" t="inlineStr">
        <is>
          <t>Due date</t>
        </is>
      </c>
      <c r="M4" s="50" t="inlineStr">
        <is>
          <t>Status</t>
        </is>
      </c>
      <c r="N4" s="50" t="inlineStr">
        <is>
          <t>Date closed</t>
        </is>
      </c>
      <c r="O4" s="50" t="inlineStr">
        <is>
          <t>Confirmed by raiser</t>
        </is>
      </c>
      <c r="P4" s="50" t="inlineStr">
        <is>
          <t>Days open</t>
        </is>
      </c>
    </row>
    <row r="5" ht="45.75" customHeight="1" s="35">
      <c r="A5" s="51" t="inlineStr">
        <is>
          <t>P-001</t>
        </is>
      </c>
      <c r="B5" s="52" t="n">
        <v>46028</v>
      </c>
      <c r="C5" s="53" t="inlineStr">
        <is>
          <t>T. Mason</t>
        </is>
      </c>
      <c r="D5" s="53" t="inlineStr">
        <is>
          <t>CNC Cell 2</t>
        </is>
      </c>
      <c r="E5" s="53" t="inlineStr">
        <is>
          <t>3 of 25 flange housings rejected at final inspection for bore diameter oversize by 0.04 mm, found on morning shift</t>
        </is>
      </c>
      <c r="F5" s="53" t="inlineStr">
        <is>
          <t>Batch quarantined, 100% inspection of remaining WIP, customer notified</t>
        </is>
      </c>
      <c r="G5" s="51" t="inlineStr">
        <is>
          <t>5 Whys</t>
        </is>
      </c>
      <c r="H5" s="51" t="n">
        <v>2</v>
      </c>
      <c r="I5" s="53" t="inlineStr">
        <is>
          <t>Boring bar insert wear not detected: tool change frequency set by time, not parts count, and no in-process check after 200 parts</t>
        </is>
      </c>
      <c r="J5" s="53" t="inlineStr">
        <is>
          <t>Tool life management changed to parts count with in-process bore check at 50% of tool life; SOP-014 updated</t>
        </is>
      </c>
      <c r="K5" s="53" t="inlineStr">
        <is>
          <t>S. Patel</t>
        </is>
      </c>
      <c r="L5" s="52" t="n">
        <v>46042</v>
      </c>
      <c r="M5" s="51" t="inlineStr">
        <is>
          <t>D</t>
        </is>
      </c>
      <c r="N5" s="52" t="n">
        <v>46039</v>
      </c>
      <c r="O5" s="51" t="inlineStr">
        <is>
          <t>Yes</t>
        </is>
      </c>
      <c r="P5" s="54">
        <f>IF($B5="","",IF($N5="",TODAY()-$B5,$N5-$B5))</f>
        <v/>
      </c>
    </row>
    <row r="6" ht="34.5" customHeight="1" s="35">
      <c r="A6" s="51" t="inlineStr">
        <is>
          <t>P-002</t>
        </is>
      </c>
      <c r="B6" s="52" t="n">
        <v>46065</v>
      </c>
      <c r="C6" s="53" t="inlineStr">
        <is>
          <t>L. Okafor</t>
        </is>
      </c>
      <c r="D6" s="53" t="inlineStr">
        <is>
          <t>Goods Inwards</t>
        </is>
      </c>
      <c r="E6" s="53" t="inlineStr">
        <is>
          <t>Certificate of conformity for fastener batch does not match heat number stamped on parts (possible CFSI warning sign)</t>
        </is>
      </c>
      <c r="F6" s="53" t="inlineStr">
        <is>
          <t>Batch placed in quarantine cage, supplier contacted, CFSI checklist applied</t>
        </is>
      </c>
      <c r="G6" s="51" t="inlineStr">
        <is>
          <t>8D</t>
        </is>
      </c>
      <c r="H6" s="51" t="n">
        <v>3</v>
      </c>
      <c r="I6" s="53" t="inlineStr">
        <is>
          <t>Supplier sub-contracted heat treatment without notification; goods inwards check did not include cert-to-marking cross check</t>
        </is>
      </c>
      <c r="J6" s="53" t="inlineStr">
        <is>
          <t>Goods inwards SOP updated to include cert-to-marking verification; supplier corrective action and re-audit scheduled</t>
        </is>
      </c>
      <c r="K6" s="53" t="inlineStr">
        <is>
          <t>J. Whitfield</t>
        </is>
      </c>
      <c r="L6" s="52" t="n">
        <v>46094</v>
      </c>
      <c r="M6" s="51" t="inlineStr">
        <is>
          <t>C</t>
        </is>
      </c>
      <c r="N6" s="53" t="n"/>
      <c r="O6" s="53" t="n"/>
      <c r="P6" s="54">
        <f>IF($B6="","",IF($N6="",TODAY()-$B6,$N6-$B6))</f>
        <v/>
      </c>
    </row>
    <row r="7" ht="34.5" customHeight="1" s="35">
      <c r="A7" s="51" t="inlineStr">
        <is>
          <t>P-003</t>
        </is>
      </c>
      <c r="B7" s="52" t="n">
        <v>46084</v>
      </c>
      <c r="C7" s="53" t="inlineStr">
        <is>
          <t>D. Hughes</t>
        </is>
      </c>
      <c r="D7" s="53" t="inlineStr">
        <is>
          <t>Press Shop</t>
        </is>
      </c>
      <c r="E7" s="53" t="inlineStr">
        <is>
          <t>Press 4 unplanned stoppage, 45 minutes lost, third occurrence this month</t>
        </is>
      </c>
      <c r="F7" s="53" t="inlineStr">
        <is>
          <t>Maintenance reset and restarted press, output recovered on overtime</t>
        </is>
      </c>
      <c r="G7" s="51" t="inlineStr">
        <is>
          <t>Fishbone</t>
        </is>
      </c>
      <c r="H7" s="51" t="n">
        <v>2</v>
      </c>
      <c r="I7" s="53" t="inlineStr">
        <is>
          <t>Proximity sensor misalignment caused by vibration; mounting bracket not included on PM checklist</t>
        </is>
      </c>
      <c r="J7" s="53" t="inlineStr">
        <is>
          <t>Bracket torque check added to weekly PM schedule (PE-07); sensor guard fitted</t>
        </is>
      </c>
      <c r="K7" s="53" t="inlineStr">
        <is>
          <t>M. Reid</t>
        </is>
      </c>
      <c r="L7" s="52" t="n">
        <v>46108</v>
      </c>
      <c r="M7" s="51" t="inlineStr">
        <is>
          <t>B</t>
        </is>
      </c>
      <c r="N7" s="53" t="n"/>
      <c r="O7" s="53" t="n"/>
      <c r="P7" s="54">
        <f>IF($B7="","",IF($N7="",TODAY()-$B7,$N7-$B7))</f>
        <v/>
      </c>
    </row>
    <row r="8" ht="34.5" customHeight="1" s="35">
      <c r="A8" s="51" t="inlineStr">
        <is>
          <t>P-004</t>
        </is>
      </c>
      <c r="B8" s="52" t="n">
        <v>46091</v>
      </c>
      <c r="C8" s="53" t="inlineStr">
        <is>
          <t>A. Kaur</t>
        </is>
      </c>
      <c r="D8" s="53" t="inlineStr">
        <is>
          <t>Despatch</t>
        </is>
      </c>
      <c r="E8" s="53" t="inlineStr">
        <is>
          <t>Wrong label revision applied to one carton, caught at final check before shipment</t>
        </is>
      </c>
      <c r="F8" s="53" t="inlineStr">
        <is>
          <t>Carton relabelled and re-checked, label stock reviewed</t>
        </is>
      </c>
      <c r="G8" s="51" t="inlineStr">
        <is>
          <t>3C</t>
        </is>
      </c>
      <c r="H8" s="51" t="n">
        <v>1</v>
      </c>
      <c r="I8" s="53" t="inlineStr">
        <is>
          <t>Old label stock left at workstation after revision change</t>
        </is>
      </c>
      <c r="J8" s="53" t="inlineStr">
        <is>
          <t>Obsolete label purge added to document change checklist; single bin per live revision at the workstation</t>
        </is>
      </c>
      <c r="K8" s="53" t="inlineStr">
        <is>
          <t>A. Kaur</t>
        </is>
      </c>
      <c r="L8" s="52" t="n">
        <v>46093</v>
      </c>
      <c r="M8" s="51" t="inlineStr">
        <is>
          <t>D</t>
        </is>
      </c>
      <c r="N8" s="52" t="n">
        <v>46093</v>
      </c>
      <c r="O8" s="51" t="inlineStr">
        <is>
          <t>Yes</t>
        </is>
      </c>
      <c r="P8" s="54">
        <f>IF($B8="","",IF($N8="",TODAY()-$B8,$N8-$B8))</f>
        <v/>
      </c>
    </row>
    <row r="9" ht="15" customHeight="1" s="35">
      <c r="A9" s="53" t="n"/>
      <c r="B9" s="53" t="n"/>
      <c r="C9" s="53" t="n"/>
      <c r="D9" s="53" t="n"/>
      <c r="E9" s="53" t="n"/>
      <c r="F9" s="53" t="n"/>
      <c r="G9" s="53" t="n"/>
      <c r="H9" s="53" t="n"/>
      <c r="I9" s="53" t="n"/>
      <c r="J9" s="53" t="n"/>
      <c r="K9" s="53" t="n"/>
      <c r="L9" s="53" t="n"/>
      <c r="M9" s="53" t="n"/>
      <c r="N9" s="53" t="n"/>
      <c r="O9" s="53" t="n"/>
      <c r="P9" s="54">
        <f>IF($B9="","",IF($N9="",TODAY()-$B9,$N9-$B9))</f>
        <v/>
      </c>
    </row>
    <row r="10" ht="15" customHeight="1" s="35">
      <c r="A10" s="53" t="n"/>
      <c r="B10" s="53" t="n"/>
      <c r="C10" s="53" t="n"/>
      <c r="D10" s="53" t="n"/>
      <c r="E10" s="53" t="n"/>
      <c r="F10" s="53" t="n"/>
      <c r="G10" s="53" t="n"/>
      <c r="H10" s="53" t="n"/>
      <c r="I10" s="53" t="n"/>
      <c r="J10" s="53" t="n"/>
      <c r="K10" s="53" t="n"/>
      <c r="L10" s="53" t="n"/>
      <c r="M10" s="53" t="n"/>
      <c r="N10" s="53" t="n"/>
      <c r="O10" s="53" t="n"/>
      <c r="P10" s="54">
        <f>IF($B10="","",IF($N10="",TODAY()-$B10,$N10-$B10))</f>
        <v/>
      </c>
    </row>
    <row r="11" ht="15" customHeight="1" s="35">
      <c r="A11" s="53" t="n"/>
      <c r="B11" s="53" t="n"/>
      <c r="C11" s="53" t="n"/>
      <c r="D11" s="53" t="n"/>
      <c r="E11" s="53" t="n"/>
      <c r="F11" s="53" t="n"/>
      <c r="G11" s="53" t="n"/>
      <c r="H11" s="53" t="n"/>
      <c r="I11" s="53" t="n"/>
      <c r="J11" s="53" t="n"/>
      <c r="K11" s="53" t="n"/>
      <c r="L11" s="53" t="n"/>
      <c r="M11" s="53" t="n"/>
      <c r="N11" s="53" t="n"/>
      <c r="O11" s="53" t="n"/>
      <c r="P11" s="54">
        <f>IF($B11="","",IF($N11="",TODAY()-$B11,$N11-$B11))</f>
        <v/>
      </c>
    </row>
    <row r="12" ht="15" customHeight="1" s="35">
      <c r="A12" s="53" t="n"/>
      <c r="B12" s="53" t="n"/>
      <c r="C12" s="53" t="n"/>
      <c r="D12" s="53" t="n"/>
      <c r="E12" s="53" t="n"/>
      <c r="F12" s="53" t="n"/>
      <c r="G12" s="53" t="n"/>
      <c r="H12" s="53" t="n"/>
      <c r="I12" s="53" t="n"/>
      <c r="J12" s="53" t="n"/>
      <c r="K12" s="53" t="n"/>
      <c r="L12" s="53" t="n"/>
      <c r="M12" s="53" t="n"/>
      <c r="N12" s="53" t="n"/>
      <c r="O12" s="53" t="n"/>
      <c r="P12" s="54">
        <f>IF($B12="","",IF($N12="",TODAY()-$B12,$N12-$B12))</f>
        <v/>
      </c>
    </row>
    <row r="13" ht="15" customHeight="1" s="35">
      <c r="A13" s="53" t="n"/>
      <c r="B13" s="53" t="n"/>
      <c r="C13" s="53" t="n"/>
      <c r="D13" s="53" t="n"/>
      <c r="E13" s="53" t="n"/>
      <c r="F13" s="53" t="n"/>
      <c r="G13" s="53" t="n"/>
      <c r="H13" s="53" t="n"/>
      <c r="I13" s="53" t="n"/>
      <c r="J13" s="53" t="n"/>
      <c r="K13" s="53" t="n"/>
      <c r="L13" s="53" t="n"/>
      <c r="M13" s="53" t="n"/>
      <c r="N13" s="53" t="n"/>
      <c r="O13" s="53" t="n"/>
      <c r="P13" s="54">
        <f>IF($B13="","",IF($N13="",TODAY()-$B13,$N13-$B13))</f>
        <v/>
      </c>
    </row>
    <row r="14" ht="15" customHeight="1" s="35">
      <c r="A14" s="53" t="n"/>
      <c r="B14" s="53" t="n"/>
      <c r="C14" s="53" t="n"/>
      <c r="D14" s="53" t="n"/>
      <c r="E14" s="53" t="n"/>
      <c r="F14" s="53" t="n"/>
      <c r="G14" s="53" t="n"/>
      <c r="H14" s="53" t="n"/>
      <c r="I14" s="53" t="n"/>
      <c r="J14" s="53" t="n"/>
      <c r="K14" s="53" t="n"/>
      <c r="L14" s="53" t="n"/>
      <c r="M14" s="53" t="n"/>
      <c r="N14" s="53" t="n"/>
      <c r="O14" s="53" t="n"/>
      <c r="P14" s="54">
        <f>IF($B14="","",IF($N14="",TODAY()-$B14,$N14-$B14))</f>
        <v/>
      </c>
    </row>
    <row r="15" ht="15" customHeight="1" s="35">
      <c r="A15" s="53" t="n"/>
      <c r="B15" s="53" t="n"/>
      <c r="C15" s="53" t="n"/>
      <c r="D15" s="53" t="n"/>
      <c r="E15" s="53" t="n"/>
      <c r="F15" s="53" t="n"/>
      <c r="G15" s="53" t="n"/>
      <c r="H15" s="53" t="n"/>
      <c r="I15" s="53" t="n"/>
      <c r="J15" s="53" t="n"/>
      <c r="K15" s="53" t="n"/>
      <c r="L15" s="53" t="n"/>
      <c r="M15" s="53" t="n"/>
      <c r="N15" s="53" t="n"/>
      <c r="O15" s="53" t="n"/>
      <c r="P15" s="54">
        <f>IF($B15="","",IF($N15="",TODAY()-$B15,$N15-$B15))</f>
        <v/>
      </c>
    </row>
    <row r="16" ht="15" customHeight="1" s="35">
      <c r="A16" s="53" t="n"/>
      <c r="B16" s="53" t="n"/>
      <c r="C16" s="53" t="n"/>
      <c r="D16" s="53" t="n"/>
      <c r="E16" s="53" t="n"/>
      <c r="F16" s="53" t="n"/>
      <c r="G16" s="53" t="n"/>
      <c r="H16" s="53" t="n"/>
      <c r="I16" s="53" t="n"/>
      <c r="J16" s="53" t="n"/>
      <c r="K16" s="53" t="n"/>
      <c r="L16" s="53" t="n"/>
      <c r="M16" s="53" t="n"/>
      <c r="N16" s="53" t="n"/>
      <c r="O16" s="53" t="n"/>
      <c r="P16" s="54">
        <f>IF($B16="","",IF($N16="",TODAY()-$B16,$N16-$B16))</f>
        <v/>
      </c>
    </row>
    <row r="17" ht="15" customHeight="1" s="35">
      <c r="A17" s="53" t="n"/>
      <c r="B17" s="53" t="n"/>
      <c r="C17" s="53" t="n"/>
      <c r="D17" s="53" t="n"/>
      <c r="E17" s="53" t="n"/>
      <c r="F17" s="53" t="n"/>
      <c r="G17" s="53" t="n"/>
      <c r="H17" s="53" t="n"/>
      <c r="I17" s="53" t="n"/>
      <c r="J17" s="53" t="n"/>
      <c r="K17" s="53" t="n"/>
      <c r="L17" s="53" t="n"/>
      <c r="M17" s="53" t="n"/>
      <c r="N17" s="53" t="n"/>
      <c r="O17" s="53" t="n"/>
      <c r="P17" s="54">
        <f>IF($B17="","",IF($N17="",TODAY()-$B17,$N17-$B17))</f>
        <v/>
      </c>
    </row>
    <row r="18" ht="15" customHeight="1" s="35">
      <c r="A18" s="53" t="n"/>
      <c r="B18" s="53" t="n"/>
      <c r="C18" s="53" t="n"/>
      <c r="D18" s="53" t="n"/>
      <c r="E18" s="53" t="n"/>
      <c r="F18" s="53" t="n"/>
      <c r="G18" s="53" t="n"/>
      <c r="H18" s="53" t="n"/>
      <c r="I18" s="53" t="n"/>
      <c r="J18" s="53" t="n"/>
      <c r="K18" s="53" t="n"/>
      <c r="L18" s="53" t="n"/>
      <c r="M18" s="53" t="n"/>
      <c r="N18" s="53" t="n"/>
      <c r="O18" s="53" t="n"/>
      <c r="P18" s="54">
        <f>IF($B18="","",IF($N18="",TODAY()-$B18,$N18-$B18))</f>
        <v/>
      </c>
    </row>
    <row r="19" ht="15" customHeight="1" s="35">
      <c r="A19" s="53" t="n"/>
      <c r="B19" s="53" t="n"/>
      <c r="C19" s="53" t="n"/>
      <c r="D19" s="53" t="n"/>
      <c r="E19" s="53" t="n"/>
      <c r="F19" s="53" t="n"/>
      <c r="G19" s="53" t="n"/>
      <c r="H19" s="53" t="n"/>
      <c r="I19" s="53" t="n"/>
      <c r="J19" s="53" t="n"/>
      <c r="K19" s="53" t="n"/>
      <c r="L19" s="53" t="n"/>
      <c r="M19" s="53" t="n"/>
      <c r="N19" s="53" t="n"/>
      <c r="O19" s="53" t="n"/>
      <c r="P19" s="54">
        <f>IF($B19="","",IF($N19="",TODAY()-$B19,$N19-$B19))</f>
        <v/>
      </c>
    </row>
    <row r="20" ht="15" customHeight="1" s="35">
      <c r="A20" s="53" t="n"/>
      <c r="B20" s="53" t="n"/>
      <c r="C20" s="53" t="n"/>
      <c r="D20" s="53" t="n"/>
      <c r="E20" s="53" t="n"/>
      <c r="F20" s="53" t="n"/>
      <c r="G20" s="53" t="n"/>
      <c r="H20" s="53" t="n"/>
      <c r="I20" s="53" t="n"/>
      <c r="J20" s="53" t="n"/>
      <c r="K20" s="53" t="n"/>
      <c r="L20" s="53" t="n"/>
      <c r="M20" s="53" t="n"/>
      <c r="N20" s="53" t="n"/>
      <c r="O20" s="53" t="n"/>
      <c r="P20" s="54">
        <f>IF($B20="","",IF($N20="",TODAY()-$B20,$N20-$B20))</f>
        <v/>
      </c>
    </row>
    <row r="21" ht="15" customHeight="1" s="35">
      <c r="A21" s="53" t="n"/>
      <c r="B21" s="53" t="n"/>
      <c r="C21" s="53" t="n"/>
      <c r="D21" s="53" t="n"/>
      <c r="E21" s="53" t="n"/>
      <c r="F21" s="53" t="n"/>
      <c r="G21" s="53" t="n"/>
      <c r="H21" s="53" t="n"/>
      <c r="I21" s="53" t="n"/>
      <c r="J21" s="53" t="n"/>
      <c r="K21" s="53" t="n"/>
      <c r="L21" s="53" t="n"/>
      <c r="M21" s="53" t="n"/>
      <c r="N21" s="53" t="n"/>
      <c r="O21" s="53" t="n"/>
      <c r="P21" s="54">
        <f>IF($B21="","",IF($N21="",TODAY()-$B21,$N21-$B21))</f>
        <v/>
      </c>
    </row>
    <row r="22" ht="15" customHeight="1" s="35">
      <c r="A22" s="53" t="n"/>
      <c r="B22" s="53" t="n"/>
      <c r="C22" s="53" t="n"/>
      <c r="D22" s="53" t="n"/>
      <c r="E22" s="53" t="n"/>
      <c r="F22" s="53" t="n"/>
      <c r="G22" s="53" t="n"/>
      <c r="H22" s="53" t="n"/>
      <c r="I22" s="53" t="n"/>
      <c r="J22" s="53" t="n"/>
      <c r="K22" s="53" t="n"/>
      <c r="L22" s="53" t="n"/>
      <c r="M22" s="53" t="n"/>
      <c r="N22" s="53" t="n"/>
      <c r="O22" s="53" t="n"/>
      <c r="P22" s="54">
        <f>IF($B22="","",IF($N22="",TODAY()-$B22,$N22-$B22))</f>
        <v/>
      </c>
    </row>
    <row r="23" ht="15" customHeight="1" s="35">
      <c r="A23" s="53" t="n"/>
      <c r="B23" s="53" t="n"/>
      <c r="C23" s="53" t="n"/>
      <c r="D23" s="53" t="n"/>
      <c r="E23" s="53" t="n"/>
      <c r="F23" s="53" t="n"/>
      <c r="G23" s="53" t="n"/>
      <c r="H23" s="53" t="n"/>
      <c r="I23" s="53" t="n"/>
      <c r="J23" s="53" t="n"/>
      <c r="K23" s="53" t="n"/>
      <c r="L23" s="53" t="n"/>
      <c r="M23" s="53" t="n"/>
      <c r="N23" s="53" t="n"/>
      <c r="O23" s="53" t="n"/>
      <c r="P23" s="54">
        <f>IF($B23="","",IF($N23="",TODAY()-$B23,$N23-$B23))</f>
        <v/>
      </c>
    </row>
    <row r="24" ht="15" customHeight="1" s="35">
      <c r="A24" s="53" t="n"/>
      <c r="B24" s="53" t="n"/>
      <c r="C24" s="53" t="n"/>
      <c r="D24" s="53" t="n"/>
      <c r="E24" s="53" t="n"/>
      <c r="F24" s="53" t="n"/>
      <c r="G24" s="53" t="n"/>
      <c r="H24" s="53" t="n"/>
      <c r="I24" s="53" t="n"/>
      <c r="J24" s="53" t="n"/>
      <c r="K24" s="53" t="n"/>
      <c r="L24" s="53" t="n"/>
      <c r="M24" s="53" t="n"/>
      <c r="N24" s="53" t="n"/>
      <c r="O24" s="53" t="n"/>
      <c r="P24" s="54">
        <f>IF($B24="","",IF($N24="",TODAY()-$B24,$N24-$B24))</f>
        <v/>
      </c>
    </row>
    <row r="25" ht="15" customHeight="1" s="35">
      <c r="A25" s="53" t="n"/>
      <c r="B25" s="53" t="n"/>
      <c r="C25" s="53" t="n"/>
      <c r="D25" s="53" t="n"/>
      <c r="E25" s="53" t="n"/>
      <c r="F25" s="53" t="n"/>
      <c r="G25" s="53" t="n"/>
      <c r="H25" s="53" t="n"/>
      <c r="I25" s="53" t="n"/>
      <c r="J25" s="53" t="n"/>
      <c r="K25" s="53" t="n"/>
      <c r="L25" s="53" t="n"/>
      <c r="M25" s="53" t="n"/>
      <c r="N25" s="53" t="n"/>
      <c r="O25" s="53" t="n"/>
      <c r="P25" s="54">
        <f>IF($B25="","",IF($N25="",TODAY()-$B25,$N25-$B25))</f>
        <v/>
      </c>
    </row>
    <row r="26" ht="15" customHeight="1" s="35">
      <c r="A26" s="53" t="n"/>
      <c r="B26" s="53" t="n"/>
      <c r="C26" s="53" t="n"/>
      <c r="D26" s="53" t="n"/>
      <c r="E26" s="53" t="n"/>
      <c r="F26" s="53" t="n"/>
      <c r="G26" s="53" t="n"/>
      <c r="H26" s="53" t="n"/>
      <c r="I26" s="53" t="n"/>
      <c r="J26" s="53" t="n"/>
      <c r="K26" s="53" t="n"/>
      <c r="L26" s="53" t="n"/>
      <c r="M26" s="53" t="n"/>
      <c r="N26" s="53" t="n"/>
      <c r="O26" s="53" t="n"/>
      <c r="P26" s="54">
        <f>IF($B26="","",IF($N26="",TODAY()-$B26,$N26-$B26))</f>
        <v/>
      </c>
    </row>
    <row r="27" ht="15" customHeight="1" s="35">
      <c r="A27" s="53" t="n"/>
      <c r="B27" s="53" t="n"/>
      <c r="C27" s="53" t="n"/>
      <c r="D27" s="53" t="n"/>
      <c r="E27" s="53" t="n"/>
      <c r="F27" s="53" t="n"/>
      <c r="G27" s="53" t="n"/>
      <c r="H27" s="53" t="n"/>
      <c r="I27" s="53" t="n"/>
      <c r="J27" s="53" t="n"/>
      <c r="K27" s="53" t="n"/>
      <c r="L27" s="53" t="n"/>
      <c r="M27" s="53" t="n"/>
      <c r="N27" s="53" t="n"/>
      <c r="O27" s="53" t="n"/>
      <c r="P27" s="54">
        <f>IF($B27="","",IF($N27="",TODAY()-$B27,$N27-$B27))</f>
        <v/>
      </c>
    </row>
    <row r="28" ht="15" customHeight="1" s="35">
      <c r="A28" s="53" t="n"/>
      <c r="B28" s="53" t="n"/>
      <c r="C28" s="53" t="n"/>
      <c r="D28" s="53" t="n"/>
      <c r="E28" s="53" t="n"/>
      <c r="F28" s="53" t="n"/>
      <c r="G28" s="53" t="n"/>
      <c r="H28" s="53" t="n"/>
      <c r="I28" s="53" t="n"/>
      <c r="J28" s="53" t="n"/>
      <c r="K28" s="53" t="n"/>
      <c r="L28" s="53" t="n"/>
      <c r="M28" s="53" t="n"/>
      <c r="N28" s="53" t="n"/>
      <c r="O28" s="53" t="n"/>
      <c r="P28" s="54">
        <f>IF($B28="","",IF($N28="",TODAY()-$B28,$N28-$B28))</f>
        <v/>
      </c>
    </row>
    <row r="29" ht="15" customHeight="1" s="35">
      <c r="A29" s="53" t="n"/>
      <c r="B29" s="53" t="n"/>
      <c r="C29" s="53" t="n"/>
      <c r="D29" s="53" t="n"/>
      <c r="E29" s="53" t="n"/>
      <c r="F29" s="53" t="n"/>
      <c r="G29" s="53" t="n"/>
      <c r="H29" s="53" t="n"/>
      <c r="I29" s="53" t="n"/>
      <c r="J29" s="53" t="n"/>
      <c r="K29" s="53" t="n"/>
      <c r="L29" s="53" t="n"/>
      <c r="M29" s="53" t="n"/>
      <c r="N29" s="53" t="n"/>
      <c r="O29" s="53" t="n"/>
      <c r="P29" s="54">
        <f>IF($B29="","",IF($N29="",TODAY()-$B29,$N29-$B29))</f>
        <v/>
      </c>
    </row>
    <row r="30" ht="15" customHeight="1" s="35">
      <c r="A30" s="53" t="n"/>
      <c r="B30" s="53" t="n"/>
      <c r="C30" s="53" t="n"/>
      <c r="D30" s="53" t="n"/>
      <c r="E30" s="53" t="n"/>
      <c r="F30" s="53" t="n"/>
      <c r="G30" s="53" t="n"/>
      <c r="H30" s="53" t="n"/>
      <c r="I30" s="53" t="n"/>
      <c r="J30" s="53" t="n"/>
      <c r="K30" s="53" t="n"/>
      <c r="L30" s="53" t="n"/>
      <c r="M30" s="53" t="n"/>
      <c r="N30" s="53" t="n"/>
      <c r="O30" s="53" t="n"/>
      <c r="P30" s="54">
        <f>IF($B30="","",IF($N30="",TODAY()-$B30,$N30-$B30))</f>
        <v/>
      </c>
    </row>
    <row r="31" ht="15" customHeight="1" s="35">
      <c r="A31" s="53" t="n"/>
      <c r="B31" s="53" t="n"/>
      <c r="C31" s="53" t="n"/>
      <c r="D31" s="53" t="n"/>
      <c r="E31" s="53" t="n"/>
      <c r="F31" s="53" t="n"/>
      <c r="G31" s="53" t="n"/>
      <c r="H31" s="53" t="n"/>
      <c r="I31" s="53" t="n"/>
      <c r="J31" s="53" t="n"/>
      <c r="K31" s="53" t="n"/>
      <c r="L31" s="53" t="n"/>
      <c r="M31" s="53" t="n"/>
      <c r="N31" s="53" t="n"/>
      <c r="O31" s="53" t="n"/>
      <c r="P31" s="54">
        <f>IF($B31="","",IF($N31="",TODAY()-$B31,$N31-$B31))</f>
        <v/>
      </c>
    </row>
    <row r="32" ht="15" customHeight="1" s="35">
      <c r="A32" s="53" t="n"/>
      <c r="B32" s="53" t="n"/>
      <c r="C32" s="53" t="n"/>
      <c r="D32" s="53" t="n"/>
      <c r="E32" s="53" t="n"/>
      <c r="F32" s="53" t="n"/>
      <c r="G32" s="53" t="n"/>
      <c r="H32" s="53" t="n"/>
      <c r="I32" s="53" t="n"/>
      <c r="J32" s="53" t="n"/>
      <c r="K32" s="53" t="n"/>
      <c r="L32" s="53" t="n"/>
      <c r="M32" s="53" t="n"/>
      <c r="N32" s="53" t="n"/>
      <c r="O32" s="53" t="n"/>
      <c r="P32" s="54">
        <f>IF($B32="","",IF($N32="",TODAY()-$B32,$N32-$B32))</f>
        <v/>
      </c>
    </row>
    <row r="33" ht="15" customHeight="1" s="35">
      <c r="A33" s="53" t="n"/>
      <c r="B33" s="53" t="n"/>
      <c r="C33" s="53" t="n"/>
      <c r="D33" s="53" t="n"/>
      <c r="E33" s="53" t="n"/>
      <c r="F33" s="53" t="n"/>
      <c r="G33" s="53" t="n"/>
      <c r="H33" s="53" t="n"/>
      <c r="I33" s="53" t="n"/>
      <c r="J33" s="53" t="n"/>
      <c r="K33" s="53" t="n"/>
      <c r="L33" s="53" t="n"/>
      <c r="M33" s="53" t="n"/>
      <c r="N33" s="53" t="n"/>
      <c r="O33" s="53" t="n"/>
      <c r="P33" s="54">
        <f>IF($B33="","",IF($N33="",TODAY()-$B33,$N33-$B33))</f>
        <v/>
      </c>
    </row>
    <row r="34" ht="15" customHeight="1" s="35">
      <c r="A34" s="53" t="n"/>
      <c r="B34" s="53" t="n"/>
      <c r="C34" s="53" t="n"/>
      <c r="D34" s="53" t="n"/>
      <c r="E34" s="53" t="n"/>
      <c r="F34" s="53" t="n"/>
      <c r="G34" s="53" t="n"/>
      <c r="H34" s="53" t="n"/>
      <c r="I34" s="53" t="n"/>
      <c r="J34" s="53" t="n"/>
      <c r="K34" s="53" t="n"/>
      <c r="L34" s="53" t="n"/>
      <c r="M34" s="53" t="n"/>
      <c r="N34" s="53" t="n"/>
      <c r="O34" s="53" t="n"/>
      <c r="P34" s="54">
        <f>IF($B34="","",IF($N34="",TODAY()-$B34,$N34-$B34))</f>
        <v/>
      </c>
    </row>
    <row r="35" ht="15" customHeight="1" s="35">
      <c r="A35" s="53" t="n"/>
      <c r="B35" s="53" t="n"/>
      <c r="C35" s="53" t="n"/>
      <c r="D35" s="53" t="n"/>
      <c r="E35" s="53" t="n"/>
      <c r="F35" s="53" t="n"/>
      <c r="G35" s="53" t="n"/>
      <c r="H35" s="53" t="n"/>
      <c r="I35" s="53" t="n"/>
      <c r="J35" s="53" t="n"/>
      <c r="K35" s="53" t="n"/>
      <c r="L35" s="53" t="n"/>
      <c r="M35" s="53" t="n"/>
      <c r="N35" s="53" t="n"/>
      <c r="O35" s="53" t="n"/>
      <c r="P35" s="54">
        <f>IF($B35="","",IF($N35="",TODAY()-$B35,$N35-$B35))</f>
        <v/>
      </c>
    </row>
    <row r="36" ht="15" customHeight="1" s="35">
      <c r="A36" s="53" t="n"/>
      <c r="B36" s="53" t="n"/>
      <c r="C36" s="53" t="n"/>
      <c r="D36" s="53" t="n"/>
      <c r="E36" s="53" t="n"/>
      <c r="F36" s="53" t="n"/>
      <c r="G36" s="53" t="n"/>
      <c r="H36" s="53" t="n"/>
      <c r="I36" s="53" t="n"/>
      <c r="J36" s="53" t="n"/>
      <c r="K36" s="53" t="n"/>
      <c r="L36" s="53" t="n"/>
      <c r="M36" s="53" t="n"/>
      <c r="N36" s="53" t="n"/>
      <c r="O36" s="53" t="n"/>
      <c r="P36" s="54">
        <f>IF($B36="","",IF($N36="",TODAY()-$B36,$N36-$B36))</f>
        <v/>
      </c>
    </row>
    <row r="37" ht="15" customHeight="1" s="35">
      <c r="A37" s="53" t="n"/>
      <c r="B37" s="53" t="n"/>
      <c r="C37" s="53" t="n"/>
      <c r="D37" s="53" t="n"/>
      <c r="E37" s="53" t="n"/>
      <c r="F37" s="53" t="n"/>
      <c r="G37" s="53" t="n"/>
      <c r="H37" s="53" t="n"/>
      <c r="I37" s="53" t="n"/>
      <c r="J37" s="53" t="n"/>
      <c r="K37" s="53" t="n"/>
      <c r="L37" s="53" t="n"/>
      <c r="M37" s="53" t="n"/>
      <c r="N37" s="53" t="n"/>
      <c r="O37" s="53" t="n"/>
      <c r="P37" s="54">
        <f>IF($B37="","",IF($N37="",TODAY()-$B37,$N37-$B37))</f>
        <v/>
      </c>
    </row>
    <row r="38" ht="15" customHeight="1" s="35">
      <c r="A38" s="53" t="n"/>
      <c r="B38" s="53" t="n"/>
      <c r="C38" s="53" t="n"/>
      <c r="D38" s="53" t="n"/>
      <c r="E38" s="53" t="n"/>
      <c r="F38" s="53" t="n"/>
      <c r="G38" s="53" t="n"/>
      <c r="H38" s="53" t="n"/>
      <c r="I38" s="53" t="n"/>
      <c r="J38" s="53" t="n"/>
      <c r="K38" s="53" t="n"/>
      <c r="L38" s="53" t="n"/>
      <c r="M38" s="53" t="n"/>
      <c r="N38" s="53" t="n"/>
      <c r="O38" s="53" t="n"/>
      <c r="P38" s="54">
        <f>IF($B38="","",IF($N38="",TODAY()-$B38,$N38-$B38))</f>
        <v/>
      </c>
    </row>
    <row r="39" ht="15" customHeight="1" s="35">
      <c r="A39" s="53" t="n"/>
      <c r="B39" s="53" t="n"/>
      <c r="C39" s="53" t="n"/>
      <c r="D39" s="53" t="n"/>
      <c r="E39" s="53" t="n"/>
      <c r="F39" s="53" t="n"/>
      <c r="G39" s="53" t="n"/>
      <c r="H39" s="53" t="n"/>
      <c r="I39" s="53" t="n"/>
      <c r="J39" s="53" t="n"/>
      <c r="K39" s="53" t="n"/>
      <c r="L39" s="53" t="n"/>
      <c r="M39" s="53" t="n"/>
      <c r="N39" s="53" t="n"/>
      <c r="O39" s="53" t="n"/>
      <c r="P39" s="54">
        <f>IF($B39="","",IF($N39="",TODAY()-$B39,$N39-$B39))</f>
        <v/>
      </c>
    </row>
    <row r="40" ht="15" customHeight="1" s="35">
      <c r="A40" s="53" t="n"/>
      <c r="B40" s="53" t="n"/>
      <c r="C40" s="53" t="n"/>
      <c r="D40" s="53" t="n"/>
      <c r="E40" s="53" t="n"/>
      <c r="F40" s="53" t="n"/>
      <c r="G40" s="53" t="n"/>
      <c r="H40" s="53" t="n"/>
      <c r="I40" s="53" t="n"/>
      <c r="J40" s="53" t="n"/>
      <c r="K40" s="53" t="n"/>
      <c r="L40" s="53" t="n"/>
      <c r="M40" s="53" t="n"/>
      <c r="N40" s="53" t="n"/>
      <c r="O40" s="53" t="n"/>
      <c r="P40" s="54">
        <f>IF($B40="","",IF($N40="",TODAY()-$B40,$N40-$B40))</f>
        <v/>
      </c>
    </row>
    <row r="41" ht="15" customHeight="1" s="35">
      <c r="A41" s="53" t="n"/>
      <c r="B41" s="53" t="n"/>
      <c r="C41" s="53" t="n"/>
      <c r="D41" s="53" t="n"/>
      <c r="E41" s="53" t="n"/>
      <c r="F41" s="53" t="n"/>
      <c r="G41" s="53" t="n"/>
      <c r="H41" s="53" t="n"/>
      <c r="I41" s="53" t="n"/>
      <c r="J41" s="53" t="n"/>
      <c r="K41" s="53" t="n"/>
      <c r="L41" s="53" t="n"/>
      <c r="M41" s="53" t="n"/>
      <c r="N41" s="53" t="n"/>
      <c r="O41" s="53" t="n"/>
      <c r="P41" s="54">
        <f>IF($B41="","",IF($N41="",TODAY()-$B41,$N41-$B41))</f>
        <v/>
      </c>
    </row>
    <row r="42" ht="15" customHeight="1" s="35">
      <c r="A42" s="53" t="n"/>
      <c r="B42" s="53" t="n"/>
      <c r="C42" s="53" t="n"/>
      <c r="D42" s="53" t="n"/>
      <c r="E42" s="53" t="n"/>
      <c r="F42" s="53" t="n"/>
      <c r="G42" s="53" t="n"/>
      <c r="H42" s="53" t="n"/>
      <c r="I42" s="53" t="n"/>
      <c r="J42" s="53" t="n"/>
      <c r="K42" s="53" t="n"/>
      <c r="L42" s="53" t="n"/>
      <c r="M42" s="53" t="n"/>
      <c r="N42" s="53" t="n"/>
      <c r="O42" s="53" t="n"/>
      <c r="P42" s="54">
        <f>IF($B42="","",IF($N42="",TODAY()-$B42,$N42-$B42))</f>
        <v/>
      </c>
    </row>
    <row r="43" ht="15" customHeight="1" s="35">
      <c r="A43" s="53" t="n"/>
      <c r="B43" s="53" t="n"/>
      <c r="C43" s="53" t="n"/>
      <c r="D43" s="53" t="n"/>
      <c r="E43" s="53" t="n"/>
      <c r="F43" s="53" t="n"/>
      <c r="G43" s="53" t="n"/>
      <c r="H43" s="53" t="n"/>
      <c r="I43" s="53" t="n"/>
      <c r="J43" s="53" t="n"/>
      <c r="K43" s="53" t="n"/>
      <c r="L43" s="53" t="n"/>
      <c r="M43" s="53" t="n"/>
      <c r="N43" s="53" t="n"/>
      <c r="O43" s="53" t="n"/>
      <c r="P43" s="54">
        <f>IF($B43="","",IF($N43="",TODAY()-$B43,$N43-$B43))</f>
        <v/>
      </c>
    </row>
    <row r="44" ht="15" customHeight="1" s="35">
      <c r="A44" s="53" t="n"/>
      <c r="B44" s="53" t="n"/>
      <c r="C44" s="53" t="n"/>
      <c r="D44" s="53" t="n"/>
      <c r="E44" s="53" t="n"/>
      <c r="F44" s="53" t="n"/>
      <c r="G44" s="53" t="n"/>
      <c r="H44" s="53" t="n"/>
      <c r="I44" s="53" t="n"/>
      <c r="J44" s="53" t="n"/>
      <c r="K44" s="53" t="n"/>
      <c r="L44" s="53" t="n"/>
      <c r="M44" s="53" t="n"/>
      <c r="N44" s="53" t="n"/>
      <c r="O44" s="53" t="n"/>
      <c r="P44" s="54">
        <f>IF($B44="","",IF($N44="",TODAY()-$B44,$N44-$B44))</f>
        <v/>
      </c>
    </row>
  </sheetData>
  <mergeCells count="2">
    <mergeCell ref="A1:P1"/>
    <mergeCell ref="A2:P2"/>
  </mergeCells>
  <conditionalFormatting sqref="M5:M44">
    <cfRule type="cellIs" rank="0" priority="2" equalAverage="0" operator="equal" aboveAverage="0" dxfId="0" text="" percent="0" bottom="0">
      <formula>"A"</formula>
    </cfRule>
    <cfRule type="cellIs" rank="0" priority="3" equalAverage="0" operator="equal" aboveAverage="0" dxfId="1" text="" percent="0" bottom="0">
      <formula>"B"</formula>
    </cfRule>
    <cfRule type="cellIs" rank="0" priority="4" equalAverage="0" operator="equal" aboveAverage="0" dxfId="2" text="" percent="0" bottom="0">
      <formula>"C"</formula>
    </cfRule>
    <cfRule type="cellIs" rank="0" priority="5" equalAverage="0" operator="equal" aboveAverage="0" dxfId="3" text="" percent="0" bottom="0">
      <formula>"D"</formula>
    </cfRule>
  </conditionalFormatting>
  <dataValidations count="4">
    <dataValidation sqref="G5:G44" showDropDown="0" showInputMessage="0" showErrorMessage="0" allowBlank="1" type="list" errorStyle="stop" operator="between">
      <formula1>"3C,5 Whys,Fishbone,8D,A3"</formula1>
      <formula2>0</formula2>
    </dataValidation>
    <dataValidation sqref="H5:H44" showDropDown="0" showInputMessage="0" showErrorMessage="0" allowBlank="1" type="list" errorStyle="stop" operator="between">
      <formula1>"1,2,3,4"</formula1>
      <formula2>0</formula2>
    </dataValidation>
    <dataValidation sqref="M5:M44" showDropDown="0" showInputMessage="0" showErrorMessage="0" allowBlank="1" type="list" errorStyle="stop" operator="between">
      <formula1>"A,B,C,D"</formula1>
      <formula2>0</formula2>
    </dataValidation>
    <dataValidation sqref="O5:O44" showDropDown="0" showInputMessage="0" showErrorMessage="0" allowBlank="1" type="list" errorStyle="stop" operator="between">
      <formula1>"Yes,No"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filterMode="0">
    <tabColor rgb="0029ABE2"/>
    <outlinePr summaryBelow="1" summaryRight="1"/>
    <pageSetUpPr fitToPage="0"/>
  </sheetPr>
  <dimension ref="A1:J17"/>
  <sheetViews>
    <sheetView showFormulas="0" showGridLines="0" showRowColHeaders="1" showZeros="1" rightToLeft="0" tabSelected="0" showOutlineSymbols="1" defaultGridColor="1" view="normal" topLeftCell="A1" colorId="64" zoomScale="90" zoomScaleNormal="90" zoomScalePageLayoutView="100" workbookViewId="0">
      <selection pane="topLeft" activeCell="A1" activeCellId="0" sqref="A1"/>
    </sheetView>
  </sheetViews>
  <sheetFormatPr baseColWidth="8" defaultColWidth="8.6796875" defaultRowHeight="15" zeroHeight="0" outlineLevelRow="0"/>
  <cols>
    <col width="3" customWidth="1" style="34" min="1" max="1"/>
    <col width="26" customWidth="1" style="34" min="2" max="2"/>
    <col width="14" customWidth="1" style="34" min="3" max="3"/>
    <col width="4" customWidth="1" style="34" min="4" max="4"/>
    <col width="26" customWidth="1" style="34" min="5" max="5"/>
    <col width="14" customWidth="1" style="34" min="6" max="6"/>
    <col width="4" customWidth="1" style="34" min="7" max="7"/>
    <col width="26" customWidth="1" style="34" min="8" max="8"/>
    <col width="14" customWidth="1" style="34" min="9" max="9"/>
    <col width="3" customWidth="1" style="34" min="10" max="10"/>
  </cols>
  <sheetData>
    <row r="1" ht="50" customHeight="1" s="35">
      <c r="A1" s="36" t="inlineStr">
        <is>
          <t>Problem-Solving Dashboard</t>
        </is>
      </c>
    </row>
    <row r="2" ht="18" customHeight="1" s="35">
      <c r="A2" s="38" t="inlineStr">
        <is>
          <t>Live summary of the Problem Register  |  Review at daily and weekly meetings  |  Commercial in Confidence</t>
        </is>
      </c>
    </row>
    <row r="4" ht="15" customHeight="1" s="35">
      <c r="B4" s="39" t="inlineStr">
        <is>
          <t>Headline measures</t>
        </is>
      </c>
      <c r="E4" s="39" t="inlineStr">
        <is>
          <t>By status</t>
        </is>
      </c>
      <c r="H4" s="39" t="inlineStr">
        <is>
          <t>By category</t>
        </is>
      </c>
    </row>
    <row r="5" ht="15" customHeight="1" s="35">
      <c r="E5" s="47" t="inlineStr">
        <is>
          <t>Status</t>
        </is>
      </c>
      <c r="F5" s="47" t="inlineStr">
        <is>
          <t>Count</t>
        </is>
      </c>
      <c r="H5" s="47" t="inlineStr">
        <is>
          <t>Category</t>
        </is>
      </c>
      <c r="I5" s="47" t="inlineStr">
        <is>
          <t>Count</t>
        </is>
      </c>
    </row>
    <row r="6" ht="15" customHeight="1" s="35">
      <c r="B6" s="55" t="inlineStr">
        <is>
          <t>Problems logged</t>
        </is>
      </c>
      <c r="C6" s="56">
        <f>COUNTA('Problem Register'!A5:A44)</f>
        <v/>
      </c>
      <c r="E6" s="57" t="inlineStr">
        <is>
          <t>A. Identified</t>
        </is>
      </c>
      <c r="F6" s="58">
        <f>COUNTIF('Problem Register'!$M$5:$M$44,"A")</f>
        <v/>
      </c>
      <c r="H6" s="57" t="inlineStr">
        <is>
          <t>1. Do now</t>
        </is>
      </c>
      <c r="I6" s="58">
        <f>COUNTIF('Problem Register'!$H$5:$H$44,1)</f>
        <v/>
      </c>
    </row>
    <row r="7" ht="15" customHeight="1" s="35">
      <c r="B7" s="55" t="inlineStr">
        <is>
          <t>Open (Status A to C)</t>
        </is>
      </c>
      <c r="C7" s="56">
        <f>COUNTIF('Problem Register'!M5:M44,"A")+COUNTIF('Problem Register'!M5:M44,"B")+COUNTIF('Problem Register'!M5:M44,"C")</f>
        <v/>
      </c>
      <c r="E7" s="57" t="inlineStr">
        <is>
          <t>B. Agreed</t>
        </is>
      </c>
      <c r="F7" s="58">
        <f>COUNTIF('Problem Register'!$M$5:$M$44,"B")</f>
        <v/>
      </c>
      <c r="H7" s="57" t="inlineStr">
        <is>
          <t>2. 1 week, team</t>
        </is>
      </c>
      <c r="I7" s="58">
        <f>COUNTIF('Problem Register'!$H$5:$H$44,2)</f>
        <v/>
      </c>
    </row>
    <row r="8" ht="15" customHeight="1" s="35">
      <c r="B8" s="55" t="inlineStr">
        <is>
          <t>Closed (Status D)</t>
        </is>
      </c>
      <c r="C8" s="56">
        <f>COUNTIF('Problem Register'!M5:M44,"D")</f>
        <v/>
      </c>
      <c r="E8" s="57" t="inlineStr">
        <is>
          <t>C. In progress</t>
        </is>
      </c>
      <c r="F8" s="58">
        <f>COUNTIF('Problem Register'!$M$5:$M$44,"C")</f>
        <v/>
      </c>
      <c r="H8" s="57" t="inlineStr">
        <is>
          <t>3. 1 week, external</t>
        </is>
      </c>
      <c r="I8" s="58">
        <f>COUNTIF('Problem Register'!$H$5:$H$44,3)</f>
        <v/>
      </c>
    </row>
    <row r="9" ht="15" customHeight="1" s="35">
      <c r="B9" s="55" t="inlineStr">
        <is>
          <t>% closed</t>
        </is>
      </c>
      <c r="C9" s="59">
        <f>IF(C6=0,0,C8/C6)</f>
        <v/>
      </c>
      <c r="E9" s="57" t="inlineStr">
        <is>
          <t>D. Solved</t>
        </is>
      </c>
      <c r="F9" s="58">
        <f>COUNTIF('Problem Register'!$M$5:$M$44,"D")</f>
        <v/>
      </c>
      <c r="H9" s="57" t="inlineStr">
        <is>
          <t>4. Mid-term</t>
        </is>
      </c>
      <c r="I9" s="58">
        <f>COUNTIF('Problem Register'!$H$5:$H$44,4)</f>
        <v/>
      </c>
    </row>
    <row r="10" ht="23.25" customHeight="1" s="35">
      <c r="B10" s="55" t="inlineStr">
        <is>
          <t>Average days open (closed items)</t>
        </is>
      </c>
      <c r="C10" s="56">
        <f>IFERROR(ROUND(AVERAGEIF('Problem Register'!M5:M44,"D",'Problem Register'!P5:P44),1),"")</f>
        <v/>
      </c>
    </row>
    <row r="11" ht="15" customHeight="1" s="35">
      <c r="E11" s="39" t="inlineStr">
        <is>
          <t>By method used</t>
        </is>
      </c>
      <c r="H11" s="39" t="inlineStr">
        <is>
          <t>Watch items</t>
        </is>
      </c>
    </row>
    <row r="12" ht="15" customHeight="1" s="35">
      <c r="E12" s="47" t="inlineStr">
        <is>
          <t>Method</t>
        </is>
      </c>
      <c r="F12" s="47" t="inlineStr">
        <is>
          <t>Count</t>
        </is>
      </c>
      <c r="H12" s="47" t="inlineStr">
        <is>
          <t>Measure</t>
        </is>
      </c>
      <c r="I12" s="47" t="inlineStr">
        <is>
          <t>Count</t>
        </is>
      </c>
    </row>
    <row r="13" ht="15" customHeight="1" s="35">
      <c r="B13" s="60" t="inlineStr">
        <is>
          <t>Tip: take this dashboard to your daily SQDCP meeting. Status A items need a containment check today; anything open over 30 days needs an escalation decision; repeat causes in the same area signal a deeper root cause.</t>
        </is>
      </c>
      <c r="E13" s="57" t="inlineStr">
        <is>
          <t>3C</t>
        </is>
      </c>
      <c r="F13" s="58">
        <f>COUNTIF('Problem Register'!$G$5:$G$44,"3C")</f>
        <v/>
      </c>
      <c r="H13" s="57" t="inlineStr">
        <is>
          <t>Open &gt; 30 days</t>
        </is>
      </c>
      <c r="I13" s="61">
        <f>SUMPRODUCT(('Problem Register'!$M$5:$M$44&lt;&gt;"D")*('Problem Register'!$M$5:$M$44&lt;&gt;"")*('Problem Register'!$P$5:$P$44&gt;30))</f>
        <v/>
      </c>
    </row>
    <row r="14" ht="15" customHeight="1" s="35">
      <c r="E14" s="57" t="inlineStr">
        <is>
          <t>5 Whys</t>
        </is>
      </c>
      <c r="F14" s="58">
        <f>COUNTIF('Problem Register'!$G$5:$G$44,"5 Whys")</f>
        <v/>
      </c>
      <c r="H14" s="57" t="inlineStr">
        <is>
          <t>Awaiting raiser confirmation</t>
        </is>
      </c>
      <c r="I14" s="61">
        <f>SUMPRODUCT(('Problem Register'!$M$5:$M$44="D")*('Problem Register'!$O$5:$O$44&lt;&gt;"Yes"))</f>
        <v/>
      </c>
    </row>
    <row r="15" ht="15" customHeight="1" s="35">
      <c r="E15" s="57" t="inlineStr">
        <is>
          <t>Fishbone</t>
        </is>
      </c>
      <c r="F15" s="58">
        <f>COUNTIF('Problem Register'!$G$5:$G$44,"Fishbone")</f>
        <v/>
      </c>
      <c r="H15" s="57" t="inlineStr">
        <is>
          <t>No owner assigned</t>
        </is>
      </c>
      <c r="I15" s="61">
        <f>SUMPRODUCT(('Problem Register'!$A$5:$A$44&lt;&gt;"")*('Problem Register'!$K$5:$K$44=""))</f>
        <v/>
      </c>
    </row>
    <row r="16" ht="15" customHeight="1" s="35">
      <c r="E16" s="57" t="inlineStr">
        <is>
          <t>8D</t>
        </is>
      </c>
      <c r="F16" s="58">
        <f>COUNTIF('Problem Register'!$G$5:$G$44,"8D")</f>
        <v/>
      </c>
    </row>
    <row r="17" ht="15" customHeight="1" s="35">
      <c r="E17" s="57" t="inlineStr">
        <is>
          <t>A3</t>
        </is>
      </c>
      <c r="F17" s="58">
        <f>COUNTIF('Problem Register'!$G$5:$G$44,"A3")</f>
        <v/>
      </c>
    </row>
  </sheetData>
  <mergeCells count="3">
    <mergeCell ref="A1:J1"/>
    <mergeCell ref="A2:J2"/>
    <mergeCell ref="B13:C1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filterMode="0">
    <tabColor rgb="0029ABE2"/>
    <outlinePr summaryBelow="1" summaryRight="1"/>
    <pageSetUpPr fitToPage="0"/>
  </sheetPr>
  <dimension ref="A1:J28"/>
  <sheetViews>
    <sheetView showFormulas="0" showGridLines="0" showRowColHeaders="1" showZeros="1" rightToLeft="0" tabSelected="0" showOutlineSymbols="1" defaultGridColor="1"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34" min="1" max="1"/>
    <col width="11" customWidth="1" style="34" min="2" max="2"/>
    <col width="13" customWidth="1" style="34" min="3" max="3"/>
    <col width="38" customWidth="1" style="34" min="4" max="4"/>
    <col width="34" customWidth="1" style="34" min="5" max="5"/>
    <col width="38" customWidth="1" style="34" min="6" max="6"/>
    <col width="14" customWidth="1" style="34" min="7" max="7"/>
    <col width="12" customWidth="1" style="34" min="8" max="8"/>
    <col width="10" customWidth="1" style="34" min="9" max="9"/>
    <col width="9" customWidth="1" style="34" min="10" max="10"/>
  </cols>
  <sheetData>
    <row r="1" ht="50" customHeight="1" s="35">
      <c r="A1" s="36" t="inlineStr">
        <is>
          <t>3C Problem Follow-Up Chart</t>
        </is>
      </c>
    </row>
    <row r="2" ht="18" customHeight="1" s="35">
      <c r="A2" s="38" t="inlineStr">
        <is>
          <t>Concern  |  Cause  |  Countermeasure: the fast everyday problem-solving tool  |  Commercial in Confidence</t>
        </is>
      </c>
    </row>
    <row r="3" ht="15" customHeight="1" s="35">
      <c r="A3" s="62" t="inlineStr">
        <is>
          <t>Area:</t>
        </is>
      </c>
      <c r="B3" s="53" t="n"/>
      <c r="C3" s="63" t="inlineStr">
        <is>
          <t>Project:</t>
        </is>
      </c>
      <c r="D3" s="53" t="n"/>
    </row>
    <row r="4" ht="27.75" customHeight="1" s="35">
      <c r="A4" s="47" t="inlineStr">
        <is>
          <t>No.</t>
        </is>
      </c>
      <c r="B4" s="47" t="inlineStr">
        <is>
          <t>Date</t>
        </is>
      </c>
      <c r="C4" s="47" t="inlineStr">
        <is>
          <t>Raised by</t>
        </is>
      </c>
      <c r="D4" s="47" t="inlineStr">
        <is>
          <t>Concern (description or sketch reference)</t>
        </is>
      </c>
      <c r="E4" s="47" t="inlineStr">
        <is>
          <t>Cause (or immediate containment)</t>
        </is>
      </c>
      <c r="F4" s="47" t="inlineStr">
        <is>
          <t>Countermeasure action steps</t>
        </is>
      </c>
      <c r="G4" s="50" t="inlineStr">
        <is>
          <t>Who (champion)</t>
        </is>
      </c>
      <c r="H4" s="50" t="inlineStr">
        <is>
          <t>When (overall)</t>
        </is>
      </c>
      <c r="I4" s="50" t="inlineStr">
        <is>
          <t>Category</t>
        </is>
      </c>
      <c r="J4" s="50" t="inlineStr">
        <is>
          <t>Status</t>
        </is>
      </c>
    </row>
    <row r="5" ht="34.5" customHeight="1" s="35">
      <c r="A5" s="51" t="inlineStr">
        <is>
          <t>3C-01</t>
        </is>
      </c>
      <c r="B5" s="51" t="inlineStr">
        <is>
          <t>14/04/2026</t>
        </is>
      </c>
      <c r="C5" s="53" t="inlineStr">
        <is>
          <t>R. Bryce</t>
        </is>
      </c>
      <c r="D5" s="53" t="inlineStr">
        <is>
          <t>Coolant pooling on floor beside Lathe 1 at shift start, slip risk</t>
        </is>
      </c>
      <c r="E5" s="53" t="inlineStr">
        <is>
          <t>Hose clip on return line perished; weekly check does not cover hose condition</t>
        </is>
      </c>
      <c r="F5" s="53" t="inlineStr">
        <is>
          <t>1. Clean and cone off area  2. Replace hose and clip  3. Add hose condition to weekly PM checklist</t>
        </is>
      </c>
      <c r="G5" s="53" t="inlineStr">
        <is>
          <t>K. Adams</t>
        </is>
      </c>
      <c r="H5" s="51" t="inlineStr">
        <is>
          <t>21/04/2026</t>
        </is>
      </c>
      <c r="I5" s="51" t="n">
        <v>2</v>
      </c>
      <c r="J5" s="51" t="inlineStr">
        <is>
          <t>C</t>
        </is>
      </c>
    </row>
    <row r="6" ht="33.75" customHeight="1" s="35">
      <c r="A6" s="53" t="n"/>
      <c r="B6" s="53" t="n"/>
      <c r="C6" s="53" t="n"/>
      <c r="D6" s="53" t="n"/>
      <c r="E6" s="53" t="n"/>
      <c r="F6" s="53" t="n"/>
      <c r="G6" s="53" t="n"/>
      <c r="H6" s="53" t="n"/>
      <c r="I6" s="53" t="n"/>
      <c r="J6" s="53" t="n"/>
    </row>
    <row r="7" ht="33.75" customHeight="1" s="35">
      <c r="A7" s="53" t="n"/>
      <c r="B7" s="53" t="n"/>
      <c r="C7" s="53" t="n"/>
      <c r="D7" s="53" t="n"/>
      <c r="E7" s="53" t="n"/>
      <c r="F7" s="53" t="n"/>
      <c r="G7" s="53" t="n"/>
      <c r="H7" s="53" t="n"/>
      <c r="I7" s="53" t="n"/>
      <c r="J7" s="53" t="n"/>
    </row>
    <row r="8" ht="33.75" customHeight="1" s="35">
      <c r="A8" s="53" t="n"/>
      <c r="B8" s="53" t="n"/>
      <c r="C8" s="53" t="n"/>
      <c r="D8" s="53" t="n"/>
      <c r="E8" s="53" t="n"/>
      <c r="F8" s="53" t="n"/>
      <c r="G8" s="53" t="n"/>
      <c r="H8" s="53" t="n"/>
      <c r="I8" s="53" t="n"/>
      <c r="J8" s="53" t="n"/>
    </row>
    <row r="9" ht="33.75" customHeight="1" s="35">
      <c r="A9" s="53" t="n"/>
      <c r="B9" s="53" t="n"/>
      <c r="C9" s="53" t="n"/>
      <c r="D9" s="53" t="n"/>
      <c r="E9" s="53" t="n"/>
      <c r="F9" s="53" t="n"/>
      <c r="G9" s="53" t="n"/>
      <c r="H9" s="53" t="n"/>
      <c r="I9" s="53" t="n"/>
      <c r="J9" s="53" t="n"/>
    </row>
    <row r="10" ht="33.75" customHeight="1" s="35">
      <c r="A10" s="53" t="n"/>
      <c r="B10" s="53" t="n"/>
      <c r="C10" s="53" t="n"/>
      <c r="D10" s="53" t="n"/>
      <c r="E10" s="53" t="n"/>
      <c r="F10" s="53" t="n"/>
      <c r="G10" s="53" t="n"/>
      <c r="H10" s="53" t="n"/>
      <c r="I10" s="53" t="n"/>
      <c r="J10" s="53" t="n"/>
    </row>
    <row r="11" ht="33.75" customHeight="1" s="35">
      <c r="A11" s="53" t="n"/>
      <c r="B11" s="53" t="n"/>
      <c r="C11" s="53" t="n"/>
      <c r="D11" s="53" t="n"/>
      <c r="E11" s="53" t="n"/>
      <c r="F11" s="53" t="n"/>
      <c r="G11" s="53" t="n"/>
      <c r="H11" s="53" t="n"/>
      <c r="I11" s="53" t="n"/>
      <c r="J11" s="53" t="n"/>
    </row>
    <row r="12" ht="33.75" customHeight="1" s="35">
      <c r="A12" s="53" t="n"/>
      <c r="B12" s="53" t="n"/>
      <c r="C12" s="53" t="n"/>
      <c r="D12" s="53" t="n"/>
      <c r="E12" s="53" t="n"/>
      <c r="F12" s="53" t="n"/>
      <c r="G12" s="53" t="n"/>
      <c r="H12" s="53" t="n"/>
      <c r="I12" s="53" t="n"/>
      <c r="J12" s="53" t="n"/>
    </row>
    <row r="13" ht="33.75" customHeight="1" s="35">
      <c r="A13" s="53" t="n"/>
      <c r="B13" s="53" t="n"/>
      <c r="C13" s="53" t="n"/>
      <c r="D13" s="53" t="n"/>
      <c r="E13" s="53" t="n"/>
      <c r="F13" s="53" t="n"/>
      <c r="G13" s="53" t="n"/>
      <c r="H13" s="53" t="n"/>
      <c r="I13" s="53" t="n"/>
      <c r="J13" s="53" t="n"/>
    </row>
    <row r="14" ht="33.75" customHeight="1" s="35">
      <c r="A14" s="53" t="n"/>
      <c r="B14" s="53" t="n"/>
      <c r="C14" s="53" t="n"/>
      <c r="D14" s="53" t="n"/>
      <c r="E14" s="53" t="n"/>
      <c r="F14" s="53" t="n"/>
      <c r="G14" s="53" t="n"/>
      <c r="H14" s="53" t="n"/>
      <c r="I14" s="53" t="n"/>
      <c r="J14" s="53" t="n"/>
    </row>
    <row r="15" ht="33.75" customHeight="1" s="35">
      <c r="A15" s="53" t="n"/>
      <c r="B15" s="53" t="n"/>
      <c r="C15" s="53" t="n"/>
      <c r="D15" s="53" t="n"/>
      <c r="E15" s="53" t="n"/>
      <c r="F15" s="53" t="n"/>
      <c r="G15" s="53" t="n"/>
      <c r="H15" s="53" t="n"/>
      <c r="I15" s="53" t="n"/>
      <c r="J15" s="53" t="n"/>
    </row>
    <row r="16" ht="33.75" customHeight="1" s="35">
      <c r="A16" s="53" t="n"/>
      <c r="B16" s="53" t="n"/>
      <c r="C16" s="53" t="n"/>
      <c r="D16" s="53" t="n"/>
      <c r="E16" s="53" t="n"/>
      <c r="F16" s="53" t="n"/>
      <c r="G16" s="53" t="n"/>
      <c r="H16" s="53" t="n"/>
      <c r="I16" s="53" t="n"/>
      <c r="J16" s="53" t="n"/>
    </row>
    <row r="17" ht="33.75" customHeight="1" s="35">
      <c r="A17" s="53" t="n"/>
      <c r="B17" s="53" t="n"/>
      <c r="C17" s="53" t="n"/>
      <c r="D17" s="53" t="n"/>
      <c r="E17" s="53" t="n"/>
      <c r="F17" s="53" t="n"/>
      <c r="G17" s="53" t="n"/>
      <c r="H17" s="53" t="n"/>
      <c r="I17" s="53" t="n"/>
      <c r="J17" s="53" t="n"/>
    </row>
    <row r="18" ht="33.75" customHeight="1" s="35">
      <c r="A18" s="53" t="n"/>
      <c r="B18" s="53" t="n"/>
      <c r="C18" s="53" t="n"/>
      <c r="D18" s="53" t="n"/>
      <c r="E18" s="53" t="n"/>
      <c r="F18" s="53" t="n"/>
      <c r="G18" s="53" t="n"/>
      <c r="H18" s="53" t="n"/>
      <c r="I18" s="53" t="n"/>
      <c r="J18" s="53" t="n"/>
    </row>
    <row r="19" ht="33.75" customHeight="1" s="35">
      <c r="A19" s="53" t="n"/>
      <c r="B19" s="53" t="n"/>
      <c r="C19" s="53" t="n"/>
      <c r="D19" s="53" t="n"/>
      <c r="E19" s="53" t="n"/>
      <c r="F19" s="53" t="n"/>
      <c r="G19" s="53" t="n"/>
      <c r="H19" s="53" t="n"/>
      <c r="I19" s="53" t="n"/>
      <c r="J19" s="53" t="n"/>
    </row>
    <row r="20" ht="33.75" customHeight="1" s="35">
      <c r="A20" s="53" t="n"/>
      <c r="B20" s="53" t="n"/>
      <c r="C20" s="53" t="n"/>
      <c r="D20" s="53" t="n"/>
      <c r="E20" s="53" t="n"/>
      <c r="F20" s="53" t="n"/>
      <c r="G20" s="53" t="n"/>
      <c r="H20" s="53" t="n"/>
      <c r="I20" s="53" t="n"/>
      <c r="J20" s="53" t="n"/>
    </row>
    <row r="21" ht="33.75" customHeight="1" s="35">
      <c r="A21" s="53" t="n"/>
      <c r="B21" s="53" t="n"/>
      <c r="C21" s="53" t="n"/>
      <c r="D21" s="53" t="n"/>
      <c r="E21" s="53" t="n"/>
      <c r="F21" s="53" t="n"/>
      <c r="G21" s="53" t="n"/>
      <c r="H21" s="53" t="n"/>
      <c r="I21" s="53" t="n"/>
      <c r="J21" s="53" t="n"/>
    </row>
    <row r="22" ht="33.75" customHeight="1" s="35">
      <c r="A22" s="53" t="n"/>
      <c r="B22" s="53" t="n"/>
      <c r="C22" s="53" t="n"/>
      <c r="D22" s="53" t="n"/>
      <c r="E22" s="53" t="n"/>
      <c r="F22" s="53" t="n"/>
      <c r="G22" s="53" t="n"/>
      <c r="H22" s="53" t="n"/>
      <c r="I22" s="53" t="n"/>
      <c r="J22" s="53" t="n"/>
    </row>
    <row r="23" ht="33.75" customHeight="1" s="35">
      <c r="A23" s="53" t="n"/>
      <c r="B23" s="53" t="n"/>
      <c r="C23" s="53" t="n"/>
      <c r="D23" s="53" t="n"/>
      <c r="E23" s="53" t="n"/>
      <c r="F23" s="53" t="n"/>
      <c r="G23" s="53" t="n"/>
      <c r="H23" s="53" t="n"/>
      <c r="I23" s="53" t="n"/>
      <c r="J23" s="53" t="n"/>
    </row>
    <row r="24" ht="33.75" customHeight="1" s="35">
      <c r="A24" s="53" t="n"/>
      <c r="B24" s="53" t="n"/>
      <c r="C24" s="53" t="n"/>
      <c r="D24" s="53" t="n"/>
      <c r="E24" s="53" t="n"/>
      <c r="F24" s="53" t="n"/>
      <c r="G24" s="53" t="n"/>
      <c r="H24" s="53" t="n"/>
      <c r="I24" s="53" t="n"/>
      <c r="J24" s="53" t="n"/>
    </row>
    <row r="25" ht="33.75" customHeight="1" s="35">
      <c r="A25" s="53" t="n"/>
      <c r="B25" s="53" t="n"/>
      <c r="C25" s="53" t="n"/>
      <c r="D25" s="53" t="n"/>
      <c r="E25" s="53" t="n"/>
      <c r="F25" s="53" t="n"/>
      <c r="G25" s="53" t="n"/>
      <c r="H25" s="53" t="n"/>
      <c r="I25" s="53" t="n"/>
      <c r="J25" s="53" t="n"/>
    </row>
    <row r="27" ht="26.25" customHeight="1" s="35">
      <c r="A27" s="46" t="inlineStr">
        <is>
          <t>Category</t>
        </is>
      </c>
      <c r="B27" s="48" t="inlineStr">
        <is>
          <t>1  Do now</t>
        </is>
      </c>
      <c r="C27" s="49" t="n"/>
      <c r="D27" s="48" t="inlineStr">
        <is>
          <t>2  Within 1 week: team</t>
        </is>
      </c>
      <c r="E27" s="49" t="n"/>
      <c r="F27" s="48" t="inlineStr">
        <is>
          <t>3  Within 1 week: external resource</t>
        </is>
      </c>
      <c r="G27" s="49" t="n"/>
      <c r="H27" s="48" t="inlineStr">
        <is>
          <t>4  Mid-term activity</t>
        </is>
      </c>
      <c r="I27" s="49" t="n"/>
    </row>
    <row r="28" ht="23.25" customHeight="1" s="35">
      <c r="A28" s="46" t="inlineStr">
        <is>
          <t>Status</t>
        </is>
      </c>
      <c r="B28" s="48" t="inlineStr">
        <is>
          <t>A  Problem identified</t>
        </is>
      </c>
      <c r="C28" s="49" t="n"/>
      <c r="D28" s="48" t="inlineStr">
        <is>
          <t>B  Countermeasure proposed and agreed</t>
        </is>
      </c>
      <c r="E28" s="49" t="n"/>
      <c r="F28" s="48" t="inlineStr">
        <is>
          <t>C  In progress, owners and targets agreed</t>
        </is>
      </c>
      <c r="G28" s="49" t="n"/>
      <c r="H28" s="48" t="inlineStr">
        <is>
          <t>D  Solved and confirmed by raiser</t>
        </is>
      </c>
      <c r="I28" s="49" t="n"/>
    </row>
  </sheetData>
  <mergeCells count="10">
    <mergeCell ref="A1:J1"/>
    <mergeCell ref="H28:I28"/>
    <mergeCell ref="D27:E27"/>
    <mergeCell ref="B28:C28"/>
    <mergeCell ref="D28:E28"/>
    <mergeCell ref="F28:G28"/>
    <mergeCell ref="A2:J2"/>
    <mergeCell ref="B27:C27"/>
    <mergeCell ref="F27:G27"/>
    <mergeCell ref="H27:I27"/>
  </mergeCells>
  <conditionalFormatting sqref="J5:J25">
    <cfRule type="cellIs" rank="0" priority="2" equalAverage="0" operator="equal" aboveAverage="0" dxfId="3" text="" percent="0" bottom="0">
      <formula>"D"</formula>
    </cfRule>
    <cfRule type="cellIs" rank="0" priority="3" equalAverage="0" operator="equal" aboveAverage="0" dxfId="0" text="" percent="0" bottom="0">
      <formula>"A"</formula>
    </cfRule>
  </conditionalFormatting>
  <dataValidations count="2">
    <dataValidation sqref="I5:I25" showDropDown="0" showInputMessage="0" showErrorMessage="0" allowBlank="1" type="list" errorStyle="stop" operator="between">
      <formula1>"1,2,3,4"</formula1>
      <formula2>0</formula2>
    </dataValidation>
    <dataValidation sqref="J5:J25" showDropDown="0" showInputMessage="0" showErrorMessage="0" allowBlank="1" type="list" errorStyle="stop" operator="between">
      <formula1>"A,B,C,D"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filterMode="0">
    <tabColor rgb="0029ABE2"/>
    <outlinePr summaryBelow="1" summaryRight="1"/>
    <pageSetUpPr fitToPage="0"/>
  </sheetPr>
  <dimension ref="A1:F17"/>
  <sheetViews>
    <sheetView showFormulas="0" showGridLines="0" showRowColHeaders="1" showZeros="1" rightToLeft="0" tabSelected="0" showOutlineSymbols="1" defaultGridColor="1" view="normal" topLeftCell="A1" colorId="64" zoomScale="90" zoomScaleNormal="90" zoomScalePageLayoutView="100" workbookViewId="0">
      <selection pane="topLeft" activeCell="A1" activeCellId="0" sqref="A1"/>
    </sheetView>
  </sheetViews>
  <sheetFormatPr baseColWidth="8" defaultColWidth="8.6796875" defaultRowHeight="15" zeroHeight="0" outlineLevelRow="0"/>
  <cols>
    <col width="3" customWidth="1" style="34" min="1" max="1"/>
    <col width="20" customWidth="1" style="34" min="2" max="2"/>
    <col width="48" customWidth="1" style="34" min="3" max="3"/>
    <col width="4" customWidth="1" style="34" min="4" max="4"/>
    <col width="48" customWidth="1" style="34" min="5" max="5"/>
    <col width="3" customWidth="1" style="34" min="6" max="6"/>
  </cols>
  <sheetData>
    <row r="1" ht="50" customHeight="1" s="35">
      <c r="A1" s="36" t="inlineStr">
        <is>
          <t>5 Whys Worksheet</t>
        </is>
      </c>
    </row>
    <row r="2" ht="18" customHeight="1" s="35">
      <c r="A2" s="38" t="inlineStr">
        <is>
          <t>Ask why until you reach a process cause you can fix  |  Commercial in Confidence</t>
        </is>
      </c>
    </row>
    <row r="4" ht="15" customHeight="1" s="35">
      <c r="C4" s="47" t="inlineStr">
        <is>
          <t>Your problem (complete this column)</t>
        </is>
      </c>
      <c r="E4" s="50" t="inlineStr">
        <is>
          <t>Worked example (for guidance)</t>
        </is>
      </c>
    </row>
    <row r="5" ht="42" customHeight="1" s="35">
      <c r="B5" s="64" t="inlineStr">
        <is>
          <t>Problem statement (what, where, when, how many)</t>
        </is>
      </c>
      <c r="C5" s="53" t="n"/>
      <c r="E5" s="65" t="inlineStr">
        <is>
          <t>3 of 25 flange housings rejected at final inspection for bore diameter 0.04 mm oversize, morning shift, CNC Cell 2</t>
        </is>
      </c>
    </row>
    <row r="6" ht="42" customHeight="1" s="35">
      <c r="B6" s="64" t="inlineStr">
        <is>
          <t>Why 1: why did it happen?</t>
        </is>
      </c>
      <c r="C6" s="53" t="n"/>
      <c r="E6" s="65" t="inlineStr">
        <is>
          <t>The bore was machined oversize</t>
        </is>
      </c>
    </row>
    <row r="7" ht="42" customHeight="1" s="35">
      <c r="B7" s="64" t="inlineStr">
        <is>
          <t>Why 2: why was that?</t>
        </is>
      </c>
      <c r="C7" s="53" t="n"/>
      <c r="E7" s="65" t="inlineStr">
        <is>
          <t>The boring bar insert was worn beyond limit</t>
        </is>
      </c>
    </row>
    <row r="8" ht="42" customHeight="1" s="35">
      <c r="B8" s="64" t="inlineStr">
        <is>
          <t>Why 3: why was that?</t>
        </is>
      </c>
      <c r="C8" s="53" t="n"/>
      <c r="E8" s="65" t="inlineStr">
        <is>
          <t>The insert was not changed at the right point</t>
        </is>
      </c>
    </row>
    <row r="9" ht="42" customHeight="1" s="35">
      <c r="B9" s="64" t="inlineStr">
        <is>
          <t>Why 4: why was that?</t>
        </is>
      </c>
      <c r="C9" s="53" t="n"/>
      <c r="E9" s="65" t="inlineStr">
        <is>
          <t>Tool change is set by elapsed time, not parts count, and this batch ran a harder material</t>
        </is>
      </c>
    </row>
    <row r="10" ht="42" customHeight="1" s="35">
      <c r="B10" s="64" t="inlineStr">
        <is>
          <t>Why 5: why was that?</t>
        </is>
      </c>
      <c r="C10" s="53" t="n"/>
      <c r="E10" s="65" t="inlineStr">
        <is>
          <t>Tool life rules were set years ago and never reviewed when new materials were introduced; no in-process check exists</t>
        </is>
      </c>
    </row>
    <row r="11" ht="42" customHeight="1" s="35">
      <c r="B11" s="64" t="inlineStr">
        <is>
          <t>Verified root cause (test it: if we fix this, does the problem disappear?)</t>
        </is>
      </c>
      <c r="C11" s="53" t="n"/>
      <c r="E11" s="65" t="inlineStr">
        <is>
          <t>Tool life management does not reflect actual cutting conditions and there is no in-process detection</t>
        </is>
      </c>
    </row>
    <row r="12" ht="42" customHeight="1" s="35">
      <c r="B12" s="64" t="inlineStr">
        <is>
          <t>Countermeasure</t>
        </is>
      </c>
      <c r="C12" s="53" t="n"/>
      <c r="E12" s="65" t="inlineStr">
        <is>
          <t>Tool life by parts count per material; in-process bore check at 50% tool life; SOP-014 updated and team briefed</t>
        </is>
      </c>
    </row>
    <row r="13" ht="42" customHeight="1" s="35">
      <c r="B13" s="64" t="inlineStr">
        <is>
          <t>Owner / due date</t>
        </is>
      </c>
      <c r="C13" s="53" t="n"/>
      <c r="E13" s="65" t="inlineStr">
        <is>
          <t>S. Patel / 20-01-2026</t>
        </is>
      </c>
    </row>
    <row r="14" ht="42" customHeight="1" s="35">
      <c r="B14" s="64" t="inlineStr">
        <is>
          <t>Verification of effectiveness (how, when, by whom)</t>
        </is>
      </c>
      <c r="C14" s="53" t="n"/>
      <c r="E14" s="65" t="inlineStr">
        <is>
          <t>Zero bore rejects over next 5 batches, checked by quality at final inspection; confirmed 17-01-2026</t>
        </is>
      </c>
    </row>
    <row r="16" ht="15" customHeight="1" s="35">
      <c r="B16" s="66" t="inlineStr">
        <is>
          <t>Pitfalls: stopping at 'operator error' (ask why the process allowed the error); jumping to blame; accepting a cause without evidence. You may need fewer or more than five whys; stop when you reach a cause within your control that, if fixed, prevents recurrence.</t>
        </is>
      </c>
    </row>
    <row r="17" ht="15" customHeight="1" s="35"/>
  </sheetData>
  <mergeCells count="3">
    <mergeCell ref="A2:F2"/>
    <mergeCell ref="B16:E17"/>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filterMode="0">
    <tabColor rgb="0029ABE2"/>
    <outlinePr summaryBelow="1" summaryRight="1"/>
    <pageSetUpPr fitToPage="0"/>
  </sheetPr>
  <dimension ref="A1:H31"/>
  <sheetViews>
    <sheetView showFormulas="0" showGridLines="0" showRowColHeaders="1" showZeros="1" rightToLeft="0" tabSelected="0" showOutlineSymbols="1" defaultGridColor="1" view="normal" topLeftCell="A1" colorId="64" zoomScale="90" zoomScaleNormal="90" zoomScalePageLayoutView="100" workbookViewId="0">
      <selection pane="topLeft" activeCell="A1" activeCellId="0" sqref="A1"/>
    </sheetView>
  </sheetViews>
  <sheetFormatPr baseColWidth="8" defaultColWidth="8.6796875" defaultRowHeight="15" zeroHeight="0" outlineLevelRow="0"/>
  <cols>
    <col width="3" customWidth="1" style="34" min="1" max="1"/>
    <col width="16" customWidth="1" style="34" min="2" max="2"/>
    <col width="44" customWidth="1" style="34" min="3" max="3"/>
    <col width="12" customWidth="1" style="34" min="4" max="5"/>
    <col width="30" customWidth="1" style="34" min="6" max="6"/>
    <col width="12" customWidth="1" style="34" min="7" max="7"/>
    <col width="3" customWidth="1" style="34" min="8" max="8"/>
  </cols>
  <sheetData>
    <row r="1" ht="50" customHeight="1" s="35">
      <c r="A1" s="36" t="inlineStr">
        <is>
          <t>Fishbone (Cause &amp; Effect) Capture Sheet</t>
        </is>
      </c>
    </row>
    <row r="2" ht="18" customHeight="1" s="35">
      <c r="A2" s="38" t="inlineStr">
        <is>
          <t>Brainstorm causes across the 6 Ms, then test the likely ones  |  Commercial in Confidence</t>
        </is>
      </c>
    </row>
    <row r="4" ht="23.25" customHeight="1" s="35">
      <c r="B4" s="62" t="inlineStr">
        <is>
          <t>Problem / effect being analysed:</t>
        </is>
      </c>
      <c r="C4" s="67" t="n"/>
      <c r="D4" s="49" t="n"/>
      <c r="E4" s="49" t="n"/>
      <c r="F4" s="49" t="n"/>
    </row>
    <row r="6" ht="25.5" customHeight="1" s="35">
      <c r="B6" s="47" t="inlineStr">
        <is>
          <t>6M branch</t>
        </is>
      </c>
      <c r="C6" s="47" t="inlineStr">
        <is>
          <t>Potential cause</t>
        </is>
      </c>
      <c r="D6" s="47" t="inlineStr">
        <is>
          <t>Likelihood</t>
        </is>
      </c>
      <c r="E6" s="47" t="inlineStr">
        <is>
          <t>Evidence?</t>
        </is>
      </c>
      <c r="F6" s="47" t="inlineStr">
        <is>
          <t>How will we test it / what we found</t>
        </is>
      </c>
      <c r="G6" s="47" t="inlineStr">
        <is>
          <t>Selected for action</t>
        </is>
      </c>
    </row>
    <row r="7" ht="24" customHeight="1" s="35">
      <c r="B7" s="68" t="inlineStr">
        <is>
          <t>Manpower (people)</t>
        </is>
      </c>
      <c r="C7" s="65" t="inlineStr">
        <is>
          <t>Setter unaware of correct sensor gap</t>
        </is>
      </c>
      <c r="D7" s="69" t="inlineStr">
        <is>
          <t>Medium</t>
        </is>
      </c>
      <c r="E7" s="69" t="inlineStr">
        <is>
          <t>No</t>
        </is>
      </c>
      <c r="F7" s="65" t="inlineStr">
        <is>
          <t>Interviewed both setters; both knew the setting, records confirm</t>
        </is>
      </c>
      <c r="G7" s="69" t="inlineStr">
        <is>
          <t>No</t>
        </is>
      </c>
    </row>
    <row r="8" ht="24" customHeight="1" s="35">
      <c r="B8" s="44" t="n"/>
      <c r="C8" s="53" t="n"/>
      <c r="D8" s="53" t="n"/>
      <c r="E8" s="53" t="n"/>
      <c r="F8" s="53" t="n"/>
      <c r="G8" s="53" t="n"/>
    </row>
    <row r="9" ht="24" customHeight="1" s="35">
      <c r="B9" s="44" t="n"/>
      <c r="C9" s="53" t="n"/>
      <c r="D9" s="53" t="n"/>
      <c r="E9" s="53" t="n"/>
      <c r="F9" s="53" t="n"/>
      <c r="G9" s="53" t="n"/>
    </row>
    <row r="10" ht="24" customHeight="1" s="35">
      <c r="B10" s="44" t="n"/>
      <c r="C10" s="53" t="n"/>
      <c r="D10" s="53" t="n"/>
      <c r="E10" s="53" t="n"/>
      <c r="F10" s="53" t="n"/>
      <c r="G10" s="53" t="n"/>
    </row>
    <row r="11" ht="24" customHeight="1" s="35">
      <c r="B11" s="70" t="inlineStr">
        <is>
          <t>Machine</t>
        </is>
      </c>
      <c r="C11" s="65" t="inlineStr">
        <is>
          <t>Spindle vibration above limit on Press 4</t>
        </is>
      </c>
      <c r="D11" s="69" t="inlineStr">
        <is>
          <t>High</t>
        </is>
      </c>
      <c r="E11" s="69" t="inlineStr">
        <is>
          <t>Yes</t>
        </is>
      </c>
      <c r="F11" s="65" t="inlineStr">
        <is>
          <t>Vibration logger fitted for one week; readings exceeded limit on second shift</t>
        </is>
      </c>
      <c r="G11" s="69" t="inlineStr">
        <is>
          <t>Yes</t>
        </is>
      </c>
    </row>
    <row r="12" ht="24" customHeight="1" s="35">
      <c r="B12" s="44" t="n"/>
      <c r="C12" s="53" t="n"/>
      <c r="D12" s="53" t="n"/>
      <c r="E12" s="53" t="n"/>
      <c r="F12" s="53" t="n"/>
      <c r="G12" s="53" t="n"/>
    </row>
    <row r="13" ht="24" customHeight="1" s="35">
      <c r="B13" s="44" t="n"/>
      <c r="C13" s="53" t="n"/>
      <c r="D13" s="53" t="n"/>
      <c r="E13" s="53" t="n"/>
      <c r="F13" s="53" t="n"/>
      <c r="G13" s="53" t="n"/>
    </row>
    <row r="14" ht="24" customHeight="1" s="35">
      <c r="B14" s="44" t="n"/>
      <c r="C14" s="53" t="n"/>
      <c r="D14" s="53" t="n"/>
      <c r="E14" s="53" t="n"/>
      <c r="F14" s="53" t="n"/>
      <c r="G14" s="53" t="n"/>
    </row>
    <row r="15" ht="24" customHeight="1" s="35">
      <c r="B15" s="68" t="inlineStr">
        <is>
          <t>Method</t>
        </is>
      </c>
      <c r="C15" s="65" t="inlineStr">
        <is>
          <t>PM checklist does not cover sensor bracket</t>
        </is>
      </c>
      <c r="D15" s="69" t="inlineStr">
        <is>
          <t>High</t>
        </is>
      </c>
      <c r="E15" s="69" t="inlineStr">
        <is>
          <t>Yes</t>
        </is>
      </c>
      <c r="F15" s="65" t="inlineStr">
        <is>
          <t>Checked PM schedule against failure point; bracket absent from checklist</t>
        </is>
      </c>
      <c r="G15" s="69" t="inlineStr">
        <is>
          <t>Yes</t>
        </is>
      </c>
    </row>
    <row r="16" ht="24" customHeight="1" s="35">
      <c r="B16" s="44" t="n"/>
      <c r="C16" s="53" t="n"/>
      <c r="D16" s="53" t="n"/>
      <c r="E16" s="53" t="n"/>
      <c r="F16" s="53" t="n"/>
      <c r="G16" s="53" t="n"/>
    </row>
    <row r="17" ht="24" customHeight="1" s="35">
      <c r="B17" s="44" t="n"/>
      <c r="C17" s="53" t="n"/>
      <c r="D17" s="53" t="n"/>
      <c r="E17" s="53" t="n"/>
      <c r="F17" s="53" t="n"/>
      <c r="G17" s="53" t="n"/>
    </row>
    <row r="18" ht="24" customHeight="1" s="35">
      <c r="B18" s="44" t="n"/>
      <c r="C18" s="53" t="n"/>
      <c r="D18" s="53" t="n"/>
      <c r="E18" s="53" t="n"/>
      <c r="F18" s="53" t="n"/>
      <c r="G18" s="53" t="n"/>
    </row>
    <row r="19" ht="24" customHeight="1" s="35">
      <c r="B19" s="70" t="inlineStr">
        <is>
          <t>Material</t>
        </is>
      </c>
      <c r="C19" s="53" t="n"/>
      <c r="D19" s="53" t="n"/>
      <c r="E19" s="53" t="n"/>
      <c r="F19" s="53" t="n"/>
      <c r="G19" s="53" t="n"/>
    </row>
    <row r="20" ht="24" customHeight="1" s="35">
      <c r="B20" s="44" t="n"/>
      <c r="C20" s="53" t="n"/>
      <c r="D20" s="53" t="n"/>
      <c r="E20" s="53" t="n"/>
      <c r="F20" s="53" t="n"/>
      <c r="G20" s="53" t="n"/>
    </row>
    <row r="21" ht="24" customHeight="1" s="35">
      <c r="B21" s="44" t="n"/>
      <c r="C21" s="53" t="n"/>
      <c r="D21" s="53" t="n"/>
      <c r="E21" s="53" t="n"/>
      <c r="F21" s="53" t="n"/>
      <c r="G21" s="53" t="n"/>
    </row>
    <row r="22" ht="24" customHeight="1" s="35">
      <c r="B22" s="44" t="n"/>
      <c r="C22" s="53" t="n"/>
      <c r="D22" s="53" t="n"/>
      <c r="E22" s="53" t="n"/>
      <c r="F22" s="53" t="n"/>
      <c r="G22" s="53" t="n"/>
    </row>
    <row r="23" ht="24" customHeight="1" s="35">
      <c r="B23" s="68" t="inlineStr">
        <is>
          <t>Measurement</t>
        </is>
      </c>
      <c r="C23" s="53" t="n"/>
      <c r="D23" s="53" t="n"/>
      <c r="E23" s="53" t="n"/>
      <c r="F23" s="53" t="n"/>
      <c r="G23" s="53" t="n"/>
    </row>
    <row r="24" ht="24" customHeight="1" s="35">
      <c r="B24" s="44" t="n"/>
      <c r="C24" s="53" t="n"/>
      <c r="D24" s="53" t="n"/>
      <c r="E24" s="53" t="n"/>
      <c r="F24" s="53" t="n"/>
      <c r="G24" s="53" t="n"/>
    </row>
    <row r="25" ht="24" customHeight="1" s="35">
      <c r="B25" s="44" t="n"/>
      <c r="C25" s="53" t="n"/>
      <c r="D25" s="53" t="n"/>
      <c r="E25" s="53" t="n"/>
      <c r="F25" s="53" t="n"/>
      <c r="G25" s="53" t="n"/>
    </row>
    <row r="26" ht="24" customHeight="1" s="35">
      <c r="B26" s="70" t="inlineStr">
        <is>
          <t>Mother Nature (environment)</t>
        </is>
      </c>
      <c r="C26" s="53" t="n"/>
      <c r="D26" s="53" t="n"/>
      <c r="E26" s="53" t="n"/>
      <c r="F26" s="53" t="n"/>
      <c r="G26" s="53" t="n"/>
    </row>
    <row r="27" ht="24" customHeight="1" s="35">
      <c r="B27" s="44" t="n"/>
      <c r="C27" s="53" t="n"/>
      <c r="D27" s="53" t="n"/>
      <c r="E27" s="53" t="n"/>
      <c r="F27" s="53" t="n"/>
      <c r="G27" s="53" t="n"/>
    </row>
    <row r="28" ht="24" customHeight="1" s="35">
      <c r="B28" s="44" t="n"/>
      <c r="C28" s="53" t="n"/>
      <c r="D28" s="53" t="n"/>
      <c r="E28" s="53" t="n"/>
      <c r="F28" s="53" t="n"/>
      <c r="G28" s="53" t="n"/>
    </row>
    <row r="30" ht="15" customHeight="1" s="35">
      <c r="B30" s="66" t="inlineStr">
        <is>
          <t>Italic entries are a worked example (Press 4 stoppage). Brainstorm widely with the team at the workplace, then narrow down: only causes with evidence move forward. Transfer selected causes to the Problem Register and agree countermeasures.</t>
        </is>
      </c>
    </row>
    <row r="31" ht="15" customHeight="1" s="35"/>
  </sheetData>
  <mergeCells count="10">
    <mergeCell ref="B23:B25"/>
    <mergeCell ref="B11:B14"/>
    <mergeCell ref="C4:F4"/>
    <mergeCell ref="B26:B28"/>
    <mergeCell ref="A2:H2"/>
    <mergeCell ref="B30:G31"/>
    <mergeCell ref="B15:B18"/>
    <mergeCell ref="B7:B10"/>
    <mergeCell ref="A1:H1"/>
    <mergeCell ref="B19:B22"/>
  </mergeCells>
  <dataValidations count="3">
    <dataValidation sqref="D7:D28" showDropDown="0" showInputMessage="0" showErrorMessage="0" allowBlank="1" type="list" errorStyle="stop" operator="between">
      <formula1>"High,Medium,Low"</formula1>
      <formula2>0</formula2>
    </dataValidation>
    <dataValidation sqref="E7:E28" showDropDown="0" showInputMessage="0" showErrorMessage="0" allowBlank="1" type="list" errorStyle="stop" operator="between">
      <formula1>"Yes,No"</formula1>
      <formula2>0</formula2>
    </dataValidation>
    <dataValidation sqref="G7:G28" showDropDown="0" showInputMessage="0" showErrorMessage="0" allowBlank="1" type="list" errorStyle="stop" operator="between">
      <formula1>"Yes,No"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filterMode="0">
    <tabColor rgb="0029ABE2"/>
    <outlinePr summaryBelow="1" summaryRight="1"/>
    <pageSetUpPr fitToPage="0"/>
  </sheetPr>
  <dimension ref="A1:F24"/>
  <sheetViews>
    <sheetView showFormulas="0" showGridLines="0" showRowColHeaders="1" showZeros="1" rightToLeft="0" tabSelected="0" showOutlineSymbols="1" defaultGridColor="1" view="normal" topLeftCell="A1" colorId="64" zoomScale="90" zoomScaleNormal="90" zoomScalePageLayoutView="100" workbookViewId="0">
      <selection pane="topLeft" activeCell="A1" activeCellId="0" sqref="A1"/>
    </sheetView>
  </sheetViews>
  <sheetFormatPr baseColWidth="8" defaultColWidth="8.6796875" defaultRowHeight="15" zeroHeight="0" outlineLevelRow="0"/>
  <cols>
    <col width="3" customWidth="1" style="34" min="1" max="1"/>
    <col width="30" customWidth="1" style="34" min="2" max="2"/>
    <col width="40" customWidth="1" style="34" min="3" max="4"/>
    <col width="24" customWidth="1" style="34" min="5" max="5"/>
    <col width="3" customWidth="1" style="34" min="6" max="6"/>
  </cols>
  <sheetData>
    <row r="1" ht="50" customHeight="1" s="35">
      <c r="A1" s="36" t="inlineStr">
        <is>
          <t>8D Problem-Solving Report</t>
        </is>
      </c>
    </row>
    <row r="2" ht="18" customHeight="1" s="35">
      <c r="A2" s="38" t="inlineStr">
        <is>
          <t>For major, complex or customer-facing problems  |  Commercial in Confidence</t>
        </is>
      </c>
    </row>
    <row r="4" ht="15" customHeight="1" s="35">
      <c r="B4" s="62" t="inlineStr">
        <is>
          <t>8D reference:</t>
        </is>
      </c>
      <c r="C4" s="53" t="n"/>
    </row>
    <row r="5" ht="15" customHeight="1" s="35">
      <c r="B5" s="62" t="inlineStr">
        <is>
          <t>Date opened:</t>
        </is>
      </c>
      <c r="C5" s="53" t="n"/>
    </row>
    <row r="6" ht="15" customHeight="1" s="35">
      <c r="B6" s="62" t="inlineStr">
        <is>
          <t>Customer / part affected:</t>
        </is>
      </c>
      <c r="C6" s="53" t="n"/>
    </row>
    <row r="7" ht="15" customHeight="1" s="35">
      <c r="B7" s="62" t="inlineStr">
        <is>
          <t>Linked Problem Register ID:</t>
        </is>
      </c>
      <c r="C7" s="53" t="n"/>
    </row>
    <row r="9" ht="21.75" customHeight="1" s="35">
      <c r="B9" s="50" t="inlineStr">
        <is>
          <t>Discipline</t>
        </is>
      </c>
      <c r="C9" s="50" t="inlineStr">
        <is>
          <t>Guidance</t>
        </is>
      </c>
      <c r="D9" s="47" t="inlineStr">
        <is>
          <t>Your findings / actions</t>
        </is>
      </c>
      <c r="E9" s="47" t="inlineStr">
        <is>
          <t>Owner / date / complete?</t>
        </is>
      </c>
    </row>
    <row r="10" ht="63.75" customHeight="1" s="35">
      <c r="B10" s="71" t="inlineStr">
        <is>
          <t>D0  Prepare and plan</t>
        </is>
      </c>
      <c r="C10" s="72" t="inlineStr">
        <is>
          <t>Is 8D the right tool? Confirm the problem justifies a team-based approach. Note symptom, first reported date, and any emergency response taken.</t>
        </is>
      </c>
      <c r="D10" s="53" t="n"/>
      <c r="E10" s="53" t="n"/>
    </row>
    <row r="11" ht="63.75" customHeight="1" s="35">
      <c r="B11" s="71" t="inlineStr">
        <is>
          <t>D1  Form the team</t>
        </is>
      </c>
      <c r="C11" s="72" t="inlineStr">
        <is>
          <t>Team leader, members, roles. Include people who know the process, the product and the data. Keep it small and empowered.</t>
        </is>
      </c>
      <c r="D11" s="53" t="n"/>
      <c r="E11" s="53" t="n"/>
    </row>
    <row r="12" ht="63.75" customHeight="1" s="35">
      <c r="B12" s="71" t="inlineStr">
        <is>
          <t>D2  Describe the problem</t>
        </is>
      </c>
      <c r="C12" s="72" t="inlineStr">
        <is>
          <t>Use 5W2H: what, where, when, who, which, how, how many. Is / Is Not analysis sharpens the description. Attach data, photos, part numbers.</t>
        </is>
      </c>
      <c r="D12" s="53" t="n"/>
      <c r="E12" s="53" t="n"/>
    </row>
    <row r="13" ht="63.75" customHeight="1" s="35">
      <c r="B13" s="71" t="inlineStr">
        <is>
          <t>D3  Interim containment</t>
        </is>
      </c>
      <c r="C13" s="72" t="inlineStr">
        <is>
          <t>Protect the customer now: quarantine, sort, 100% inspection, alternative supply. Verify the containment works and record its cost.</t>
        </is>
      </c>
      <c r="D13" s="53" t="n"/>
      <c r="E13" s="53" t="n"/>
    </row>
    <row r="14" ht="63.75" customHeight="1" s="35">
      <c r="B14" s="71" t="inlineStr">
        <is>
          <t>D4  Root cause analysis</t>
        </is>
      </c>
      <c r="C14" s="72" t="inlineStr">
        <is>
          <t>Use 5 Whys and the fishbone sheet. Identify both the technical root cause (why it occurred) and the systemic root cause (why it escaped detection). Verify with evidence: turn the cause on and off if you can.</t>
        </is>
      </c>
      <c r="D14" s="53" t="n"/>
      <c r="E14" s="53" t="n"/>
    </row>
    <row r="15" ht="63.75" customHeight="1" s="35">
      <c r="B15" s="71" t="inlineStr">
        <is>
          <t>D5  Choose corrective actions</t>
        </is>
      </c>
      <c r="C15" s="72" t="inlineStr">
        <is>
          <t>Select permanent corrective actions that remove the verified root causes. Prefer error proofing. Confirm by test or trial that they will work without side effects.</t>
        </is>
      </c>
      <c r="D15" s="53" t="n"/>
      <c r="E15" s="53" t="n"/>
    </row>
    <row r="16" ht="63.75" customHeight="1" s="35">
      <c r="B16" s="71" t="inlineStr">
        <is>
          <t>D6  Implement and validate</t>
        </is>
      </c>
      <c r="C16" s="72" t="inlineStr">
        <is>
          <t>Implement the corrective actions, remove the interim containment once validated, and measure: has the problem gone at the customer and in-house?</t>
        </is>
      </c>
      <c r="D16" s="53" t="n"/>
      <c r="E16" s="53" t="n"/>
    </row>
    <row r="17" ht="63.75" customHeight="1" s="35">
      <c r="B17" s="71" t="inlineStr">
        <is>
          <t>D7  Prevent recurrence</t>
        </is>
      </c>
      <c r="C17" s="72" t="inlineStr">
        <is>
          <t>Update SOPs, control plans, FMEAs, PM schedules and training. Read across to similar products, processes and sites.</t>
        </is>
      </c>
      <c r="D17" s="53" t="n"/>
      <c r="E17" s="53" t="n"/>
    </row>
    <row r="18" ht="63.75" customHeight="1" s="35">
      <c r="B18" s="71" t="inlineStr">
        <is>
          <t>D8  Recognise the team</t>
        </is>
      </c>
      <c r="C18" s="72" t="inlineStr">
        <is>
          <t>Capture lessons learned, close the report, and recognise the team's contribution. Share the learning at your communication boards.</t>
        </is>
      </c>
      <c r="D18" s="53" t="n"/>
      <c r="E18" s="53" t="n"/>
    </row>
    <row r="20" ht="15" customHeight="1" s="35">
      <c r="B20" s="46" t="inlineStr">
        <is>
          <t>Sign-off</t>
        </is>
      </c>
    </row>
    <row r="21" ht="15" customHeight="1" s="35">
      <c r="B21" s="62" t="inlineStr">
        <is>
          <t>Team leader:</t>
        </is>
      </c>
      <c r="C21" s="53" t="n"/>
    </row>
    <row r="22" ht="15" customHeight="1" s="35">
      <c r="B22" s="62" t="inlineStr">
        <is>
          <t>Quality:</t>
        </is>
      </c>
      <c r="C22" s="53" t="n"/>
    </row>
    <row r="23" ht="15" customHeight="1" s="35">
      <c r="B23" s="62" t="inlineStr">
        <is>
          <t>Customer informed (if applicable):</t>
        </is>
      </c>
      <c r="C23" s="53" t="n"/>
    </row>
    <row r="24" ht="15" customHeight="1" s="35">
      <c r="B24" s="62" t="inlineStr">
        <is>
          <t>Date closed:</t>
        </is>
      </c>
      <c r="C24" s="53" t="n"/>
    </row>
  </sheetData>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453F6056AA6464A99729F79B34ECED9" ma:contentTypeVersion="15" ma:contentTypeDescription="Create a new document." ma:contentTypeScope="" ma:versionID="5f61f7f6e9ac7af992ae58f204f4a905">
  <xsd:schema xmlns:xsd="http://www.w3.org/2001/XMLSchema" xmlns:xs="http://www.w3.org/2001/XMLSchema" xmlns:p="http://schemas.microsoft.com/office/2006/metadata/properties" xmlns:ns2="ecb9c8fd-b149-4da5-ae47-4cb2a6f921f7" xmlns:ns3="a57c75ee-0d51-4c06-b83a-21883992ef88" targetNamespace="http://schemas.microsoft.com/office/2006/metadata/properties" ma:root="true" ma:fieldsID="5bd49160a10d99efc7c2a57519ff9fe8" ns2:_="" ns3:_="">
    <xsd:import namespace="ecb9c8fd-b149-4da5-ae47-4cb2a6f921f7"/>
    <xsd:import namespace="a57c75ee-0d51-4c06-b83a-21883992ef88"/>
    <xsd:element name="properties">
      <xsd:complexType>
        <xsd:sequence>
          <xsd:element name="documentManagement">
            <xsd:complexType>
              <xsd:all>
                <xsd:element ref="ns2:MigrationSourceID"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MediaServiceBillingMetadata" minOccurs="0"/>
                <xsd:element ref="ns3:lcf76f155ced4ddcb4097134ff3c332f" minOccurs="0"/>
                <xsd:element ref="ns2:TaxCatchAll"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b9c8fd-b149-4da5-ae47-4cb2a6f921f7" elementFormDefault="qualified">
    <xsd:import namespace="http://schemas.microsoft.com/office/2006/documentManagement/types"/>
    <xsd:import namespace="http://schemas.microsoft.com/office/infopath/2007/PartnerControls"/>
    <xsd:element name="MigrationSourceID" ma:index="8" nillable="true" ma:displayName="MigrationSourceID" ma:internalName="MigrationSourceID" ma:readOnly="true">
      <xsd:simpleType>
        <xsd:restriction base="dms:Text"/>
      </xsd:simpleType>
    </xsd:element>
    <xsd:element name="TaxCatchAll" ma:index="20" nillable="true" ma:displayName="Taxonomy Catch All Column" ma:hidden="true" ma:list="{3bbffa37-1fb4-4f8b-a66f-2651692f13f0}" ma:internalName="TaxCatchAll" ma:showField="CatchAllData" ma:web="ecb9c8fd-b149-4da5-ae47-4cb2a6f921f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57c75ee-0d51-4c06-b83a-21883992ef88"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BillingMetadata" ma:index="17" nillable="true" ma:displayName="MediaServiceBillingMetadata" ma:hidden="true" ma:internalName="MediaServiceBillingMetadata"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323488a-041b-479c-b98c-53326eeb9fc5"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cb9c8fd-b149-4da5-ae47-4cb2a6f921f7" xsi:nil="true"/>
    <lcf76f155ced4ddcb4097134ff3c332f xmlns="a57c75ee-0d51-4c06-b83a-21883992ef8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70EC5F4-720F-4C65-B27E-5F457452555C}"/>
</file>

<file path=customXml/itemProps2.xml><?xml version="1.0" encoding="utf-8"?>
<ds:datastoreItem xmlns:ds="http://schemas.openxmlformats.org/officeDocument/2006/customXml" ds:itemID="{C7B2C3D7-2E08-4F80-AD63-0332989FAAC5}"/>
</file>

<file path=customXml/itemProps3.xml><?xml version="1.0" encoding="utf-8"?>
<ds:datastoreItem xmlns:ds="http://schemas.openxmlformats.org/officeDocument/2006/customXml" ds:itemID="{577F9D5E-4F00-4D54-90DA-DB86AD86CB55}"/>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PE-07a Root Cause Analysis Problem Solving Log</dc:title>
  <dc:creator>John Hilton-Brammer</dc:creator>
  <cp:lastModifiedBy>John Hilton-Brammer</cp:lastModifiedBy>
  <dcterms:created xsi:type="dcterms:W3CDTF">2026-07-01T07:45:32Z</dcterms:created>
  <dcterms:modified xsi:type="dcterms:W3CDTF">2026-07-01T07:45:32Z</dcterms:modified>
  <cp:category>Fit For Nuclear</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0x0101002453F6056AA6464A99729F79B34ECED9</vt:lpwstr>
  </property>
</Properties>
</file>