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Gap Analysi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Action Tracker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001E3C"/>
      <sz val="11"/>
    </font>
    <font>
      <name val="Arial"/>
      <charset val="1"/>
      <family val="0"/>
      <color rgb="FF5B595A"/>
      <sz val="10"/>
    </font>
    <font>
      <name val="Arial"/>
      <charset val="1"/>
      <family val="0"/>
      <b val="1"/>
      <color rgb="FF5B595A"/>
      <sz val="10"/>
    </font>
    <font>
      <name val="Arial"/>
      <charset val="1"/>
      <family val="0"/>
      <color rgb="FF5B595A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01E3C"/>
      <sz val="9"/>
    </font>
    <font>
      <name val="Arial"/>
      <charset val="1"/>
      <family val="0"/>
      <b val="1"/>
      <color rgb="FF5B595A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5B595A"/>
      <sz val="11"/>
    </font>
    <font>
      <name val="Arial"/>
      <charset val="1"/>
      <family val="0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001E3C"/>
        <bgColor rgb="FF003300"/>
      </patternFill>
    </fill>
    <fill>
      <patternFill patternType="solid">
        <fgColor rgb="FFD6EEF8"/>
        <bgColor rgb="FFCCFFFF"/>
      </patternFill>
    </fill>
    <fill>
      <patternFill patternType="solid">
        <fgColor rgb="FFF2F2F2"/>
        <bgColor rgb="FFFFFFFF"/>
      </patternFill>
    </fill>
    <fill>
      <patternFill patternType="solid">
        <fgColor rgb="FF009FE3"/>
        <bgColor rgb="FF008080"/>
      </patternFill>
    </fill>
    <fill>
      <patternFill patternType="solid">
        <fgColor rgb="FFFFFFFF"/>
        <bgColor rgb="FFF2F2F2"/>
      </patternFill>
    </fill>
    <fill>
      <patternFill patternType="solid">
        <fgColor rgb="FF83348F"/>
        <bgColor rgb="FF993366"/>
      </patternFill>
    </fill>
  </fills>
  <borders count="9">
    <border>
      <left/>
      <right/>
      <top/>
      <bottom/>
      <diagonal/>
    </border>
    <border>
      <left style="thin">
        <color rgb="FF009FE3"/>
      </left>
      <right style="thin">
        <color rgb="FF009FE3"/>
      </right>
      <top style="thin">
        <color rgb="FF009FE3"/>
      </top>
      <bottom style="thin">
        <color rgb="FF009FE3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009FE3"/>
      </left>
      <right/>
      <top style="thin">
        <color rgb="FF009FE3"/>
      </top>
      <bottom style="thin">
        <color rgb="FF009FE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009FE3"/>
      </top>
      <bottom/>
      <diagonal/>
    </border>
    <border>
      <left/>
      <right/>
      <top style="thin">
        <color rgb="FF009FE3"/>
      </top>
      <bottom style="thin">
        <color rgb="FF009FE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7" fillId="3" borderId="3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8" fillId="4" borderId="2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 wrapText="1"/>
    </xf>
    <xf numFmtId="0" fontId="10" fillId="4" borderId="4" applyAlignment="1" pivotButton="0" quotePrefix="0" xfId="0">
      <alignment horizontal="left" vertical="center" wrapText="1"/>
    </xf>
    <xf numFmtId="0" fontId="11" fillId="4" borderId="4" applyAlignment="1" pivotButton="0" quotePrefix="0" xfId="0">
      <alignment horizontal="left" vertical="center" wrapText="1"/>
    </xf>
    <xf numFmtId="0" fontId="8" fillId="4" borderId="4" applyAlignment="1" pivotButton="0" quotePrefix="0" xfId="0">
      <alignment horizontal="left" vertical="center" wrapText="1"/>
    </xf>
    <xf numFmtId="0" fontId="10" fillId="6" borderId="4" applyAlignment="1" pivotButton="0" quotePrefix="0" xfId="0">
      <alignment horizontal="left" vertical="center" wrapText="1"/>
    </xf>
    <xf numFmtId="0" fontId="11" fillId="6" borderId="4" applyAlignment="1" pivotButton="0" quotePrefix="0" xfId="0">
      <alignment horizontal="left" vertical="center" wrapText="1"/>
    </xf>
    <xf numFmtId="0" fontId="8" fillId="6" borderId="4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/>
    </xf>
    <xf numFmtId="0" fontId="7" fillId="3" borderId="4" applyAlignment="1" pivotButton="0" quotePrefix="0" xfId="0">
      <alignment horizontal="left" vertical="center"/>
    </xf>
    <xf numFmtId="0" fontId="13" fillId="3" borderId="4" applyAlignment="1" pivotButton="0" quotePrefix="0" xfId="0">
      <alignment horizontal="center" vertical="center"/>
    </xf>
    <xf numFmtId="0" fontId="7" fillId="6" borderId="4" applyAlignment="1" pivotButton="0" quotePrefix="0" xfId="0">
      <alignment horizontal="left" vertical="center"/>
    </xf>
    <xf numFmtId="0" fontId="13" fillId="6" borderId="4" applyAlignment="1" pivotButton="0" quotePrefix="0" xfId="0">
      <alignment horizontal="center" vertical="center"/>
    </xf>
    <xf numFmtId="0" fontId="14" fillId="7" borderId="0" applyAlignment="1" pivotButton="0" quotePrefix="0" xfId="0">
      <alignment horizontal="left" vertical="center"/>
    </xf>
    <xf numFmtId="164" fontId="6" fillId="6" borderId="4" applyAlignment="1" pivotButton="0" quotePrefix="0" xfId="0">
      <alignment horizontal="center" vertical="center"/>
    </xf>
    <xf numFmtId="164" fontId="6" fillId="3" borderId="4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0" fillId="0" borderId="6" pivotButton="0" quotePrefix="0" xfId="0"/>
    <xf numFmtId="0" fontId="7" fillId="3" borderId="3" applyAlignment="1" pivotButton="0" quotePrefix="0" xfId="0">
      <alignment horizontal="left" vertical="center"/>
    </xf>
    <xf numFmtId="0" fontId="0" fillId="0" borderId="8" pivotButton="0" quotePrefix="0" xfId="0"/>
    <xf numFmtId="0" fontId="7" fillId="3" borderId="1" applyAlignment="1" pivotButton="0" quotePrefix="0" xfId="0">
      <alignment horizontal="left" vertical="center"/>
    </xf>
    <xf numFmtId="0" fontId="8" fillId="4" borderId="2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 wrapText="1"/>
    </xf>
    <xf numFmtId="0" fontId="10" fillId="4" borderId="4" applyAlignment="1" pivotButton="0" quotePrefix="0" xfId="0">
      <alignment horizontal="left" vertical="center" wrapText="1"/>
    </xf>
    <xf numFmtId="0" fontId="11" fillId="4" borderId="4" applyAlignment="1" pivotButton="0" quotePrefix="0" xfId="0">
      <alignment horizontal="left" vertical="center" wrapText="1"/>
    </xf>
    <xf numFmtId="0" fontId="8" fillId="4" borderId="4" applyAlignment="1" pivotButton="0" quotePrefix="0" xfId="0">
      <alignment horizontal="left" vertical="center" wrapText="1"/>
    </xf>
    <xf numFmtId="0" fontId="10" fillId="6" borderId="4" applyAlignment="1" pivotButton="0" quotePrefix="0" xfId="0">
      <alignment horizontal="left" vertical="center" wrapText="1"/>
    </xf>
    <xf numFmtId="0" fontId="11" fillId="6" borderId="4" applyAlignment="1" pivotButton="0" quotePrefix="0" xfId="0">
      <alignment horizontal="left" vertical="center" wrapText="1"/>
    </xf>
    <xf numFmtId="0" fontId="8" fillId="6" borderId="4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/>
    </xf>
    <xf numFmtId="0" fontId="7" fillId="3" borderId="4" applyAlignment="1" pivotButton="0" quotePrefix="0" xfId="0">
      <alignment horizontal="left" vertical="center"/>
    </xf>
    <xf numFmtId="0" fontId="13" fillId="3" borderId="4" applyAlignment="1" pivotButton="0" quotePrefix="0" xfId="0">
      <alignment horizontal="center" vertical="center"/>
    </xf>
    <xf numFmtId="0" fontId="7" fillId="6" borderId="4" applyAlignment="1" pivotButton="0" quotePrefix="0" xfId="0">
      <alignment horizontal="left" vertical="center"/>
    </xf>
    <xf numFmtId="0" fontId="13" fillId="6" borderId="4" applyAlignment="1" pivotButton="0" quotePrefix="0" xfId="0">
      <alignment horizontal="center" vertical="center"/>
    </xf>
    <xf numFmtId="0" fontId="14" fillId="7" borderId="0" applyAlignment="1" pivotButton="0" quotePrefix="0" xfId="0">
      <alignment horizontal="left" vertical="center"/>
    </xf>
    <xf numFmtId="164" fontId="6" fillId="6" borderId="4" applyAlignment="1" pivotButton="0" quotePrefix="0" xfId="0">
      <alignment horizontal="center" vertical="center"/>
    </xf>
    <xf numFmtId="164" fontId="6" fillId="3" borderId="4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ont>
        <name val="Arial"/>
        <charset val="1"/>
        <family val="0"/>
        <b val="1"/>
        <color rgb="FF375623"/>
        <sz val="9"/>
      </font>
      <fill>
        <patternFill>
          <bgColor rgb="FFC6EFCE"/>
        </patternFill>
      </fill>
    </dxf>
    <dxf>
      <font>
        <name val="Arial"/>
        <charset val="1"/>
        <family val="0"/>
        <color rgb="FF9C6500"/>
        <sz val="9"/>
      </font>
      <fill>
        <patternFill>
          <bgColor rgb="FFFFEB9C"/>
        </patternFill>
      </fill>
    </dxf>
    <dxf>
      <font>
        <name val="Arial"/>
        <charset val="1"/>
        <family val="0"/>
        <color rgb="FF9C6500"/>
        <sz val="9"/>
      </font>
      <fill>
        <patternFill>
          <bgColor rgb="FFFFD9B0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0006"/>
        <sz val="11"/>
      </font>
      <fill>
        <patternFill>
          <bgColor rgb="FFFFC7CE"/>
        </patternFill>
      </fill>
    </dxf>
    <dxf>
      <font>
        <name val="Arial"/>
        <charset val="1"/>
        <family val="0"/>
        <color rgb="FF375623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CCCCC"/>
      <rgbColor rgb="FF808080"/>
      <rgbColor rgb="FF9999FF"/>
      <rgbColor rgb="FF83348F"/>
      <rgbColor rgb="FFF2F2F2"/>
      <rgbColor rgb="FFD6EEF8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E3"/>
      <rgbColor rgb="FFCCFFFF"/>
      <rgbColor rgb="FFC6EFCE"/>
      <rgbColor rgb="FFFFEB9C"/>
      <rgbColor rgb="FF99CCFF"/>
      <rgbColor rgb="FFFF99CC"/>
      <rgbColor rgb="FFCC99FF"/>
      <rgbColor rgb="FFFFD9B0"/>
      <rgbColor rgb="FF3366FF"/>
      <rgbColor rgb="FF33CCCC"/>
      <rgbColor rgb="FF99CC00"/>
      <rgbColor rgb="FFFFCC00"/>
      <rgbColor rgb="FFFF9900"/>
      <rgbColor rgb="FFFF6600"/>
      <rgbColor rgb="FF5B595A"/>
      <rgbColor rgb="FF969696"/>
      <rgbColor rgb="FF001E3C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B2:G1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5" min="1" max="1"/>
    <col width="28" customWidth="1" style="25" min="2" max="2"/>
    <col width="78" customWidth="1" style="25" min="3" max="3"/>
  </cols>
  <sheetData>
    <row r="1" ht="50" customHeight="1" s="26"/>
    <row r="2" ht="36" customHeight="1" s="26">
      <c r="B2" s="27" t="inlineStr">
        <is>
          <t>NSS-03b  |  ISO 19443 GAP ANALYSIS TOOL</t>
        </is>
      </c>
    </row>
    <row r="4" ht="49.5" customHeight="1" s="26">
      <c r="B4" s="28" t="inlineStr">
        <is>
          <t>PURPOSE</t>
        </is>
      </c>
      <c r="C4" s="29" t="inlineStr">
        <is>
          <t>This tool provides a structured clause-by-clause gap analysis of an organisation's current Quality Management System against the additional requirements of ISO 19443:2018 beyond ISO 9001:2015. It is the working document for progressing toward ISO 19443 alignment or certification.</t>
        </is>
      </c>
      <c r="D4" s="30" t="n"/>
      <c r="E4" s="30" t="n"/>
      <c r="F4" s="30" t="n"/>
      <c r="G4" s="30" t="n"/>
    </row>
    <row r="5" ht="49.5" customHeight="1" s="26">
      <c r="B5" s="28" t="inlineStr">
        <is>
          <t>HOW TO USE</t>
        </is>
      </c>
      <c r="C5" s="29" t="inlineStr">
        <is>
          <t>Work through the Gap Analysis sheet with your quality manager and relevant operations and HR colleagues. For each ISO 19443 additional requirement, score your current position (0-3), identify any gap, and record the action needed to close it. Transfer priority actions to your CSIP.</t>
        </is>
      </c>
      <c r="D5" s="30" t="n"/>
      <c r="E5" s="30" t="n"/>
      <c r="F5" s="30" t="n"/>
      <c r="G5" s="30" t="n"/>
    </row>
    <row r="6" ht="49.5" customHeight="1" s="26">
      <c r="B6" s="28" t="inlineStr">
        <is>
          <t>SCORING SCALE</t>
        </is>
      </c>
      <c r="C6" s="29" t="inlineStr">
        <is>
          <t>0 = No evidence or process in place. 1 = Partial - something exists but is informal or incomplete. 2 = Developing - process in place but not fully consistent or embedded. 3 = Compliant - requirement fully met with documented evidence.</t>
        </is>
      </c>
      <c r="D6" s="30" t="n"/>
      <c r="E6" s="30" t="n"/>
      <c r="F6" s="30" t="n"/>
      <c r="G6" s="30" t="n"/>
    </row>
    <row r="7" ht="49.5" customHeight="1" s="26">
      <c r="B7" s="28" t="inlineStr">
        <is>
          <t>GAP FLAG</t>
        </is>
      </c>
      <c r="C7" s="29" t="inlineStr">
        <is>
          <t>The Gap column auto-flags Yes if the score is below 3. Review all flagged gaps and prioritise closure actions.</t>
        </is>
      </c>
      <c r="D7" s="30" t="n"/>
      <c r="E7" s="30" t="n"/>
      <c r="F7" s="30" t="n"/>
      <c r="G7" s="30" t="n"/>
    </row>
    <row r="8" ht="49.5" customHeight="1" s="26">
      <c r="B8" s="28" t="inlineStr">
        <is>
          <t>OWNERSHIP</t>
        </is>
      </c>
      <c r="C8" s="29" t="inlineStr">
        <is>
          <t>Nominate one person as owner of the overall gap analysis. Each individual action should have a named action owner and a target date for completion.</t>
        </is>
      </c>
      <c r="D8" s="30" t="n"/>
      <c r="E8" s="30" t="n"/>
      <c r="F8" s="30" t="n"/>
      <c r="G8" s="30" t="n"/>
    </row>
    <row r="9" ht="49.5" customHeight="1" s="26">
      <c r="B9" s="28" t="inlineStr">
        <is>
          <t>RELATIONSHIP TO TRAINING</t>
        </is>
      </c>
      <c r="C9" s="29" t="inlineStr">
        <is>
          <t>This tool should be used in conjunction with NSS-03a Introduction to ISO 19443 Training Guide. The clause references in this tool correspond to the clause cards in that guide.</t>
        </is>
      </c>
      <c r="D9" s="30" t="n"/>
      <c r="E9" s="30" t="n"/>
      <c r="F9" s="30" t="n"/>
      <c r="G9" s="30" t="n"/>
    </row>
    <row r="10" ht="49.5" customHeight="1" s="26">
      <c r="B10" s="28" t="inlineStr">
        <is>
          <t>REASSESSMENT</t>
        </is>
      </c>
      <c r="C10" s="29" t="inlineStr">
        <is>
          <t>Reassess your scores after completing each batch of improvement actions. Retain each completed version as a controlled record of your ISO 19443 journey.</t>
        </is>
      </c>
      <c r="D10" s="30" t="n"/>
      <c r="E10" s="30" t="n"/>
      <c r="F10" s="30" t="n"/>
      <c r="G10" s="30" t="n"/>
    </row>
  </sheetData>
  <mergeCells count="8">
    <mergeCell ref="B2:G2"/>
    <mergeCell ref="C7:G7"/>
    <mergeCell ref="C4:G4"/>
    <mergeCell ref="C6:G6"/>
    <mergeCell ref="C10:G10"/>
    <mergeCell ref="C5:G5"/>
    <mergeCell ref="C8:G8"/>
    <mergeCell ref="C9:G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B1:I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25" min="1" max="1"/>
    <col width="8" customWidth="1" style="25" min="2" max="2"/>
    <col width="24" customWidth="1" style="25" min="3" max="3"/>
    <col width="46" customWidth="1" style="25" min="4" max="4"/>
    <col width="8" customWidth="1" style="25" min="5" max="6"/>
    <col width="26" customWidth="1" style="25" min="7" max="7"/>
    <col width="20" customWidth="1" style="25" min="8" max="8"/>
    <col width="16" customWidth="1" style="25" min="9" max="9"/>
  </cols>
  <sheetData>
    <row r="1" ht="50" customHeight="1" s="26">
      <c r="B1" s="27" t="inlineStr">
        <is>
          <t>NSS-03b  |  ISO 19443 GAP ANALYSIS TOOL</t>
        </is>
      </c>
    </row>
    <row r="2" ht="21.75" customHeight="1" s="26">
      <c r="B2" s="31" t="inlineStr">
        <is>
          <t>Company:</t>
        </is>
      </c>
      <c r="C2" s="32" t="n"/>
      <c r="D2" s="32" t="n"/>
      <c r="E2" s="31" t="inlineStr">
        <is>
          <t>Assessment Date:</t>
        </is>
      </c>
      <c r="F2" s="32" t="n"/>
      <c r="G2" s="31" t="inlineStr">
        <is>
          <t>Assessed By:</t>
        </is>
      </c>
      <c r="H2" s="32" t="n"/>
      <c r="I2" s="33" t="inlineStr">
        <is>
          <t>Version: 1.0</t>
        </is>
      </c>
    </row>
    <row r="3" ht="18" customHeight="1" s="26">
      <c r="B3" s="34" t="inlineStr">
        <is>
          <t>Score: 0=Not in place  |  1=Partial  |  2=Developing  |  3=Compliant</t>
        </is>
      </c>
      <c r="C3" s="30" t="n"/>
      <c r="D3" s="30" t="n"/>
      <c r="E3" s="34" t="inlineStr">
        <is>
          <t>Gap flagged automatically when score &lt; 3. Use Action Tracker sheet to manage closure.</t>
        </is>
      </c>
      <c r="F3" s="30" t="n"/>
      <c r="G3" s="30" t="n"/>
      <c r="H3" s="30" t="n"/>
      <c r="I3" s="30" t="n"/>
    </row>
    <row r="4" ht="33.75" customHeight="1" s="26">
      <c r="B4" s="35" t="inlineStr">
        <is>
          <t>Clause</t>
        </is>
      </c>
      <c r="C4" s="35" t="inlineStr">
        <is>
          <t>ISO 19443 Additional Requirement</t>
        </is>
      </c>
      <c r="D4" s="35" t="inlineStr">
        <is>
          <t>What This Requires (Summary)</t>
        </is>
      </c>
      <c r="E4" s="35" t="inlineStr">
        <is>
          <t>Score
(0-3)</t>
        </is>
      </c>
      <c r="F4" s="35" t="inlineStr">
        <is>
          <t>Gap?</t>
        </is>
      </c>
      <c r="G4" s="35" t="inlineStr">
        <is>
          <t>Evidence / Current Status</t>
        </is>
      </c>
      <c r="H4" s="35" t="inlineStr">
        <is>
          <t>Gap Description / Action Needed</t>
        </is>
      </c>
      <c r="I4" s="35" t="inlineStr">
        <is>
          <t>Target Date</t>
        </is>
      </c>
    </row>
    <row r="5" ht="31.5" customHeight="1" s="26">
      <c r="B5" s="36" t="inlineStr">
        <is>
          <t>4.1</t>
        </is>
      </c>
      <c r="C5" s="37" t="inlineStr">
        <is>
          <t>Nuclear Quality Culture</t>
        </is>
      </c>
      <c r="D5" s="38" t="inlineStr">
        <is>
          <t>Establish and maintain a nuclear quality culture with visible leadership commitment to quality as a nuclear safety priority</t>
        </is>
      </c>
      <c r="E5" s="38" t="n"/>
      <c r="F5" s="38">
        <f>IF(E5="","",IF(E5&lt;3,"Yes","No"))</f>
        <v/>
      </c>
      <c r="G5" s="38" t="n"/>
      <c r="H5" s="38" t="n"/>
      <c r="I5" s="38" t="n"/>
    </row>
    <row r="6" ht="31.5" customHeight="1" s="26">
      <c r="B6" s="39" t="inlineStr">
        <is>
          <t>4.3</t>
        </is>
      </c>
      <c r="C6" s="40" t="inlineStr">
        <is>
          <t>ITNS Scope Determination</t>
        </is>
      </c>
      <c r="D6" s="41" t="inlineStr">
        <is>
          <t>Formally determine and document which products and services are Important to Nuclear Safety</t>
        </is>
      </c>
      <c r="E6" s="41" t="n"/>
      <c r="F6" s="41">
        <f>IF(E6="","",IF(E6&lt;3,"Yes","No"))</f>
        <v/>
      </c>
      <c r="G6" s="41" t="n"/>
      <c r="H6" s="41" t="n"/>
      <c r="I6" s="41" t="n"/>
    </row>
    <row r="7" ht="31.5" customHeight="1" s="26">
      <c r="B7" s="36" t="inlineStr">
        <is>
          <t>4.4</t>
        </is>
      </c>
      <c r="C7" s="37" t="inlineStr">
        <is>
          <t>QMS for ITNS</t>
        </is>
      </c>
      <c r="D7" s="38" t="inlineStr">
        <is>
          <t>Ensure the QMS specifically addresses nuclear quality requirements across all ITNS activities</t>
        </is>
      </c>
      <c r="E7" s="38" t="n"/>
      <c r="F7" s="38">
        <f>IF(E7="","",IF(E7&lt;3,"Yes","No"))</f>
        <v/>
      </c>
      <c r="G7" s="38" t="n"/>
      <c r="H7" s="38" t="n"/>
      <c r="I7" s="38" t="n"/>
    </row>
    <row r="8" ht="31.5" customHeight="1" s="26">
      <c r="B8" s="39" t="inlineStr">
        <is>
          <t>5.1</t>
        </is>
      </c>
      <c r="C8" s="40" t="inlineStr">
        <is>
          <t>Nuclear Safety Quality Leadership</t>
        </is>
      </c>
      <c r="D8" s="41" t="inlineStr">
        <is>
          <t>Top management shall demonstrate visible nuclear safety quality leadership beyond generic quality commitment</t>
        </is>
      </c>
      <c r="E8" s="41" t="n"/>
      <c r="F8" s="41">
        <f>IF(E8="","",IF(E8&lt;3,"Yes","No"))</f>
        <v/>
      </c>
      <c r="G8" s="41" t="n"/>
      <c r="H8" s="41" t="n"/>
      <c r="I8" s="41" t="n"/>
    </row>
    <row r="9" ht="31.5" customHeight="1" s="26">
      <c r="B9" s="36" t="inlineStr">
        <is>
          <t>5.3</t>
        </is>
      </c>
      <c r="C9" s="37" t="inlineStr">
        <is>
          <t>Nuclear Quality Role and Authority</t>
        </is>
      </c>
      <c r="D9" s="38" t="inlineStr">
        <is>
          <t>Assign a named role with specific authority and independence for nuclear safety quality management</t>
        </is>
      </c>
      <c r="E9" s="38" t="n"/>
      <c r="F9" s="38">
        <f>IF(E9="","",IF(E9&lt;3,"Yes","No"))</f>
        <v/>
      </c>
      <c r="G9" s="38" t="n"/>
      <c r="H9" s="38" t="n"/>
      <c r="I9" s="38" t="n"/>
    </row>
    <row r="10" ht="31.5" customHeight="1" s="26">
      <c r="B10" s="39" t="inlineStr">
        <is>
          <t>6.1</t>
        </is>
      </c>
      <c r="C10" s="40" t="inlineStr">
        <is>
          <t>Nuclear Risk-Based Thinking</t>
        </is>
      </c>
      <c r="D10" s="41" t="inlineStr">
        <is>
          <t>Risk assessments shall account for nuclear safety consequences of failure across the full facility lifecycle</t>
        </is>
      </c>
      <c r="E10" s="41" t="n"/>
      <c r="F10" s="41">
        <f>IF(E10="","",IF(E10&lt;3,"Yes","No"))</f>
        <v/>
      </c>
      <c r="G10" s="41" t="n"/>
      <c r="H10" s="41" t="n"/>
      <c r="I10" s="41" t="n"/>
    </row>
    <row r="11" ht="31.5" customHeight="1" s="26">
      <c r="B11" s="36" t="inlineStr">
        <is>
          <t>6.2</t>
        </is>
      </c>
      <c r="C11" s="37" t="inlineStr">
        <is>
          <t>Nuclear Quality Objectives</t>
        </is>
      </c>
      <c r="D11" s="38" t="inlineStr">
        <is>
          <t>Quality objectives shall include nuclear-specific measures linked to ITNS performance and safety significance</t>
        </is>
      </c>
      <c r="E11" s="38" t="n"/>
      <c r="F11" s="38">
        <f>IF(E11="","",IF(E11&lt;3,"Yes","No"))</f>
        <v/>
      </c>
      <c r="G11" s="38" t="n"/>
      <c r="H11" s="38" t="n"/>
      <c r="I11" s="38" t="n"/>
    </row>
    <row r="12" ht="31.5" customHeight="1" s="26">
      <c r="B12" s="39" t="inlineStr">
        <is>
          <t>7.1.2</t>
        </is>
      </c>
      <c r="C12" s="40" t="inlineStr">
        <is>
          <t>SQEP - Suitably Qualified and Experienced Personnel</t>
        </is>
      </c>
      <c r="D12" s="41" t="inlineStr">
        <is>
          <t>Persons performing ITNS work must be demonstrably SQEP for each task, with records of qualifications, experience, and authorisations</t>
        </is>
      </c>
      <c r="E12" s="41" t="n"/>
      <c r="F12" s="41">
        <f>IF(E12="","",IF(E12&lt;3,"Yes","No"))</f>
        <v/>
      </c>
      <c r="G12" s="41" t="n"/>
      <c r="H12" s="41" t="n"/>
      <c r="I12" s="41" t="n"/>
    </row>
    <row r="13" ht="31.5" customHeight="1" s="26">
      <c r="B13" s="36" t="inlineStr">
        <is>
          <t>7.1.5</t>
        </is>
      </c>
      <c r="C13" s="37" t="inlineStr">
        <is>
          <t>Nuclear Measurement and Calibration</t>
        </is>
      </c>
      <c r="D13" s="38" t="inlineStr">
        <is>
          <t>Measuring equipment used on ITNS work must be calibrated, controlled, and traceable to national standards</t>
        </is>
      </c>
      <c r="E13" s="38" t="n"/>
      <c r="F13" s="38">
        <f>IF(E13="","",IF(E13&lt;3,"Yes","No"))</f>
        <v/>
      </c>
      <c r="G13" s="38" t="n"/>
      <c r="H13" s="38" t="n"/>
      <c r="I13" s="38" t="n"/>
    </row>
    <row r="14" ht="31.5" customHeight="1" s="26">
      <c r="B14" s="39" t="inlineStr">
        <is>
          <t>7.2</t>
        </is>
      </c>
      <c r="C14" s="40" t="inlineStr">
        <is>
          <t>Nuclear-Specific Competence</t>
        </is>
      </c>
      <c r="D14" s="41" t="inlineStr">
        <is>
          <t>Competence shall be defined at activity level for ITNS work, not just role level</t>
        </is>
      </c>
      <c r="E14" s="41" t="n"/>
      <c r="F14" s="41">
        <f>IF(E14="","",IF(E14&lt;3,"Yes","No"))</f>
        <v/>
      </c>
      <c r="G14" s="41" t="n"/>
      <c r="H14" s="41" t="n"/>
      <c r="I14" s="41" t="n"/>
    </row>
    <row r="15" ht="31.5" customHeight="1" s="26">
      <c r="B15" s="36" t="inlineStr">
        <is>
          <t>7.4</t>
        </is>
      </c>
      <c r="C15" s="37" t="inlineStr">
        <is>
          <t>Nuclear Communication</t>
        </is>
      </c>
      <c r="D15" s="38" t="inlineStr">
        <is>
          <t>Processes for communicating nuclear quality requirements internally and to the supply chain shall be defined</t>
        </is>
      </c>
      <c r="E15" s="38" t="n"/>
      <c r="F15" s="38">
        <f>IF(E15="","",IF(E15&lt;3,"Yes","No"))</f>
        <v/>
      </c>
      <c r="G15" s="38" t="n"/>
      <c r="H15" s="38" t="n"/>
      <c r="I15" s="38" t="n"/>
    </row>
    <row r="16" ht="31.5" customHeight="1" s="26">
      <c r="B16" s="39" t="inlineStr">
        <is>
          <t>7.5</t>
        </is>
      </c>
      <c r="C16" s="40" t="inlineStr">
        <is>
          <t>Lifetime Quality Records</t>
        </is>
      </c>
      <c r="D16" s="41" t="inlineStr">
        <is>
          <t>ITNS quality records shall be retained for the lifetime of the nuclear facility or as otherwise specified (typically 40+ years)</t>
        </is>
      </c>
      <c r="E16" s="41" t="n"/>
      <c r="F16" s="41">
        <f>IF(E16="","",IF(E16&lt;3,"Yes","No"))</f>
        <v/>
      </c>
      <c r="G16" s="41" t="n"/>
      <c r="H16" s="41" t="n"/>
      <c r="I16" s="41" t="n"/>
    </row>
    <row r="17" ht="31.5" customHeight="1" s="26">
      <c r="B17" s="36" t="inlineStr">
        <is>
          <t>7.5.2</t>
        </is>
      </c>
      <c r="C17" s="37" t="inlineStr">
        <is>
          <t>Document Control for Nuclear Records</t>
        </is>
      </c>
      <c r="D17" s="38" t="inlineStr">
        <is>
          <t>Document control shall ensure nuclear quality records remain legible, retrievable, and protected against deterioration</t>
        </is>
      </c>
      <c r="E17" s="38" t="n"/>
      <c r="F17" s="38">
        <f>IF(E17="","",IF(E17&lt;3,"Yes","No"))</f>
        <v/>
      </c>
      <c r="G17" s="38" t="n"/>
      <c r="H17" s="38" t="n"/>
      <c r="I17" s="38" t="n"/>
    </row>
    <row r="18" ht="31.5" customHeight="1" s="26">
      <c r="B18" s="39" t="inlineStr">
        <is>
          <t>8.1</t>
        </is>
      </c>
      <c r="C18" s="40" t="inlineStr">
        <is>
          <t>Nuclear Operational Planning and Control</t>
        </is>
      </c>
      <c r="D18" s="41" t="inlineStr">
        <is>
          <t>Operational planning shall identify and apply quality controls proportionate to the nuclear safety significance of each activity</t>
        </is>
      </c>
      <c r="E18" s="41" t="n"/>
      <c r="F18" s="41">
        <f>IF(E18="","",IF(E18&lt;3,"Yes","No"))</f>
        <v/>
      </c>
      <c r="G18" s="41" t="n"/>
      <c r="H18" s="41" t="n"/>
      <c r="I18" s="41" t="n"/>
    </row>
    <row r="19" ht="31.5" customHeight="1" s="26">
      <c r="B19" s="36" t="inlineStr">
        <is>
          <t>8.3</t>
        </is>
      </c>
      <c r="C19" s="37" t="inlineStr">
        <is>
          <t>Nuclear Design and Development Controls</t>
        </is>
      </c>
      <c r="D19" s="38" t="inlineStr">
        <is>
          <t>Where applicable, design and development shall include nuclear safety classification and traceability requirements</t>
        </is>
      </c>
      <c r="E19" s="38" t="n"/>
      <c r="F19" s="38">
        <f>IF(E19="","",IF(E19&lt;3,"Yes","No"))</f>
        <v/>
      </c>
      <c r="G19" s="38" t="n"/>
      <c r="H19" s="38" t="n"/>
      <c r="I19" s="38" t="n"/>
    </row>
    <row r="20" ht="31.5" customHeight="1" s="26">
      <c r="B20" s="39" t="inlineStr">
        <is>
          <t>8.4</t>
        </is>
      </c>
      <c r="C20" s="40" t="inlineStr">
        <is>
          <t>Nuclear Supply Chain Controls</t>
        </is>
      </c>
      <c r="D20" s="41" t="inlineStr">
        <is>
          <t>Procurement of ITNS shall include CFSI prevention, supplier qualification, flow-down of nuclear requirements, and right of access</t>
        </is>
      </c>
      <c r="E20" s="41" t="n"/>
      <c r="F20" s="41">
        <f>IF(E20="","",IF(E20&lt;3,"Yes","No"))</f>
        <v/>
      </c>
      <c r="G20" s="41" t="n"/>
      <c r="H20" s="41" t="n"/>
      <c r="I20" s="41" t="n"/>
    </row>
    <row r="21" ht="31.5" customHeight="1" s="26">
      <c r="B21" s="36" t="inlineStr">
        <is>
          <t>8.4 CFSI</t>
        </is>
      </c>
      <c r="C21" s="37" t="inlineStr">
        <is>
          <t>CFSI Controls in Procurement</t>
        </is>
      </c>
      <c r="D21" s="38" t="inlineStr">
        <is>
          <t>Specific processes to identify and manage CFSI risks at purchasing stage, including at-risk procurement recognition</t>
        </is>
      </c>
      <c r="E21" s="38" t="n"/>
      <c r="F21" s="38">
        <f>IF(E21="","",IF(E21&lt;3,"Yes","No"))</f>
        <v/>
      </c>
      <c r="G21" s="38" t="n"/>
      <c r="H21" s="38" t="n"/>
      <c r="I21" s="38" t="n"/>
    </row>
    <row r="22" ht="31.5" customHeight="1" s="26">
      <c r="B22" s="39" t="inlineStr">
        <is>
          <t>8.4 GR</t>
        </is>
      </c>
      <c r="C22" s="40" t="inlineStr">
        <is>
          <t>CFSI Controls at Goods Receipt</t>
        </is>
      </c>
      <c r="D22" s="41" t="inlineStr">
        <is>
          <t>Specific processes to detect CFSI at goods receipt inspection including the nine key warning sign categories</t>
        </is>
      </c>
      <c r="E22" s="41" t="n"/>
      <c r="F22" s="41">
        <f>IF(E22="","",IF(E22&lt;3,"Yes","No"))</f>
        <v/>
      </c>
      <c r="G22" s="41" t="n"/>
      <c r="H22" s="41" t="n"/>
      <c r="I22" s="41" t="n"/>
    </row>
    <row r="23" ht="31.5" customHeight="1" s="26">
      <c r="B23" s="36" t="inlineStr">
        <is>
          <t>8.5</t>
        </is>
      </c>
      <c r="C23" s="37" t="inlineStr">
        <is>
          <t>Special Processes Control</t>
        </is>
      </c>
      <c r="D23" s="38" t="inlineStr">
        <is>
          <t>Special processes (welding, NDE, heat treatment, coating) shall be performed to qualified procedures by qualified personnel</t>
        </is>
      </c>
      <c r="E23" s="38" t="n"/>
      <c r="F23" s="38">
        <f>IF(E23="","",IF(E23&lt;3,"Yes","No"))</f>
        <v/>
      </c>
      <c r="G23" s="38" t="n"/>
      <c r="H23" s="38" t="n"/>
      <c r="I23" s="38" t="n"/>
    </row>
    <row r="24" ht="31.5" customHeight="1" s="26">
      <c r="B24" s="39" t="inlineStr">
        <is>
          <t>8.5.6</t>
        </is>
      </c>
      <c r="C24" s="40" t="inlineStr">
        <is>
          <t>Production and Service Provision</t>
        </is>
      </c>
      <c r="D24" s="41" t="inlineStr">
        <is>
          <t>ITNS production activities shall apply controls proportionate to nuclear safety grade including hold and witness points</t>
        </is>
      </c>
      <c r="E24" s="41" t="n"/>
      <c r="F24" s="41">
        <f>IF(E24="","",IF(E24&lt;3,"Yes","No"))</f>
        <v/>
      </c>
      <c r="G24" s="41" t="n"/>
      <c r="H24" s="41" t="n"/>
      <c r="I24" s="41" t="n"/>
    </row>
    <row r="25" ht="31.5" customHeight="1" s="26">
      <c r="B25" s="36" t="inlineStr">
        <is>
          <t>8.6</t>
        </is>
      </c>
      <c r="C25" s="37" t="inlineStr">
        <is>
          <t>Release of ITNS Products</t>
        </is>
      </c>
      <c r="D25" s="38" t="inlineStr">
        <is>
          <t>Release of ITNS products shall include formal verification and documented authorisation before delivery or use</t>
        </is>
      </c>
      <c r="E25" s="38" t="n"/>
      <c r="F25" s="38">
        <f>IF(E25="","",IF(E25&lt;3,"Yes","No"))</f>
        <v/>
      </c>
      <c r="G25" s="38" t="n"/>
      <c r="H25" s="38" t="n"/>
      <c r="I25" s="38" t="n"/>
    </row>
    <row r="26" ht="31.5" customHeight="1" s="26">
      <c r="B26" s="39" t="inlineStr">
        <is>
          <t>8.7</t>
        </is>
      </c>
      <c r="C26" s="40" t="inlineStr">
        <is>
          <t>Nuclear Non-Conformance Control</t>
        </is>
      </c>
      <c r="D26" s="41" t="inlineStr">
        <is>
          <t>NCRs on ITNS work shall be graded for nuclear safety significance, formally dispositioned, and closed with verification</t>
        </is>
      </c>
      <c r="E26" s="41" t="n"/>
      <c r="F26" s="41">
        <f>IF(E26="","",IF(E26&lt;3,"Yes","No"))</f>
        <v/>
      </c>
      <c r="G26" s="41" t="n"/>
      <c r="H26" s="41" t="n"/>
      <c r="I26" s="41" t="n"/>
    </row>
    <row r="27" ht="31.5" customHeight="1" s="26">
      <c r="B27" s="36" t="inlineStr">
        <is>
          <t>8.7 CON</t>
        </is>
      </c>
      <c r="C27" s="37" t="inlineStr">
        <is>
          <t>Concession Management</t>
        </is>
      </c>
      <c r="D27" s="38" t="inlineStr">
        <is>
          <t>Use-as-is dispositions and concessions require formal technical justification and approval before acceptance</t>
        </is>
      </c>
      <c r="E27" s="38" t="n"/>
      <c r="F27" s="38">
        <f>IF(E27="","",IF(E27&lt;3,"Yes","No"))</f>
        <v/>
      </c>
      <c r="G27" s="38" t="n"/>
      <c r="H27" s="38" t="n"/>
      <c r="I27" s="38" t="n"/>
    </row>
    <row r="28" ht="31.5" customHeight="1" s="26">
      <c r="B28" s="39" t="inlineStr">
        <is>
          <t>9.1</t>
        </is>
      </c>
      <c r="C28" s="40" t="inlineStr">
        <is>
          <t>Nuclear Performance Monitoring</t>
        </is>
      </c>
      <c r="D28" s="41" t="inlineStr">
        <is>
          <t>Performance indicators shall include nuclear-specific quality metrics reviewed at defined intervals</t>
        </is>
      </c>
      <c r="E28" s="41" t="n"/>
      <c r="F28" s="41">
        <f>IF(E28="","",IF(E28&lt;3,"Yes","No"))</f>
        <v/>
      </c>
      <c r="G28" s="41" t="n"/>
      <c r="H28" s="41" t="n"/>
      <c r="I28" s="41" t="n"/>
    </row>
    <row r="29" ht="31.5" customHeight="1" s="26">
      <c r="B29" s="36" t="inlineStr">
        <is>
          <t>9.2</t>
        </is>
      </c>
      <c r="C29" s="37" t="inlineStr">
        <is>
          <t>Nuclear Internal Audit</t>
        </is>
      </c>
      <c r="D29" s="38" t="inlineStr">
        <is>
          <t>Internal audits shall specifically cover ISO 19443 additional requirements and ITNS activities</t>
        </is>
      </c>
      <c r="E29" s="38" t="n"/>
      <c r="F29" s="38">
        <f>IF(E29="","",IF(E29&lt;3,"Yes","No"))</f>
        <v/>
      </c>
      <c r="G29" s="38" t="n"/>
      <c r="H29" s="38" t="n"/>
      <c r="I29" s="38" t="n"/>
    </row>
    <row r="30" ht="31.5" customHeight="1" s="26">
      <c r="B30" s="39" t="inlineStr">
        <is>
          <t>9.3</t>
        </is>
      </c>
      <c r="C30" s="40" t="inlineStr">
        <is>
          <t>Nuclear Management Review</t>
        </is>
      </c>
      <c r="D30" s="41" t="inlineStr">
        <is>
          <t>Management review shall include nuclear quality culture performance, ITNS metrics, and SQEP currency</t>
        </is>
      </c>
      <c r="E30" s="41" t="n"/>
      <c r="F30" s="41">
        <f>IF(E30="","",IF(E30&lt;3,"Yes","No"))</f>
        <v/>
      </c>
      <c r="G30" s="41" t="n"/>
      <c r="H30" s="41" t="n"/>
      <c r="I30" s="41" t="n"/>
    </row>
    <row r="31" ht="31.5" customHeight="1" s="26">
      <c r="B31" s="36" t="inlineStr">
        <is>
          <t>10.1</t>
        </is>
      </c>
      <c r="C31" s="37" t="inlineStr">
        <is>
          <t>Nuclear Continual Improvement</t>
        </is>
      </c>
      <c r="D31" s="38" t="inlineStr">
        <is>
          <t>Improvement processes shall include nuclear-specific learning from OPEX, industry alerts, and CFSI events</t>
        </is>
      </c>
      <c r="E31" s="38" t="n"/>
      <c r="F31" s="38">
        <f>IF(E31="","",IF(E31&lt;3,"Yes","No"))</f>
        <v/>
      </c>
      <c r="G31" s="38" t="n"/>
      <c r="H31" s="38" t="n"/>
      <c r="I31" s="38" t="n"/>
    </row>
    <row r="32" ht="31.5" customHeight="1" s="26">
      <c r="B32" s="39" t="inlineStr">
        <is>
          <t>10.2</t>
        </is>
      </c>
      <c r="C32" s="40" t="inlineStr">
        <is>
          <t>Nuclear Corrective Action</t>
        </is>
      </c>
      <c r="D32" s="41" t="inlineStr">
        <is>
          <t>Corrective actions on nuclear quality issues shall be evaluated for safety significance and effectiveness verified</t>
        </is>
      </c>
      <c r="E32" s="41" t="n"/>
      <c r="F32" s="41">
        <f>IF(E32="","",IF(E32&lt;3,"Yes","No"))</f>
        <v/>
      </c>
      <c r="G32" s="41" t="n"/>
      <c r="H32" s="41" t="n"/>
      <c r="I32" s="41" t="n"/>
    </row>
  </sheetData>
  <mergeCells count="6">
    <mergeCell ref="E3:I3"/>
    <mergeCell ref="B3:D3"/>
    <mergeCell ref="G2:H2"/>
    <mergeCell ref="E2:F2"/>
    <mergeCell ref="B1:I1"/>
    <mergeCell ref="B2:D2"/>
  </mergeCells>
  <conditionalFormatting sqref="E5:E32">
    <cfRule type="cellIs" rank="0" priority="2" equalAverage="0" operator="equal" aboveAverage="0" dxfId="0" text="" percent="0" bottom="0">
      <formula>3</formula>
    </cfRule>
    <cfRule type="cellIs" rank="0" priority="3" equalAverage="0" operator="equal" aboveAverage="0" dxfId="1" text="" percent="0" bottom="0">
      <formula>2</formula>
    </cfRule>
    <cfRule type="cellIs" rank="0" priority="4" equalAverage="0" operator="equal" aboveAverage="0" dxfId="2" text="" percent="0" bottom="0">
      <formula>1</formula>
    </cfRule>
    <cfRule type="cellIs" rank="0" priority="5" equalAverage="0" operator="equal" aboveAverage="0" dxfId="3" text="" percent="0" bottom="0">
      <formula>0</formula>
    </cfRule>
  </conditionalFormatting>
  <conditionalFormatting sqref="F5:F32">
    <cfRule type="cellIs" rank="0" priority="6" equalAverage="0" operator="equal" aboveAverage="0" dxfId="4" text="" percent="0" bottom="0">
      <formula>"Yes"</formula>
    </cfRule>
  </conditionalFormatting>
  <dataValidations count="1">
    <dataValidation sqref="E5:E32" showDropDown="0" showInputMessage="0" showErrorMessage="0" allowBlank="1" type="whole" errorStyle="stop" operator="between">
      <formula1>0</formula1>
      <formula2>3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B1:D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5" min="1" max="1"/>
    <col width="40" customWidth="1" style="25" min="2" max="2"/>
    <col width="18" customWidth="1" style="25" min="3" max="4"/>
  </cols>
  <sheetData>
    <row r="1" ht="50" customHeight="1" s="26">
      <c r="B1" s="27" t="inlineStr">
        <is>
          <t>NSS-03b  |  ISO 19443 GAP ANALYSIS  |  Dashboard</t>
        </is>
      </c>
    </row>
    <row r="3" ht="21.75" customHeight="1" s="26">
      <c r="B3" s="42" t="inlineStr">
        <is>
          <t>Metric</t>
        </is>
      </c>
      <c r="C3" s="42" t="inlineStr">
        <is>
          <t>Value</t>
        </is>
      </c>
    </row>
    <row r="4" ht="21.75" customHeight="1" s="26">
      <c r="B4" s="43" t="inlineStr">
        <is>
          <t>Total Requirements Assessed</t>
        </is>
      </c>
      <c r="C4" s="44">
        <f>COUNTA('Gap Analysis'!E5:E32)</f>
        <v/>
      </c>
    </row>
    <row r="5" ht="21.75" customHeight="1" s="26">
      <c r="B5" s="45" t="inlineStr">
        <is>
          <t>Fully Compliant (Score 3)</t>
        </is>
      </c>
      <c r="C5" s="46">
        <f>COUNTIF('Gap Analysis'!E5:E32,3)</f>
        <v/>
      </c>
    </row>
    <row r="6" ht="21.75" customHeight="1" s="26">
      <c r="B6" s="43" t="inlineStr">
        <is>
          <t>Developing (Score 2)</t>
        </is>
      </c>
      <c r="C6" s="44">
        <f>COUNTIF('Gap Analysis'!E5:E32,2)</f>
        <v/>
      </c>
    </row>
    <row r="7" ht="21.75" customHeight="1" s="26">
      <c r="B7" s="45" t="inlineStr">
        <is>
          <t>Partial (Score 1)</t>
        </is>
      </c>
      <c r="C7" s="46">
        <f>COUNTIF('Gap Analysis'!E5:E32,1)</f>
        <v/>
      </c>
    </row>
    <row r="8" ht="21.75" customHeight="1" s="26">
      <c r="B8" s="43" t="inlineStr">
        <is>
          <t>Not in Place (Score 0)</t>
        </is>
      </c>
      <c r="C8" s="44">
        <f>COUNTIF('Gap Analysis'!E5:E32,0)</f>
        <v/>
      </c>
    </row>
    <row r="9" ht="21.75" customHeight="1" s="26">
      <c r="B9" s="45" t="inlineStr">
        <is>
          <t>Total Gaps Identified</t>
        </is>
      </c>
      <c r="C9" s="46">
        <f>COUNTIF('Gap Analysis'!F5:F32,"Yes")</f>
        <v/>
      </c>
    </row>
    <row r="10" ht="21.75" customHeight="1" s="26">
      <c r="B10" s="43" t="inlineStr">
        <is>
          <t>Overall Compliance % (Score 3 only)</t>
        </is>
      </c>
      <c r="C10" s="44">
        <f>IFERROR(TEXT(COUNTIF('Gap Analysis'!E5:E32,3)/COUNTA('Gap Analysis'!E5:E32),"0%"),"")</f>
        <v/>
      </c>
    </row>
    <row r="11" ht="21.75" customHeight="1" s="26">
      <c r="B11" s="45" t="inlineStr">
        <is>
          <t>Average Score Across All Requirements</t>
        </is>
      </c>
      <c r="C11" s="46">
        <f>IFERROR(AVERAGE('Gap Analysis'!E5:E32),"")</f>
        <v/>
      </c>
    </row>
    <row r="14" ht="24" customHeight="1" s="26">
      <c r="B14" s="47" t="inlineStr">
        <is>
          <t>COMPLIANCE BY ISO 19443 CLAUSE CLUSTER</t>
        </is>
      </c>
    </row>
    <row r="15" ht="19.5" customHeight="1" s="26">
      <c r="B15" s="45" t="inlineStr">
        <is>
          <t>Context (Clauses 4.x)</t>
        </is>
      </c>
      <c r="C15" s="48">
        <f>IFERROR(AVERAGE('Gap Analysis'!E5:E7),"")</f>
        <v/>
      </c>
    </row>
    <row r="16" ht="19.5" customHeight="1" s="26">
      <c r="B16" s="43" t="inlineStr">
        <is>
          <t>Leadership (Clauses 5.x)</t>
        </is>
      </c>
      <c r="C16" s="49">
        <f>IFERROR(AVERAGE('Gap Analysis'!E8:E9),"")</f>
        <v/>
      </c>
    </row>
    <row r="17" ht="19.5" customHeight="1" s="26">
      <c r="B17" s="45" t="inlineStr">
        <is>
          <t>Planning (Clauses 6.x)</t>
        </is>
      </c>
      <c r="C17" s="48">
        <f>IFERROR(AVERAGE('Gap Analysis'!E10:E11),"")</f>
        <v/>
      </c>
    </row>
    <row r="18" ht="19.5" customHeight="1" s="26">
      <c r="B18" s="43" t="inlineStr">
        <is>
          <t>Support (Clauses 7.x)</t>
        </is>
      </c>
      <c r="C18" s="49">
        <f>IFERROR(AVERAGE('Gap Analysis'!E12:E17),"")</f>
        <v/>
      </c>
    </row>
    <row r="19" ht="19.5" customHeight="1" s="26">
      <c r="B19" s="45" t="inlineStr">
        <is>
          <t>Operation (Clauses 8.x)</t>
        </is>
      </c>
      <c r="C19" s="48">
        <f>IFERROR(AVERAGE('Gap Analysis'!E18:E27),"")</f>
        <v/>
      </c>
    </row>
    <row r="20" ht="19.5" customHeight="1" s="26">
      <c r="B20" s="43" t="inlineStr">
        <is>
          <t>Performance and Improvement (Clauses 9-10.x)</t>
        </is>
      </c>
      <c r="C20" s="49">
        <f>IFERROR(AVERAGE('Gap Analysis'!E28:E32),"")</f>
        <v/>
      </c>
    </row>
  </sheetData>
  <mergeCells count="2">
    <mergeCell ref="B1:D1"/>
    <mergeCell ref="B14:D14"/>
  </mergeCells>
  <conditionalFormatting sqref="C9">
    <cfRule type="cellIs" rank="0" priority="2" equalAverage="0" operator="greaterThan" aboveAverage="0" dxfId="5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B1:G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25" min="1" max="1"/>
    <col width="8" customWidth="1" style="25" min="2" max="2"/>
    <col width="30" customWidth="1" style="25" min="3" max="3"/>
    <col width="32" customWidth="1" style="25" min="4" max="4"/>
    <col width="16" customWidth="1" style="25" min="5" max="5"/>
    <col width="14" customWidth="1" style="25" min="6" max="7"/>
  </cols>
  <sheetData>
    <row r="1" ht="50" customHeight="1" s="26">
      <c r="B1" s="27" t="inlineStr">
        <is>
          <t>NSS-03b  |  ISO 19443 GAP CLOSURE ACTION TRACKER</t>
        </is>
      </c>
    </row>
    <row r="3" ht="27.75" customHeight="1" s="26">
      <c r="B3" s="50" t="inlineStr">
        <is>
          <t>Clause</t>
        </is>
      </c>
      <c r="C3" s="50" t="inlineStr">
        <is>
          <t>Gap Description</t>
        </is>
      </c>
      <c r="D3" s="50" t="inlineStr">
        <is>
          <t>Closure Action</t>
        </is>
      </c>
      <c r="E3" s="50" t="inlineStr">
        <is>
          <t>Owner</t>
        </is>
      </c>
      <c r="F3" s="50" t="inlineStr">
        <is>
          <t>Target Date</t>
        </is>
      </c>
      <c r="G3" s="50" t="inlineStr">
        <is>
          <t>Status</t>
        </is>
      </c>
    </row>
    <row r="4" ht="27.75" customHeight="1" s="26">
      <c r="B4" s="51" t="n"/>
      <c r="C4" s="51" t="n"/>
      <c r="D4" s="51" t="n"/>
      <c r="E4" s="51" t="n"/>
      <c r="F4" s="51" t="n"/>
      <c r="G4" s="51" t="n"/>
    </row>
    <row r="5" ht="27.75" customHeight="1" s="26">
      <c r="B5" s="52" t="n"/>
      <c r="C5" s="52" t="n"/>
      <c r="D5" s="52" t="n"/>
      <c r="E5" s="52" t="n"/>
      <c r="F5" s="52" t="n"/>
      <c r="G5" s="52" t="n"/>
    </row>
    <row r="6" ht="27.75" customHeight="1" s="26">
      <c r="B6" s="51" t="n"/>
      <c r="C6" s="51" t="n"/>
      <c r="D6" s="51" t="n"/>
      <c r="E6" s="51" t="n"/>
      <c r="F6" s="51" t="n"/>
      <c r="G6" s="51" t="n"/>
    </row>
    <row r="7" ht="27.75" customHeight="1" s="26">
      <c r="B7" s="52" t="n"/>
      <c r="C7" s="52" t="n"/>
      <c r="D7" s="52" t="n"/>
      <c r="E7" s="52" t="n"/>
      <c r="F7" s="52" t="n"/>
      <c r="G7" s="52" t="n"/>
    </row>
    <row r="8" ht="27.75" customHeight="1" s="26">
      <c r="B8" s="51" t="n"/>
      <c r="C8" s="51" t="n"/>
      <c r="D8" s="51" t="n"/>
      <c r="E8" s="51" t="n"/>
      <c r="F8" s="51" t="n"/>
      <c r="G8" s="51" t="n"/>
    </row>
    <row r="9" ht="27.75" customHeight="1" s="26">
      <c r="B9" s="52" t="n"/>
      <c r="C9" s="52" t="n"/>
      <c r="D9" s="52" t="n"/>
      <c r="E9" s="52" t="n"/>
      <c r="F9" s="52" t="n"/>
      <c r="G9" s="52" t="n"/>
    </row>
    <row r="10" ht="27.75" customHeight="1" s="26">
      <c r="B10" s="51" t="n"/>
      <c r="C10" s="51" t="n"/>
      <c r="D10" s="51" t="n"/>
      <c r="E10" s="51" t="n"/>
      <c r="F10" s="51" t="n"/>
      <c r="G10" s="51" t="n"/>
    </row>
    <row r="11" ht="27.75" customHeight="1" s="26">
      <c r="B11" s="52" t="n"/>
      <c r="C11" s="52" t="n"/>
      <c r="D11" s="52" t="n"/>
      <c r="E11" s="52" t="n"/>
      <c r="F11" s="52" t="n"/>
      <c r="G11" s="52" t="n"/>
    </row>
    <row r="12" ht="27.75" customHeight="1" s="26">
      <c r="B12" s="51" t="n"/>
      <c r="C12" s="51" t="n"/>
      <c r="D12" s="51" t="n"/>
      <c r="E12" s="51" t="n"/>
      <c r="F12" s="51" t="n"/>
      <c r="G12" s="51" t="n"/>
    </row>
    <row r="13" ht="27.75" customHeight="1" s="26">
      <c r="B13" s="52" t="n"/>
      <c r="C13" s="52" t="n"/>
      <c r="D13" s="52" t="n"/>
      <c r="E13" s="52" t="n"/>
      <c r="F13" s="52" t="n"/>
      <c r="G13" s="52" t="n"/>
    </row>
    <row r="14" ht="27.75" customHeight="1" s="26">
      <c r="B14" s="51" t="n"/>
      <c r="C14" s="51" t="n"/>
      <c r="D14" s="51" t="n"/>
      <c r="E14" s="51" t="n"/>
      <c r="F14" s="51" t="n"/>
      <c r="G14" s="51" t="n"/>
    </row>
    <row r="15" ht="27.75" customHeight="1" s="26">
      <c r="B15" s="52" t="n"/>
      <c r="C15" s="52" t="n"/>
      <c r="D15" s="52" t="n"/>
      <c r="E15" s="52" t="n"/>
      <c r="F15" s="52" t="n"/>
      <c r="G15" s="52" t="n"/>
    </row>
    <row r="16" ht="27.75" customHeight="1" s="26">
      <c r="B16" s="51" t="n"/>
      <c r="C16" s="51" t="n"/>
      <c r="D16" s="51" t="n"/>
      <c r="E16" s="51" t="n"/>
      <c r="F16" s="51" t="n"/>
      <c r="G16" s="51" t="n"/>
    </row>
    <row r="17" ht="27.75" customHeight="1" s="26">
      <c r="B17" s="52" t="n"/>
      <c r="C17" s="52" t="n"/>
      <c r="D17" s="52" t="n"/>
      <c r="E17" s="52" t="n"/>
      <c r="F17" s="52" t="n"/>
      <c r="G17" s="52" t="n"/>
    </row>
    <row r="18" ht="27.75" customHeight="1" s="26">
      <c r="B18" s="51" t="n"/>
      <c r="C18" s="51" t="n"/>
      <c r="D18" s="51" t="n"/>
      <c r="E18" s="51" t="n"/>
      <c r="F18" s="51" t="n"/>
      <c r="G18" s="51" t="n"/>
    </row>
    <row r="19" ht="27.75" customHeight="1" s="26">
      <c r="B19" s="52" t="n"/>
      <c r="C19" s="52" t="n"/>
      <c r="D19" s="52" t="n"/>
      <c r="E19" s="52" t="n"/>
      <c r="F19" s="52" t="n"/>
      <c r="G19" s="52" t="n"/>
    </row>
    <row r="20" ht="27.75" customHeight="1" s="26">
      <c r="B20" s="51" t="n"/>
      <c r="C20" s="51" t="n"/>
      <c r="D20" s="51" t="n"/>
      <c r="E20" s="51" t="n"/>
      <c r="F20" s="51" t="n"/>
      <c r="G20" s="51" t="n"/>
    </row>
    <row r="21" ht="27.75" customHeight="1" s="26">
      <c r="B21" s="52" t="n"/>
      <c r="C21" s="52" t="n"/>
      <c r="D21" s="52" t="n"/>
      <c r="E21" s="52" t="n"/>
      <c r="F21" s="52" t="n"/>
      <c r="G21" s="52" t="n"/>
    </row>
    <row r="22" ht="27.75" customHeight="1" s="26">
      <c r="B22" s="51" t="n"/>
      <c r="C22" s="51" t="n"/>
      <c r="D22" s="51" t="n"/>
      <c r="E22" s="51" t="n"/>
      <c r="F22" s="51" t="n"/>
      <c r="G22" s="51" t="n"/>
    </row>
    <row r="23" ht="27.75" customHeight="1" s="26">
      <c r="B23" s="52" t="n"/>
      <c r="C23" s="52" t="n"/>
      <c r="D23" s="52" t="n"/>
      <c r="E23" s="52" t="n"/>
      <c r="F23" s="52" t="n"/>
      <c r="G23" s="52" t="n"/>
    </row>
    <row r="24" ht="27.75" customHeight="1" s="26">
      <c r="B24" s="51" t="n"/>
      <c r="C24" s="51" t="n"/>
      <c r="D24" s="51" t="n"/>
      <c r="E24" s="51" t="n"/>
      <c r="F24" s="51" t="n"/>
      <c r="G24" s="51" t="n"/>
    </row>
    <row r="25" ht="27.75" customHeight="1" s="26">
      <c r="B25" s="52" t="n"/>
      <c r="C25" s="52" t="n"/>
      <c r="D25" s="52" t="n"/>
      <c r="E25" s="52" t="n"/>
      <c r="F25" s="52" t="n"/>
      <c r="G25" s="52" t="n"/>
    </row>
    <row r="26" ht="27.75" customHeight="1" s="26">
      <c r="B26" s="51" t="n"/>
      <c r="C26" s="51" t="n"/>
      <c r="D26" s="51" t="n"/>
      <c r="E26" s="51" t="n"/>
      <c r="F26" s="51" t="n"/>
      <c r="G26" s="51" t="n"/>
    </row>
    <row r="27" ht="27.75" customHeight="1" s="26">
      <c r="B27" s="52" t="n"/>
      <c r="C27" s="52" t="n"/>
      <c r="D27" s="52" t="n"/>
      <c r="E27" s="52" t="n"/>
      <c r="F27" s="52" t="n"/>
      <c r="G27" s="52" t="n"/>
    </row>
    <row r="28" ht="27.75" customHeight="1" s="26">
      <c r="B28" s="51" t="n"/>
      <c r="C28" s="51" t="n"/>
      <c r="D28" s="51" t="n"/>
      <c r="E28" s="51" t="n"/>
      <c r="F28" s="51" t="n"/>
      <c r="G28" s="51" t="n"/>
    </row>
    <row r="29" ht="27.75" customHeight="1" s="26">
      <c r="B29" s="52" t="n"/>
      <c r="C29" s="52" t="n"/>
      <c r="D29" s="52" t="n"/>
      <c r="E29" s="52" t="n"/>
      <c r="F29" s="52" t="n"/>
      <c r="G29" s="52" t="n"/>
    </row>
    <row r="30" ht="27.75" customHeight="1" s="26">
      <c r="B30" s="51" t="n"/>
      <c r="C30" s="51" t="n"/>
      <c r="D30" s="51" t="n"/>
      <c r="E30" s="51" t="n"/>
      <c r="F30" s="51" t="n"/>
      <c r="G30" s="51" t="n"/>
    </row>
    <row r="31" ht="27.75" customHeight="1" s="26">
      <c r="B31" s="52" t="n"/>
      <c r="C31" s="52" t="n"/>
      <c r="D31" s="52" t="n"/>
      <c r="E31" s="52" t="n"/>
      <c r="F31" s="52" t="n"/>
      <c r="G31" s="52" t="n"/>
    </row>
    <row r="32" ht="27.75" customHeight="1" s="26">
      <c r="B32" s="51" t="n"/>
      <c r="C32" s="51" t="n"/>
      <c r="D32" s="51" t="n"/>
      <c r="E32" s="51" t="n"/>
      <c r="F32" s="51" t="n"/>
      <c r="G32" s="51" t="n"/>
    </row>
    <row r="33" ht="27.75" customHeight="1" s="26">
      <c r="B33" s="52" t="n"/>
      <c r="C33" s="52" t="n"/>
      <c r="D33" s="52" t="n"/>
      <c r="E33" s="52" t="n"/>
      <c r="F33" s="52" t="n"/>
      <c r="G33" s="52" t="n"/>
    </row>
    <row r="34" ht="27.75" customHeight="1" s="26">
      <c r="B34" s="51" t="n"/>
      <c r="C34" s="51" t="n"/>
      <c r="D34" s="51" t="n"/>
      <c r="E34" s="51" t="n"/>
      <c r="F34" s="51" t="n"/>
      <c r="G34" s="51" t="n"/>
    </row>
    <row r="35" ht="27.75" customHeight="1" s="26">
      <c r="B35" s="52" t="n"/>
      <c r="C35" s="52" t="n"/>
      <c r="D35" s="52" t="n"/>
      <c r="E35" s="52" t="n"/>
      <c r="F35" s="52" t="n"/>
      <c r="G35" s="52" t="n"/>
    </row>
    <row r="36" ht="27.75" customHeight="1" s="26">
      <c r="B36" s="51" t="n"/>
      <c r="C36" s="51" t="n"/>
      <c r="D36" s="51" t="n"/>
      <c r="E36" s="51" t="n"/>
      <c r="F36" s="51" t="n"/>
      <c r="G36" s="51" t="n"/>
    </row>
  </sheetData>
  <mergeCells count="1">
    <mergeCell ref="B1:G1"/>
  </mergeCells>
  <conditionalFormatting sqref="G4:G36">
    <cfRule type="cellIs" rank="0" priority="2" equalAverage="0" operator="equal" aboveAverage="0" dxfId="6" text="" percent="0" bottom="0">
      <formula>"Closed"</formula>
    </cfRule>
    <cfRule type="cellIs" rank="0" priority="3" equalAverage="0" operator="equal" aboveAverage="0" dxfId="7" text="" percent="0" bottom="0">
      <formula>"In Progress"</formula>
    </cfRule>
    <cfRule type="cellIs" rank="0" priority="4" equalAverage="0" operator="equal" aboveAverage="0" dxfId="8" text="" percent="0" bottom="0">
      <formula>"Open"</formula>
    </cfRule>
  </conditionalFormatting>
  <dataValidations count="1">
    <dataValidation sqref="G4:G36" showDropDown="0" showInputMessage="0" showErrorMessage="0" allowBlank="1" type="list" errorStyle="stop" operator="between">
      <formula1>"Open,In Progress,Closed"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C985F4-9659-4E3A-8E54-D42AAECBBD7C}"/>
</file>

<file path=customXml/itemProps2.xml><?xml version="1.0" encoding="utf-8"?>
<ds:datastoreItem xmlns:ds="http://schemas.openxmlformats.org/officeDocument/2006/customXml" ds:itemID="{709A673A-A580-486A-A6AE-E8C8E6D2DDB1}"/>
</file>

<file path=customXml/itemProps3.xml><?xml version="1.0" encoding="utf-8"?>
<ds:datastoreItem xmlns:ds="http://schemas.openxmlformats.org/officeDocument/2006/customXml" ds:itemID="{3F151709-C39C-4D86-A7C4-EE4572443DF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NSS-03b ISO 19443 Gap Analysis Tool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