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9.xml" ContentType="application/vnd.openxmlformats-officedocument.drawing+xml"/>
  <Override PartName="/xl/slicers/slicer2.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vkram\Downloads\"/>
    </mc:Choice>
  </mc:AlternateContent>
  <xr:revisionPtr revIDLastSave="0" documentId="13_ncr:1_{62C8DA74-84CF-41A2-A51D-FE1341A28A7E}" xr6:coauthVersionLast="47" xr6:coauthVersionMax="47" xr10:uidLastSave="{00000000-0000-0000-0000-000000000000}"/>
  <bookViews>
    <workbookView xWindow="-108" yWindow="-108" windowWidth="23256" windowHeight="12456" tabRatio="741" firstSheet="1" activeTab="9" xr2:uid="{00000000-000D-0000-FFFF-FFFF00000000}"/>
  </bookViews>
  <sheets>
    <sheet name="selling value" sheetId="6" r:id="rId1"/>
    <sheet name="Buying value" sheetId="7" r:id="rId2"/>
    <sheet name="Product" sheetId="9" r:id="rId3"/>
    <sheet name="Sheet4" sheetId="10" r:id="rId4"/>
    <sheet name="category" sheetId="13" r:id="rId5"/>
    <sheet name="Sheet8" sheetId="14" r:id="rId6"/>
    <sheet name="All pivot tables" sheetId="16" r:id="rId7"/>
    <sheet name="Sourse data" sheetId="19" r:id="rId8"/>
    <sheet name="Calcs" sheetId="2" r:id="rId9"/>
    <sheet name="Dashboard" sheetId="18" r:id="rId10"/>
    <sheet name="Source data 1" sheetId="20" r:id="rId11"/>
  </sheets>
  <externalReferences>
    <externalReference r:id="rId12"/>
  </externalReferences>
  <definedNames>
    <definedName name="_xlnm._FilterDatabase" localSheetId="8" hidden="1">Calcs!$A$16:$B$39</definedName>
    <definedName name="Slicer_Month2">#N/A</definedName>
    <definedName name="Slicer_PAYMENT_MODE1">#N/A</definedName>
    <definedName name="Slicer_SALE_TYPE2">#N/A</definedName>
    <definedName name="Slicer_Year">#N/A</definedName>
  </definedNames>
  <calcPr calcId="191029"/>
  <pivotCaches>
    <pivotCache cacheId="0" r:id="rId13"/>
    <pivotCache cacheId="1" r:id="rId14"/>
    <pivotCache cacheId="2" r:id="rId15"/>
    <pivotCache cacheId="3" r:id="rId16"/>
    <pivotCache cacheId="4" r:id="rId17"/>
  </pivotCaches>
  <extLs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20" l="1"/>
  <c r="G45" i="20"/>
  <c r="G44" i="20"/>
  <c r="G43" i="20"/>
  <c r="G42" i="20"/>
  <c r="G41" i="20"/>
  <c r="G40" i="20"/>
  <c r="G39" i="20"/>
  <c r="G38" i="20"/>
  <c r="G37" i="20"/>
  <c r="G36" i="20"/>
  <c r="G35" i="20"/>
  <c r="G34" i="20"/>
  <c r="G33" i="20"/>
  <c r="G32" i="20"/>
  <c r="G31" i="20"/>
  <c r="G30" i="20"/>
  <c r="G29" i="20"/>
  <c r="G28" i="20"/>
  <c r="G27" i="20"/>
  <c r="G26" i="20"/>
  <c r="G25" i="20"/>
  <c r="G24" i="20"/>
  <c r="G23" i="20"/>
  <c r="G22" i="20"/>
  <c r="G21" i="20"/>
  <c r="G20" i="20"/>
  <c r="G19" i="20"/>
  <c r="G18" i="20"/>
  <c r="G17" i="20"/>
  <c r="G16" i="20"/>
  <c r="G15" i="20"/>
  <c r="G14" i="20"/>
  <c r="G13" i="20"/>
  <c r="G12" i="20"/>
  <c r="G11" i="20"/>
  <c r="G10" i="20"/>
  <c r="G9" i="20"/>
  <c r="G8" i="20"/>
  <c r="G7" i="20"/>
  <c r="G6" i="20"/>
  <c r="G5" i="20"/>
  <c r="G4" i="20"/>
  <c r="G3" i="20"/>
  <c r="G2" i="20"/>
  <c r="R10" i="2" l="1"/>
  <c r="P528" i="19"/>
  <c r="O528" i="19"/>
  <c r="N528" i="19"/>
  <c r="K528" i="19"/>
  <c r="M528" i="19" s="1"/>
  <c r="J528" i="19"/>
  <c r="L528" i="19" s="1"/>
  <c r="I528" i="19"/>
  <c r="H528" i="19"/>
  <c r="G528" i="19"/>
  <c r="P527" i="19"/>
  <c r="O527" i="19"/>
  <c r="N527" i="19"/>
  <c r="K527" i="19"/>
  <c r="M527" i="19" s="1"/>
  <c r="J527" i="19"/>
  <c r="L527" i="19" s="1"/>
  <c r="I527" i="19"/>
  <c r="H527" i="19"/>
  <c r="G527" i="19"/>
  <c r="P526" i="19"/>
  <c r="O526" i="19"/>
  <c r="N526" i="19"/>
  <c r="M526" i="19"/>
  <c r="K526" i="19"/>
  <c r="J526" i="19"/>
  <c r="L526" i="19" s="1"/>
  <c r="I526" i="19"/>
  <c r="H526" i="19"/>
  <c r="G526" i="19"/>
  <c r="P525" i="19"/>
  <c r="O525" i="19"/>
  <c r="N525" i="19"/>
  <c r="K525" i="19"/>
  <c r="M525" i="19" s="1"/>
  <c r="J525" i="19"/>
  <c r="L525" i="19" s="1"/>
  <c r="I525" i="19"/>
  <c r="H525" i="19"/>
  <c r="G525" i="19"/>
  <c r="P524" i="19"/>
  <c r="O524" i="19"/>
  <c r="N524" i="19"/>
  <c r="K524" i="19"/>
  <c r="M524" i="19" s="1"/>
  <c r="J524" i="19"/>
  <c r="L524" i="19" s="1"/>
  <c r="I524" i="19"/>
  <c r="H524" i="19"/>
  <c r="G524" i="19"/>
  <c r="P523" i="19"/>
  <c r="O523" i="19"/>
  <c r="N523" i="19"/>
  <c r="M523" i="19"/>
  <c r="K523" i="19"/>
  <c r="J523" i="19"/>
  <c r="L523" i="19" s="1"/>
  <c r="I523" i="19"/>
  <c r="H523" i="19"/>
  <c r="G523" i="19"/>
  <c r="P522" i="19"/>
  <c r="O522" i="19"/>
  <c r="N522" i="19"/>
  <c r="K522" i="19"/>
  <c r="M522" i="19" s="1"/>
  <c r="J522" i="19"/>
  <c r="L522" i="19" s="1"/>
  <c r="I522" i="19"/>
  <c r="H522" i="19"/>
  <c r="G522" i="19"/>
  <c r="P521" i="19"/>
  <c r="O521" i="19"/>
  <c r="N521" i="19"/>
  <c r="K521" i="19"/>
  <c r="M521" i="19" s="1"/>
  <c r="J521" i="19"/>
  <c r="L521" i="19" s="1"/>
  <c r="I521" i="19"/>
  <c r="H521" i="19"/>
  <c r="G521" i="19"/>
  <c r="P520" i="19"/>
  <c r="O520" i="19"/>
  <c r="N520" i="19"/>
  <c r="M520" i="19"/>
  <c r="K520" i="19"/>
  <c r="J520" i="19"/>
  <c r="L520" i="19" s="1"/>
  <c r="I520" i="19"/>
  <c r="H520" i="19"/>
  <c r="G520" i="19"/>
  <c r="P519" i="19"/>
  <c r="O519" i="19"/>
  <c r="N519" i="19"/>
  <c r="L519" i="19"/>
  <c r="K519" i="19"/>
  <c r="M519" i="19" s="1"/>
  <c r="J519" i="19"/>
  <c r="I519" i="19"/>
  <c r="H519" i="19"/>
  <c r="G519" i="19"/>
  <c r="P518" i="19"/>
  <c r="O518" i="19"/>
  <c r="N518" i="19"/>
  <c r="K518" i="19"/>
  <c r="M518" i="19" s="1"/>
  <c r="J518" i="19"/>
  <c r="L518" i="19" s="1"/>
  <c r="I518" i="19"/>
  <c r="H518" i="19"/>
  <c r="G518" i="19"/>
  <c r="P517" i="19"/>
  <c r="O517" i="19"/>
  <c r="N517" i="19"/>
  <c r="M517" i="19"/>
  <c r="K517" i="19"/>
  <c r="J517" i="19"/>
  <c r="L517" i="19" s="1"/>
  <c r="I517" i="19"/>
  <c r="H517" i="19"/>
  <c r="G517" i="19"/>
  <c r="P516" i="19"/>
  <c r="O516" i="19"/>
  <c r="N516" i="19"/>
  <c r="K516" i="19"/>
  <c r="M516" i="19" s="1"/>
  <c r="J516" i="19"/>
  <c r="L516" i="19" s="1"/>
  <c r="I516" i="19"/>
  <c r="H516" i="19"/>
  <c r="G516" i="19"/>
  <c r="P515" i="19"/>
  <c r="O515" i="19"/>
  <c r="N515" i="19"/>
  <c r="K515" i="19"/>
  <c r="M515" i="19" s="1"/>
  <c r="J515" i="19"/>
  <c r="L515" i="19" s="1"/>
  <c r="I515" i="19"/>
  <c r="H515" i="19"/>
  <c r="G515" i="19"/>
  <c r="P514" i="19"/>
  <c r="O514" i="19"/>
  <c r="N514" i="19"/>
  <c r="M514" i="19"/>
  <c r="K514" i="19"/>
  <c r="J514" i="19"/>
  <c r="L514" i="19" s="1"/>
  <c r="I514" i="19"/>
  <c r="H514" i="19"/>
  <c r="G514" i="19"/>
  <c r="P513" i="19"/>
  <c r="O513" i="19"/>
  <c r="N513" i="19"/>
  <c r="K513" i="19"/>
  <c r="M513" i="19" s="1"/>
  <c r="J513" i="19"/>
  <c r="L513" i="19" s="1"/>
  <c r="I513" i="19"/>
  <c r="H513" i="19"/>
  <c r="G513" i="19"/>
  <c r="P512" i="19"/>
  <c r="O512" i="19"/>
  <c r="N512" i="19"/>
  <c r="K512" i="19"/>
  <c r="M512" i="19" s="1"/>
  <c r="J512" i="19"/>
  <c r="L512" i="19" s="1"/>
  <c r="I512" i="19"/>
  <c r="H512" i="19"/>
  <c r="G512" i="19"/>
  <c r="P511" i="19"/>
  <c r="O511" i="19"/>
  <c r="N511" i="19"/>
  <c r="M511" i="19"/>
  <c r="K511" i="19"/>
  <c r="J511" i="19"/>
  <c r="L511" i="19" s="1"/>
  <c r="I511" i="19"/>
  <c r="H511" i="19"/>
  <c r="G511" i="19"/>
  <c r="P510" i="19"/>
  <c r="O510" i="19"/>
  <c r="N510" i="19"/>
  <c r="L510" i="19"/>
  <c r="K510" i="19"/>
  <c r="M510" i="19" s="1"/>
  <c r="J510" i="19"/>
  <c r="I510" i="19"/>
  <c r="H510" i="19"/>
  <c r="G510" i="19"/>
  <c r="P509" i="19"/>
  <c r="O509" i="19"/>
  <c r="N509" i="19"/>
  <c r="K509" i="19"/>
  <c r="M509" i="19" s="1"/>
  <c r="J509" i="19"/>
  <c r="L509" i="19" s="1"/>
  <c r="I509" i="19"/>
  <c r="H509" i="19"/>
  <c r="G509" i="19"/>
  <c r="P508" i="19"/>
  <c r="O508" i="19"/>
  <c r="N508" i="19"/>
  <c r="M508" i="19"/>
  <c r="K508" i="19"/>
  <c r="J508" i="19"/>
  <c r="L508" i="19" s="1"/>
  <c r="I508" i="19"/>
  <c r="H508" i="19"/>
  <c r="G508" i="19"/>
  <c r="P507" i="19"/>
  <c r="O507" i="19"/>
  <c r="N507" i="19"/>
  <c r="K507" i="19"/>
  <c r="M507" i="19" s="1"/>
  <c r="J507" i="19"/>
  <c r="L507" i="19" s="1"/>
  <c r="I507" i="19"/>
  <c r="H507" i="19"/>
  <c r="G507" i="19"/>
  <c r="P506" i="19"/>
  <c r="O506" i="19"/>
  <c r="N506" i="19"/>
  <c r="K506" i="19"/>
  <c r="M506" i="19" s="1"/>
  <c r="J506" i="19"/>
  <c r="L506" i="19" s="1"/>
  <c r="I506" i="19"/>
  <c r="H506" i="19"/>
  <c r="G506" i="19"/>
  <c r="P505" i="19"/>
  <c r="O505" i="19"/>
  <c r="N505" i="19"/>
  <c r="M505" i="19"/>
  <c r="K505" i="19"/>
  <c r="J505" i="19"/>
  <c r="L505" i="19" s="1"/>
  <c r="I505" i="19"/>
  <c r="H505" i="19"/>
  <c r="G505" i="19"/>
  <c r="P504" i="19"/>
  <c r="O504" i="19"/>
  <c r="N504" i="19"/>
  <c r="K504" i="19"/>
  <c r="M504" i="19" s="1"/>
  <c r="J504" i="19"/>
  <c r="L504" i="19" s="1"/>
  <c r="I504" i="19"/>
  <c r="H504" i="19"/>
  <c r="G504" i="19"/>
  <c r="P503" i="19"/>
  <c r="O503" i="19"/>
  <c r="N503" i="19"/>
  <c r="K503" i="19"/>
  <c r="M503" i="19" s="1"/>
  <c r="J503" i="19"/>
  <c r="L503" i="19" s="1"/>
  <c r="I503" i="19"/>
  <c r="H503" i="19"/>
  <c r="G503" i="19"/>
  <c r="P502" i="19"/>
  <c r="O502" i="19"/>
  <c r="N502" i="19"/>
  <c r="K502" i="19"/>
  <c r="M502" i="19" s="1"/>
  <c r="J502" i="19"/>
  <c r="L502" i="19" s="1"/>
  <c r="I502" i="19"/>
  <c r="H502" i="19"/>
  <c r="G502" i="19"/>
  <c r="P501" i="19"/>
  <c r="O501" i="19"/>
  <c r="N501" i="19"/>
  <c r="L501" i="19"/>
  <c r="K501" i="19"/>
  <c r="M501" i="19" s="1"/>
  <c r="J501" i="19"/>
  <c r="I501" i="19"/>
  <c r="H501" i="19"/>
  <c r="G501" i="19"/>
  <c r="P500" i="19"/>
  <c r="O500" i="19"/>
  <c r="N500" i="19"/>
  <c r="K500" i="19"/>
  <c r="M500" i="19" s="1"/>
  <c r="J500" i="19"/>
  <c r="L500" i="19" s="1"/>
  <c r="I500" i="19"/>
  <c r="H500" i="19"/>
  <c r="G500" i="19"/>
  <c r="P499" i="19"/>
  <c r="O499" i="19"/>
  <c r="N499" i="19"/>
  <c r="K499" i="19"/>
  <c r="M499" i="19" s="1"/>
  <c r="J499" i="19"/>
  <c r="L499" i="19" s="1"/>
  <c r="I499" i="19"/>
  <c r="H499" i="19"/>
  <c r="G499" i="19"/>
  <c r="P498" i="19"/>
  <c r="O498" i="19"/>
  <c r="N498" i="19"/>
  <c r="M498" i="19"/>
  <c r="K498" i="19"/>
  <c r="J498" i="19"/>
  <c r="L498" i="19" s="1"/>
  <c r="I498" i="19"/>
  <c r="H498" i="19"/>
  <c r="G498" i="19"/>
  <c r="P497" i="19"/>
  <c r="O497" i="19"/>
  <c r="N497" i="19"/>
  <c r="K497" i="19"/>
  <c r="M497" i="19" s="1"/>
  <c r="J497" i="19"/>
  <c r="L497" i="19" s="1"/>
  <c r="I497" i="19"/>
  <c r="H497" i="19"/>
  <c r="G497" i="19"/>
  <c r="P496" i="19"/>
  <c r="O496" i="19"/>
  <c r="N496" i="19"/>
  <c r="M496" i="19"/>
  <c r="K496" i="19"/>
  <c r="J496" i="19"/>
  <c r="L496" i="19" s="1"/>
  <c r="I496" i="19"/>
  <c r="H496" i="19"/>
  <c r="G496" i="19"/>
  <c r="P495" i="19"/>
  <c r="O495" i="19"/>
  <c r="N495" i="19"/>
  <c r="L495" i="19"/>
  <c r="K495" i="19"/>
  <c r="M495" i="19" s="1"/>
  <c r="J495" i="19"/>
  <c r="I495" i="19"/>
  <c r="H495" i="19"/>
  <c r="G495" i="19"/>
  <c r="P494" i="19"/>
  <c r="O494" i="19"/>
  <c r="N494" i="19"/>
  <c r="K494" i="19"/>
  <c r="M494" i="19" s="1"/>
  <c r="J494" i="19"/>
  <c r="L494" i="19" s="1"/>
  <c r="I494" i="19"/>
  <c r="H494" i="19"/>
  <c r="G494" i="19"/>
  <c r="P493" i="19"/>
  <c r="O493" i="19"/>
  <c r="N493" i="19"/>
  <c r="M493" i="19"/>
  <c r="K493" i="19"/>
  <c r="J493" i="19"/>
  <c r="L493" i="19" s="1"/>
  <c r="I493" i="19"/>
  <c r="H493" i="19"/>
  <c r="G493" i="19"/>
  <c r="P492" i="19"/>
  <c r="O492" i="19"/>
  <c r="N492" i="19"/>
  <c r="K492" i="19"/>
  <c r="M492" i="19" s="1"/>
  <c r="J492" i="19"/>
  <c r="L492" i="19" s="1"/>
  <c r="I492" i="19"/>
  <c r="H492" i="19"/>
  <c r="G492" i="19"/>
  <c r="P491" i="19"/>
  <c r="O491" i="19"/>
  <c r="N491" i="19"/>
  <c r="K491" i="19"/>
  <c r="M491" i="19" s="1"/>
  <c r="J491" i="19"/>
  <c r="L491" i="19" s="1"/>
  <c r="I491" i="19"/>
  <c r="H491" i="19"/>
  <c r="G491" i="19"/>
  <c r="P490" i="19"/>
  <c r="O490" i="19"/>
  <c r="N490" i="19"/>
  <c r="M490" i="19"/>
  <c r="K490" i="19"/>
  <c r="J490" i="19"/>
  <c r="L490" i="19" s="1"/>
  <c r="I490" i="19"/>
  <c r="H490" i="19"/>
  <c r="G490" i="19"/>
  <c r="P489" i="19"/>
  <c r="O489" i="19"/>
  <c r="N489" i="19"/>
  <c r="K489" i="19"/>
  <c r="M489" i="19" s="1"/>
  <c r="J489" i="19"/>
  <c r="L489" i="19" s="1"/>
  <c r="I489" i="19"/>
  <c r="H489" i="19"/>
  <c r="G489" i="19"/>
  <c r="P488" i="19"/>
  <c r="O488" i="19"/>
  <c r="N488" i="19"/>
  <c r="K488" i="19"/>
  <c r="M488" i="19" s="1"/>
  <c r="J488" i="19"/>
  <c r="L488" i="19" s="1"/>
  <c r="I488" i="19"/>
  <c r="H488" i="19"/>
  <c r="G488" i="19"/>
  <c r="P487" i="19"/>
  <c r="O487" i="19"/>
  <c r="N487" i="19"/>
  <c r="M487" i="19"/>
  <c r="K487" i="19"/>
  <c r="J487" i="19"/>
  <c r="L487" i="19" s="1"/>
  <c r="I487" i="19"/>
  <c r="H487" i="19"/>
  <c r="G487" i="19"/>
  <c r="P486" i="19"/>
  <c r="O486" i="19"/>
  <c r="N486" i="19"/>
  <c r="L486" i="19"/>
  <c r="K486" i="19"/>
  <c r="M486" i="19" s="1"/>
  <c r="J486" i="19"/>
  <c r="I486" i="19"/>
  <c r="H486" i="19"/>
  <c r="G486" i="19"/>
  <c r="P485" i="19"/>
  <c r="O485" i="19"/>
  <c r="N485" i="19"/>
  <c r="K485" i="19"/>
  <c r="M485" i="19" s="1"/>
  <c r="J485" i="19"/>
  <c r="L485" i="19" s="1"/>
  <c r="I485" i="19"/>
  <c r="H485" i="19"/>
  <c r="G485" i="19"/>
  <c r="P484" i="19"/>
  <c r="O484" i="19"/>
  <c r="N484" i="19"/>
  <c r="M484" i="19"/>
  <c r="K484" i="19"/>
  <c r="J484" i="19"/>
  <c r="L484" i="19" s="1"/>
  <c r="I484" i="19"/>
  <c r="H484" i="19"/>
  <c r="G484" i="19"/>
  <c r="P483" i="19"/>
  <c r="O483" i="19"/>
  <c r="N483" i="19"/>
  <c r="K483" i="19"/>
  <c r="M483" i="19" s="1"/>
  <c r="J483" i="19"/>
  <c r="L483" i="19" s="1"/>
  <c r="I483" i="19"/>
  <c r="H483" i="19"/>
  <c r="G483" i="19"/>
  <c r="P482" i="19"/>
  <c r="O482" i="19"/>
  <c r="N482" i="19"/>
  <c r="K482" i="19"/>
  <c r="M482" i="19" s="1"/>
  <c r="J482" i="19"/>
  <c r="L482" i="19" s="1"/>
  <c r="I482" i="19"/>
  <c r="H482" i="19"/>
  <c r="G482" i="19"/>
  <c r="P481" i="19"/>
  <c r="O481" i="19"/>
  <c r="N481" i="19"/>
  <c r="M481" i="19"/>
  <c r="K481" i="19"/>
  <c r="J481" i="19"/>
  <c r="L481" i="19" s="1"/>
  <c r="I481" i="19"/>
  <c r="H481" i="19"/>
  <c r="G481" i="19"/>
  <c r="P480" i="19"/>
  <c r="O480" i="19"/>
  <c r="N480" i="19"/>
  <c r="K480" i="19"/>
  <c r="M480" i="19" s="1"/>
  <c r="J480" i="19"/>
  <c r="L480" i="19" s="1"/>
  <c r="I480" i="19"/>
  <c r="H480" i="19"/>
  <c r="G480" i="19"/>
  <c r="P479" i="19"/>
  <c r="O479" i="19"/>
  <c r="N479" i="19"/>
  <c r="K479" i="19"/>
  <c r="M479" i="19" s="1"/>
  <c r="J479" i="19"/>
  <c r="L479" i="19" s="1"/>
  <c r="I479" i="19"/>
  <c r="H479" i="19"/>
  <c r="G479" i="19"/>
  <c r="P478" i="19"/>
  <c r="O478" i="19"/>
  <c r="N478" i="19"/>
  <c r="M478" i="19"/>
  <c r="K478" i="19"/>
  <c r="J478" i="19"/>
  <c r="L478" i="19" s="1"/>
  <c r="I478" i="19"/>
  <c r="H478" i="19"/>
  <c r="G478" i="19"/>
  <c r="P477" i="19"/>
  <c r="O477" i="19"/>
  <c r="N477" i="19"/>
  <c r="L477" i="19"/>
  <c r="K477" i="19"/>
  <c r="M477" i="19" s="1"/>
  <c r="J477" i="19"/>
  <c r="I477" i="19"/>
  <c r="H477" i="19"/>
  <c r="G477" i="19"/>
  <c r="P476" i="19"/>
  <c r="O476" i="19"/>
  <c r="N476" i="19"/>
  <c r="K476" i="19"/>
  <c r="M476" i="19" s="1"/>
  <c r="J476" i="19"/>
  <c r="L476" i="19" s="1"/>
  <c r="I476" i="19"/>
  <c r="H476" i="19"/>
  <c r="G476" i="19"/>
  <c r="P475" i="19"/>
  <c r="O475" i="19"/>
  <c r="N475" i="19"/>
  <c r="M475" i="19"/>
  <c r="K475" i="19"/>
  <c r="J475" i="19"/>
  <c r="L475" i="19" s="1"/>
  <c r="I475" i="19"/>
  <c r="H475" i="19"/>
  <c r="G475" i="19"/>
  <c r="P474" i="19"/>
  <c r="O474" i="19"/>
  <c r="N474" i="19"/>
  <c r="K474" i="19"/>
  <c r="M474" i="19" s="1"/>
  <c r="J474" i="19"/>
  <c r="L474" i="19" s="1"/>
  <c r="I474" i="19"/>
  <c r="H474" i="19"/>
  <c r="G474" i="19"/>
  <c r="P473" i="19"/>
  <c r="O473" i="19"/>
  <c r="N473" i="19"/>
  <c r="K473" i="19"/>
  <c r="M473" i="19" s="1"/>
  <c r="J473" i="19"/>
  <c r="L473" i="19" s="1"/>
  <c r="I473" i="19"/>
  <c r="H473" i="19"/>
  <c r="G473" i="19"/>
  <c r="P472" i="19"/>
  <c r="O472" i="19"/>
  <c r="N472" i="19"/>
  <c r="M472" i="19"/>
  <c r="K472" i="19"/>
  <c r="J472" i="19"/>
  <c r="L472" i="19" s="1"/>
  <c r="I472" i="19"/>
  <c r="H472" i="19"/>
  <c r="G472" i="19"/>
  <c r="P471" i="19"/>
  <c r="O471" i="19"/>
  <c r="N471" i="19"/>
  <c r="K471" i="19"/>
  <c r="M471" i="19" s="1"/>
  <c r="J471" i="19"/>
  <c r="L471" i="19" s="1"/>
  <c r="I471" i="19"/>
  <c r="H471" i="19"/>
  <c r="G471" i="19"/>
  <c r="P470" i="19"/>
  <c r="O470" i="19"/>
  <c r="N470" i="19"/>
  <c r="K470" i="19"/>
  <c r="M470" i="19" s="1"/>
  <c r="J470" i="19"/>
  <c r="L470" i="19" s="1"/>
  <c r="I470" i="19"/>
  <c r="H470" i="19"/>
  <c r="G470" i="19"/>
  <c r="P469" i="19"/>
  <c r="O469" i="19"/>
  <c r="N469" i="19"/>
  <c r="M469" i="19"/>
  <c r="K469" i="19"/>
  <c r="J469" i="19"/>
  <c r="L469" i="19" s="1"/>
  <c r="I469" i="19"/>
  <c r="H469" i="19"/>
  <c r="G469" i="19"/>
  <c r="P468" i="19"/>
  <c r="O468" i="19"/>
  <c r="N468" i="19"/>
  <c r="M468" i="19"/>
  <c r="L468" i="19"/>
  <c r="K468" i="19"/>
  <c r="J468" i="19"/>
  <c r="I468" i="19"/>
  <c r="H468" i="19"/>
  <c r="G468" i="19"/>
  <c r="P467" i="19"/>
  <c r="O467" i="19"/>
  <c r="N467" i="19"/>
  <c r="K467" i="19"/>
  <c r="M467" i="19" s="1"/>
  <c r="J467" i="19"/>
  <c r="L467" i="19" s="1"/>
  <c r="I467" i="19"/>
  <c r="H467" i="19"/>
  <c r="G467" i="19"/>
  <c r="P466" i="19"/>
  <c r="O466" i="19"/>
  <c r="N466" i="19"/>
  <c r="K466" i="19"/>
  <c r="M466" i="19" s="1"/>
  <c r="J466" i="19"/>
  <c r="L466" i="19" s="1"/>
  <c r="I466" i="19"/>
  <c r="H466" i="19"/>
  <c r="G466" i="19"/>
  <c r="P465" i="19"/>
  <c r="O465" i="19"/>
  <c r="N465" i="19"/>
  <c r="K465" i="19"/>
  <c r="M465" i="19" s="1"/>
  <c r="J465" i="19"/>
  <c r="L465" i="19" s="1"/>
  <c r="I465" i="19"/>
  <c r="H465" i="19"/>
  <c r="G465" i="19"/>
  <c r="P464" i="19"/>
  <c r="O464" i="19"/>
  <c r="N464" i="19"/>
  <c r="K464" i="19"/>
  <c r="M464" i="19" s="1"/>
  <c r="J464" i="19"/>
  <c r="L464" i="19" s="1"/>
  <c r="I464" i="19"/>
  <c r="H464" i="19"/>
  <c r="G464" i="19"/>
  <c r="P463" i="19"/>
  <c r="O463" i="19"/>
  <c r="N463" i="19"/>
  <c r="K463" i="19"/>
  <c r="M463" i="19" s="1"/>
  <c r="J463" i="19"/>
  <c r="L463" i="19" s="1"/>
  <c r="I463" i="19"/>
  <c r="H463" i="19"/>
  <c r="G463" i="19"/>
  <c r="P462" i="19"/>
  <c r="O462" i="19"/>
  <c r="N462" i="19"/>
  <c r="L462" i="19"/>
  <c r="K462" i="19"/>
  <c r="M462" i="19" s="1"/>
  <c r="J462" i="19"/>
  <c r="I462" i="19"/>
  <c r="H462" i="19"/>
  <c r="G462" i="19"/>
  <c r="P461" i="19"/>
  <c r="O461" i="19"/>
  <c r="N461" i="19"/>
  <c r="K461" i="19"/>
  <c r="M461" i="19" s="1"/>
  <c r="J461" i="19"/>
  <c r="L461" i="19" s="1"/>
  <c r="I461" i="19"/>
  <c r="H461" i="19"/>
  <c r="G461" i="19"/>
  <c r="P460" i="19"/>
  <c r="O460" i="19"/>
  <c r="N460" i="19"/>
  <c r="M460" i="19"/>
  <c r="K460" i="19"/>
  <c r="J460" i="19"/>
  <c r="L460" i="19" s="1"/>
  <c r="I460" i="19"/>
  <c r="H460" i="19"/>
  <c r="G460" i="19"/>
  <c r="P459" i="19"/>
  <c r="O459" i="19"/>
  <c r="N459" i="19"/>
  <c r="K459" i="19"/>
  <c r="M459" i="19" s="1"/>
  <c r="J459" i="19"/>
  <c r="L459" i="19" s="1"/>
  <c r="I459" i="19"/>
  <c r="H459" i="19"/>
  <c r="G459" i="19"/>
  <c r="P458" i="19"/>
  <c r="O458" i="19"/>
  <c r="N458" i="19"/>
  <c r="K458" i="19"/>
  <c r="M458" i="19" s="1"/>
  <c r="J458" i="19"/>
  <c r="L458" i="19" s="1"/>
  <c r="I458" i="19"/>
  <c r="H458" i="19"/>
  <c r="G458" i="19"/>
  <c r="P457" i="19"/>
  <c r="O457" i="19"/>
  <c r="N457" i="19"/>
  <c r="M457" i="19"/>
  <c r="K457" i="19"/>
  <c r="J457" i="19"/>
  <c r="L457" i="19" s="1"/>
  <c r="I457" i="19"/>
  <c r="H457" i="19"/>
  <c r="G457" i="19"/>
  <c r="P456" i="19"/>
  <c r="O456" i="19"/>
  <c r="N456" i="19"/>
  <c r="K456" i="19"/>
  <c r="M456" i="19" s="1"/>
  <c r="J456" i="19"/>
  <c r="L456" i="19" s="1"/>
  <c r="I456" i="19"/>
  <c r="H456" i="19"/>
  <c r="G456" i="19"/>
  <c r="P455" i="19"/>
  <c r="O455" i="19"/>
  <c r="N455" i="19"/>
  <c r="K455" i="19"/>
  <c r="M455" i="19" s="1"/>
  <c r="J455" i="19"/>
  <c r="L455" i="19" s="1"/>
  <c r="I455" i="19"/>
  <c r="H455" i="19"/>
  <c r="G455" i="19"/>
  <c r="P454" i="19"/>
  <c r="O454" i="19"/>
  <c r="N454" i="19"/>
  <c r="M454" i="19"/>
  <c r="K454" i="19"/>
  <c r="J454" i="19"/>
  <c r="L454" i="19" s="1"/>
  <c r="I454" i="19"/>
  <c r="H454" i="19"/>
  <c r="G454" i="19"/>
  <c r="P453" i="19"/>
  <c r="O453" i="19"/>
  <c r="N453" i="19"/>
  <c r="L453" i="19"/>
  <c r="K453" i="19"/>
  <c r="M453" i="19" s="1"/>
  <c r="J453" i="19"/>
  <c r="I453" i="19"/>
  <c r="H453" i="19"/>
  <c r="G453" i="19"/>
  <c r="P452" i="19"/>
  <c r="O452" i="19"/>
  <c r="N452" i="19"/>
  <c r="K452" i="19"/>
  <c r="M452" i="19" s="1"/>
  <c r="J452" i="19"/>
  <c r="L452" i="19" s="1"/>
  <c r="I452" i="19"/>
  <c r="H452" i="19"/>
  <c r="G452" i="19"/>
  <c r="P451" i="19"/>
  <c r="O451" i="19"/>
  <c r="N451" i="19"/>
  <c r="M451" i="19"/>
  <c r="L451" i="19"/>
  <c r="K451" i="19"/>
  <c r="J451" i="19"/>
  <c r="I451" i="19"/>
  <c r="H451" i="19"/>
  <c r="G451" i="19"/>
  <c r="P450" i="19"/>
  <c r="O450" i="19"/>
  <c r="N450" i="19"/>
  <c r="K450" i="19"/>
  <c r="M450" i="19" s="1"/>
  <c r="J450" i="19"/>
  <c r="L450" i="19" s="1"/>
  <c r="I450" i="19"/>
  <c r="H450" i="19"/>
  <c r="G450" i="19"/>
  <c r="P449" i="19"/>
  <c r="O449" i="19"/>
  <c r="N449" i="19"/>
  <c r="K449" i="19"/>
  <c r="M449" i="19" s="1"/>
  <c r="J449" i="19"/>
  <c r="L449" i="19" s="1"/>
  <c r="I449" i="19"/>
  <c r="H449" i="19"/>
  <c r="G449" i="19"/>
  <c r="P448" i="19"/>
  <c r="O448" i="19"/>
  <c r="N448" i="19"/>
  <c r="K448" i="19"/>
  <c r="M448" i="19" s="1"/>
  <c r="J448" i="19"/>
  <c r="L448" i="19" s="1"/>
  <c r="I448" i="19"/>
  <c r="H448" i="19"/>
  <c r="G448" i="19"/>
  <c r="P447" i="19"/>
  <c r="O447" i="19"/>
  <c r="N447" i="19"/>
  <c r="K447" i="19"/>
  <c r="M447" i="19" s="1"/>
  <c r="J447" i="19"/>
  <c r="L447" i="19" s="1"/>
  <c r="I447" i="19"/>
  <c r="H447" i="19"/>
  <c r="G447" i="19"/>
  <c r="P446" i="19"/>
  <c r="O446" i="19"/>
  <c r="N446" i="19"/>
  <c r="K446" i="19"/>
  <c r="M446" i="19" s="1"/>
  <c r="J446" i="19"/>
  <c r="L446" i="19" s="1"/>
  <c r="I446" i="19"/>
  <c r="H446" i="19"/>
  <c r="G446" i="19"/>
  <c r="P445" i="19"/>
  <c r="O445" i="19"/>
  <c r="N445" i="19"/>
  <c r="K445" i="19"/>
  <c r="M445" i="19" s="1"/>
  <c r="J445" i="19"/>
  <c r="L445" i="19" s="1"/>
  <c r="I445" i="19"/>
  <c r="H445" i="19"/>
  <c r="G445" i="19"/>
  <c r="P444" i="19"/>
  <c r="O444" i="19"/>
  <c r="N444" i="19"/>
  <c r="K444" i="19"/>
  <c r="M444" i="19" s="1"/>
  <c r="J444" i="19"/>
  <c r="L444" i="19" s="1"/>
  <c r="I444" i="19"/>
  <c r="H444" i="19"/>
  <c r="G444" i="19"/>
  <c r="P443" i="19"/>
  <c r="O443" i="19"/>
  <c r="N443" i="19"/>
  <c r="K443" i="19"/>
  <c r="M443" i="19" s="1"/>
  <c r="J443" i="19"/>
  <c r="L443" i="19" s="1"/>
  <c r="I443" i="19"/>
  <c r="H443" i="19"/>
  <c r="G443" i="19"/>
  <c r="P442" i="19"/>
  <c r="O442" i="19"/>
  <c r="N442" i="19"/>
  <c r="K442" i="19"/>
  <c r="M442" i="19" s="1"/>
  <c r="J442" i="19"/>
  <c r="L442" i="19" s="1"/>
  <c r="I442" i="19"/>
  <c r="H442" i="19"/>
  <c r="G442" i="19"/>
  <c r="P441" i="19"/>
  <c r="O441" i="19"/>
  <c r="N441" i="19"/>
  <c r="L441" i="19"/>
  <c r="K441" i="19"/>
  <c r="M441" i="19" s="1"/>
  <c r="J441" i="19"/>
  <c r="I441" i="19"/>
  <c r="H441" i="19"/>
  <c r="G441" i="19"/>
  <c r="P440" i="19"/>
  <c r="O440" i="19"/>
  <c r="N440" i="19"/>
  <c r="K440" i="19"/>
  <c r="M440" i="19" s="1"/>
  <c r="J440" i="19"/>
  <c r="L440" i="19" s="1"/>
  <c r="I440" i="19"/>
  <c r="H440" i="19"/>
  <c r="G440" i="19"/>
  <c r="P439" i="19"/>
  <c r="O439" i="19"/>
  <c r="N439" i="19"/>
  <c r="L439" i="19"/>
  <c r="K439" i="19"/>
  <c r="M439" i="19" s="1"/>
  <c r="J439" i="19"/>
  <c r="I439" i="19"/>
  <c r="H439" i="19"/>
  <c r="G439" i="19"/>
  <c r="P438" i="19"/>
  <c r="O438" i="19"/>
  <c r="N438" i="19"/>
  <c r="L438" i="19"/>
  <c r="K438" i="19"/>
  <c r="M438" i="19" s="1"/>
  <c r="J438" i="19"/>
  <c r="I438" i="19"/>
  <c r="H438" i="19"/>
  <c r="G438" i="19"/>
  <c r="P437" i="19"/>
  <c r="O437" i="19"/>
  <c r="N437" i="19"/>
  <c r="K437" i="19"/>
  <c r="M437" i="19" s="1"/>
  <c r="J437" i="19"/>
  <c r="L437" i="19" s="1"/>
  <c r="I437" i="19"/>
  <c r="H437" i="19"/>
  <c r="G437" i="19"/>
  <c r="P436" i="19"/>
  <c r="O436" i="19"/>
  <c r="N436" i="19"/>
  <c r="L436" i="19"/>
  <c r="K436" i="19"/>
  <c r="M436" i="19" s="1"/>
  <c r="J436" i="19"/>
  <c r="I436" i="19"/>
  <c r="H436" i="19"/>
  <c r="G436" i="19"/>
  <c r="P435" i="19"/>
  <c r="O435" i="19"/>
  <c r="N435" i="19"/>
  <c r="L435" i="19"/>
  <c r="K435" i="19"/>
  <c r="M435" i="19" s="1"/>
  <c r="J435" i="19"/>
  <c r="I435" i="19"/>
  <c r="H435" i="19"/>
  <c r="G435" i="19"/>
  <c r="P434" i="19"/>
  <c r="O434" i="19"/>
  <c r="N434" i="19"/>
  <c r="K434" i="19"/>
  <c r="M434" i="19" s="1"/>
  <c r="J434" i="19"/>
  <c r="L434" i="19" s="1"/>
  <c r="I434" i="19"/>
  <c r="H434" i="19"/>
  <c r="G434" i="19"/>
  <c r="P433" i="19"/>
  <c r="O433" i="19"/>
  <c r="N433" i="19"/>
  <c r="L433" i="19"/>
  <c r="K433" i="19"/>
  <c r="M433" i="19" s="1"/>
  <c r="J433" i="19"/>
  <c r="I433" i="19"/>
  <c r="H433" i="19"/>
  <c r="G433" i="19"/>
  <c r="P432" i="19"/>
  <c r="O432" i="19"/>
  <c r="N432" i="19"/>
  <c r="M432" i="19"/>
  <c r="L432" i="19"/>
  <c r="K432" i="19"/>
  <c r="J432" i="19"/>
  <c r="I432" i="19"/>
  <c r="H432" i="19"/>
  <c r="G432" i="19"/>
  <c r="P431" i="19"/>
  <c r="O431" i="19"/>
  <c r="N431" i="19"/>
  <c r="K431" i="19"/>
  <c r="M431" i="19" s="1"/>
  <c r="J431" i="19"/>
  <c r="L431" i="19" s="1"/>
  <c r="I431" i="19"/>
  <c r="H431" i="19"/>
  <c r="G431" i="19"/>
  <c r="P430" i="19"/>
  <c r="O430" i="19"/>
  <c r="N430" i="19"/>
  <c r="M430" i="19"/>
  <c r="L430" i="19"/>
  <c r="K430" i="19"/>
  <c r="J430" i="19"/>
  <c r="I430" i="19"/>
  <c r="H430" i="19"/>
  <c r="G430" i="19"/>
  <c r="P429" i="19"/>
  <c r="O429" i="19"/>
  <c r="N429" i="19"/>
  <c r="K429" i="19"/>
  <c r="M429" i="19" s="1"/>
  <c r="J429" i="19"/>
  <c r="L429" i="19" s="1"/>
  <c r="I429" i="19"/>
  <c r="H429" i="19"/>
  <c r="G429" i="19"/>
  <c r="P428" i="19"/>
  <c r="O428" i="19"/>
  <c r="N428" i="19"/>
  <c r="K428" i="19"/>
  <c r="M428" i="19" s="1"/>
  <c r="J428" i="19"/>
  <c r="L428" i="19" s="1"/>
  <c r="I428" i="19"/>
  <c r="H428" i="19"/>
  <c r="G428" i="19"/>
  <c r="P427" i="19"/>
  <c r="O427" i="19"/>
  <c r="N427" i="19"/>
  <c r="M427" i="19"/>
  <c r="K427" i="19"/>
  <c r="J427" i="19"/>
  <c r="L427" i="19" s="1"/>
  <c r="I427" i="19"/>
  <c r="H427" i="19"/>
  <c r="G427" i="19"/>
  <c r="P426" i="19"/>
  <c r="O426" i="19"/>
  <c r="N426" i="19"/>
  <c r="L426" i="19"/>
  <c r="K426" i="19"/>
  <c r="M426" i="19" s="1"/>
  <c r="J426" i="19"/>
  <c r="I426" i="19"/>
  <c r="H426" i="19"/>
  <c r="G426" i="19"/>
  <c r="P425" i="19"/>
  <c r="O425" i="19"/>
  <c r="N425" i="19"/>
  <c r="K425" i="19"/>
  <c r="M425" i="19" s="1"/>
  <c r="J425" i="19"/>
  <c r="L425" i="19" s="1"/>
  <c r="I425" i="19"/>
  <c r="H425" i="19"/>
  <c r="G425" i="19"/>
  <c r="P424" i="19"/>
  <c r="O424" i="19"/>
  <c r="N424" i="19"/>
  <c r="M424" i="19"/>
  <c r="L424" i="19"/>
  <c r="K424" i="19"/>
  <c r="J424" i="19"/>
  <c r="I424" i="19"/>
  <c r="H424" i="19"/>
  <c r="G424" i="19"/>
  <c r="P423" i="19"/>
  <c r="O423" i="19"/>
  <c r="N423" i="19"/>
  <c r="K423" i="19"/>
  <c r="M423" i="19" s="1"/>
  <c r="J423" i="19"/>
  <c r="L423" i="19" s="1"/>
  <c r="I423" i="19"/>
  <c r="H423" i="19"/>
  <c r="G423" i="19"/>
  <c r="P422" i="19"/>
  <c r="O422" i="19"/>
  <c r="N422" i="19"/>
  <c r="K422" i="19"/>
  <c r="M422" i="19" s="1"/>
  <c r="J422" i="19"/>
  <c r="L422" i="19" s="1"/>
  <c r="I422" i="19"/>
  <c r="H422" i="19"/>
  <c r="G422" i="19"/>
  <c r="P421" i="19"/>
  <c r="O421" i="19"/>
  <c r="N421" i="19"/>
  <c r="K421" i="19"/>
  <c r="M421" i="19" s="1"/>
  <c r="J421" i="19"/>
  <c r="L421" i="19" s="1"/>
  <c r="I421" i="19"/>
  <c r="H421" i="19"/>
  <c r="G421" i="19"/>
  <c r="P420" i="19"/>
  <c r="O420" i="19"/>
  <c r="N420" i="19"/>
  <c r="L420" i="19"/>
  <c r="K420" i="19"/>
  <c r="M420" i="19" s="1"/>
  <c r="J420" i="19"/>
  <c r="I420" i="19"/>
  <c r="H420" i="19"/>
  <c r="G420" i="19"/>
  <c r="P419" i="19"/>
  <c r="O419" i="19"/>
  <c r="N419" i="19"/>
  <c r="K419" i="19"/>
  <c r="M419" i="19" s="1"/>
  <c r="J419" i="19"/>
  <c r="L419" i="19" s="1"/>
  <c r="I419" i="19"/>
  <c r="H419" i="19"/>
  <c r="G419" i="19"/>
  <c r="P418" i="19"/>
  <c r="O418" i="19"/>
  <c r="N418" i="19"/>
  <c r="L418" i="19"/>
  <c r="K418" i="19"/>
  <c r="M418" i="19" s="1"/>
  <c r="J418" i="19"/>
  <c r="I418" i="19"/>
  <c r="H418" i="19"/>
  <c r="G418" i="19"/>
  <c r="P417" i="19"/>
  <c r="O417" i="19"/>
  <c r="N417" i="19"/>
  <c r="L417" i="19"/>
  <c r="K417" i="19"/>
  <c r="M417" i="19" s="1"/>
  <c r="J417" i="19"/>
  <c r="I417" i="19"/>
  <c r="H417" i="19"/>
  <c r="G417" i="19"/>
  <c r="P416" i="19"/>
  <c r="O416" i="19"/>
  <c r="N416" i="19"/>
  <c r="K416" i="19"/>
  <c r="M416" i="19" s="1"/>
  <c r="J416" i="19"/>
  <c r="L416" i="19" s="1"/>
  <c r="I416" i="19"/>
  <c r="H416" i="19"/>
  <c r="G416" i="19"/>
  <c r="P415" i="19"/>
  <c r="O415" i="19"/>
  <c r="N415" i="19"/>
  <c r="L415" i="19"/>
  <c r="K415" i="19"/>
  <c r="M415" i="19" s="1"/>
  <c r="J415" i="19"/>
  <c r="I415" i="19"/>
  <c r="H415" i="19"/>
  <c r="G415" i="19"/>
  <c r="P414" i="19"/>
  <c r="O414" i="19"/>
  <c r="N414" i="19"/>
  <c r="M414" i="19"/>
  <c r="K414" i="19"/>
  <c r="J414" i="19"/>
  <c r="L414" i="19" s="1"/>
  <c r="I414" i="19"/>
  <c r="H414" i="19"/>
  <c r="G414" i="19"/>
  <c r="P413" i="19"/>
  <c r="O413" i="19"/>
  <c r="N413" i="19"/>
  <c r="K413" i="19"/>
  <c r="M413" i="19" s="1"/>
  <c r="J413" i="19"/>
  <c r="L413" i="19" s="1"/>
  <c r="I413" i="19"/>
  <c r="H413" i="19"/>
  <c r="G413" i="19"/>
  <c r="P412" i="19"/>
  <c r="O412" i="19"/>
  <c r="N412" i="19"/>
  <c r="M412" i="19"/>
  <c r="K412" i="19"/>
  <c r="J412" i="19"/>
  <c r="L412" i="19" s="1"/>
  <c r="I412" i="19"/>
  <c r="H412" i="19"/>
  <c r="G412" i="19"/>
  <c r="P411" i="19"/>
  <c r="O411" i="19"/>
  <c r="N411" i="19"/>
  <c r="M411" i="19"/>
  <c r="K411" i="19"/>
  <c r="J411" i="19"/>
  <c r="L411" i="19" s="1"/>
  <c r="I411" i="19"/>
  <c r="H411" i="19"/>
  <c r="G411" i="19"/>
  <c r="P410" i="19"/>
  <c r="O410" i="19"/>
  <c r="N410" i="19"/>
  <c r="K410" i="19"/>
  <c r="M410" i="19" s="1"/>
  <c r="J410" i="19"/>
  <c r="L410" i="19" s="1"/>
  <c r="I410" i="19"/>
  <c r="H410" i="19"/>
  <c r="G410" i="19"/>
  <c r="P409" i="19"/>
  <c r="O409" i="19"/>
  <c r="N409" i="19"/>
  <c r="M409" i="19"/>
  <c r="K409" i="19"/>
  <c r="J409" i="19"/>
  <c r="L409" i="19" s="1"/>
  <c r="I409" i="19"/>
  <c r="H409" i="19"/>
  <c r="G409" i="19"/>
  <c r="P408" i="19"/>
  <c r="O408" i="19"/>
  <c r="N408" i="19"/>
  <c r="K408" i="19"/>
  <c r="M408" i="19" s="1"/>
  <c r="J408" i="19"/>
  <c r="L408" i="19" s="1"/>
  <c r="I408" i="19"/>
  <c r="H408" i="19"/>
  <c r="G408" i="19"/>
  <c r="P407" i="19"/>
  <c r="O407" i="19"/>
  <c r="N407" i="19"/>
  <c r="K407" i="19"/>
  <c r="M407" i="19" s="1"/>
  <c r="J407" i="19"/>
  <c r="L407" i="19" s="1"/>
  <c r="I407" i="19"/>
  <c r="H407" i="19"/>
  <c r="G407" i="19"/>
  <c r="P406" i="19"/>
  <c r="O406" i="19"/>
  <c r="N406" i="19"/>
  <c r="K406" i="19"/>
  <c r="M406" i="19" s="1"/>
  <c r="J406" i="19"/>
  <c r="L406" i="19" s="1"/>
  <c r="I406" i="19"/>
  <c r="H406" i="19"/>
  <c r="G406" i="19"/>
  <c r="P405" i="19"/>
  <c r="O405" i="19"/>
  <c r="N405" i="19"/>
  <c r="L405" i="19"/>
  <c r="K405" i="19"/>
  <c r="M405" i="19" s="1"/>
  <c r="J405" i="19"/>
  <c r="I405" i="19"/>
  <c r="H405" i="19"/>
  <c r="G405" i="19"/>
  <c r="P404" i="19"/>
  <c r="O404" i="19"/>
  <c r="N404" i="19"/>
  <c r="K404" i="19"/>
  <c r="M404" i="19" s="1"/>
  <c r="J404" i="19"/>
  <c r="L404" i="19" s="1"/>
  <c r="I404" i="19"/>
  <c r="H404" i="19"/>
  <c r="G404" i="19"/>
  <c r="P403" i="19"/>
  <c r="O403" i="19"/>
  <c r="N403" i="19"/>
  <c r="L403" i="19"/>
  <c r="K403" i="19"/>
  <c r="M403" i="19" s="1"/>
  <c r="J403" i="19"/>
  <c r="I403" i="19"/>
  <c r="H403" i="19"/>
  <c r="G403" i="19"/>
  <c r="P402" i="19"/>
  <c r="O402" i="19"/>
  <c r="N402" i="19"/>
  <c r="L402" i="19"/>
  <c r="K402" i="19"/>
  <c r="M402" i="19" s="1"/>
  <c r="J402" i="19"/>
  <c r="I402" i="19"/>
  <c r="H402" i="19"/>
  <c r="G402" i="19"/>
  <c r="P401" i="19"/>
  <c r="O401" i="19"/>
  <c r="N401" i="19"/>
  <c r="K401" i="19"/>
  <c r="M401" i="19" s="1"/>
  <c r="J401" i="19"/>
  <c r="L401" i="19" s="1"/>
  <c r="I401" i="19"/>
  <c r="H401" i="19"/>
  <c r="G401" i="19"/>
  <c r="P400" i="19"/>
  <c r="O400" i="19"/>
  <c r="N400" i="19"/>
  <c r="L400" i="19"/>
  <c r="K400" i="19"/>
  <c r="M400" i="19" s="1"/>
  <c r="J400" i="19"/>
  <c r="I400" i="19"/>
  <c r="H400" i="19"/>
  <c r="G400" i="19"/>
  <c r="P399" i="19"/>
  <c r="O399" i="19"/>
  <c r="N399" i="19"/>
  <c r="L399" i="19"/>
  <c r="K399" i="19"/>
  <c r="M399" i="19" s="1"/>
  <c r="J399" i="19"/>
  <c r="I399" i="19"/>
  <c r="H399" i="19"/>
  <c r="G399" i="19"/>
  <c r="P398" i="19"/>
  <c r="O398" i="19"/>
  <c r="N398" i="19"/>
  <c r="K398" i="19"/>
  <c r="M398" i="19" s="1"/>
  <c r="J398" i="19"/>
  <c r="L398" i="19" s="1"/>
  <c r="I398" i="19"/>
  <c r="H398" i="19"/>
  <c r="G398" i="19"/>
  <c r="P397" i="19"/>
  <c r="O397" i="19"/>
  <c r="N397" i="19"/>
  <c r="L397" i="19"/>
  <c r="K397" i="19"/>
  <c r="M397" i="19" s="1"/>
  <c r="J397" i="19"/>
  <c r="I397" i="19"/>
  <c r="H397" i="19"/>
  <c r="G397" i="19"/>
  <c r="P396" i="19"/>
  <c r="O396" i="19"/>
  <c r="N396" i="19"/>
  <c r="M396" i="19"/>
  <c r="L396" i="19"/>
  <c r="K396" i="19"/>
  <c r="J396" i="19"/>
  <c r="I396" i="19"/>
  <c r="H396" i="19"/>
  <c r="G396" i="19"/>
  <c r="P395" i="19"/>
  <c r="O395" i="19"/>
  <c r="N395" i="19"/>
  <c r="K395" i="19"/>
  <c r="M395" i="19" s="1"/>
  <c r="J395" i="19"/>
  <c r="L395" i="19" s="1"/>
  <c r="I395" i="19"/>
  <c r="H395" i="19"/>
  <c r="G395" i="19"/>
  <c r="P394" i="19"/>
  <c r="O394" i="19"/>
  <c r="N394" i="19"/>
  <c r="M394" i="19"/>
  <c r="L394" i="19"/>
  <c r="K394" i="19"/>
  <c r="J394" i="19"/>
  <c r="I394" i="19"/>
  <c r="H394" i="19"/>
  <c r="G394" i="19"/>
  <c r="P393" i="19"/>
  <c r="O393" i="19"/>
  <c r="N393" i="19"/>
  <c r="K393" i="19"/>
  <c r="M393" i="19" s="1"/>
  <c r="J393" i="19"/>
  <c r="L393" i="19" s="1"/>
  <c r="I393" i="19"/>
  <c r="H393" i="19"/>
  <c r="G393" i="19"/>
  <c r="P392" i="19"/>
  <c r="O392" i="19"/>
  <c r="N392" i="19"/>
  <c r="K392" i="19"/>
  <c r="M392" i="19" s="1"/>
  <c r="J392" i="19"/>
  <c r="L392" i="19" s="1"/>
  <c r="I392" i="19"/>
  <c r="H392" i="19"/>
  <c r="G392" i="19"/>
  <c r="P391" i="19"/>
  <c r="O391" i="19"/>
  <c r="N391" i="19"/>
  <c r="M391" i="19"/>
  <c r="K391" i="19"/>
  <c r="J391" i="19"/>
  <c r="L391" i="19" s="1"/>
  <c r="I391" i="19"/>
  <c r="H391" i="19"/>
  <c r="G391" i="19"/>
  <c r="P390" i="19"/>
  <c r="O390" i="19"/>
  <c r="N390" i="19"/>
  <c r="L390" i="19"/>
  <c r="K390" i="19"/>
  <c r="M390" i="19" s="1"/>
  <c r="J390" i="19"/>
  <c r="I390" i="19"/>
  <c r="H390" i="19"/>
  <c r="G390" i="19"/>
  <c r="P389" i="19"/>
  <c r="O389" i="19"/>
  <c r="N389" i="19"/>
  <c r="K389" i="19"/>
  <c r="M389" i="19" s="1"/>
  <c r="J389" i="19"/>
  <c r="L389" i="19" s="1"/>
  <c r="I389" i="19"/>
  <c r="H389" i="19"/>
  <c r="G389" i="19"/>
  <c r="P388" i="19"/>
  <c r="O388" i="19"/>
  <c r="N388" i="19"/>
  <c r="M388" i="19"/>
  <c r="L388" i="19"/>
  <c r="K388" i="19"/>
  <c r="J388" i="19"/>
  <c r="I388" i="19"/>
  <c r="H388" i="19"/>
  <c r="G388" i="19"/>
  <c r="P387" i="19"/>
  <c r="O387" i="19"/>
  <c r="N387" i="19"/>
  <c r="K387" i="19"/>
  <c r="M387" i="19" s="1"/>
  <c r="J387" i="19"/>
  <c r="L387" i="19" s="1"/>
  <c r="I387" i="19"/>
  <c r="H387" i="19"/>
  <c r="G387" i="19"/>
  <c r="P386" i="19"/>
  <c r="O386" i="19"/>
  <c r="N386" i="19"/>
  <c r="K386" i="19"/>
  <c r="M386" i="19" s="1"/>
  <c r="J386" i="19"/>
  <c r="L386" i="19" s="1"/>
  <c r="I386" i="19"/>
  <c r="H386" i="19"/>
  <c r="G386" i="19"/>
  <c r="P385" i="19"/>
  <c r="O385" i="19"/>
  <c r="N385" i="19"/>
  <c r="K385" i="19"/>
  <c r="M385" i="19" s="1"/>
  <c r="J385" i="19"/>
  <c r="L385" i="19" s="1"/>
  <c r="I385" i="19"/>
  <c r="H385" i="19"/>
  <c r="G385" i="19"/>
  <c r="P384" i="19"/>
  <c r="O384" i="19"/>
  <c r="N384" i="19"/>
  <c r="K384" i="19"/>
  <c r="M384" i="19" s="1"/>
  <c r="J384" i="19"/>
  <c r="L384" i="19" s="1"/>
  <c r="I384" i="19"/>
  <c r="H384" i="19"/>
  <c r="G384" i="19"/>
  <c r="P383" i="19"/>
  <c r="O383" i="19"/>
  <c r="N383" i="19"/>
  <c r="K383" i="19"/>
  <c r="M383" i="19" s="1"/>
  <c r="J383" i="19"/>
  <c r="L383" i="19" s="1"/>
  <c r="I383" i="19"/>
  <c r="H383" i="19"/>
  <c r="G383" i="19"/>
  <c r="P382" i="19"/>
  <c r="O382" i="19"/>
  <c r="N382" i="19"/>
  <c r="M382" i="19"/>
  <c r="L382" i="19"/>
  <c r="K382" i="19"/>
  <c r="J382" i="19"/>
  <c r="I382" i="19"/>
  <c r="H382" i="19"/>
  <c r="G382" i="19"/>
  <c r="P381" i="19"/>
  <c r="O381" i="19"/>
  <c r="N381" i="19"/>
  <c r="K381" i="19"/>
  <c r="M381" i="19" s="1"/>
  <c r="J381" i="19"/>
  <c r="L381" i="19" s="1"/>
  <c r="I381" i="19"/>
  <c r="H381" i="19"/>
  <c r="G381" i="19"/>
  <c r="P380" i="19"/>
  <c r="O380" i="19"/>
  <c r="N380" i="19"/>
  <c r="K380" i="19"/>
  <c r="M380" i="19" s="1"/>
  <c r="J380" i="19"/>
  <c r="L380" i="19" s="1"/>
  <c r="I380" i="19"/>
  <c r="H380" i="19"/>
  <c r="G380" i="19"/>
  <c r="P379" i="19"/>
  <c r="O379" i="19"/>
  <c r="N379" i="19"/>
  <c r="K379" i="19"/>
  <c r="M379" i="19" s="1"/>
  <c r="J379" i="19"/>
  <c r="L379" i="19" s="1"/>
  <c r="I379" i="19"/>
  <c r="H379" i="19"/>
  <c r="G379" i="19"/>
  <c r="P378" i="19"/>
  <c r="O378" i="19"/>
  <c r="N378" i="19"/>
  <c r="L378" i="19"/>
  <c r="K378" i="19"/>
  <c r="M378" i="19" s="1"/>
  <c r="J378" i="19"/>
  <c r="I378" i="19"/>
  <c r="H378" i="19"/>
  <c r="G378" i="19"/>
  <c r="P377" i="19"/>
  <c r="O377" i="19"/>
  <c r="N377" i="19"/>
  <c r="K377" i="19"/>
  <c r="M377" i="19" s="1"/>
  <c r="J377" i="19"/>
  <c r="L377" i="19" s="1"/>
  <c r="I377" i="19"/>
  <c r="H377" i="19"/>
  <c r="G377" i="19"/>
  <c r="P376" i="19"/>
  <c r="O376" i="19"/>
  <c r="N376" i="19"/>
  <c r="L376" i="19"/>
  <c r="K376" i="19"/>
  <c r="M376" i="19" s="1"/>
  <c r="J376" i="19"/>
  <c r="I376" i="19"/>
  <c r="H376" i="19"/>
  <c r="G376" i="19"/>
  <c r="P375" i="19"/>
  <c r="O375" i="19"/>
  <c r="N375" i="19"/>
  <c r="L375" i="19"/>
  <c r="K375" i="19"/>
  <c r="M375" i="19" s="1"/>
  <c r="J375" i="19"/>
  <c r="I375" i="19"/>
  <c r="H375" i="19"/>
  <c r="G375" i="19"/>
  <c r="P374" i="19"/>
  <c r="O374" i="19"/>
  <c r="N374" i="19"/>
  <c r="K374" i="19"/>
  <c r="M374" i="19" s="1"/>
  <c r="J374" i="19"/>
  <c r="L374" i="19" s="1"/>
  <c r="I374" i="19"/>
  <c r="H374" i="19"/>
  <c r="G374" i="19"/>
  <c r="P373" i="19"/>
  <c r="O373" i="19"/>
  <c r="N373" i="19"/>
  <c r="L373" i="19"/>
  <c r="K373" i="19"/>
  <c r="M373" i="19" s="1"/>
  <c r="J373" i="19"/>
  <c r="I373" i="19"/>
  <c r="H373" i="19"/>
  <c r="G373" i="19"/>
  <c r="P372" i="19"/>
  <c r="O372" i="19"/>
  <c r="N372" i="19"/>
  <c r="L372" i="19"/>
  <c r="K372" i="19"/>
  <c r="M372" i="19" s="1"/>
  <c r="J372" i="19"/>
  <c r="I372" i="19"/>
  <c r="H372" i="19"/>
  <c r="G372" i="19"/>
  <c r="P371" i="19"/>
  <c r="O371" i="19"/>
  <c r="N371" i="19"/>
  <c r="K371" i="19"/>
  <c r="M371" i="19" s="1"/>
  <c r="J371" i="19"/>
  <c r="L371" i="19" s="1"/>
  <c r="I371" i="19"/>
  <c r="H371" i="19"/>
  <c r="G371" i="19"/>
  <c r="P370" i="19"/>
  <c r="O370" i="19"/>
  <c r="N370" i="19"/>
  <c r="L370" i="19"/>
  <c r="K370" i="19"/>
  <c r="M370" i="19" s="1"/>
  <c r="J370" i="19"/>
  <c r="I370" i="19"/>
  <c r="H370" i="19"/>
  <c r="G370" i="19"/>
  <c r="P369" i="19"/>
  <c r="O369" i="19"/>
  <c r="N369" i="19"/>
  <c r="M369" i="19"/>
  <c r="L369" i="19"/>
  <c r="K369" i="19"/>
  <c r="J369" i="19"/>
  <c r="I369" i="19"/>
  <c r="H369" i="19"/>
  <c r="G369" i="19"/>
  <c r="P368" i="19"/>
  <c r="O368" i="19"/>
  <c r="N368" i="19"/>
  <c r="K368" i="19"/>
  <c r="M368" i="19" s="1"/>
  <c r="J368" i="19"/>
  <c r="L368" i="19" s="1"/>
  <c r="I368" i="19"/>
  <c r="H368" i="19"/>
  <c r="G368" i="19"/>
  <c r="P367" i="19"/>
  <c r="O367" i="19"/>
  <c r="N367" i="19"/>
  <c r="M367" i="19"/>
  <c r="L367" i="19"/>
  <c r="K367" i="19"/>
  <c r="J367" i="19"/>
  <c r="I367" i="19"/>
  <c r="H367" i="19"/>
  <c r="G367" i="19"/>
  <c r="P366" i="19"/>
  <c r="O366" i="19"/>
  <c r="N366" i="19"/>
  <c r="K366" i="19"/>
  <c r="M366" i="19" s="1"/>
  <c r="J366" i="19"/>
  <c r="L366" i="19" s="1"/>
  <c r="I366" i="19"/>
  <c r="H366" i="19"/>
  <c r="G366" i="19"/>
  <c r="P365" i="19"/>
  <c r="O365" i="19"/>
  <c r="N365" i="19"/>
  <c r="K365" i="19"/>
  <c r="M365" i="19" s="1"/>
  <c r="J365" i="19"/>
  <c r="L365" i="19" s="1"/>
  <c r="I365" i="19"/>
  <c r="H365" i="19"/>
  <c r="G365" i="19"/>
  <c r="P364" i="19"/>
  <c r="O364" i="19"/>
  <c r="N364" i="19"/>
  <c r="K364" i="19"/>
  <c r="M364" i="19" s="1"/>
  <c r="J364" i="19"/>
  <c r="L364" i="19" s="1"/>
  <c r="I364" i="19"/>
  <c r="H364" i="19"/>
  <c r="G364" i="19"/>
  <c r="P363" i="19"/>
  <c r="O363" i="19"/>
  <c r="N363" i="19"/>
  <c r="K363" i="19"/>
  <c r="M363" i="19" s="1"/>
  <c r="J363" i="19"/>
  <c r="L363" i="19" s="1"/>
  <c r="I363" i="19"/>
  <c r="H363" i="19"/>
  <c r="G363" i="19"/>
  <c r="P362" i="19"/>
  <c r="O362" i="19"/>
  <c r="N362" i="19"/>
  <c r="K362" i="19"/>
  <c r="M362" i="19" s="1"/>
  <c r="J362" i="19"/>
  <c r="L362" i="19" s="1"/>
  <c r="I362" i="19"/>
  <c r="H362" i="19"/>
  <c r="G362" i="19"/>
  <c r="P361" i="19"/>
  <c r="O361" i="19"/>
  <c r="N361" i="19"/>
  <c r="M361" i="19"/>
  <c r="K361" i="19"/>
  <c r="J361" i="19"/>
  <c r="L361" i="19" s="1"/>
  <c r="I361" i="19"/>
  <c r="H361" i="19"/>
  <c r="G361" i="19"/>
  <c r="P360" i="19"/>
  <c r="O360" i="19"/>
  <c r="N360" i="19"/>
  <c r="L360" i="19"/>
  <c r="K360" i="19"/>
  <c r="M360" i="19" s="1"/>
  <c r="J360" i="19"/>
  <c r="I360" i="19"/>
  <c r="H360" i="19"/>
  <c r="G360" i="19"/>
  <c r="P359" i="19"/>
  <c r="O359" i="19"/>
  <c r="N359" i="19"/>
  <c r="K359" i="19"/>
  <c r="M359" i="19" s="1"/>
  <c r="J359" i="19"/>
  <c r="L359" i="19" s="1"/>
  <c r="I359" i="19"/>
  <c r="H359" i="19"/>
  <c r="G359" i="19"/>
  <c r="P358" i="19"/>
  <c r="O358" i="19"/>
  <c r="N358" i="19"/>
  <c r="L358" i="19"/>
  <c r="K358" i="19"/>
  <c r="M358" i="19" s="1"/>
  <c r="J358" i="19"/>
  <c r="I358" i="19"/>
  <c r="H358" i="19"/>
  <c r="G358" i="19"/>
  <c r="P357" i="19"/>
  <c r="O357" i="19"/>
  <c r="N357" i="19"/>
  <c r="M357" i="19"/>
  <c r="K357" i="19"/>
  <c r="J357" i="19"/>
  <c r="L357" i="19" s="1"/>
  <c r="I357" i="19"/>
  <c r="H357" i="19"/>
  <c r="G357" i="19"/>
  <c r="P356" i="19"/>
  <c r="O356" i="19"/>
  <c r="N356" i="19"/>
  <c r="K356" i="19"/>
  <c r="M356" i="19" s="1"/>
  <c r="J356" i="19"/>
  <c r="L356" i="19" s="1"/>
  <c r="I356" i="19"/>
  <c r="H356" i="19"/>
  <c r="G356" i="19"/>
  <c r="P355" i="19"/>
  <c r="O355" i="19"/>
  <c r="N355" i="19"/>
  <c r="M355" i="19"/>
  <c r="K355" i="19"/>
  <c r="J355" i="19"/>
  <c r="L355" i="19" s="1"/>
  <c r="I355" i="19"/>
  <c r="H355" i="19"/>
  <c r="G355" i="19"/>
  <c r="P354" i="19"/>
  <c r="O354" i="19"/>
  <c r="N354" i="19"/>
  <c r="L354" i="19"/>
  <c r="K354" i="19"/>
  <c r="M354" i="19" s="1"/>
  <c r="J354" i="19"/>
  <c r="I354" i="19"/>
  <c r="H354" i="19"/>
  <c r="G354" i="19"/>
  <c r="P353" i="19"/>
  <c r="O353" i="19"/>
  <c r="N353" i="19"/>
  <c r="K353" i="19"/>
  <c r="M353" i="19" s="1"/>
  <c r="J353" i="19"/>
  <c r="L353" i="19" s="1"/>
  <c r="I353" i="19"/>
  <c r="H353" i="19"/>
  <c r="G353" i="19"/>
  <c r="P352" i="19"/>
  <c r="O352" i="19"/>
  <c r="N352" i="19"/>
  <c r="L352" i="19"/>
  <c r="K352" i="19"/>
  <c r="M352" i="19" s="1"/>
  <c r="J352" i="19"/>
  <c r="I352" i="19"/>
  <c r="H352" i="19"/>
  <c r="G352" i="19"/>
  <c r="P351" i="19"/>
  <c r="O351" i="19"/>
  <c r="N351" i="19"/>
  <c r="K351" i="19"/>
  <c r="M351" i="19" s="1"/>
  <c r="J351" i="19"/>
  <c r="L351" i="19" s="1"/>
  <c r="I351" i="19"/>
  <c r="H351" i="19"/>
  <c r="G351" i="19"/>
  <c r="P350" i="19"/>
  <c r="O350" i="19"/>
  <c r="N350" i="19"/>
  <c r="K350" i="19"/>
  <c r="M350" i="19" s="1"/>
  <c r="J350" i="19"/>
  <c r="L350" i="19" s="1"/>
  <c r="I350" i="19"/>
  <c r="H350" i="19"/>
  <c r="G350" i="19"/>
  <c r="P349" i="19"/>
  <c r="O349" i="19"/>
  <c r="N349" i="19"/>
  <c r="L349" i="19"/>
  <c r="K349" i="19"/>
  <c r="M349" i="19" s="1"/>
  <c r="J349" i="19"/>
  <c r="I349" i="19"/>
  <c r="H349" i="19"/>
  <c r="G349" i="19"/>
  <c r="P348" i="19"/>
  <c r="O348" i="19"/>
  <c r="N348" i="19"/>
  <c r="M348" i="19"/>
  <c r="L348" i="19"/>
  <c r="K348" i="19"/>
  <c r="J348" i="19"/>
  <c r="I348" i="19"/>
  <c r="H348" i="19"/>
  <c r="G348" i="19"/>
  <c r="P347" i="19"/>
  <c r="O347" i="19"/>
  <c r="N347" i="19"/>
  <c r="K347" i="19"/>
  <c r="M347" i="19" s="1"/>
  <c r="J347" i="19"/>
  <c r="L347" i="19" s="1"/>
  <c r="I347" i="19"/>
  <c r="H347" i="19"/>
  <c r="G347" i="19"/>
  <c r="P346" i="19"/>
  <c r="O346" i="19"/>
  <c r="N346" i="19"/>
  <c r="L346" i="19"/>
  <c r="K346" i="19"/>
  <c r="M346" i="19" s="1"/>
  <c r="J346" i="19"/>
  <c r="I346" i="19"/>
  <c r="H346" i="19"/>
  <c r="G346" i="19"/>
  <c r="P345" i="19"/>
  <c r="O345" i="19"/>
  <c r="N345" i="19"/>
  <c r="M345" i="19"/>
  <c r="K345" i="19"/>
  <c r="J345" i="19"/>
  <c r="L345" i="19" s="1"/>
  <c r="I345" i="19"/>
  <c r="H345" i="19"/>
  <c r="G345" i="19"/>
  <c r="P344" i="19"/>
  <c r="O344" i="19"/>
  <c r="N344" i="19"/>
  <c r="M344" i="19"/>
  <c r="K344" i="19"/>
  <c r="J344" i="19"/>
  <c r="L344" i="19" s="1"/>
  <c r="I344" i="19"/>
  <c r="H344" i="19"/>
  <c r="G344" i="19"/>
  <c r="P343" i="19"/>
  <c r="O343" i="19"/>
  <c r="N343" i="19"/>
  <c r="K343" i="19"/>
  <c r="M343" i="19" s="1"/>
  <c r="J343" i="19"/>
  <c r="L343" i="19" s="1"/>
  <c r="I343" i="19"/>
  <c r="H343" i="19"/>
  <c r="G343" i="19"/>
  <c r="P342" i="19"/>
  <c r="O342" i="19"/>
  <c r="N342" i="19"/>
  <c r="K342" i="19"/>
  <c r="M342" i="19" s="1"/>
  <c r="J342" i="19"/>
  <c r="L342" i="19" s="1"/>
  <c r="I342" i="19"/>
  <c r="H342" i="19"/>
  <c r="G342" i="19"/>
  <c r="P341" i="19"/>
  <c r="O341" i="19"/>
  <c r="N341" i="19"/>
  <c r="K341" i="19"/>
  <c r="M341" i="19" s="1"/>
  <c r="J341" i="19"/>
  <c r="L341" i="19" s="1"/>
  <c r="I341" i="19"/>
  <c r="H341" i="19"/>
  <c r="G341" i="19"/>
  <c r="P340" i="19"/>
  <c r="O340" i="19"/>
  <c r="N340" i="19"/>
  <c r="M340" i="19"/>
  <c r="L340" i="19"/>
  <c r="K340" i="19"/>
  <c r="J340" i="19"/>
  <c r="I340" i="19"/>
  <c r="H340" i="19"/>
  <c r="G340" i="19"/>
  <c r="P339" i="19"/>
  <c r="O339" i="19"/>
  <c r="N339" i="19"/>
  <c r="L339" i="19"/>
  <c r="K339" i="19"/>
  <c r="M339" i="19" s="1"/>
  <c r="J339" i="19"/>
  <c r="I339" i="19"/>
  <c r="H339" i="19"/>
  <c r="G339" i="19"/>
  <c r="P338" i="19"/>
  <c r="O338" i="19"/>
  <c r="N338" i="19"/>
  <c r="K338" i="19"/>
  <c r="M338" i="19" s="1"/>
  <c r="J338" i="19"/>
  <c r="L338" i="19" s="1"/>
  <c r="I338" i="19"/>
  <c r="H338" i="19"/>
  <c r="G338" i="19"/>
  <c r="P337" i="19"/>
  <c r="O337" i="19"/>
  <c r="N337" i="19"/>
  <c r="L337" i="19"/>
  <c r="K337" i="19"/>
  <c r="M337" i="19" s="1"/>
  <c r="J337" i="19"/>
  <c r="I337" i="19"/>
  <c r="H337" i="19"/>
  <c r="G337" i="19"/>
  <c r="P336" i="19"/>
  <c r="O336" i="19"/>
  <c r="N336" i="19"/>
  <c r="L336" i="19"/>
  <c r="K336" i="19"/>
  <c r="M336" i="19" s="1"/>
  <c r="J336" i="19"/>
  <c r="I336" i="19"/>
  <c r="H336" i="19"/>
  <c r="G336" i="19"/>
  <c r="P335" i="19"/>
  <c r="O335" i="19"/>
  <c r="N335" i="19"/>
  <c r="K335" i="19"/>
  <c r="M335" i="19" s="1"/>
  <c r="J335" i="19"/>
  <c r="L335" i="19" s="1"/>
  <c r="I335" i="19"/>
  <c r="H335" i="19"/>
  <c r="G335" i="19"/>
  <c r="P334" i="19"/>
  <c r="O334" i="19"/>
  <c r="N334" i="19"/>
  <c r="K334" i="19"/>
  <c r="M334" i="19" s="1"/>
  <c r="J334" i="19"/>
  <c r="L334" i="19" s="1"/>
  <c r="I334" i="19"/>
  <c r="H334" i="19"/>
  <c r="G334" i="19"/>
  <c r="P333" i="19"/>
  <c r="O333" i="19"/>
  <c r="N333" i="19"/>
  <c r="L333" i="19"/>
  <c r="K333" i="19"/>
  <c r="M333" i="19" s="1"/>
  <c r="J333" i="19"/>
  <c r="I333" i="19"/>
  <c r="H333" i="19"/>
  <c r="G333" i="19"/>
  <c r="P332" i="19"/>
  <c r="O332" i="19"/>
  <c r="N332" i="19"/>
  <c r="M332" i="19"/>
  <c r="K332" i="19"/>
  <c r="J332" i="19"/>
  <c r="L332" i="19" s="1"/>
  <c r="I332" i="19"/>
  <c r="H332" i="19"/>
  <c r="G332" i="19"/>
  <c r="P331" i="19"/>
  <c r="O331" i="19"/>
  <c r="N331" i="19"/>
  <c r="L331" i="19"/>
  <c r="K331" i="19"/>
  <c r="M331" i="19" s="1"/>
  <c r="J331" i="19"/>
  <c r="I331" i="19"/>
  <c r="H331" i="19"/>
  <c r="G331" i="19"/>
  <c r="P330" i="19"/>
  <c r="O330" i="19"/>
  <c r="N330" i="19"/>
  <c r="K330" i="19"/>
  <c r="M330" i="19" s="1"/>
  <c r="J330" i="19"/>
  <c r="L330" i="19" s="1"/>
  <c r="I330" i="19"/>
  <c r="H330" i="19"/>
  <c r="G330" i="19"/>
  <c r="P329" i="19"/>
  <c r="O329" i="19"/>
  <c r="N329" i="19"/>
  <c r="K329" i="19"/>
  <c r="M329" i="19" s="1"/>
  <c r="J329" i="19"/>
  <c r="L329" i="19" s="1"/>
  <c r="I329" i="19"/>
  <c r="H329" i="19"/>
  <c r="G329" i="19"/>
  <c r="P328" i="19"/>
  <c r="O328" i="19"/>
  <c r="N328" i="19"/>
  <c r="K328" i="19"/>
  <c r="M328" i="19" s="1"/>
  <c r="J328" i="19"/>
  <c r="L328" i="19" s="1"/>
  <c r="I328" i="19"/>
  <c r="H328" i="19"/>
  <c r="G328" i="19"/>
  <c r="P327" i="19"/>
  <c r="O327" i="19"/>
  <c r="N327" i="19"/>
  <c r="M327" i="19"/>
  <c r="L327" i="19"/>
  <c r="K327" i="19"/>
  <c r="J327" i="19"/>
  <c r="I327" i="19"/>
  <c r="H327" i="19"/>
  <c r="G327" i="19"/>
  <c r="P326" i="19"/>
  <c r="O326" i="19"/>
  <c r="N326" i="19"/>
  <c r="K326" i="19"/>
  <c r="M326" i="19" s="1"/>
  <c r="J326" i="19"/>
  <c r="L326" i="19" s="1"/>
  <c r="I326" i="19"/>
  <c r="H326" i="19"/>
  <c r="G326" i="19"/>
  <c r="P325" i="19"/>
  <c r="O325" i="19"/>
  <c r="N325" i="19"/>
  <c r="M325" i="19"/>
  <c r="K325" i="19"/>
  <c r="J325" i="19"/>
  <c r="L325" i="19" s="1"/>
  <c r="I325" i="19"/>
  <c r="H325" i="19"/>
  <c r="G325" i="19"/>
  <c r="P324" i="19"/>
  <c r="O324" i="19"/>
  <c r="N324" i="19"/>
  <c r="K324" i="19"/>
  <c r="M324" i="19" s="1"/>
  <c r="J324" i="19"/>
  <c r="L324" i="19" s="1"/>
  <c r="I324" i="19"/>
  <c r="H324" i="19"/>
  <c r="G324" i="19"/>
  <c r="P323" i="19"/>
  <c r="O323" i="19"/>
  <c r="N323" i="19"/>
  <c r="K323" i="19"/>
  <c r="M323" i="19" s="1"/>
  <c r="J323" i="19"/>
  <c r="L323" i="19" s="1"/>
  <c r="I323" i="19"/>
  <c r="H323" i="19"/>
  <c r="G323" i="19"/>
  <c r="P322" i="19"/>
  <c r="O322" i="19"/>
  <c r="N322" i="19"/>
  <c r="K322" i="19"/>
  <c r="M322" i="19" s="1"/>
  <c r="J322" i="19"/>
  <c r="L322" i="19" s="1"/>
  <c r="I322" i="19"/>
  <c r="H322" i="19"/>
  <c r="G322" i="19"/>
  <c r="P321" i="19"/>
  <c r="O321" i="19"/>
  <c r="N321" i="19"/>
  <c r="K321" i="19"/>
  <c r="M321" i="19" s="1"/>
  <c r="J321" i="19"/>
  <c r="L321" i="19" s="1"/>
  <c r="I321" i="19"/>
  <c r="H321" i="19"/>
  <c r="G321" i="19"/>
  <c r="P320" i="19"/>
  <c r="O320" i="19"/>
  <c r="N320" i="19"/>
  <c r="K320" i="19"/>
  <c r="M320" i="19" s="1"/>
  <c r="J320" i="19"/>
  <c r="L320" i="19" s="1"/>
  <c r="I320" i="19"/>
  <c r="H320" i="19"/>
  <c r="G320" i="19"/>
  <c r="P319" i="19"/>
  <c r="O319" i="19"/>
  <c r="N319" i="19"/>
  <c r="K319" i="19"/>
  <c r="M319" i="19" s="1"/>
  <c r="J319" i="19"/>
  <c r="L319" i="19" s="1"/>
  <c r="I319" i="19"/>
  <c r="H319" i="19"/>
  <c r="G319" i="19"/>
  <c r="P318" i="19"/>
  <c r="O318" i="19"/>
  <c r="N318" i="19"/>
  <c r="L318" i="19"/>
  <c r="K318" i="19"/>
  <c r="M318" i="19" s="1"/>
  <c r="J318" i="19"/>
  <c r="I318" i="19"/>
  <c r="H318" i="19"/>
  <c r="G318" i="19"/>
  <c r="P317" i="19"/>
  <c r="O317" i="19"/>
  <c r="N317" i="19"/>
  <c r="M317" i="19"/>
  <c r="K317" i="19"/>
  <c r="J317" i="19"/>
  <c r="L317" i="19" s="1"/>
  <c r="I317" i="19"/>
  <c r="H317" i="19"/>
  <c r="G317" i="19"/>
  <c r="P316" i="19"/>
  <c r="O316" i="19"/>
  <c r="N316" i="19"/>
  <c r="L316" i="19"/>
  <c r="K316" i="19"/>
  <c r="M316" i="19" s="1"/>
  <c r="J316" i="19"/>
  <c r="I316" i="19"/>
  <c r="H316" i="19"/>
  <c r="G316" i="19"/>
  <c r="P315" i="19"/>
  <c r="O315" i="19"/>
  <c r="N315" i="19"/>
  <c r="K315" i="19"/>
  <c r="M315" i="19" s="1"/>
  <c r="J315" i="19"/>
  <c r="L315" i="19" s="1"/>
  <c r="I315" i="19"/>
  <c r="H315" i="19"/>
  <c r="G315" i="19"/>
  <c r="P314" i="19"/>
  <c r="O314" i="19"/>
  <c r="N314" i="19"/>
  <c r="K314" i="19"/>
  <c r="M314" i="19" s="1"/>
  <c r="J314" i="19"/>
  <c r="L314" i="19" s="1"/>
  <c r="I314" i="19"/>
  <c r="H314" i="19"/>
  <c r="G314" i="19"/>
  <c r="P313" i="19"/>
  <c r="O313" i="19"/>
  <c r="N313" i="19"/>
  <c r="K313" i="19"/>
  <c r="M313" i="19" s="1"/>
  <c r="J313" i="19"/>
  <c r="L313" i="19" s="1"/>
  <c r="I313" i="19"/>
  <c r="H313" i="19"/>
  <c r="G313" i="19"/>
  <c r="P312" i="19"/>
  <c r="O312" i="19"/>
  <c r="N312" i="19"/>
  <c r="M312" i="19"/>
  <c r="K312" i="19"/>
  <c r="J312" i="19"/>
  <c r="L312" i="19" s="1"/>
  <c r="I312" i="19"/>
  <c r="H312" i="19"/>
  <c r="G312" i="19"/>
  <c r="P311" i="19"/>
  <c r="O311" i="19"/>
  <c r="N311" i="19"/>
  <c r="K311" i="19"/>
  <c r="M311" i="19" s="1"/>
  <c r="J311" i="19"/>
  <c r="L311" i="19" s="1"/>
  <c r="I311" i="19"/>
  <c r="H311" i="19"/>
  <c r="G311" i="19"/>
  <c r="P310" i="19"/>
  <c r="O310" i="19"/>
  <c r="N310" i="19"/>
  <c r="K310" i="19"/>
  <c r="M310" i="19" s="1"/>
  <c r="J310" i="19"/>
  <c r="L310" i="19" s="1"/>
  <c r="I310" i="19"/>
  <c r="H310" i="19"/>
  <c r="G310" i="19"/>
  <c r="P309" i="19"/>
  <c r="O309" i="19"/>
  <c r="N309" i="19"/>
  <c r="K309" i="19"/>
  <c r="M309" i="19" s="1"/>
  <c r="J309" i="19"/>
  <c r="L309" i="19" s="1"/>
  <c r="I309" i="19"/>
  <c r="H309" i="19"/>
  <c r="G309" i="19"/>
  <c r="P308" i="19"/>
  <c r="O308" i="19"/>
  <c r="N308" i="19"/>
  <c r="K308" i="19"/>
  <c r="M308" i="19" s="1"/>
  <c r="J308" i="19"/>
  <c r="L308" i="19" s="1"/>
  <c r="I308" i="19"/>
  <c r="H308" i="19"/>
  <c r="G308" i="19"/>
  <c r="P307" i="19"/>
  <c r="O307" i="19"/>
  <c r="N307" i="19"/>
  <c r="L307" i="19"/>
  <c r="K307" i="19"/>
  <c r="M307" i="19" s="1"/>
  <c r="J307" i="19"/>
  <c r="I307" i="19"/>
  <c r="H307" i="19"/>
  <c r="G307" i="19"/>
  <c r="P306" i="19"/>
  <c r="O306" i="19"/>
  <c r="N306" i="19"/>
  <c r="M306" i="19"/>
  <c r="L306" i="19"/>
  <c r="K306" i="19"/>
  <c r="J306" i="19"/>
  <c r="I306" i="19"/>
  <c r="H306" i="19"/>
  <c r="G306" i="19"/>
  <c r="P305" i="19"/>
  <c r="O305" i="19"/>
  <c r="N305" i="19"/>
  <c r="K305" i="19"/>
  <c r="M305" i="19" s="1"/>
  <c r="J305" i="19"/>
  <c r="L305" i="19" s="1"/>
  <c r="I305" i="19"/>
  <c r="H305" i="19"/>
  <c r="G305" i="19"/>
  <c r="P304" i="19"/>
  <c r="O304" i="19"/>
  <c r="N304" i="19"/>
  <c r="M304" i="19"/>
  <c r="L304" i="19"/>
  <c r="K304" i="19"/>
  <c r="J304" i="19"/>
  <c r="I304" i="19"/>
  <c r="H304" i="19"/>
  <c r="G304" i="19"/>
  <c r="P303" i="19"/>
  <c r="O303" i="19"/>
  <c r="N303" i="19"/>
  <c r="K303" i="19"/>
  <c r="M303" i="19" s="1"/>
  <c r="J303" i="19"/>
  <c r="L303" i="19" s="1"/>
  <c r="I303" i="19"/>
  <c r="H303" i="19"/>
  <c r="G303" i="19"/>
  <c r="P302" i="19"/>
  <c r="O302" i="19"/>
  <c r="N302" i="19"/>
  <c r="K302" i="19"/>
  <c r="M302" i="19" s="1"/>
  <c r="J302" i="19"/>
  <c r="L302" i="19" s="1"/>
  <c r="I302" i="19"/>
  <c r="H302" i="19"/>
  <c r="G302" i="19"/>
  <c r="P301" i="19"/>
  <c r="O301" i="19"/>
  <c r="N301" i="19"/>
  <c r="K301" i="19"/>
  <c r="M301" i="19" s="1"/>
  <c r="J301" i="19"/>
  <c r="L301" i="19" s="1"/>
  <c r="I301" i="19"/>
  <c r="H301" i="19"/>
  <c r="G301" i="19"/>
  <c r="P300" i="19"/>
  <c r="O300" i="19"/>
  <c r="N300" i="19"/>
  <c r="K300" i="19"/>
  <c r="M300" i="19" s="1"/>
  <c r="J300" i="19"/>
  <c r="L300" i="19" s="1"/>
  <c r="I300" i="19"/>
  <c r="H300" i="19"/>
  <c r="G300" i="19"/>
  <c r="P299" i="19"/>
  <c r="O299" i="19"/>
  <c r="N299" i="19"/>
  <c r="K299" i="19"/>
  <c r="M299" i="19" s="1"/>
  <c r="J299" i="19"/>
  <c r="L299" i="19" s="1"/>
  <c r="I299" i="19"/>
  <c r="H299" i="19"/>
  <c r="G299" i="19"/>
  <c r="P298" i="19"/>
  <c r="O298" i="19"/>
  <c r="N298" i="19"/>
  <c r="K298" i="19"/>
  <c r="M298" i="19" s="1"/>
  <c r="J298" i="19"/>
  <c r="L298" i="19" s="1"/>
  <c r="I298" i="19"/>
  <c r="H298" i="19"/>
  <c r="G298" i="19"/>
  <c r="P297" i="19"/>
  <c r="O297" i="19"/>
  <c r="N297" i="19"/>
  <c r="K297" i="19"/>
  <c r="M297" i="19" s="1"/>
  <c r="J297" i="19"/>
  <c r="L297" i="19" s="1"/>
  <c r="I297" i="19"/>
  <c r="H297" i="19"/>
  <c r="G297" i="19"/>
  <c r="P296" i="19"/>
  <c r="O296" i="19"/>
  <c r="N296" i="19"/>
  <c r="K296" i="19"/>
  <c r="M296" i="19" s="1"/>
  <c r="J296" i="19"/>
  <c r="L296" i="19" s="1"/>
  <c r="I296" i="19"/>
  <c r="H296" i="19"/>
  <c r="G296" i="19"/>
  <c r="P295" i="19"/>
  <c r="O295" i="19"/>
  <c r="N295" i="19"/>
  <c r="L295" i="19"/>
  <c r="K295" i="19"/>
  <c r="M295" i="19" s="1"/>
  <c r="J295" i="19"/>
  <c r="I295" i="19"/>
  <c r="H295" i="19"/>
  <c r="G295" i="19"/>
  <c r="P294" i="19"/>
  <c r="O294" i="19"/>
  <c r="N294" i="19"/>
  <c r="M294" i="19"/>
  <c r="K294" i="19"/>
  <c r="J294" i="19"/>
  <c r="L294" i="19" s="1"/>
  <c r="I294" i="19"/>
  <c r="H294" i="19"/>
  <c r="G294" i="19"/>
  <c r="P293" i="19"/>
  <c r="O293" i="19"/>
  <c r="N293" i="19"/>
  <c r="K293" i="19"/>
  <c r="M293" i="19" s="1"/>
  <c r="J293" i="19"/>
  <c r="L293" i="19" s="1"/>
  <c r="I293" i="19"/>
  <c r="H293" i="19"/>
  <c r="G293" i="19"/>
  <c r="P292" i="19"/>
  <c r="O292" i="19"/>
  <c r="N292" i="19"/>
  <c r="K292" i="19"/>
  <c r="M292" i="19" s="1"/>
  <c r="J292" i="19"/>
  <c r="L292" i="19" s="1"/>
  <c r="I292" i="19"/>
  <c r="H292" i="19"/>
  <c r="G292" i="19"/>
  <c r="P291" i="19"/>
  <c r="O291" i="19"/>
  <c r="N291" i="19"/>
  <c r="L291" i="19"/>
  <c r="K291" i="19"/>
  <c r="M291" i="19" s="1"/>
  <c r="J291" i="19"/>
  <c r="I291" i="19"/>
  <c r="H291" i="19"/>
  <c r="G291" i="19"/>
  <c r="P290" i="19"/>
  <c r="O290" i="19"/>
  <c r="N290" i="19"/>
  <c r="K290" i="19"/>
  <c r="M290" i="19" s="1"/>
  <c r="J290" i="19"/>
  <c r="L290" i="19" s="1"/>
  <c r="I290" i="19"/>
  <c r="H290" i="19"/>
  <c r="G290" i="19"/>
  <c r="P289" i="19"/>
  <c r="O289" i="19"/>
  <c r="N289" i="19"/>
  <c r="L289" i="19"/>
  <c r="K289" i="19"/>
  <c r="M289" i="19" s="1"/>
  <c r="J289" i="19"/>
  <c r="I289" i="19"/>
  <c r="H289" i="19"/>
  <c r="G289" i="19"/>
  <c r="P288" i="19"/>
  <c r="O288" i="19"/>
  <c r="N288" i="19"/>
  <c r="K288" i="19"/>
  <c r="M288" i="19" s="1"/>
  <c r="J288" i="19"/>
  <c r="L288" i="19" s="1"/>
  <c r="I288" i="19"/>
  <c r="H288" i="19"/>
  <c r="G288" i="19"/>
  <c r="P287" i="19"/>
  <c r="O287" i="19"/>
  <c r="N287" i="19"/>
  <c r="K287" i="19"/>
  <c r="M287" i="19" s="1"/>
  <c r="J287" i="19"/>
  <c r="L287" i="19" s="1"/>
  <c r="I287" i="19"/>
  <c r="H287" i="19"/>
  <c r="G287" i="19"/>
  <c r="P286" i="19"/>
  <c r="O286" i="19"/>
  <c r="N286" i="19"/>
  <c r="K286" i="19"/>
  <c r="M286" i="19" s="1"/>
  <c r="J286" i="19"/>
  <c r="L286" i="19" s="1"/>
  <c r="I286" i="19"/>
  <c r="H286" i="19"/>
  <c r="G286" i="19"/>
  <c r="P285" i="19"/>
  <c r="O285" i="19"/>
  <c r="N285" i="19"/>
  <c r="K285" i="19"/>
  <c r="M285" i="19" s="1"/>
  <c r="J285" i="19"/>
  <c r="L285" i="19" s="1"/>
  <c r="I285" i="19"/>
  <c r="H285" i="19"/>
  <c r="G285" i="19"/>
  <c r="P284" i="19"/>
  <c r="O284" i="19"/>
  <c r="N284" i="19"/>
  <c r="K284" i="19"/>
  <c r="M284" i="19" s="1"/>
  <c r="J284" i="19"/>
  <c r="L284" i="19" s="1"/>
  <c r="I284" i="19"/>
  <c r="H284" i="19"/>
  <c r="G284" i="19"/>
  <c r="P283" i="19"/>
  <c r="O283" i="19"/>
  <c r="N283" i="19"/>
  <c r="K283" i="19"/>
  <c r="M283" i="19" s="1"/>
  <c r="J283" i="19"/>
  <c r="L283" i="19" s="1"/>
  <c r="I283" i="19"/>
  <c r="H283" i="19"/>
  <c r="G283" i="19"/>
  <c r="P282" i="19"/>
  <c r="O282" i="19"/>
  <c r="N282" i="19"/>
  <c r="K282" i="19"/>
  <c r="M282" i="19" s="1"/>
  <c r="J282" i="19"/>
  <c r="L282" i="19" s="1"/>
  <c r="I282" i="19"/>
  <c r="H282" i="19"/>
  <c r="G282" i="19"/>
  <c r="P281" i="19"/>
  <c r="O281" i="19"/>
  <c r="N281" i="19"/>
  <c r="M281" i="19"/>
  <c r="K281" i="19"/>
  <c r="J281" i="19"/>
  <c r="L281" i="19" s="1"/>
  <c r="I281" i="19"/>
  <c r="H281" i="19"/>
  <c r="G281" i="19"/>
  <c r="P280" i="19"/>
  <c r="O280" i="19"/>
  <c r="N280" i="19"/>
  <c r="L280" i="19"/>
  <c r="K280" i="19"/>
  <c r="M280" i="19" s="1"/>
  <c r="J280" i="19"/>
  <c r="I280" i="19"/>
  <c r="H280" i="19"/>
  <c r="G280" i="19"/>
  <c r="P279" i="19"/>
  <c r="O279" i="19"/>
  <c r="N279" i="19"/>
  <c r="K279" i="19"/>
  <c r="M279" i="19" s="1"/>
  <c r="J279" i="19"/>
  <c r="L279" i="19" s="1"/>
  <c r="I279" i="19"/>
  <c r="H279" i="19"/>
  <c r="G279" i="19"/>
  <c r="P278" i="19"/>
  <c r="O278" i="19"/>
  <c r="N278" i="19"/>
  <c r="K278" i="19"/>
  <c r="M278" i="19" s="1"/>
  <c r="J278" i="19"/>
  <c r="L278" i="19" s="1"/>
  <c r="I278" i="19"/>
  <c r="H278" i="19"/>
  <c r="G278" i="19"/>
  <c r="P277" i="19"/>
  <c r="O277" i="19"/>
  <c r="N277" i="19"/>
  <c r="K277" i="19"/>
  <c r="M277" i="19" s="1"/>
  <c r="J277" i="19"/>
  <c r="L277" i="19" s="1"/>
  <c r="I277" i="19"/>
  <c r="H277" i="19"/>
  <c r="G277" i="19"/>
  <c r="P276" i="19"/>
  <c r="O276" i="19"/>
  <c r="N276" i="19"/>
  <c r="K276" i="19"/>
  <c r="M276" i="19" s="1"/>
  <c r="J276" i="19"/>
  <c r="L276" i="19" s="1"/>
  <c r="I276" i="19"/>
  <c r="H276" i="19"/>
  <c r="G276" i="19"/>
  <c r="P275" i="19"/>
  <c r="O275" i="19"/>
  <c r="N275" i="19"/>
  <c r="K275" i="19"/>
  <c r="M275" i="19" s="1"/>
  <c r="J275" i="19"/>
  <c r="L275" i="19" s="1"/>
  <c r="I275" i="19"/>
  <c r="H275" i="19"/>
  <c r="G275" i="19"/>
  <c r="P274" i="19"/>
  <c r="O274" i="19"/>
  <c r="N274" i="19"/>
  <c r="K274" i="19"/>
  <c r="M274" i="19" s="1"/>
  <c r="J274" i="19"/>
  <c r="L274" i="19" s="1"/>
  <c r="I274" i="19"/>
  <c r="H274" i="19"/>
  <c r="G274" i="19"/>
  <c r="P273" i="19"/>
  <c r="O273" i="19"/>
  <c r="N273" i="19"/>
  <c r="M273" i="19"/>
  <c r="K273" i="19"/>
  <c r="J273" i="19"/>
  <c r="L273" i="19" s="1"/>
  <c r="I273" i="19"/>
  <c r="H273" i="19"/>
  <c r="G273" i="19"/>
  <c r="P272" i="19"/>
  <c r="O272" i="19"/>
  <c r="N272" i="19"/>
  <c r="M272" i="19"/>
  <c r="K272" i="19"/>
  <c r="J272" i="19"/>
  <c r="L272" i="19" s="1"/>
  <c r="I272" i="19"/>
  <c r="H272" i="19"/>
  <c r="G272" i="19"/>
  <c r="P271" i="19"/>
  <c r="O271" i="19"/>
  <c r="N271" i="19"/>
  <c r="K271" i="19"/>
  <c r="M271" i="19" s="1"/>
  <c r="J271" i="19"/>
  <c r="L271" i="19" s="1"/>
  <c r="I271" i="19"/>
  <c r="H271" i="19"/>
  <c r="G271" i="19"/>
  <c r="P270" i="19"/>
  <c r="O270" i="19"/>
  <c r="N270" i="19"/>
  <c r="M270" i="19"/>
  <c r="L270" i="19"/>
  <c r="K270" i="19"/>
  <c r="J270" i="19"/>
  <c r="I270" i="19"/>
  <c r="H270" i="19"/>
  <c r="G270" i="19"/>
  <c r="P269" i="19"/>
  <c r="O269" i="19"/>
  <c r="N269" i="19"/>
  <c r="K269" i="19"/>
  <c r="M269" i="19" s="1"/>
  <c r="J269" i="19"/>
  <c r="L269" i="19" s="1"/>
  <c r="I269" i="19"/>
  <c r="H269" i="19"/>
  <c r="G269" i="19"/>
  <c r="P268" i="19"/>
  <c r="O268" i="19"/>
  <c r="N268" i="19"/>
  <c r="K268" i="19"/>
  <c r="M268" i="19" s="1"/>
  <c r="J268" i="19"/>
  <c r="L268" i="19" s="1"/>
  <c r="I268" i="19"/>
  <c r="H268" i="19"/>
  <c r="G268" i="19"/>
  <c r="P267" i="19"/>
  <c r="O267" i="19"/>
  <c r="N267" i="19"/>
  <c r="K267" i="19"/>
  <c r="M267" i="19" s="1"/>
  <c r="J267" i="19"/>
  <c r="L267" i="19" s="1"/>
  <c r="I267" i="19"/>
  <c r="H267" i="19"/>
  <c r="G267" i="19"/>
  <c r="P266" i="19"/>
  <c r="O266" i="19"/>
  <c r="N266" i="19"/>
  <c r="K266" i="19"/>
  <c r="M266" i="19" s="1"/>
  <c r="J266" i="19"/>
  <c r="L266" i="19" s="1"/>
  <c r="I266" i="19"/>
  <c r="H266" i="19"/>
  <c r="G266" i="19"/>
  <c r="P265" i="19"/>
  <c r="O265" i="19"/>
  <c r="N265" i="19"/>
  <c r="K265" i="19"/>
  <c r="M265" i="19" s="1"/>
  <c r="J265" i="19"/>
  <c r="L265" i="19" s="1"/>
  <c r="I265" i="19"/>
  <c r="H265" i="19"/>
  <c r="G265" i="19"/>
  <c r="P264" i="19"/>
  <c r="O264" i="19"/>
  <c r="N264" i="19"/>
  <c r="M264" i="19"/>
  <c r="L264" i="19"/>
  <c r="K264" i="19"/>
  <c r="J264" i="19"/>
  <c r="I264" i="19"/>
  <c r="H264" i="19"/>
  <c r="G264" i="19"/>
  <c r="P263" i="19"/>
  <c r="O263" i="19"/>
  <c r="N263" i="19"/>
  <c r="K263" i="19"/>
  <c r="M263" i="19" s="1"/>
  <c r="J263" i="19"/>
  <c r="L263" i="19" s="1"/>
  <c r="I263" i="19"/>
  <c r="H263" i="19"/>
  <c r="G263" i="19"/>
  <c r="P262" i="19"/>
  <c r="O262" i="19"/>
  <c r="N262" i="19"/>
  <c r="K262" i="19"/>
  <c r="M262" i="19" s="1"/>
  <c r="J262" i="19"/>
  <c r="L262" i="19" s="1"/>
  <c r="I262" i="19"/>
  <c r="H262" i="19"/>
  <c r="G262" i="19"/>
  <c r="P261" i="19"/>
  <c r="O261" i="19"/>
  <c r="N261" i="19"/>
  <c r="M261" i="19"/>
  <c r="K261" i="19"/>
  <c r="J261" i="19"/>
  <c r="L261" i="19" s="1"/>
  <c r="I261" i="19"/>
  <c r="H261" i="19"/>
  <c r="G261" i="19"/>
  <c r="P260" i="19"/>
  <c r="O260" i="19"/>
  <c r="N260" i="19"/>
  <c r="L260" i="19"/>
  <c r="K260" i="19"/>
  <c r="M260" i="19" s="1"/>
  <c r="J260" i="19"/>
  <c r="I260" i="19"/>
  <c r="H260" i="19"/>
  <c r="G260" i="19"/>
  <c r="P259" i="19"/>
  <c r="O259" i="19"/>
  <c r="N259" i="19"/>
  <c r="K259" i="19"/>
  <c r="M259" i="19" s="1"/>
  <c r="J259" i="19"/>
  <c r="L259" i="19" s="1"/>
  <c r="I259" i="19"/>
  <c r="H259" i="19"/>
  <c r="G259" i="19"/>
  <c r="P258" i="19"/>
  <c r="O258" i="19"/>
  <c r="N258" i="19"/>
  <c r="M258" i="19"/>
  <c r="L258" i="19"/>
  <c r="K258" i="19"/>
  <c r="J258" i="19"/>
  <c r="I258" i="19"/>
  <c r="H258" i="19"/>
  <c r="G258" i="19"/>
  <c r="P257" i="19"/>
  <c r="O257" i="19"/>
  <c r="N257" i="19"/>
  <c r="K257" i="19"/>
  <c r="M257" i="19" s="1"/>
  <c r="J257" i="19"/>
  <c r="L257" i="19" s="1"/>
  <c r="I257" i="19"/>
  <c r="H257" i="19"/>
  <c r="G257" i="19"/>
  <c r="P256" i="19"/>
  <c r="O256" i="19"/>
  <c r="N256" i="19"/>
  <c r="K256" i="19"/>
  <c r="M256" i="19" s="1"/>
  <c r="J256" i="19"/>
  <c r="L256" i="19" s="1"/>
  <c r="I256" i="19"/>
  <c r="H256" i="19"/>
  <c r="G256" i="19"/>
  <c r="P255" i="19"/>
  <c r="O255" i="19"/>
  <c r="N255" i="19"/>
  <c r="L255" i="19"/>
  <c r="K255" i="19"/>
  <c r="M255" i="19" s="1"/>
  <c r="J255" i="19"/>
  <c r="I255" i="19"/>
  <c r="H255" i="19"/>
  <c r="G255" i="19"/>
  <c r="P254" i="19"/>
  <c r="O254" i="19"/>
  <c r="N254" i="19"/>
  <c r="K254" i="19"/>
  <c r="M254" i="19" s="1"/>
  <c r="J254" i="19"/>
  <c r="L254" i="19" s="1"/>
  <c r="I254" i="19"/>
  <c r="H254" i="19"/>
  <c r="G254" i="19"/>
  <c r="P253" i="19"/>
  <c r="O253" i="19"/>
  <c r="N253" i="19"/>
  <c r="K253" i="19"/>
  <c r="M253" i="19" s="1"/>
  <c r="J253" i="19"/>
  <c r="L253" i="19" s="1"/>
  <c r="I253" i="19"/>
  <c r="H253" i="19"/>
  <c r="G253" i="19"/>
  <c r="P252" i="19"/>
  <c r="O252" i="19"/>
  <c r="N252" i="19"/>
  <c r="L252" i="19"/>
  <c r="K252" i="19"/>
  <c r="M252" i="19" s="1"/>
  <c r="J252" i="19"/>
  <c r="I252" i="19"/>
  <c r="H252" i="19"/>
  <c r="G252" i="19"/>
  <c r="P251" i="19"/>
  <c r="O251" i="19"/>
  <c r="N251" i="19"/>
  <c r="K251" i="19"/>
  <c r="M251" i="19" s="1"/>
  <c r="J251" i="19"/>
  <c r="L251" i="19" s="1"/>
  <c r="I251" i="19"/>
  <c r="H251" i="19"/>
  <c r="G251" i="19"/>
  <c r="P250" i="19"/>
  <c r="O250" i="19"/>
  <c r="N250" i="19"/>
  <c r="K250" i="19"/>
  <c r="M250" i="19" s="1"/>
  <c r="J250" i="19"/>
  <c r="L250" i="19" s="1"/>
  <c r="I250" i="19"/>
  <c r="H250" i="19"/>
  <c r="G250" i="19"/>
  <c r="P249" i="19"/>
  <c r="O249" i="19"/>
  <c r="N249" i="19"/>
  <c r="K249" i="19"/>
  <c r="M249" i="19" s="1"/>
  <c r="J249" i="19"/>
  <c r="L249" i="19" s="1"/>
  <c r="I249" i="19"/>
  <c r="H249" i="19"/>
  <c r="G249" i="19"/>
  <c r="P248" i="19"/>
  <c r="O248" i="19"/>
  <c r="N248" i="19"/>
  <c r="K248" i="19"/>
  <c r="M248" i="19" s="1"/>
  <c r="J248" i="19"/>
  <c r="L248" i="19" s="1"/>
  <c r="I248" i="19"/>
  <c r="H248" i="19"/>
  <c r="G248" i="19"/>
  <c r="P247" i="19"/>
  <c r="O247" i="19"/>
  <c r="N247" i="19"/>
  <c r="K247" i="19"/>
  <c r="M247" i="19" s="1"/>
  <c r="J247" i="19"/>
  <c r="L247" i="19" s="1"/>
  <c r="I247" i="19"/>
  <c r="H247" i="19"/>
  <c r="G247" i="19"/>
  <c r="P246" i="19"/>
  <c r="O246" i="19"/>
  <c r="N246" i="19"/>
  <c r="L246" i="19"/>
  <c r="K246" i="19"/>
  <c r="M246" i="19" s="1"/>
  <c r="J246" i="19"/>
  <c r="I246" i="19"/>
  <c r="H246" i="19"/>
  <c r="G246" i="19"/>
  <c r="P245" i="19"/>
  <c r="O245" i="19"/>
  <c r="N245" i="19"/>
  <c r="M245" i="19"/>
  <c r="K245" i="19"/>
  <c r="J245" i="19"/>
  <c r="L245" i="19" s="1"/>
  <c r="I245" i="19"/>
  <c r="H245" i="19"/>
  <c r="G245" i="19"/>
  <c r="P244" i="19"/>
  <c r="O244" i="19"/>
  <c r="N244" i="19"/>
  <c r="K244" i="19"/>
  <c r="M244" i="19" s="1"/>
  <c r="J244" i="19"/>
  <c r="L244" i="19" s="1"/>
  <c r="I244" i="19"/>
  <c r="H244" i="19"/>
  <c r="G244" i="19"/>
  <c r="P243" i="19"/>
  <c r="O243" i="19"/>
  <c r="N243" i="19"/>
  <c r="L243" i="19"/>
  <c r="K243" i="19"/>
  <c r="M243" i="19" s="1"/>
  <c r="J243" i="19"/>
  <c r="I243" i="19"/>
  <c r="H243" i="19"/>
  <c r="G243" i="19"/>
  <c r="P242" i="19"/>
  <c r="O242" i="19"/>
  <c r="N242" i="19"/>
  <c r="L242" i="19"/>
  <c r="K242" i="19"/>
  <c r="M242" i="19" s="1"/>
  <c r="J242" i="19"/>
  <c r="I242" i="19"/>
  <c r="H242" i="19"/>
  <c r="G242" i="19"/>
  <c r="P241" i="19"/>
  <c r="O241" i="19"/>
  <c r="N241" i="19"/>
  <c r="K241" i="19"/>
  <c r="M241" i="19" s="1"/>
  <c r="J241" i="19"/>
  <c r="L241" i="19" s="1"/>
  <c r="I241" i="19"/>
  <c r="H241" i="19"/>
  <c r="G241" i="19"/>
  <c r="P240" i="19"/>
  <c r="O240" i="19"/>
  <c r="N240" i="19"/>
  <c r="L240" i="19"/>
  <c r="K240" i="19"/>
  <c r="M240" i="19" s="1"/>
  <c r="J240" i="19"/>
  <c r="I240" i="19"/>
  <c r="H240" i="19"/>
  <c r="G240" i="19"/>
  <c r="P239" i="19"/>
  <c r="O239" i="19"/>
  <c r="N239" i="19"/>
  <c r="K239" i="19"/>
  <c r="M239" i="19" s="1"/>
  <c r="J239" i="19"/>
  <c r="L239" i="19" s="1"/>
  <c r="I239" i="19"/>
  <c r="H239" i="19"/>
  <c r="G239" i="19"/>
  <c r="P238" i="19"/>
  <c r="O238" i="19"/>
  <c r="N238" i="19"/>
  <c r="K238" i="19"/>
  <c r="M238" i="19" s="1"/>
  <c r="J238" i="19"/>
  <c r="L238" i="19" s="1"/>
  <c r="I238" i="19"/>
  <c r="H238" i="19"/>
  <c r="G238" i="19"/>
  <c r="P237" i="19"/>
  <c r="O237" i="19"/>
  <c r="N237" i="19"/>
  <c r="M237" i="19"/>
  <c r="K237" i="19"/>
  <c r="J237" i="19"/>
  <c r="L237" i="19" s="1"/>
  <c r="I237" i="19"/>
  <c r="H237" i="19"/>
  <c r="G237" i="19"/>
  <c r="P236" i="19"/>
  <c r="O236" i="19"/>
  <c r="N236" i="19"/>
  <c r="M236" i="19"/>
  <c r="K236" i="19"/>
  <c r="J236" i="19"/>
  <c r="L236" i="19" s="1"/>
  <c r="I236" i="19"/>
  <c r="H236" i="19"/>
  <c r="G236" i="19"/>
  <c r="P235" i="19"/>
  <c r="O235" i="19"/>
  <c r="N235" i="19"/>
  <c r="K235" i="19"/>
  <c r="M235" i="19" s="1"/>
  <c r="J235" i="19"/>
  <c r="L235" i="19" s="1"/>
  <c r="I235" i="19"/>
  <c r="H235" i="19"/>
  <c r="G235" i="19"/>
  <c r="P234" i="19"/>
  <c r="O234" i="19"/>
  <c r="N234" i="19"/>
  <c r="K234" i="19"/>
  <c r="M234" i="19" s="1"/>
  <c r="J234" i="19"/>
  <c r="L234" i="19" s="1"/>
  <c r="I234" i="19"/>
  <c r="H234" i="19"/>
  <c r="G234" i="19"/>
  <c r="P233" i="19"/>
  <c r="O233" i="19"/>
  <c r="N233" i="19"/>
  <c r="L233" i="19"/>
  <c r="K233" i="19"/>
  <c r="M233" i="19" s="1"/>
  <c r="J233" i="19"/>
  <c r="I233" i="19"/>
  <c r="H233" i="19"/>
  <c r="G233" i="19"/>
  <c r="P232" i="19"/>
  <c r="O232" i="19"/>
  <c r="N232" i="19"/>
  <c r="K232" i="19"/>
  <c r="M232" i="19" s="1"/>
  <c r="J232" i="19"/>
  <c r="L232" i="19" s="1"/>
  <c r="I232" i="19"/>
  <c r="H232" i="19"/>
  <c r="G232" i="19"/>
  <c r="P231" i="19"/>
  <c r="O231" i="19"/>
  <c r="N231" i="19"/>
  <c r="L231" i="19"/>
  <c r="K231" i="19"/>
  <c r="M231" i="19" s="1"/>
  <c r="J231" i="19"/>
  <c r="I231" i="19"/>
  <c r="H231" i="19"/>
  <c r="G231" i="19"/>
  <c r="P230" i="19"/>
  <c r="O230" i="19"/>
  <c r="N230" i="19"/>
  <c r="K230" i="19"/>
  <c r="M230" i="19" s="1"/>
  <c r="J230" i="19"/>
  <c r="L230" i="19" s="1"/>
  <c r="I230" i="19"/>
  <c r="H230" i="19"/>
  <c r="G230" i="19"/>
  <c r="P229" i="19"/>
  <c r="O229" i="19"/>
  <c r="N229" i="19"/>
  <c r="K229" i="19"/>
  <c r="M229" i="19" s="1"/>
  <c r="J229" i="19"/>
  <c r="L229" i="19" s="1"/>
  <c r="I229" i="19"/>
  <c r="H229" i="19"/>
  <c r="G229" i="19"/>
  <c r="P228" i="19"/>
  <c r="O228" i="19"/>
  <c r="N228" i="19"/>
  <c r="K228" i="19"/>
  <c r="M228" i="19" s="1"/>
  <c r="J228" i="19"/>
  <c r="L228" i="19" s="1"/>
  <c r="I228" i="19"/>
  <c r="H228" i="19"/>
  <c r="G228" i="19"/>
  <c r="P227" i="19"/>
  <c r="O227" i="19"/>
  <c r="N227" i="19"/>
  <c r="K227" i="19"/>
  <c r="M227" i="19" s="1"/>
  <c r="J227" i="19"/>
  <c r="L227" i="19" s="1"/>
  <c r="I227" i="19"/>
  <c r="H227" i="19"/>
  <c r="G227" i="19"/>
  <c r="P226" i="19"/>
  <c r="O226" i="19"/>
  <c r="N226" i="19"/>
  <c r="K226" i="19"/>
  <c r="M226" i="19" s="1"/>
  <c r="J226" i="19"/>
  <c r="L226" i="19" s="1"/>
  <c r="I226" i="19"/>
  <c r="H226" i="19"/>
  <c r="G226" i="19"/>
  <c r="P225" i="19"/>
  <c r="O225" i="19"/>
  <c r="N225" i="19"/>
  <c r="M225" i="19"/>
  <c r="K225" i="19"/>
  <c r="J225" i="19"/>
  <c r="L225" i="19" s="1"/>
  <c r="I225" i="19"/>
  <c r="H225" i="19"/>
  <c r="G225" i="19"/>
  <c r="P224" i="19"/>
  <c r="O224" i="19"/>
  <c r="N224" i="19"/>
  <c r="K224" i="19"/>
  <c r="M224" i="19" s="1"/>
  <c r="J224" i="19"/>
  <c r="L224" i="19" s="1"/>
  <c r="I224" i="19"/>
  <c r="H224" i="19"/>
  <c r="G224" i="19"/>
  <c r="P223" i="19"/>
  <c r="O223" i="19"/>
  <c r="N223" i="19"/>
  <c r="K223" i="19"/>
  <c r="M223" i="19" s="1"/>
  <c r="J223" i="19"/>
  <c r="L223" i="19" s="1"/>
  <c r="I223" i="19"/>
  <c r="H223" i="19"/>
  <c r="G223" i="19"/>
  <c r="P222" i="19"/>
  <c r="O222" i="19"/>
  <c r="N222" i="19"/>
  <c r="K222" i="19"/>
  <c r="M222" i="19" s="1"/>
  <c r="J222" i="19"/>
  <c r="L222" i="19" s="1"/>
  <c r="I222" i="19"/>
  <c r="H222" i="19"/>
  <c r="G222" i="19"/>
  <c r="P221" i="19"/>
  <c r="O221" i="19"/>
  <c r="N221" i="19"/>
  <c r="K221" i="19"/>
  <c r="M221" i="19" s="1"/>
  <c r="J221" i="19"/>
  <c r="L221" i="19" s="1"/>
  <c r="I221" i="19"/>
  <c r="H221" i="19"/>
  <c r="G221" i="19"/>
  <c r="P220" i="19"/>
  <c r="O220" i="19"/>
  <c r="N220" i="19"/>
  <c r="K220" i="19"/>
  <c r="M220" i="19" s="1"/>
  <c r="J220" i="19"/>
  <c r="L220" i="19" s="1"/>
  <c r="I220" i="19"/>
  <c r="H220" i="19"/>
  <c r="G220" i="19"/>
  <c r="P219" i="19"/>
  <c r="O219" i="19"/>
  <c r="N219" i="19"/>
  <c r="M219" i="19"/>
  <c r="L219" i="19"/>
  <c r="K219" i="19"/>
  <c r="J219" i="19"/>
  <c r="I219" i="19"/>
  <c r="H219" i="19"/>
  <c r="G219" i="19"/>
  <c r="P218" i="19"/>
  <c r="O218" i="19"/>
  <c r="N218" i="19"/>
  <c r="K218" i="19"/>
  <c r="M218" i="19" s="1"/>
  <c r="J218" i="19"/>
  <c r="L218" i="19" s="1"/>
  <c r="I218" i="19"/>
  <c r="H218" i="19"/>
  <c r="G218" i="19"/>
  <c r="P217" i="19"/>
  <c r="O217" i="19"/>
  <c r="N217" i="19"/>
  <c r="K217" i="19"/>
  <c r="M217" i="19" s="1"/>
  <c r="J217" i="19"/>
  <c r="L217" i="19" s="1"/>
  <c r="I217" i="19"/>
  <c r="H217" i="19"/>
  <c r="G217" i="19"/>
  <c r="P216" i="19"/>
  <c r="O216" i="19"/>
  <c r="N216" i="19"/>
  <c r="M216" i="19"/>
  <c r="K216" i="19"/>
  <c r="J216" i="19"/>
  <c r="L216" i="19" s="1"/>
  <c r="I216" i="19"/>
  <c r="H216" i="19"/>
  <c r="G216" i="19"/>
  <c r="P215" i="19"/>
  <c r="O215" i="19"/>
  <c r="N215" i="19"/>
  <c r="M215" i="19"/>
  <c r="K215" i="19"/>
  <c r="J215" i="19"/>
  <c r="L215" i="19" s="1"/>
  <c r="I215" i="19"/>
  <c r="H215" i="19"/>
  <c r="G215" i="19"/>
  <c r="P214" i="19"/>
  <c r="O214" i="19"/>
  <c r="N214" i="19"/>
  <c r="K214" i="19"/>
  <c r="M214" i="19" s="1"/>
  <c r="J214" i="19"/>
  <c r="L214" i="19" s="1"/>
  <c r="I214" i="19"/>
  <c r="H214" i="19"/>
  <c r="G214" i="19"/>
  <c r="P213" i="19"/>
  <c r="O213" i="19"/>
  <c r="N213" i="19"/>
  <c r="M213" i="19"/>
  <c r="K213" i="19"/>
  <c r="J213" i="19"/>
  <c r="L213" i="19" s="1"/>
  <c r="I213" i="19"/>
  <c r="H213" i="19"/>
  <c r="G213" i="19"/>
  <c r="P212" i="19"/>
  <c r="O212" i="19"/>
  <c r="N212" i="19"/>
  <c r="K212" i="19"/>
  <c r="M212" i="19" s="1"/>
  <c r="J212" i="19"/>
  <c r="L212" i="19" s="1"/>
  <c r="I212" i="19"/>
  <c r="H212" i="19"/>
  <c r="G212" i="19"/>
  <c r="P211" i="19"/>
  <c r="O211" i="19"/>
  <c r="N211" i="19"/>
  <c r="K211" i="19"/>
  <c r="M211" i="19" s="1"/>
  <c r="J211" i="19"/>
  <c r="L211" i="19" s="1"/>
  <c r="I211" i="19"/>
  <c r="H211" i="19"/>
  <c r="G211" i="19"/>
  <c r="P210" i="19"/>
  <c r="O210" i="19"/>
  <c r="N210" i="19"/>
  <c r="M210" i="19"/>
  <c r="K210" i="19"/>
  <c r="J210" i="19"/>
  <c r="L210" i="19" s="1"/>
  <c r="I210" i="19"/>
  <c r="H210" i="19"/>
  <c r="G210" i="19"/>
  <c r="P209" i="19"/>
  <c r="O209" i="19"/>
  <c r="N209" i="19"/>
  <c r="M209" i="19"/>
  <c r="K209" i="19"/>
  <c r="J209" i="19"/>
  <c r="L209" i="19" s="1"/>
  <c r="I209" i="19"/>
  <c r="H209" i="19"/>
  <c r="G209" i="19"/>
  <c r="P208" i="19"/>
  <c r="O208" i="19"/>
  <c r="N208" i="19"/>
  <c r="K208" i="19"/>
  <c r="M208" i="19" s="1"/>
  <c r="J208" i="19"/>
  <c r="L208" i="19" s="1"/>
  <c r="I208" i="19"/>
  <c r="H208" i="19"/>
  <c r="G208" i="19"/>
  <c r="P207" i="19"/>
  <c r="O207" i="19"/>
  <c r="N207" i="19"/>
  <c r="M207" i="19"/>
  <c r="L207" i="19"/>
  <c r="K207" i="19"/>
  <c r="J207" i="19"/>
  <c r="I207" i="19"/>
  <c r="H207" i="19"/>
  <c r="G207" i="19"/>
  <c r="P206" i="19"/>
  <c r="O206" i="19"/>
  <c r="N206" i="19"/>
  <c r="K206" i="19"/>
  <c r="M206" i="19" s="1"/>
  <c r="J206" i="19"/>
  <c r="L206" i="19" s="1"/>
  <c r="I206" i="19"/>
  <c r="H206" i="19"/>
  <c r="G206" i="19"/>
  <c r="P205" i="19"/>
  <c r="O205" i="19"/>
  <c r="N205" i="19"/>
  <c r="K205" i="19"/>
  <c r="M205" i="19" s="1"/>
  <c r="J205" i="19"/>
  <c r="L205" i="19" s="1"/>
  <c r="I205" i="19"/>
  <c r="H205" i="19"/>
  <c r="G205" i="19"/>
  <c r="P204" i="19"/>
  <c r="O204" i="19"/>
  <c r="N204" i="19"/>
  <c r="M204" i="19"/>
  <c r="K204" i="19"/>
  <c r="J204" i="19"/>
  <c r="L204" i="19" s="1"/>
  <c r="I204" i="19"/>
  <c r="H204" i="19"/>
  <c r="G204" i="19"/>
  <c r="P203" i="19"/>
  <c r="O203" i="19"/>
  <c r="N203" i="19"/>
  <c r="K203" i="19"/>
  <c r="M203" i="19" s="1"/>
  <c r="J203" i="19"/>
  <c r="L203" i="19" s="1"/>
  <c r="I203" i="19"/>
  <c r="H203" i="19"/>
  <c r="G203" i="19"/>
  <c r="P202" i="19"/>
  <c r="O202" i="19"/>
  <c r="N202" i="19"/>
  <c r="K202" i="19"/>
  <c r="M202" i="19" s="1"/>
  <c r="J202" i="19"/>
  <c r="L202" i="19" s="1"/>
  <c r="I202" i="19"/>
  <c r="H202" i="19"/>
  <c r="G202" i="19"/>
  <c r="P201" i="19"/>
  <c r="O201" i="19"/>
  <c r="N201" i="19"/>
  <c r="L201" i="19"/>
  <c r="K201" i="19"/>
  <c r="M201" i="19" s="1"/>
  <c r="J201" i="19"/>
  <c r="I201" i="19"/>
  <c r="H201" i="19"/>
  <c r="G201" i="19"/>
  <c r="P200" i="19"/>
  <c r="O200" i="19"/>
  <c r="N200" i="19"/>
  <c r="M200" i="19"/>
  <c r="K200" i="19"/>
  <c r="J200" i="19"/>
  <c r="L200" i="19" s="1"/>
  <c r="I200" i="19"/>
  <c r="H200" i="19"/>
  <c r="G200" i="19"/>
  <c r="P199" i="19"/>
  <c r="O199" i="19"/>
  <c r="N199" i="19"/>
  <c r="K199" i="19"/>
  <c r="M199" i="19" s="1"/>
  <c r="J199" i="19"/>
  <c r="L199" i="19" s="1"/>
  <c r="I199" i="19"/>
  <c r="H199" i="19"/>
  <c r="G199" i="19"/>
  <c r="P198" i="19"/>
  <c r="O198" i="19"/>
  <c r="N198" i="19"/>
  <c r="M198" i="19"/>
  <c r="L198" i="19"/>
  <c r="K198" i="19"/>
  <c r="J198" i="19"/>
  <c r="I198" i="19"/>
  <c r="H198" i="19"/>
  <c r="G198" i="19"/>
  <c r="P197" i="19"/>
  <c r="O197" i="19"/>
  <c r="N197" i="19"/>
  <c r="M197" i="19"/>
  <c r="L197" i="19"/>
  <c r="K197" i="19"/>
  <c r="J197" i="19"/>
  <c r="I197" i="19"/>
  <c r="H197" i="19"/>
  <c r="G197" i="19"/>
  <c r="P196" i="19"/>
  <c r="O196" i="19"/>
  <c r="N196" i="19"/>
  <c r="K196" i="19"/>
  <c r="M196" i="19" s="1"/>
  <c r="J196" i="19"/>
  <c r="L196" i="19" s="1"/>
  <c r="I196" i="19"/>
  <c r="H196" i="19"/>
  <c r="G196" i="19"/>
  <c r="P195" i="19"/>
  <c r="O195" i="19"/>
  <c r="N195" i="19"/>
  <c r="M195" i="19"/>
  <c r="L195" i="19"/>
  <c r="K195" i="19"/>
  <c r="J195" i="19"/>
  <c r="I195" i="19"/>
  <c r="H195" i="19"/>
  <c r="G195" i="19"/>
  <c r="P194" i="19"/>
  <c r="O194" i="19"/>
  <c r="N194" i="19"/>
  <c r="K194" i="19"/>
  <c r="M194" i="19" s="1"/>
  <c r="J194" i="19"/>
  <c r="L194" i="19" s="1"/>
  <c r="I194" i="19"/>
  <c r="H194" i="19"/>
  <c r="G194" i="19"/>
  <c r="P193" i="19"/>
  <c r="O193" i="19"/>
  <c r="N193" i="19"/>
  <c r="K193" i="19"/>
  <c r="M193" i="19" s="1"/>
  <c r="J193" i="19"/>
  <c r="L193" i="19" s="1"/>
  <c r="I193" i="19"/>
  <c r="H193" i="19"/>
  <c r="G193" i="19"/>
  <c r="P192" i="19"/>
  <c r="O192" i="19"/>
  <c r="N192" i="19"/>
  <c r="M192" i="19"/>
  <c r="K192" i="19"/>
  <c r="J192" i="19"/>
  <c r="L192" i="19" s="1"/>
  <c r="I192" i="19"/>
  <c r="H192" i="19"/>
  <c r="G192" i="19"/>
  <c r="P191" i="19"/>
  <c r="O191" i="19"/>
  <c r="N191" i="19"/>
  <c r="K191" i="19"/>
  <c r="M191" i="19" s="1"/>
  <c r="J191" i="19"/>
  <c r="L191" i="19" s="1"/>
  <c r="I191" i="19"/>
  <c r="H191" i="19"/>
  <c r="G191" i="19"/>
  <c r="P190" i="19"/>
  <c r="O190" i="19"/>
  <c r="N190" i="19"/>
  <c r="K190" i="19"/>
  <c r="M190" i="19" s="1"/>
  <c r="J190" i="19"/>
  <c r="L190" i="19" s="1"/>
  <c r="I190" i="19"/>
  <c r="H190" i="19"/>
  <c r="G190" i="19"/>
  <c r="P189" i="19"/>
  <c r="O189" i="19"/>
  <c r="N189" i="19"/>
  <c r="L189" i="19"/>
  <c r="K189" i="19"/>
  <c r="M189" i="19" s="1"/>
  <c r="J189" i="19"/>
  <c r="I189" i="19"/>
  <c r="H189" i="19"/>
  <c r="G189" i="19"/>
  <c r="P188" i="19"/>
  <c r="O188" i="19"/>
  <c r="N188" i="19"/>
  <c r="K188" i="19"/>
  <c r="M188" i="19" s="1"/>
  <c r="J188" i="19"/>
  <c r="L188" i="19" s="1"/>
  <c r="I188" i="19"/>
  <c r="H188" i="19"/>
  <c r="G188" i="19"/>
  <c r="P187" i="19"/>
  <c r="O187" i="19"/>
  <c r="N187" i="19"/>
  <c r="K187" i="19"/>
  <c r="M187" i="19" s="1"/>
  <c r="J187" i="19"/>
  <c r="L187" i="19" s="1"/>
  <c r="I187" i="19"/>
  <c r="H187" i="19"/>
  <c r="G187" i="19"/>
  <c r="P186" i="19"/>
  <c r="O186" i="19"/>
  <c r="N186" i="19"/>
  <c r="K186" i="19"/>
  <c r="M186" i="19" s="1"/>
  <c r="J186" i="19"/>
  <c r="L186" i="19" s="1"/>
  <c r="I186" i="19"/>
  <c r="H186" i="19"/>
  <c r="G186" i="19"/>
  <c r="P185" i="19"/>
  <c r="O185" i="19"/>
  <c r="N185" i="19"/>
  <c r="K185" i="19"/>
  <c r="M185" i="19" s="1"/>
  <c r="J185" i="19"/>
  <c r="L185" i="19" s="1"/>
  <c r="I185" i="19"/>
  <c r="H185" i="19"/>
  <c r="G185" i="19"/>
  <c r="P184" i="19"/>
  <c r="O184" i="19"/>
  <c r="N184" i="19"/>
  <c r="K184" i="19"/>
  <c r="M184" i="19" s="1"/>
  <c r="J184" i="19"/>
  <c r="L184" i="19" s="1"/>
  <c r="I184" i="19"/>
  <c r="H184" i="19"/>
  <c r="G184" i="19"/>
  <c r="P183" i="19"/>
  <c r="O183" i="19"/>
  <c r="N183" i="19"/>
  <c r="K183" i="19"/>
  <c r="M183" i="19" s="1"/>
  <c r="J183" i="19"/>
  <c r="L183" i="19" s="1"/>
  <c r="I183" i="19"/>
  <c r="H183" i="19"/>
  <c r="G183" i="19"/>
  <c r="P182" i="19"/>
  <c r="O182" i="19"/>
  <c r="N182" i="19"/>
  <c r="K182" i="19"/>
  <c r="M182" i="19" s="1"/>
  <c r="J182" i="19"/>
  <c r="L182" i="19" s="1"/>
  <c r="I182" i="19"/>
  <c r="H182" i="19"/>
  <c r="G182" i="19"/>
  <c r="P181" i="19"/>
  <c r="O181" i="19"/>
  <c r="N181" i="19"/>
  <c r="K181" i="19"/>
  <c r="M181" i="19" s="1"/>
  <c r="J181" i="19"/>
  <c r="L181" i="19" s="1"/>
  <c r="I181" i="19"/>
  <c r="H181" i="19"/>
  <c r="G181" i="19"/>
  <c r="P180" i="19"/>
  <c r="O180" i="19"/>
  <c r="N180" i="19"/>
  <c r="M180" i="19"/>
  <c r="L180" i="19"/>
  <c r="K180" i="19"/>
  <c r="J180" i="19"/>
  <c r="I180" i="19"/>
  <c r="H180" i="19"/>
  <c r="G180" i="19"/>
  <c r="P179" i="19"/>
  <c r="O179" i="19"/>
  <c r="N179" i="19"/>
  <c r="L179" i="19"/>
  <c r="K179" i="19"/>
  <c r="M179" i="19" s="1"/>
  <c r="J179" i="19"/>
  <c r="I179" i="19"/>
  <c r="H179" i="19"/>
  <c r="G179" i="19"/>
  <c r="P178" i="19"/>
  <c r="O178" i="19"/>
  <c r="N178" i="19"/>
  <c r="K178" i="19"/>
  <c r="M178" i="19" s="1"/>
  <c r="J178" i="19"/>
  <c r="L178" i="19" s="1"/>
  <c r="I178" i="19"/>
  <c r="H178" i="19"/>
  <c r="G178" i="19"/>
  <c r="P177" i="19"/>
  <c r="O177" i="19"/>
  <c r="N177" i="19"/>
  <c r="L177" i="19"/>
  <c r="K177" i="19"/>
  <c r="M177" i="19" s="1"/>
  <c r="J177" i="19"/>
  <c r="I177" i="19"/>
  <c r="H177" i="19"/>
  <c r="G177" i="19"/>
  <c r="P176" i="19"/>
  <c r="O176" i="19"/>
  <c r="N176" i="19"/>
  <c r="K176" i="19"/>
  <c r="M176" i="19" s="1"/>
  <c r="J176" i="19"/>
  <c r="L176" i="19" s="1"/>
  <c r="I176" i="19"/>
  <c r="H176" i="19"/>
  <c r="G176" i="19"/>
  <c r="P175" i="19"/>
  <c r="O175" i="19"/>
  <c r="N175" i="19"/>
  <c r="K175" i="19"/>
  <c r="M175" i="19" s="1"/>
  <c r="J175" i="19"/>
  <c r="L175" i="19" s="1"/>
  <c r="I175" i="19"/>
  <c r="H175" i="19"/>
  <c r="G175" i="19"/>
  <c r="P174" i="19"/>
  <c r="O174" i="19"/>
  <c r="N174" i="19"/>
  <c r="M174" i="19"/>
  <c r="K174" i="19"/>
  <c r="J174" i="19"/>
  <c r="L174" i="19" s="1"/>
  <c r="I174" i="19"/>
  <c r="H174" i="19"/>
  <c r="G174" i="19"/>
  <c r="P173" i="19"/>
  <c r="O173" i="19"/>
  <c r="N173" i="19"/>
  <c r="M173" i="19"/>
  <c r="K173" i="19"/>
  <c r="J173" i="19"/>
  <c r="L173" i="19" s="1"/>
  <c r="I173" i="19"/>
  <c r="H173" i="19"/>
  <c r="G173" i="19"/>
  <c r="P172" i="19"/>
  <c r="O172" i="19"/>
  <c r="N172" i="19"/>
  <c r="K172" i="19"/>
  <c r="M172" i="19" s="1"/>
  <c r="J172" i="19"/>
  <c r="L172" i="19" s="1"/>
  <c r="I172" i="19"/>
  <c r="H172" i="19"/>
  <c r="G172" i="19"/>
  <c r="P171" i="19"/>
  <c r="O171" i="19"/>
  <c r="N171" i="19"/>
  <c r="K171" i="19"/>
  <c r="M171" i="19" s="1"/>
  <c r="J171" i="19"/>
  <c r="L171" i="19" s="1"/>
  <c r="I171" i="19"/>
  <c r="H171" i="19"/>
  <c r="G171" i="19"/>
  <c r="P170" i="19"/>
  <c r="O170" i="19"/>
  <c r="N170" i="19"/>
  <c r="K170" i="19"/>
  <c r="M170" i="19" s="1"/>
  <c r="J170" i="19"/>
  <c r="L170" i="19" s="1"/>
  <c r="I170" i="19"/>
  <c r="H170" i="19"/>
  <c r="G170" i="19"/>
  <c r="P169" i="19"/>
  <c r="O169" i="19"/>
  <c r="N169" i="19"/>
  <c r="K169" i="19"/>
  <c r="M169" i="19" s="1"/>
  <c r="J169" i="19"/>
  <c r="L169" i="19" s="1"/>
  <c r="I169" i="19"/>
  <c r="H169" i="19"/>
  <c r="G169" i="19"/>
  <c r="P168" i="19"/>
  <c r="O168" i="19"/>
  <c r="N168" i="19"/>
  <c r="M168" i="19"/>
  <c r="K168" i="19"/>
  <c r="J168" i="19"/>
  <c r="L168" i="19" s="1"/>
  <c r="I168" i="19"/>
  <c r="H168" i="19"/>
  <c r="G168" i="19"/>
  <c r="P167" i="19"/>
  <c r="O167" i="19"/>
  <c r="N167" i="19"/>
  <c r="K167" i="19"/>
  <c r="M167" i="19" s="1"/>
  <c r="J167" i="19"/>
  <c r="L167" i="19" s="1"/>
  <c r="I167" i="19"/>
  <c r="H167" i="19"/>
  <c r="G167" i="19"/>
  <c r="P166" i="19"/>
  <c r="O166" i="19"/>
  <c r="N166" i="19"/>
  <c r="K166" i="19"/>
  <c r="M166" i="19" s="1"/>
  <c r="J166" i="19"/>
  <c r="L166" i="19" s="1"/>
  <c r="I166" i="19"/>
  <c r="H166" i="19"/>
  <c r="G166" i="19"/>
  <c r="P165" i="19"/>
  <c r="O165" i="19"/>
  <c r="N165" i="19"/>
  <c r="K165" i="19"/>
  <c r="M165" i="19" s="1"/>
  <c r="J165" i="19"/>
  <c r="L165" i="19" s="1"/>
  <c r="I165" i="19"/>
  <c r="H165" i="19"/>
  <c r="G165" i="19"/>
  <c r="P164" i="19"/>
  <c r="O164" i="19"/>
  <c r="N164" i="19"/>
  <c r="M164" i="19"/>
  <c r="K164" i="19"/>
  <c r="J164" i="19"/>
  <c r="L164" i="19" s="1"/>
  <c r="I164" i="19"/>
  <c r="H164" i="19"/>
  <c r="G164" i="19"/>
  <c r="P163" i="19"/>
  <c r="O163" i="19"/>
  <c r="N163" i="19"/>
  <c r="K163" i="19"/>
  <c r="M163" i="19" s="1"/>
  <c r="J163" i="19"/>
  <c r="L163" i="19" s="1"/>
  <c r="I163" i="19"/>
  <c r="H163" i="19"/>
  <c r="G163" i="19"/>
  <c r="P162" i="19"/>
  <c r="O162" i="19"/>
  <c r="N162" i="19"/>
  <c r="M162" i="19"/>
  <c r="L162" i="19"/>
  <c r="K162" i="19"/>
  <c r="J162" i="19"/>
  <c r="I162" i="19"/>
  <c r="H162" i="19"/>
  <c r="G162" i="19"/>
  <c r="P161" i="19"/>
  <c r="O161" i="19"/>
  <c r="N161" i="19"/>
  <c r="K161" i="19"/>
  <c r="M161" i="19" s="1"/>
  <c r="J161" i="19"/>
  <c r="L161" i="19" s="1"/>
  <c r="I161" i="19"/>
  <c r="H161" i="19"/>
  <c r="G161" i="19"/>
  <c r="P160" i="19"/>
  <c r="O160" i="19"/>
  <c r="N160" i="19"/>
  <c r="K160" i="19"/>
  <c r="M160" i="19" s="1"/>
  <c r="J160" i="19"/>
  <c r="L160" i="19" s="1"/>
  <c r="I160" i="19"/>
  <c r="H160" i="19"/>
  <c r="G160" i="19"/>
  <c r="P159" i="19"/>
  <c r="O159" i="19"/>
  <c r="N159" i="19"/>
  <c r="K159" i="19"/>
  <c r="M159" i="19" s="1"/>
  <c r="J159" i="19"/>
  <c r="L159" i="19" s="1"/>
  <c r="I159" i="19"/>
  <c r="H159" i="19"/>
  <c r="G159" i="19"/>
  <c r="P158" i="19"/>
  <c r="O158" i="19"/>
  <c r="N158" i="19"/>
  <c r="K158" i="19"/>
  <c r="M158" i="19" s="1"/>
  <c r="J158" i="19"/>
  <c r="L158" i="19" s="1"/>
  <c r="I158" i="19"/>
  <c r="H158" i="19"/>
  <c r="G158" i="19"/>
  <c r="P157" i="19"/>
  <c r="O157" i="19"/>
  <c r="N157" i="19"/>
  <c r="K157" i="19"/>
  <c r="M157" i="19" s="1"/>
  <c r="J157" i="19"/>
  <c r="L157" i="19" s="1"/>
  <c r="I157" i="19"/>
  <c r="H157" i="19"/>
  <c r="G157" i="19"/>
  <c r="P156" i="19"/>
  <c r="O156" i="19"/>
  <c r="N156" i="19"/>
  <c r="M156" i="19"/>
  <c r="L156" i="19"/>
  <c r="K156" i="19"/>
  <c r="J156" i="19"/>
  <c r="I156" i="19"/>
  <c r="H156" i="19"/>
  <c r="G156" i="19"/>
  <c r="P155" i="19"/>
  <c r="O155" i="19"/>
  <c r="N155" i="19"/>
  <c r="K155" i="19"/>
  <c r="M155" i="19" s="1"/>
  <c r="J155" i="19"/>
  <c r="L155" i="19" s="1"/>
  <c r="I155" i="19"/>
  <c r="H155" i="19"/>
  <c r="G155" i="19"/>
  <c r="P154" i="19"/>
  <c r="O154" i="19"/>
  <c r="N154" i="19"/>
  <c r="K154" i="19"/>
  <c r="M154" i="19" s="1"/>
  <c r="J154" i="19"/>
  <c r="L154" i="19" s="1"/>
  <c r="I154" i="19"/>
  <c r="H154" i="19"/>
  <c r="G154" i="19"/>
  <c r="P153" i="19"/>
  <c r="O153" i="19"/>
  <c r="N153" i="19"/>
  <c r="M153" i="19"/>
  <c r="K153" i="19"/>
  <c r="J153" i="19"/>
  <c r="L153" i="19" s="1"/>
  <c r="I153" i="19"/>
  <c r="H153" i="19"/>
  <c r="G153" i="19"/>
  <c r="P152" i="19"/>
  <c r="O152" i="19"/>
  <c r="N152" i="19"/>
  <c r="L152" i="19"/>
  <c r="K152" i="19"/>
  <c r="M152" i="19" s="1"/>
  <c r="J152" i="19"/>
  <c r="I152" i="19"/>
  <c r="H152" i="19"/>
  <c r="G152" i="19"/>
  <c r="P151" i="19"/>
  <c r="O151" i="19"/>
  <c r="N151" i="19"/>
  <c r="K151" i="19"/>
  <c r="M151" i="19" s="1"/>
  <c r="J151" i="19"/>
  <c r="L151" i="19" s="1"/>
  <c r="I151" i="19"/>
  <c r="H151" i="19"/>
  <c r="G151" i="19"/>
  <c r="P150" i="19"/>
  <c r="O150" i="19"/>
  <c r="N150" i="19"/>
  <c r="M150" i="19"/>
  <c r="L150" i="19"/>
  <c r="K150" i="19"/>
  <c r="J150" i="19"/>
  <c r="I150" i="19"/>
  <c r="H150" i="19"/>
  <c r="G150" i="19"/>
  <c r="P149" i="19"/>
  <c r="O149" i="19"/>
  <c r="N149" i="19"/>
  <c r="K149" i="19"/>
  <c r="M149" i="19" s="1"/>
  <c r="J149" i="19"/>
  <c r="L149" i="19" s="1"/>
  <c r="I149" i="19"/>
  <c r="H149" i="19"/>
  <c r="G149" i="19"/>
  <c r="P148" i="19"/>
  <c r="O148" i="19"/>
  <c r="N148" i="19"/>
  <c r="K148" i="19"/>
  <c r="M148" i="19" s="1"/>
  <c r="J148" i="19"/>
  <c r="L148" i="19" s="1"/>
  <c r="I148" i="19"/>
  <c r="H148" i="19"/>
  <c r="G148" i="19"/>
  <c r="P147" i="19"/>
  <c r="O147" i="19"/>
  <c r="N147" i="19"/>
  <c r="M147" i="19"/>
  <c r="L147" i="19"/>
  <c r="K147" i="19"/>
  <c r="J147" i="19"/>
  <c r="I147" i="19"/>
  <c r="H147" i="19"/>
  <c r="G147" i="19"/>
  <c r="P146" i="19"/>
  <c r="O146" i="19"/>
  <c r="N146" i="19"/>
  <c r="K146" i="19"/>
  <c r="M146" i="19" s="1"/>
  <c r="J146" i="19"/>
  <c r="L146" i="19" s="1"/>
  <c r="I146" i="19"/>
  <c r="H146" i="19"/>
  <c r="G146" i="19"/>
  <c r="P145" i="19"/>
  <c r="O145" i="19"/>
  <c r="N145" i="19"/>
  <c r="K145" i="19"/>
  <c r="M145" i="19" s="1"/>
  <c r="J145" i="19"/>
  <c r="L145" i="19" s="1"/>
  <c r="I145" i="19"/>
  <c r="H145" i="19"/>
  <c r="G145" i="19"/>
  <c r="P144" i="19"/>
  <c r="O144" i="19"/>
  <c r="N144" i="19"/>
  <c r="L144" i="19"/>
  <c r="K144" i="19"/>
  <c r="M144" i="19" s="1"/>
  <c r="J144" i="19"/>
  <c r="I144" i="19"/>
  <c r="H144" i="19"/>
  <c r="G144" i="19"/>
  <c r="P143" i="19"/>
  <c r="O143" i="19"/>
  <c r="N143" i="19"/>
  <c r="K143" i="19"/>
  <c r="M143" i="19" s="1"/>
  <c r="J143" i="19"/>
  <c r="L143" i="19" s="1"/>
  <c r="I143" i="19"/>
  <c r="H143" i="19"/>
  <c r="G143" i="19"/>
  <c r="P142" i="19"/>
  <c r="O142" i="19"/>
  <c r="N142" i="19"/>
  <c r="K142" i="19"/>
  <c r="M142" i="19" s="1"/>
  <c r="J142" i="19"/>
  <c r="L142" i="19" s="1"/>
  <c r="I142" i="19"/>
  <c r="H142" i="19"/>
  <c r="G142" i="19"/>
  <c r="P141" i="19"/>
  <c r="O141" i="19"/>
  <c r="N141" i="19"/>
  <c r="M141" i="19"/>
  <c r="K141" i="19"/>
  <c r="J141" i="19"/>
  <c r="L141" i="19" s="1"/>
  <c r="I141" i="19"/>
  <c r="H141" i="19"/>
  <c r="G141" i="19"/>
  <c r="P140" i="19"/>
  <c r="O140" i="19"/>
  <c r="N140" i="19"/>
  <c r="K140" i="19"/>
  <c r="M140" i="19" s="1"/>
  <c r="J140" i="19"/>
  <c r="L140" i="19" s="1"/>
  <c r="I140" i="19"/>
  <c r="H140" i="19"/>
  <c r="G140" i="19"/>
  <c r="P139" i="19"/>
  <c r="O139" i="19"/>
  <c r="N139" i="19"/>
  <c r="K139" i="19"/>
  <c r="M139" i="19" s="1"/>
  <c r="J139" i="19"/>
  <c r="L139" i="19" s="1"/>
  <c r="I139" i="19"/>
  <c r="H139" i="19"/>
  <c r="G139" i="19"/>
  <c r="P138" i="19"/>
  <c r="O138" i="19"/>
  <c r="N138" i="19"/>
  <c r="L138" i="19"/>
  <c r="K138" i="19"/>
  <c r="M138" i="19" s="1"/>
  <c r="J138" i="19"/>
  <c r="I138" i="19"/>
  <c r="H138" i="19"/>
  <c r="G138" i="19"/>
  <c r="P137" i="19"/>
  <c r="O137" i="19"/>
  <c r="N137" i="19"/>
  <c r="M137" i="19"/>
  <c r="K137" i="19"/>
  <c r="J137" i="19"/>
  <c r="L137" i="19" s="1"/>
  <c r="I137" i="19"/>
  <c r="H137" i="19"/>
  <c r="G137" i="19"/>
  <c r="P136" i="19"/>
  <c r="O136" i="19"/>
  <c r="N136" i="19"/>
  <c r="K136" i="19"/>
  <c r="M136" i="19" s="1"/>
  <c r="J136" i="19"/>
  <c r="L136" i="19" s="1"/>
  <c r="I136" i="19"/>
  <c r="H136" i="19"/>
  <c r="G136" i="19"/>
  <c r="P135" i="19"/>
  <c r="O135" i="19"/>
  <c r="N135" i="19"/>
  <c r="M135" i="19"/>
  <c r="L135" i="19"/>
  <c r="K135" i="19"/>
  <c r="J135" i="19"/>
  <c r="I135" i="19"/>
  <c r="H135" i="19"/>
  <c r="G135" i="19"/>
  <c r="P134" i="19"/>
  <c r="O134" i="19"/>
  <c r="N134" i="19"/>
  <c r="L134" i="19"/>
  <c r="K134" i="19"/>
  <c r="M134" i="19" s="1"/>
  <c r="J134" i="19"/>
  <c r="I134" i="19"/>
  <c r="H134" i="19"/>
  <c r="G134" i="19"/>
  <c r="P133" i="19"/>
  <c r="O133" i="19"/>
  <c r="N133" i="19"/>
  <c r="K133" i="19"/>
  <c r="M133" i="19" s="1"/>
  <c r="J133" i="19"/>
  <c r="L133" i="19" s="1"/>
  <c r="I133" i="19"/>
  <c r="H133" i="19"/>
  <c r="G133" i="19"/>
  <c r="P132" i="19"/>
  <c r="O132" i="19"/>
  <c r="N132" i="19"/>
  <c r="L132" i="19"/>
  <c r="K132" i="19"/>
  <c r="M132" i="19" s="1"/>
  <c r="J132" i="19"/>
  <c r="I132" i="19"/>
  <c r="H132" i="19"/>
  <c r="G132" i="19"/>
  <c r="P131" i="19"/>
  <c r="O131" i="19"/>
  <c r="N131" i="19"/>
  <c r="K131" i="19"/>
  <c r="M131" i="19" s="1"/>
  <c r="J131" i="19"/>
  <c r="L131" i="19" s="1"/>
  <c r="I131" i="19"/>
  <c r="H131" i="19"/>
  <c r="G131" i="19"/>
  <c r="P130" i="19"/>
  <c r="O130" i="19"/>
  <c r="N130" i="19"/>
  <c r="K130" i="19"/>
  <c r="M130" i="19" s="1"/>
  <c r="J130" i="19"/>
  <c r="L130" i="19" s="1"/>
  <c r="I130" i="19"/>
  <c r="H130" i="19"/>
  <c r="G130" i="19"/>
  <c r="P129" i="19"/>
  <c r="O129" i="19"/>
  <c r="N129" i="19"/>
  <c r="M129" i="19"/>
  <c r="L129" i="19"/>
  <c r="K129" i="19"/>
  <c r="J129" i="19"/>
  <c r="I129" i="19"/>
  <c r="H129" i="19"/>
  <c r="G129" i="19"/>
  <c r="P128" i="19"/>
  <c r="O128" i="19"/>
  <c r="N128" i="19"/>
  <c r="M128" i="19"/>
  <c r="K128" i="19"/>
  <c r="J128" i="19"/>
  <c r="L128" i="19" s="1"/>
  <c r="I128" i="19"/>
  <c r="H128" i="19"/>
  <c r="G128" i="19"/>
  <c r="P127" i="19"/>
  <c r="O127" i="19"/>
  <c r="N127" i="19"/>
  <c r="K127" i="19"/>
  <c r="M127" i="19" s="1"/>
  <c r="J127" i="19"/>
  <c r="L127" i="19" s="1"/>
  <c r="I127" i="19"/>
  <c r="H127" i="19"/>
  <c r="G127" i="19"/>
  <c r="P126" i="19"/>
  <c r="O126" i="19"/>
  <c r="N126" i="19"/>
  <c r="K126" i="19"/>
  <c r="M126" i="19" s="1"/>
  <c r="J126" i="19"/>
  <c r="L126" i="19" s="1"/>
  <c r="I126" i="19"/>
  <c r="H126" i="19"/>
  <c r="G126" i="19"/>
  <c r="P125" i="19"/>
  <c r="O125" i="19"/>
  <c r="N125" i="19"/>
  <c r="M125" i="19"/>
  <c r="L125" i="19"/>
  <c r="K125" i="19"/>
  <c r="J125" i="19"/>
  <c r="I125" i="19"/>
  <c r="H125" i="19"/>
  <c r="G125" i="19"/>
  <c r="P124" i="19"/>
  <c r="O124" i="19"/>
  <c r="N124" i="19"/>
  <c r="K124" i="19"/>
  <c r="M124" i="19" s="1"/>
  <c r="J124" i="19"/>
  <c r="L124" i="19" s="1"/>
  <c r="I124" i="19"/>
  <c r="H124" i="19"/>
  <c r="G124" i="19"/>
  <c r="P123" i="19"/>
  <c r="O123" i="19"/>
  <c r="N123" i="19"/>
  <c r="M123" i="19"/>
  <c r="L123" i="19"/>
  <c r="K123" i="19"/>
  <c r="J123" i="19"/>
  <c r="I123" i="19"/>
  <c r="H123" i="19"/>
  <c r="G123" i="19"/>
  <c r="P122" i="19"/>
  <c r="O122" i="19"/>
  <c r="N122" i="19"/>
  <c r="K122" i="19"/>
  <c r="M122" i="19" s="1"/>
  <c r="J122" i="19"/>
  <c r="L122" i="19" s="1"/>
  <c r="I122" i="19"/>
  <c r="H122" i="19"/>
  <c r="G122" i="19"/>
  <c r="P121" i="19"/>
  <c r="O121" i="19"/>
  <c r="N121" i="19"/>
  <c r="K121" i="19"/>
  <c r="M121" i="19" s="1"/>
  <c r="J121" i="19"/>
  <c r="L121" i="19" s="1"/>
  <c r="I121" i="19"/>
  <c r="H121" i="19"/>
  <c r="G121" i="19"/>
  <c r="P120" i="19"/>
  <c r="O120" i="19"/>
  <c r="N120" i="19"/>
  <c r="K120" i="19"/>
  <c r="M120" i="19" s="1"/>
  <c r="J120" i="19"/>
  <c r="L120" i="19" s="1"/>
  <c r="I120" i="19"/>
  <c r="H120" i="19"/>
  <c r="G120" i="19"/>
  <c r="P119" i="19"/>
  <c r="O119" i="19"/>
  <c r="N119" i="19"/>
  <c r="K119" i="19"/>
  <c r="M119" i="19" s="1"/>
  <c r="J119" i="19"/>
  <c r="L119" i="19" s="1"/>
  <c r="I119" i="19"/>
  <c r="H119" i="19"/>
  <c r="G119" i="19"/>
  <c r="P118" i="19"/>
  <c r="O118" i="19"/>
  <c r="N118" i="19"/>
  <c r="K118" i="19"/>
  <c r="M118" i="19" s="1"/>
  <c r="J118" i="19"/>
  <c r="L118" i="19" s="1"/>
  <c r="I118" i="19"/>
  <c r="H118" i="19"/>
  <c r="G118" i="19"/>
  <c r="P117" i="19"/>
  <c r="O117" i="19"/>
  <c r="N117" i="19"/>
  <c r="L117" i="19"/>
  <c r="K117" i="19"/>
  <c r="M117" i="19" s="1"/>
  <c r="J117" i="19"/>
  <c r="I117" i="19"/>
  <c r="H117" i="19"/>
  <c r="G117" i="19"/>
  <c r="P116" i="19"/>
  <c r="O116" i="19"/>
  <c r="N116" i="19"/>
  <c r="K116" i="19"/>
  <c r="M116" i="19" s="1"/>
  <c r="J116" i="19"/>
  <c r="L116" i="19" s="1"/>
  <c r="I116" i="19"/>
  <c r="H116" i="19"/>
  <c r="G116" i="19"/>
  <c r="P115" i="19"/>
  <c r="O115" i="19"/>
  <c r="N115" i="19"/>
  <c r="K115" i="19"/>
  <c r="M115" i="19" s="1"/>
  <c r="J115" i="19"/>
  <c r="L115" i="19" s="1"/>
  <c r="I115" i="19"/>
  <c r="H115" i="19"/>
  <c r="G115" i="19"/>
  <c r="P114" i="19"/>
  <c r="O114" i="19"/>
  <c r="N114" i="19"/>
  <c r="K114" i="19"/>
  <c r="M114" i="19" s="1"/>
  <c r="J114" i="19"/>
  <c r="L114" i="19" s="1"/>
  <c r="I114" i="19"/>
  <c r="H114" i="19"/>
  <c r="G114" i="19"/>
  <c r="P113" i="19"/>
  <c r="O113" i="19"/>
  <c r="N113" i="19"/>
  <c r="L113" i="19"/>
  <c r="K113" i="19"/>
  <c r="M113" i="19" s="1"/>
  <c r="J113" i="19"/>
  <c r="I113" i="19"/>
  <c r="H113" i="19"/>
  <c r="G113" i="19"/>
  <c r="P112" i="19"/>
  <c r="O112" i="19"/>
  <c r="N112" i="19"/>
  <c r="K112" i="19"/>
  <c r="M112" i="19" s="1"/>
  <c r="J112" i="19"/>
  <c r="L112" i="19" s="1"/>
  <c r="I112" i="19"/>
  <c r="H112" i="19"/>
  <c r="G112" i="19"/>
  <c r="P111" i="19"/>
  <c r="O111" i="19"/>
  <c r="N111" i="19"/>
  <c r="M111" i="19"/>
  <c r="L111" i="19"/>
  <c r="K111" i="19"/>
  <c r="J111" i="19"/>
  <c r="I111" i="19"/>
  <c r="H111" i="19"/>
  <c r="G111" i="19"/>
  <c r="P110" i="19"/>
  <c r="O110" i="19"/>
  <c r="N110" i="19"/>
  <c r="K110" i="19"/>
  <c r="M110" i="19" s="1"/>
  <c r="J110" i="19"/>
  <c r="L110" i="19" s="1"/>
  <c r="I110" i="19"/>
  <c r="H110" i="19"/>
  <c r="G110" i="19"/>
  <c r="P109" i="19"/>
  <c r="O109" i="19"/>
  <c r="N109" i="19"/>
  <c r="K109" i="19"/>
  <c r="M109" i="19" s="1"/>
  <c r="J109" i="19"/>
  <c r="L109" i="19" s="1"/>
  <c r="I109" i="19"/>
  <c r="H109" i="19"/>
  <c r="G109" i="19"/>
  <c r="P108" i="19"/>
  <c r="O108" i="19"/>
  <c r="N108" i="19"/>
  <c r="K108" i="19"/>
  <c r="M108" i="19" s="1"/>
  <c r="J108" i="19"/>
  <c r="L108" i="19" s="1"/>
  <c r="I108" i="19"/>
  <c r="H108" i="19"/>
  <c r="G108" i="19"/>
  <c r="P107" i="19"/>
  <c r="O107" i="19"/>
  <c r="N107" i="19"/>
  <c r="K107" i="19"/>
  <c r="M107" i="19" s="1"/>
  <c r="J107" i="19"/>
  <c r="L107" i="19" s="1"/>
  <c r="I107" i="19"/>
  <c r="H107" i="19"/>
  <c r="G107" i="19"/>
  <c r="P106" i="19"/>
  <c r="O106" i="19"/>
  <c r="N106" i="19"/>
  <c r="M106" i="19"/>
  <c r="K106" i="19"/>
  <c r="J106" i="19"/>
  <c r="L106" i="19" s="1"/>
  <c r="I106" i="19"/>
  <c r="H106" i="19"/>
  <c r="G106" i="19"/>
  <c r="P105" i="19"/>
  <c r="O105" i="19"/>
  <c r="N105" i="19"/>
  <c r="L105" i="19"/>
  <c r="K105" i="19"/>
  <c r="M105" i="19" s="1"/>
  <c r="J105" i="19"/>
  <c r="I105" i="19"/>
  <c r="H105" i="19"/>
  <c r="G105" i="19"/>
  <c r="P104" i="19"/>
  <c r="O104" i="19"/>
  <c r="N104" i="19"/>
  <c r="K104" i="19"/>
  <c r="M104" i="19" s="1"/>
  <c r="J104" i="19"/>
  <c r="L104" i="19" s="1"/>
  <c r="I104" i="19"/>
  <c r="H104" i="19"/>
  <c r="G104" i="19"/>
  <c r="P103" i="19"/>
  <c r="O103" i="19"/>
  <c r="N103" i="19"/>
  <c r="M103" i="19"/>
  <c r="K103" i="19"/>
  <c r="J103" i="19"/>
  <c r="L103" i="19" s="1"/>
  <c r="I103" i="19"/>
  <c r="H103" i="19"/>
  <c r="G103" i="19"/>
  <c r="P102" i="19"/>
  <c r="O102" i="19"/>
  <c r="N102" i="19"/>
  <c r="L102" i="19"/>
  <c r="K102" i="19"/>
  <c r="M102" i="19" s="1"/>
  <c r="J102" i="19"/>
  <c r="I102" i="19"/>
  <c r="H102" i="19"/>
  <c r="G102" i="19"/>
  <c r="P101" i="19"/>
  <c r="O101" i="19"/>
  <c r="N101" i="19"/>
  <c r="K101" i="19"/>
  <c r="M101" i="19" s="1"/>
  <c r="J101" i="19"/>
  <c r="L101" i="19" s="1"/>
  <c r="I101" i="19"/>
  <c r="H101" i="19"/>
  <c r="G101" i="19"/>
  <c r="P100" i="19"/>
  <c r="O100" i="19"/>
  <c r="N100" i="19"/>
  <c r="M100" i="19"/>
  <c r="L100" i="19"/>
  <c r="K100" i="19"/>
  <c r="J100" i="19"/>
  <c r="I100" i="19"/>
  <c r="H100" i="19"/>
  <c r="G100" i="19"/>
  <c r="P99" i="19"/>
  <c r="O99" i="19"/>
  <c r="N99" i="19"/>
  <c r="K99" i="19"/>
  <c r="M99" i="19" s="1"/>
  <c r="J99" i="19"/>
  <c r="L99" i="19" s="1"/>
  <c r="I99" i="19"/>
  <c r="H99" i="19"/>
  <c r="G99" i="19"/>
  <c r="P98" i="19"/>
  <c r="O98" i="19"/>
  <c r="N98" i="19"/>
  <c r="K98" i="19"/>
  <c r="M98" i="19" s="1"/>
  <c r="J98" i="19"/>
  <c r="L98" i="19" s="1"/>
  <c r="I98" i="19"/>
  <c r="H98" i="19"/>
  <c r="G98" i="19"/>
  <c r="P97" i="19"/>
  <c r="O97" i="19"/>
  <c r="N97" i="19"/>
  <c r="K97" i="19"/>
  <c r="M97" i="19" s="1"/>
  <c r="J97" i="19"/>
  <c r="L97" i="19" s="1"/>
  <c r="I97" i="19"/>
  <c r="H97" i="19"/>
  <c r="G97" i="19"/>
  <c r="P96" i="19"/>
  <c r="O96" i="19"/>
  <c r="N96" i="19"/>
  <c r="K96" i="19"/>
  <c r="M96" i="19" s="1"/>
  <c r="J96" i="19"/>
  <c r="L96" i="19" s="1"/>
  <c r="I96" i="19"/>
  <c r="H96" i="19"/>
  <c r="G96" i="19"/>
  <c r="P95" i="19"/>
  <c r="O95" i="19"/>
  <c r="N95" i="19"/>
  <c r="K95" i="19"/>
  <c r="M95" i="19" s="1"/>
  <c r="J95" i="19"/>
  <c r="L95" i="19" s="1"/>
  <c r="I95" i="19"/>
  <c r="H95" i="19"/>
  <c r="G95" i="19"/>
  <c r="P94" i="19"/>
  <c r="O94" i="19"/>
  <c r="N94" i="19"/>
  <c r="L94" i="19"/>
  <c r="K94" i="19"/>
  <c r="M94" i="19" s="1"/>
  <c r="J94" i="19"/>
  <c r="I94" i="19"/>
  <c r="H94" i="19"/>
  <c r="G94" i="19"/>
  <c r="P93" i="19"/>
  <c r="O93" i="19"/>
  <c r="N93" i="19"/>
  <c r="K93" i="19"/>
  <c r="M93" i="19" s="1"/>
  <c r="J93" i="19"/>
  <c r="L93" i="19" s="1"/>
  <c r="I93" i="19"/>
  <c r="H93" i="19"/>
  <c r="G93" i="19"/>
  <c r="P92" i="19"/>
  <c r="O92" i="19"/>
  <c r="N92" i="19"/>
  <c r="M92" i="19"/>
  <c r="K92" i="19"/>
  <c r="J92" i="19"/>
  <c r="L92" i="19" s="1"/>
  <c r="I92" i="19"/>
  <c r="H92" i="19"/>
  <c r="G92" i="19"/>
  <c r="P91" i="19"/>
  <c r="O91" i="19"/>
  <c r="N91" i="19"/>
  <c r="K91" i="19"/>
  <c r="M91" i="19" s="1"/>
  <c r="J91" i="19"/>
  <c r="L91" i="19" s="1"/>
  <c r="I91" i="19"/>
  <c r="H91" i="19"/>
  <c r="G91" i="19"/>
  <c r="P90" i="19"/>
  <c r="O90" i="19"/>
  <c r="N90" i="19"/>
  <c r="K90" i="19"/>
  <c r="M90" i="19" s="1"/>
  <c r="J90" i="19"/>
  <c r="L90" i="19" s="1"/>
  <c r="I90" i="19"/>
  <c r="H90" i="19"/>
  <c r="G90" i="19"/>
  <c r="P89" i="19"/>
  <c r="O89" i="19"/>
  <c r="N89" i="19"/>
  <c r="K89" i="19"/>
  <c r="M89" i="19" s="1"/>
  <c r="J89" i="19"/>
  <c r="L89" i="19" s="1"/>
  <c r="I89" i="19"/>
  <c r="H89" i="19"/>
  <c r="G89" i="19"/>
  <c r="P88" i="19"/>
  <c r="O88" i="19"/>
  <c r="N88" i="19"/>
  <c r="L88" i="19"/>
  <c r="K88" i="19"/>
  <c r="M88" i="19" s="1"/>
  <c r="J88" i="19"/>
  <c r="I88" i="19"/>
  <c r="H88" i="19"/>
  <c r="G88" i="19"/>
  <c r="P87" i="19"/>
  <c r="O87" i="19"/>
  <c r="N87" i="19"/>
  <c r="K87" i="19"/>
  <c r="M87" i="19" s="1"/>
  <c r="J87" i="19"/>
  <c r="L87" i="19" s="1"/>
  <c r="I87" i="19"/>
  <c r="H87" i="19"/>
  <c r="G87" i="19"/>
  <c r="P86" i="19"/>
  <c r="O86" i="19"/>
  <c r="N86" i="19"/>
  <c r="K86" i="19"/>
  <c r="M86" i="19" s="1"/>
  <c r="J86" i="19"/>
  <c r="L86" i="19" s="1"/>
  <c r="I86" i="19"/>
  <c r="H86" i="19"/>
  <c r="G86" i="19"/>
  <c r="P85" i="19"/>
  <c r="O85" i="19"/>
  <c r="N85" i="19"/>
  <c r="L85" i="19"/>
  <c r="K85" i="19"/>
  <c r="M85" i="19" s="1"/>
  <c r="J85" i="19"/>
  <c r="I85" i="19"/>
  <c r="H85" i="19"/>
  <c r="G85" i="19"/>
  <c r="P84" i="19"/>
  <c r="O84" i="19"/>
  <c r="N84" i="19"/>
  <c r="L84" i="19"/>
  <c r="K84" i="19"/>
  <c r="M84" i="19" s="1"/>
  <c r="J84" i="19"/>
  <c r="I84" i="19"/>
  <c r="H84" i="19"/>
  <c r="G84" i="19"/>
  <c r="P83" i="19"/>
  <c r="O83" i="19"/>
  <c r="N83" i="19"/>
  <c r="M83" i="19"/>
  <c r="K83" i="19"/>
  <c r="J83" i="19"/>
  <c r="L83" i="19" s="1"/>
  <c r="I83" i="19"/>
  <c r="H83" i="19"/>
  <c r="G83" i="19"/>
  <c r="P82" i="19"/>
  <c r="O82" i="19"/>
  <c r="N82" i="19"/>
  <c r="M82" i="19"/>
  <c r="L82" i="19"/>
  <c r="K82" i="19"/>
  <c r="J82" i="19"/>
  <c r="I82" i="19"/>
  <c r="H82" i="19"/>
  <c r="G82" i="19"/>
  <c r="P81" i="19"/>
  <c r="O81" i="19"/>
  <c r="N81" i="19"/>
  <c r="K81" i="19"/>
  <c r="M81" i="19" s="1"/>
  <c r="J81" i="19"/>
  <c r="L81" i="19" s="1"/>
  <c r="I81" i="19"/>
  <c r="H81" i="19"/>
  <c r="G81" i="19"/>
  <c r="P80" i="19"/>
  <c r="O80" i="19"/>
  <c r="N80" i="19"/>
  <c r="K80" i="19"/>
  <c r="M80" i="19" s="1"/>
  <c r="J80" i="19"/>
  <c r="L80" i="19" s="1"/>
  <c r="I80" i="19"/>
  <c r="H80" i="19"/>
  <c r="G80" i="19"/>
  <c r="P79" i="19"/>
  <c r="O79" i="19"/>
  <c r="N79" i="19"/>
  <c r="L79" i="19"/>
  <c r="K79" i="19"/>
  <c r="M79" i="19" s="1"/>
  <c r="J79" i="19"/>
  <c r="I79" i="19"/>
  <c r="H79" i="19"/>
  <c r="G79" i="19"/>
  <c r="P78" i="19"/>
  <c r="O78" i="19"/>
  <c r="N78" i="19"/>
  <c r="K78" i="19"/>
  <c r="M78" i="19" s="1"/>
  <c r="J78" i="19"/>
  <c r="L78" i="19" s="1"/>
  <c r="I78" i="19"/>
  <c r="H78" i="19"/>
  <c r="G78" i="19"/>
  <c r="P77" i="19"/>
  <c r="O77" i="19"/>
  <c r="N77" i="19"/>
  <c r="K77" i="19"/>
  <c r="M77" i="19" s="1"/>
  <c r="J77" i="19"/>
  <c r="L77" i="19" s="1"/>
  <c r="I77" i="19"/>
  <c r="H77" i="19"/>
  <c r="G77" i="19"/>
  <c r="P76" i="19"/>
  <c r="O76" i="19"/>
  <c r="N76" i="19"/>
  <c r="K76" i="19"/>
  <c r="M76" i="19" s="1"/>
  <c r="J76" i="19"/>
  <c r="L76" i="19" s="1"/>
  <c r="I76" i="19"/>
  <c r="H76" i="19"/>
  <c r="G76" i="19"/>
  <c r="P75" i="19"/>
  <c r="O75" i="19"/>
  <c r="N75" i="19"/>
  <c r="L75" i="19"/>
  <c r="K75" i="19"/>
  <c r="M75" i="19" s="1"/>
  <c r="J75" i="19"/>
  <c r="I75" i="19"/>
  <c r="H75" i="19"/>
  <c r="G75" i="19"/>
  <c r="P74" i="19"/>
  <c r="O74" i="19"/>
  <c r="N74" i="19"/>
  <c r="K74" i="19"/>
  <c r="M74" i="19" s="1"/>
  <c r="J74" i="19"/>
  <c r="L74" i="19" s="1"/>
  <c r="I74" i="19"/>
  <c r="H74" i="19"/>
  <c r="G74" i="19"/>
  <c r="P73" i="19"/>
  <c r="O73" i="19"/>
  <c r="N73" i="19"/>
  <c r="M73" i="19"/>
  <c r="L73" i="19"/>
  <c r="K73" i="19"/>
  <c r="J73" i="19"/>
  <c r="I73" i="19"/>
  <c r="H73" i="19"/>
  <c r="G73" i="19"/>
  <c r="P72" i="19"/>
  <c r="O72" i="19"/>
  <c r="N72" i="19"/>
  <c r="K72" i="19"/>
  <c r="M72" i="19" s="1"/>
  <c r="J72" i="19"/>
  <c r="L72" i="19" s="1"/>
  <c r="I72" i="19"/>
  <c r="H72" i="19"/>
  <c r="G72" i="19"/>
  <c r="P71" i="19"/>
  <c r="O71" i="19"/>
  <c r="N71" i="19"/>
  <c r="K71" i="19"/>
  <c r="M71" i="19" s="1"/>
  <c r="J71" i="19"/>
  <c r="L71" i="19" s="1"/>
  <c r="I71" i="19"/>
  <c r="H71" i="19"/>
  <c r="G71" i="19"/>
  <c r="P70" i="19"/>
  <c r="O70" i="19"/>
  <c r="N70" i="19"/>
  <c r="K70" i="19"/>
  <c r="M70" i="19" s="1"/>
  <c r="J70" i="19"/>
  <c r="L70" i="19" s="1"/>
  <c r="I70" i="19"/>
  <c r="H70" i="19"/>
  <c r="G70" i="19"/>
  <c r="P69" i="19"/>
  <c r="O69" i="19"/>
  <c r="N69" i="19"/>
  <c r="K69" i="19"/>
  <c r="M69" i="19" s="1"/>
  <c r="J69" i="19"/>
  <c r="L69" i="19" s="1"/>
  <c r="I69" i="19"/>
  <c r="H69" i="19"/>
  <c r="G69" i="19"/>
  <c r="P68" i="19"/>
  <c r="O68" i="19"/>
  <c r="N68" i="19"/>
  <c r="K68" i="19"/>
  <c r="M68" i="19" s="1"/>
  <c r="J68" i="19"/>
  <c r="L68" i="19" s="1"/>
  <c r="I68" i="19"/>
  <c r="H68" i="19"/>
  <c r="G68" i="19"/>
  <c r="P67" i="19"/>
  <c r="O67" i="19"/>
  <c r="N67" i="19"/>
  <c r="K67" i="19"/>
  <c r="M67" i="19" s="1"/>
  <c r="J67" i="19"/>
  <c r="L67" i="19" s="1"/>
  <c r="I67" i="19"/>
  <c r="H67" i="19"/>
  <c r="G67" i="19"/>
  <c r="P66" i="19"/>
  <c r="O66" i="19"/>
  <c r="N66" i="19"/>
  <c r="K66" i="19"/>
  <c r="M66" i="19" s="1"/>
  <c r="J66" i="19"/>
  <c r="L66" i="19" s="1"/>
  <c r="I66" i="19"/>
  <c r="H66" i="19"/>
  <c r="G66" i="19"/>
  <c r="P65" i="19"/>
  <c r="O65" i="19"/>
  <c r="N65" i="19"/>
  <c r="M65" i="19"/>
  <c r="K65" i="19"/>
  <c r="J65" i="19"/>
  <c r="L65" i="19" s="1"/>
  <c r="I65" i="19"/>
  <c r="H65" i="19"/>
  <c r="G65" i="19"/>
  <c r="P64" i="19"/>
  <c r="O64" i="19"/>
  <c r="N64" i="19"/>
  <c r="K64" i="19"/>
  <c r="M64" i="19" s="1"/>
  <c r="J64" i="19"/>
  <c r="L64" i="19" s="1"/>
  <c r="I64" i="19"/>
  <c r="H64" i="19"/>
  <c r="G64" i="19"/>
  <c r="P63" i="19"/>
  <c r="O63" i="19"/>
  <c r="N63" i="19"/>
  <c r="K63" i="19"/>
  <c r="M63" i="19" s="1"/>
  <c r="J63" i="19"/>
  <c r="L63" i="19" s="1"/>
  <c r="I63" i="19"/>
  <c r="H63" i="19"/>
  <c r="G63" i="19"/>
  <c r="P62" i="19"/>
  <c r="O62" i="19"/>
  <c r="N62" i="19"/>
  <c r="K62" i="19"/>
  <c r="M62" i="19" s="1"/>
  <c r="J62" i="19"/>
  <c r="L62" i="19" s="1"/>
  <c r="I62" i="19"/>
  <c r="H62" i="19"/>
  <c r="G62" i="19"/>
  <c r="P61" i="19"/>
  <c r="O61" i="19"/>
  <c r="N61" i="19"/>
  <c r="L61" i="19"/>
  <c r="K61" i="19"/>
  <c r="M61" i="19" s="1"/>
  <c r="J61" i="19"/>
  <c r="I61" i="19"/>
  <c r="H61" i="19"/>
  <c r="G61" i="19"/>
  <c r="P60" i="19"/>
  <c r="O60" i="19"/>
  <c r="N60" i="19"/>
  <c r="K60" i="19"/>
  <c r="M60" i="19" s="1"/>
  <c r="J60" i="19"/>
  <c r="L60" i="19" s="1"/>
  <c r="I60" i="19"/>
  <c r="H60" i="19"/>
  <c r="G60" i="19"/>
  <c r="P59" i="19"/>
  <c r="O59" i="19"/>
  <c r="N59" i="19"/>
  <c r="K59" i="19"/>
  <c r="M59" i="19" s="1"/>
  <c r="J59" i="19"/>
  <c r="L59" i="19" s="1"/>
  <c r="I59" i="19"/>
  <c r="H59" i="19"/>
  <c r="G59" i="19"/>
  <c r="P58" i="19"/>
  <c r="O58" i="19"/>
  <c r="N58" i="19"/>
  <c r="K58" i="19"/>
  <c r="M58" i="19" s="1"/>
  <c r="J58" i="19"/>
  <c r="L58" i="19" s="1"/>
  <c r="I58" i="19"/>
  <c r="H58" i="19"/>
  <c r="G58" i="19"/>
  <c r="P57" i="19"/>
  <c r="O57" i="19"/>
  <c r="N57" i="19"/>
  <c r="L57" i="19"/>
  <c r="K57" i="19"/>
  <c r="M57" i="19" s="1"/>
  <c r="J57" i="19"/>
  <c r="I57" i="19"/>
  <c r="H57" i="19"/>
  <c r="G57" i="19"/>
  <c r="P56" i="19"/>
  <c r="O56" i="19"/>
  <c r="N56" i="19"/>
  <c r="M56" i="19"/>
  <c r="K56" i="19"/>
  <c r="J56" i="19"/>
  <c r="L56" i="19" s="1"/>
  <c r="I56" i="19"/>
  <c r="H56" i="19"/>
  <c r="G56" i="19"/>
  <c r="P55" i="19"/>
  <c r="O55" i="19"/>
  <c r="N55" i="19"/>
  <c r="M55" i="19"/>
  <c r="L55" i="19"/>
  <c r="K55" i="19"/>
  <c r="J55" i="19"/>
  <c r="I55" i="19"/>
  <c r="H55" i="19"/>
  <c r="G55" i="19"/>
  <c r="P54" i="19"/>
  <c r="O54" i="19"/>
  <c r="N54" i="19"/>
  <c r="K54" i="19"/>
  <c r="M54" i="19" s="1"/>
  <c r="J54" i="19"/>
  <c r="L54" i="19" s="1"/>
  <c r="I54" i="19"/>
  <c r="H54" i="19"/>
  <c r="G54" i="19"/>
  <c r="P53" i="19"/>
  <c r="O53" i="19"/>
  <c r="N53" i="19"/>
  <c r="K53" i="19"/>
  <c r="M53" i="19" s="1"/>
  <c r="J53" i="19"/>
  <c r="L53" i="19" s="1"/>
  <c r="I53" i="19"/>
  <c r="H53" i="19"/>
  <c r="G53" i="19"/>
  <c r="P52" i="19"/>
  <c r="O52" i="19"/>
  <c r="N52" i="19"/>
  <c r="K52" i="19"/>
  <c r="M52" i="19" s="1"/>
  <c r="J52" i="19"/>
  <c r="L52" i="19" s="1"/>
  <c r="I52" i="19"/>
  <c r="H52" i="19"/>
  <c r="G52" i="19"/>
  <c r="P51" i="19"/>
  <c r="O51" i="19"/>
  <c r="N51" i="19"/>
  <c r="K51" i="19"/>
  <c r="M51" i="19" s="1"/>
  <c r="J51" i="19"/>
  <c r="L51" i="19" s="1"/>
  <c r="I51" i="19"/>
  <c r="H51" i="19"/>
  <c r="G51" i="19"/>
  <c r="P50" i="19"/>
  <c r="O50" i="19"/>
  <c r="N50" i="19"/>
  <c r="K50" i="19"/>
  <c r="M50" i="19" s="1"/>
  <c r="J50" i="19"/>
  <c r="L50" i="19" s="1"/>
  <c r="I50" i="19"/>
  <c r="H50" i="19"/>
  <c r="G50" i="19"/>
  <c r="P49" i="19"/>
  <c r="O49" i="19"/>
  <c r="N49" i="19"/>
  <c r="K49" i="19"/>
  <c r="M49" i="19" s="1"/>
  <c r="J49" i="19"/>
  <c r="L49" i="19" s="1"/>
  <c r="I49" i="19"/>
  <c r="H49" i="19"/>
  <c r="G49" i="19"/>
  <c r="P48" i="19"/>
  <c r="O48" i="19"/>
  <c r="N48" i="19"/>
  <c r="L48" i="19"/>
  <c r="K48" i="19"/>
  <c r="M48" i="19" s="1"/>
  <c r="J48" i="19"/>
  <c r="I48" i="19"/>
  <c r="H48" i="19"/>
  <c r="G48" i="19"/>
  <c r="P47" i="19"/>
  <c r="O47" i="19"/>
  <c r="N47" i="19"/>
  <c r="K47" i="19"/>
  <c r="M47" i="19" s="1"/>
  <c r="J47" i="19"/>
  <c r="L47" i="19" s="1"/>
  <c r="I47" i="19"/>
  <c r="H47" i="19"/>
  <c r="G47" i="19"/>
  <c r="P46" i="19"/>
  <c r="O46" i="19"/>
  <c r="N46" i="19"/>
  <c r="M46" i="19"/>
  <c r="L46" i="19"/>
  <c r="K46" i="19"/>
  <c r="J46" i="19"/>
  <c r="I46" i="19"/>
  <c r="H46" i="19"/>
  <c r="G46" i="19"/>
  <c r="P45" i="19"/>
  <c r="O45" i="19"/>
  <c r="N45" i="19"/>
  <c r="K45" i="19"/>
  <c r="M45" i="19" s="1"/>
  <c r="J45" i="19"/>
  <c r="L45" i="19" s="1"/>
  <c r="I45" i="19"/>
  <c r="H45" i="19"/>
  <c r="G45" i="19"/>
  <c r="P44" i="19"/>
  <c r="O44" i="19"/>
  <c r="N44" i="19"/>
  <c r="K44" i="19"/>
  <c r="M44" i="19" s="1"/>
  <c r="J44" i="19"/>
  <c r="L44" i="19" s="1"/>
  <c r="I44" i="19"/>
  <c r="H44" i="19"/>
  <c r="G44" i="19"/>
  <c r="P43" i="19"/>
  <c r="O43" i="19"/>
  <c r="N43" i="19"/>
  <c r="K43" i="19"/>
  <c r="M43" i="19" s="1"/>
  <c r="J43" i="19"/>
  <c r="L43" i="19" s="1"/>
  <c r="I43" i="19"/>
  <c r="H43" i="19"/>
  <c r="G43" i="19"/>
  <c r="P42" i="19"/>
  <c r="O42" i="19"/>
  <c r="N42" i="19"/>
  <c r="K42" i="19"/>
  <c r="M42" i="19" s="1"/>
  <c r="J42" i="19"/>
  <c r="L42" i="19" s="1"/>
  <c r="I42" i="19"/>
  <c r="H42" i="19"/>
  <c r="G42" i="19"/>
  <c r="P41" i="19"/>
  <c r="O41" i="19"/>
  <c r="N41" i="19"/>
  <c r="K41" i="19"/>
  <c r="M41" i="19" s="1"/>
  <c r="J41" i="19"/>
  <c r="L41" i="19" s="1"/>
  <c r="I41" i="19"/>
  <c r="H41" i="19"/>
  <c r="G41" i="19"/>
  <c r="P40" i="19"/>
  <c r="O40" i="19"/>
  <c r="N40" i="19"/>
  <c r="K40" i="19"/>
  <c r="M40" i="19" s="1"/>
  <c r="J40" i="19"/>
  <c r="L40" i="19" s="1"/>
  <c r="I40" i="19"/>
  <c r="H40" i="19"/>
  <c r="G40" i="19"/>
  <c r="P39" i="19"/>
  <c r="O39" i="19"/>
  <c r="N39" i="19"/>
  <c r="K39" i="19"/>
  <c r="M39" i="19" s="1"/>
  <c r="J39" i="19"/>
  <c r="L39" i="19" s="1"/>
  <c r="I39" i="19"/>
  <c r="H39" i="19"/>
  <c r="G39" i="19"/>
  <c r="P38" i="19"/>
  <c r="O38" i="19"/>
  <c r="N38" i="19"/>
  <c r="M38" i="19"/>
  <c r="K38" i="19"/>
  <c r="J38" i="19"/>
  <c r="L38" i="19" s="1"/>
  <c r="I38" i="19"/>
  <c r="H38" i="19"/>
  <c r="G38" i="19"/>
  <c r="P37" i="19"/>
  <c r="O37" i="19"/>
  <c r="N37" i="19"/>
  <c r="K37" i="19"/>
  <c r="M37" i="19" s="1"/>
  <c r="J37" i="19"/>
  <c r="L37" i="19" s="1"/>
  <c r="I37" i="19"/>
  <c r="H37" i="19"/>
  <c r="G37" i="19"/>
  <c r="P36" i="19"/>
  <c r="O36" i="19"/>
  <c r="N36" i="19"/>
  <c r="K36" i="19"/>
  <c r="M36" i="19" s="1"/>
  <c r="J36" i="19"/>
  <c r="L36" i="19" s="1"/>
  <c r="I36" i="19"/>
  <c r="H36" i="19"/>
  <c r="G36" i="19"/>
  <c r="P35" i="19"/>
  <c r="O35" i="19"/>
  <c r="N35" i="19"/>
  <c r="K35" i="19"/>
  <c r="M35" i="19" s="1"/>
  <c r="J35" i="19"/>
  <c r="L35" i="19" s="1"/>
  <c r="I35" i="19"/>
  <c r="H35" i="19"/>
  <c r="G35" i="19"/>
  <c r="P34" i="19"/>
  <c r="O34" i="19"/>
  <c r="N34" i="19"/>
  <c r="L34" i="19"/>
  <c r="K34" i="19"/>
  <c r="M34" i="19" s="1"/>
  <c r="J34" i="19"/>
  <c r="I34" i="19"/>
  <c r="H34" i="19"/>
  <c r="G34" i="19"/>
  <c r="P33" i="19"/>
  <c r="O33" i="19"/>
  <c r="N33" i="19"/>
  <c r="K33" i="19"/>
  <c r="M33" i="19" s="1"/>
  <c r="J33" i="19"/>
  <c r="L33" i="19" s="1"/>
  <c r="I33" i="19"/>
  <c r="H33" i="19"/>
  <c r="G33" i="19"/>
  <c r="P32" i="19"/>
  <c r="O32" i="19"/>
  <c r="N32" i="19"/>
  <c r="K32" i="19"/>
  <c r="M32" i="19" s="1"/>
  <c r="J32" i="19"/>
  <c r="L32" i="19" s="1"/>
  <c r="I32" i="19"/>
  <c r="H32" i="19"/>
  <c r="G32" i="19"/>
  <c r="P31" i="19"/>
  <c r="O31" i="19"/>
  <c r="N31" i="19"/>
  <c r="K31" i="19"/>
  <c r="M31" i="19" s="1"/>
  <c r="J31" i="19"/>
  <c r="L31" i="19" s="1"/>
  <c r="I31" i="19"/>
  <c r="H31" i="19"/>
  <c r="G31" i="19"/>
  <c r="P30" i="19"/>
  <c r="O30" i="19"/>
  <c r="N30" i="19"/>
  <c r="L30" i="19"/>
  <c r="K30" i="19"/>
  <c r="M30" i="19" s="1"/>
  <c r="J30" i="19"/>
  <c r="I30" i="19"/>
  <c r="H30" i="19"/>
  <c r="G30" i="19"/>
  <c r="P29" i="19"/>
  <c r="O29" i="19"/>
  <c r="N29" i="19"/>
  <c r="M29" i="19"/>
  <c r="K29" i="19"/>
  <c r="J29" i="19"/>
  <c r="L29" i="19" s="1"/>
  <c r="I29" i="19"/>
  <c r="H29" i="19"/>
  <c r="G29" i="19"/>
  <c r="P28" i="19"/>
  <c r="O28" i="19"/>
  <c r="N28" i="19"/>
  <c r="M28" i="19"/>
  <c r="L28" i="19"/>
  <c r="K28" i="19"/>
  <c r="J28" i="19"/>
  <c r="I28" i="19"/>
  <c r="H28" i="19"/>
  <c r="G28" i="19"/>
  <c r="P27" i="19"/>
  <c r="O27" i="19"/>
  <c r="N27" i="19"/>
  <c r="K27" i="19"/>
  <c r="M27" i="19" s="1"/>
  <c r="J27" i="19"/>
  <c r="L27" i="19" s="1"/>
  <c r="I27" i="19"/>
  <c r="H27" i="19"/>
  <c r="G27" i="19"/>
  <c r="P26" i="19"/>
  <c r="O26" i="19"/>
  <c r="N26" i="19"/>
  <c r="K26" i="19"/>
  <c r="M26" i="19" s="1"/>
  <c r="J26" i="19"/>
  <c r="L26" i="19" s="1"/>
  <c r="I26" i="19"/>
  <c r="H26" i="19"/>
  <c r="G26" i="19"/>
  <c r="P25" i="19"/>
  <c r="O25" i="19"/>
  <c r="N25" i="19"/>
  <c r="K25" i="19"/>
  <c r="M25" i="19" s="1"/>
  <c r="J25" i="19"/>
  <c r="L25" i="19" s="1"/>
  <c r="I25" i="19"/>
  <c r="H25" i="19"/>
  <c r="G25" i="19"/>
  <c r="P24" i="19"/>
  <c r="O24" i="19"/>
  <c r="N24" i="19"/>
  <c r="K24" i="19"/>
  <c r="M24" i="19" s="1"/>
  <c r="J24" i="19"/>
  <c r="L24" i="19" s="1"/>
  <c r="I24" i="19"/>
  <c r="H24" i="19"/>
  <c r="G24" i="19"/>
  <c r="P23" i="19"/>
  <c r="O23" i="19"/>
  <c r="N23" i="19"/>
  <c r="K23" i="19"/>
  <c r="M23" i="19" s="1"/>
  <c r="J23" i="19"/>
  <c r="L23" i="19" s="1"/>
  <c r="I23" i="19"/>
  <c r="H23" i="19"/>
  <c r="G23" i="19"/>
  <c r="P22" i="19"/>
  <c r="O22" i="19"/>
  <c r="N22" i="19"/>
  <c r="K22" i="19"/>
  <c r="M22" i="19" s="1"/>
  <c r="J22" i="19"/>
  <c r="L22" i="19" s="1"/>
  <c r="I22" i="19"/>
  <c r="H22" i="19"/>
  <c r="G22" i="19"/>
  <c r="P21" i="19"/>
  <c r="O21" i="19"/>
  <c r="N21" i="19"/>
  <c r="L21" i="19"/>
  <c r="K21" i="19"/>
  <c r="M21" i="19" s="1"/>
  <c r="J21" i="19"/>
  <c r="I21" i="19"/>
  <c r="H21" i="19"/>
  <c r="G21" i="19"/>
  <c r="P20" i="19"/>
  <c r="O20" i="19"/>
  <c r="N20" i="19"/>
  <c r="K20" i="19"/>
  <c r="M20" i="19" s="1"/>
  <c r="J20" i="19"/>
  <c r="L20" i="19" s="1"/>
  <c r="I20" i="19"/>
  <c r="H20" i="19"/>
  <c r="G20" i="19"/>
  <c r="P19" i="19"/>
  <c r="O19" i="19"/>
  <c r="N19" i="19"/>
  <c r="M19" i="19"/>
  <c r="L19" i="19"/>
  <c r="K19" i="19"/>
  <c r="J19" i="19"/>
  <c r="I19" i="19"/>
  <c r="H19" i="19"/>
  <c r="G19" i="19"/>
  <c r="P18" i="19"/>
  <c r="O18" i="19"/>
  <c r="N18" i="19"/>
  <c r="K18" i="19"/>
  <c r="M18" i="19" s="1"/>
  <c r="J18" i="19"/>
  <c r="L18" i="19" s="1"/>
  <c r="I18" i="19"/>
  <c r="H18" i="19"/>
  <c r="G18" i="19"/>
  <c r="P17" i="19"/>
  <c r="O17" i="19"/>
  <c r="N17" i="19"/>
  <c r="K17" i="19"/>
  <c r="M17" i="19" s="1"/>
  <c r="J17" i="19"/>
  <c r="L17" i="19" s="1"/>
  <c r="I17" i="19"/>
  <c r="H17" i="19"/>
  <c r="G17" i="19"/>
  <c r="P16" i="19"/>
  <c r="O16" i="19"/>
  <c r="N16" i="19"/>
  <c r="K16" i="19"/>
  <c r="M16" i="19" s="1"/>
  <c r="J16" i="19"/>
  <c r="L16" i="19" s="1"/>
  <c r="I16" i="19"/>
  <c r="H16" i="19"/>
  <c r="G16" i="19"/>
  <c r="P15" i="19"/>
  <c r="O15" i="19"/>
  <c r="N15" i="19"/>
  <c r="K15" i="19"/>
  <c r="M15" i="19" s="1"/>
  <c r="J15" i="19"/>
  <c r="L15" i="19" s="1"/>
  <c r="I15" i="19"/>
  <c r="H15" i="19"/>
  <c r="G15" i="19"/>
  <c r="P14" i="19"/>
  <c r="O14" i="19"/>
  <c r="N14" i="19"/>
  <c r="K14" i="19"/>
  <c r="M14" i="19" s="1"/>
  <c r="J14" i="19"/>
  <c r="L14" i="19" s="1"/>
  <c r="I14" i="19"/>
  <c r="H14" i="19"/>
  <c r="G14" i="19"/>
  <c r="P13" i="19"/>
  <c r="O13" i="19"/>
  <c r="N13" i="19"/>
  <c r="K13" i="19"/>
  <c r="M13" i="19" s="1"/>
  <c r="J13" i="19"/>
  <c r="L13" i="19" s="1"/>
  <c r="I13" i="19"/>
  <c r="H13" i="19"/>
  <c r="G13" i="19"/>
  <c r="P12" i="19"/>
  <c r="O12" i="19"/>
  <c r="N12" i="19"/>
  <c r="K12" i="19"/>
  <c r="M12" i="19" s="1"/>
  <c r="J12" i="19"/>
  <c r="L12" i="19" s="1"/>
  <c r="I12" i="19"/>
  <c r="H12" i="19"/>
  <c r="G12" i="19"/>
  <c r="P11" i="19"/>
  <c r="O11" i="19"/>
  <c r="N11" i="19"/>
  <c r="K11" i="19"/>
  <c r="M11" i="19" s="1"/>
  <c r="J11" i="19"/>
  <c r="L11" i="19" s="1"/>
  <c r="I11" i="19"/>
  <c r="H11" i="19"/>
  <c r="G11" i="19"/>
  <c r="P10" i="19"/>
  <c r="O10" i="19"/>
  <c r="N10" i="19"/>
  <c r="K10" i="19"/>
  <c r="M10" i="19" s="1"/>
  <c r="J10" i="19"/>
  <c r="L10" i="19" s="1"/>
  <c r="I10" i="19"/>
  <c r="H10" i="19"/>
  <c r="G10" i="19"/>
  <c r="P9" i="19"/>
  <c r="O9" i="19"/>
  <c r="N9" i="19"/>
  <c r="K9" i="19"/>
  <c r="M9" i="19" s="1"/>
  <c r="J9" i="19"/>
  <c r="L9" i="19" s="1"/>
  <c r="I9" i="19"/>
  <c r="H9" i="19"/>
  <c r="G9" i="19"/>
  <c r="P8" i="19"/>
  <c r="O8" i="19"/>
  <c r="N8" i="19"/>
  <c r="K8" i="19"/>
  <c r="M8" i="19" s="1"/>
  <c r="J8" i="19"/>
  <c r="L8" i="19" s="1"/>
  <c r="I8" i="19"/>
  <c r="H8" i="19"/>
  <c r="G8" i="19"/>
  <c r="P7" i="19"/>
  <c r="O7" i="19"/>
  <c r="N7" i="19"/>
  <c r="L7" i="19"/>
  <c r="K7" i="19"/>
  <c r="M7" i="19" s="1"/>
  <c r="J7" i="19"/>
  <c r="I7" i="19"/>
  <c r="H7" i="19"/>
  <c r="G7" i="19"/>
  <c r="P6" i="19"/>
  <c r="O6" i="19"/>
  <c r="N6" i="19"/>
  <c r="K6" i="19"/>
  <c r="M6" i="19" s="1"/>
  <c r="J6" i="19"/>
  <c r="L6" i="19" s="1"/>
  <c r="I6" i="19"/>
  <c r="H6" i="19"/>
  <c r="G6" i="19"/>
  <c r="P5" i="19"/>
  <c r="O5" i="19"/>
  <c r="N5" i="19"/>
  <c r="K5" i="19"/>
  <c r="M5" i="19" s="1"/>
  <c r="J5" i="19"/>
  <c r="L5" i="19" s="1"/>
  <c r="I5" i="19"/>
  <c r="H5" i="19"/>
  <c r="G5" i="19"/>
  <c r="P4" i="19"/>
  <c r="O4" i="19"/>
  <c r="N4" i="19"/>
  <c r="K4" i="19"/>
  <c r="M4" i="19" s="1"/>
  <c r="J4" i="19"/>
  <c r="L4" i="19" s="1"/>
  <c r="I4" i="19"/>
  <c r="H4" i="19"/>
  <c r="G4" i="19"/>
  <c r="P3" i="19"/>
  <c r="O3" i="19"/>
  <c r="N3" i="19"/>
  <c r="K3" i="19"/>
  <c r="M3" i="19" s="1"/>
  <c r="J3" i="19"/>
  <c r="L3" i="19" s="1"/>
  <c r="I3" i="19"/>
  <c r="H3" i="19"/>
  <c r="G3" i="19"/>
  <c r="P2" i="19"/>
  <c r="O2" i="19"/>
  <c r="N2" i="19"/>
  <c r="M2" i="19"/>
  <c r="K2" i="19"/>
  <c r="J2" i="19"/>
  <c r="L2" i="19" s="1"/>
  <c r="I2" i="19"/>
  <c r="H2" i="19"/>
  <c r="G2" i="19"/>
  <c r="T20" i="2" l="1"/>
  <c r="J22" i="14"/>
  <c r="H11" i="14"/>
  <c r="I11" i="14" s="1"/>
  <c r="H12" i="14"/>
  <c r="I12" i="14" s="1"/>
  <c r="H13" i="14"/>
  <c r="I13" i="14" s="1"/>
  <c r="H14" i="14"/>
  <c r="I14" i="14" s="1"/>
  <c r="H15" i="14"/>
  <c r="I15" i="14" s="1"/>
  <c r="H16" i="14"/>
  <c r="I16" i="14" s="1"/>
  <c r="H17" i="14"/>
  <c r="I17" i="14" s="1"/>
  <c r="H18" i="14"/>
  <c r="I18" i="14" s="1"/>
  <c r="H19" i="14"/>
  <c r="I19" i="14" s="1"/>
  <c r="H20" i="14"/>
  <c r="I20" i="14" s="1"/>
  <c r="H21" i="14"/>
  <c r="I21" i="14" s="1"/>
  <c r="H10" i="14"/>
  <c r="G11" i="14" a="1"/>
  <c r="G11" i="14" s="1"/>
  <c r="G12" i="14" a="1"/>
  <c r="G12" i="14" s="1"/>
  <c r="G13" i="14" a="1"/>
  <c r="G13" i="14" s="1"/>
  <c r="G14" i="14" a="1"/>
  <c r="G14" i="14" s="1"/>
  <c r="G15" i="14" a="1"/>
  <c r="G15" i="14" s="1"/>
  <c r="G16" i="14" a="1"/>
  <c r="G16" i="14" s="1"/>
  <c r="G17" i="14" a="1"/>
  <c r="G17" i="14" s="1"/>
  <c r="G18" i="14" a="1"/>
  <c r="G18" i="14" s="1"/>
  <c r="G19" i="14" a="1"/>
  <c r="G19" i="14" s="1"/>
  <c r="G20" i="14" a="1"/>
  <c r="G20" i="14" s="1"/>
  <c r="G21" i="14" a="1"/>
  <c r="G21" i="14" s="1"/>
  <c r="G10" i="14" a="1"/>
  <c r="G10" i="14" s="1"/>
  <c r="F35" i="2"/>
  <c r="F36" i="2"/>
  <c r="F37" i="2"/>
  <c r="F38" i="2"/>
  <c r="F39" i="2"/>
  <c r="F40" i="2"/>
  <c r="F41" i="2"/>
  <c r="F42" i="2"/>
  <c r="F43" i="2"/>
  <c r="F44" i="2"/>
  <c r="F45" i="2"/>
  <c r="H22" i="14" l="1"/>
  <c r="I10" i="14"/>
  <c r="I22" i="14" s="1"/>
  <c r="G22" i="14"/>
  <c r="G24" i="14" s="1"/>
  <c r="A13"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<sst xmlns="http://schemas.openxmlformats.org/spreadsheetml/2006/main" count="1944" uniqueCount="156">
  <si>
    <t>DATE</t>
  </si>
  <si>
    <t>PRODUCT ID</t>
  </si>
  <si>
    <t>QUANTITY</t>
  </si>
  <si>
    <t>SALE TYPE</t>
  </si>
  <si>
    <t>PAYMENT MODE</t>
  </si>
  <si>
    <t>DISCOUNT %</t>
  </si>
  <si>
    <t>PRODUCT</t>
  </si>
  <si>
    <t>CATEGORY</t>
  </si>
  <si>
    <t>UOM</t>
  </si>
  <si>
    <t>BUYING PRIZE</t>
  </si>
  <si>
    <t>SELLING PRICE</t>
  </si>
  <si>
    <t>Total Buying Value</t>
  </si>
  <si>
    <t>Total Selling Value</t>
  </si>
  <si>
    <t>Day</t>
  </si>
  <si>
    <t>Month</t>
  </si>
  <si>
    <t>Year</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</si>
  <si>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</si>
  <si>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</si>
  <si>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</si>
  <si>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</si>
  <si>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</si>
  <si>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</si>
  <si>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</si>
  <si>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</si>
  <si>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</si>
  <si>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</si>
  <si>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</si>
  <si>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</si>
  <si>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</si>
  <si>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</si>
  <si>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</si>
  <si>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</si>
  <si>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</si>
  <si>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</si>
  <si>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</si>
  <si>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</si>
  <si>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</si>
  <si>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</si>
  <si>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</si>
  <si>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</si>
  <si>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</si>
  <si>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</si>
  <si>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</si>
  <si>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</si>
  <si>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</si>
  <si>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</si>
  <si>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</si>
  <si>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</si>
  <si>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</si>
  <si>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</si>
  <si>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</si>
  <si>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</si>
  <si>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</si>
  <si>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</si>
  <si>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</si>
  <si>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</si>
  <si>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</si>
  <si>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</si>
  <si>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</si>
  <si>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</si>
  <si>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</si>
  <si>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</si>
  <si>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</si>
  <si>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</si>
  <si>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Calculations</t>
  </si>
  <si>
    <t>Combo Box</t>
  </si>
  <si>
    <t>Unique list year</t>
  </si>
  <si>
    <t>Selection</t>
  </si>
  <si>
    <t>Selected Year</t>
  </si>
  <si>
    <t>Sum of total selling value</t>
  </si>
  <si>
    <t>Sum of total buying value</t>
  </si>
  <si>
    <t>Sale Type</t>
  </si>
  <si>
    <t>Payment mode</t>
  </si>
  <si>
    <t xml:space="preserve">Online </t>
  </si>
  <si>
    <t>Row Labels</t>
  </si>
  <si>
    <t>Grand Total</t>
  </si>
  <si>
    <t>Sum of Total Buying Value</t>
  </si>
  <si>
    <t>Sum of Total Selling Value</t>
  </si>
  <si>
    <t>Jan</t>
  </si>
  <si>
    <t>Feb</t>
  </si>
  <si>
    <t>Mar</t>
  </si>
  <si>
    <t>Apr</t>
  </si>
  <si>
    <t>May</t>
  </si>
  <si>
    <t>Jun</t>
  </si>
  <si>
    <t>Jul</t>
  </si>
  <si>
    <t>Aug</t>
  </si>
  <si>
    <t>Sep</t>
  </si>
  <si>
    <t>Oct</t>
  </si>
  <si>
    <t>Nov</t>
  </si>
  <si>
    <t>Dec</t>
  </si>
  <si>
    <t>Product Type</t>
  </si>
  <si>
    <t>Selling Value</t>
  </si>
  <si>
    <t>Kg</t>
  </si>
  <si>
    <t>Row labels</t>
  </si>
  <si>
    <t>Months</t>
  </si>
  <si>
    <t>Sales</t>
  </si>
  <si>
    <t>Category01</t>
  </si>
  <si>
    <t>Category02</t>
  </si>
  <si>
    <t>Category03</t>
  </si>
  <si>
    <t>Category04</t>
  </si>
  <si>
    <t>Category05</t>
  </si>
  <si>
    <t>IF($F$32=TRUE,VLOOKUP(E34,$B$16:$D$28,3,0),Null)</t>
  </si>
  <si>
    <t>Sum of Total Selling Value2</t>
  </si>
  <si>
    <t>Profit</t>
  </si>
  <si>
    <t>Profit%</t>
  </si>
  <si>
    <t>Total</t>
  </si>
  <si>
    <t>Lt</t>
  </si>
  <si>
    <t>Column1</t>
  </si>
  <si>
    <t>Product01</t>
  </si>
  <si>
    <t>Product02</t>
  </si>
  <si>
    <t>Product03</t>
  </si>
  <si>
    <t>Product04</t>
  </si>
  <si>
    <t>Product05</t>
  </si>
  <si>
    <t>Ft</t>
  </si>
  <si>
    <t>Product06</t>
  </si>
  <si>
    <t>Product07</t>
  </si>
  <si>
    <t>Product08</t>
  </si>
  <si>
    <t>Product09</t>
  </si>
  <si>
    <t>No.</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</si>
  <si>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</si>
  <si>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</si>
  <si>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</si>
  <si>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</si>
  <si>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</si>
  <si>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</si>
  <si>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</si>
  <si>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</si>
  <si>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</si>
  <si>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</si>
  <si>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</si>
  <si>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</si>
  <si>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</si>
  <si>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</si>
  <si>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</si>
  <si>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</si>
  <si>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</si>
  <si>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</si>
  <si>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</si>
  <si>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</si>
  <si>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</si>
  <si>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</si>
  <si>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</si>
  <si>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</si>
  <si>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</si>
  <si>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</si>
  <si>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</si>
  <si>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</si>
  <si>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</si>
  <si>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</si>
  <si>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</si>
  <si>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</si>
  <si>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</si>
  <si>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</si>
  <si>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</si>
  <si>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P0045</t>
  </si>
  <si>
    <t>Product45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</si>
</sst>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409]#,##0.00"/>
    <numFmt numFmtId="165" formatCode="0.0%"/>
    <numFmt numFmtId="166" formatCode="_-[$$-409]* #,##0.00_ ;_-[$$-409]* \-#,##0.00\ ;_-[$$-409]* &quot;-&quot;??_ ;_-@_ "/>
  </numFmts>
  <fonts count="6" x14ac:knownFonts="1">
    <font>
      <sz val="11"/>
      <color theme="1"/>
      <name val="Calibri"/>
      <family val="2"/>
      <scheme val="minor"/>
    </font>
    <font>
      <b/>
      <sz val="11"/>
      <color rgb="FF7030A0"/>
      <name val="Calibri"/>
      <family val="2"/>
      <scheme val="minor"/>
    </font>
    <font>
      <sz val="10"/>
      <color rgb="FF000000"/>
      <name val="Calibri"/>
      <family val="2"/>
    </font>
    <font>
      <sz val="11"/>
      <color rgb="FF000000"/>
      <name val="Calibri"/>
      <family val="2"/>
    </font>
    <font>
      <sz val="11"/>
      <color theme="1"/>
      <name val="Calibri"/>
      <family val="2"/>
      <scheme val="minor"/>
    </font>
    <font>
      <sz val="8"/>
      <name val="Calibri"/>
      <family val="2"/>
      <scheme val="minor"/>
    </font>
  </fonts>
  <fills count="8">
    <fill>
      <patternFill patternType="none"/>
    </fill>
    <fill>
      <patternFill patternType="gray125"/>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rgb="FFE1CCF0"/>
        <bgColor indexed="64"/>
      </patternFill>
    </fill>
  </fills>
  <borders count="2">
    <border>
      <left/>
      <right/>
      <top/>
      <bottom/>
      <diagonal/>
    </border>
    <border>
      <left/>
      <right/>
      <top/>
      <bottom style="medium">
        <color rgb="FF7030A0"/>
      </bottom>
      <diagonal/>
    </border>
  </borders>
  <cellStyleXfs count="3">
    <xf numFmtId="0" fontId="0" fillId="0" borderId="0"/>
    <xf numFmtId="9" fontId="4" fillId="0" borderId="0" applyFont="0" applyFill="0" applyBorder="0" applyAlignment="0" applyProtection="0"/>
    <xf numFmtId="44" fontId="4" fillId="0" borderId="0" applyFon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4" borderId="0" xfId="0" applyFill="1"/>
    <xf numFmtId="165" fontId="0" fillId="4" borderId="0" xfId="0" applyNumberFormat="1" applyFill="1"/>
    <xf numFmtId="164" fontId="0" fillId="0" borderId="0" xfId="0" applyNumberFormat="1"/>
    <xf numFmtId="0" fontId="0" fillId="5" borderId="0" xfId="0" applyFill="1"/>
    <xf numFmtId="0" fontId="0" fillId="0" borderId="0" xfId="0" pivotButton="1"/>
    <xf numFmtId="0" fontId="0" fillId="0" borderId="0" xfId="0" applyAlignment="1">
      <alignment horizontal="left"/>
    </xf>
    <xf numFmtId="2" fontId="0" fillId="0" borderId="0" xfId="0" applyNumberFormat="1"/>
    <xf numFmtId="9" fontId="0" fillId="0" borderId="0" xfId="1" applyFont="1"/>
    <xf numFmtId="2" fontId="0" fillId="0" borderId="0" xfId="1" applyNumberFormat="1" applyFont="1"/>
    <xf numFmtId="9" fontId="0" fillId="0" borderId="0" xfId="0" applyNumberFormat="1"/>
    <xf numFmtId="166" fontId="0" fillId="0" borderId="0" xfId="2" applyNumberFormat="1" applyFont="1"/>
    <xf numFmtId="0" fontId="0" fillId="6" borderId="0" xfId="0" applyFill="1"/>
    <xf numFmtId="0" fontId="1" fillId="7" borderId="1" xfId="0" applyFont="1" applyFill="1" applyBorder="1" applyAlignment="1">
      <alignment horizontal="center" vertical="center"/>
    </xf>
  </cellXfs>
  <cellStyles count="3">
    <cellStyle name="Currency" xfId="2" builtinId="4"/>
    <cellStyle name="Normal" xfId="0" builtinId="0"/>
    <cellStyle name="Percent" xfId="1" builtinId="5"/>
  </cellStyles>
  <dxfs count="28">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4" formatCode="[$$-409]#,##0.00"/>
    </dxf>
    <dxf>
      <numFmt numFmtId="164" formatCode="[$$-409]#,##0.00"/>
    </dxf>
    <dxf>
      <numFmt numFmtId="164" formatCode="[$$-409]#,##0.00"/>
    </dxf>
    <dxf>
      <numFmt numFmtId="164" formatCode="[$$-409]#,##0.00"/>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1" defaultTableStyle="TableStyleMedium2" defaultPivotStyle="PivotStyleLight16">
    <tableStyle name="vv" pivot="0" table="0" count="0" xr9:uid="{3DB8252F-937C-4921-B14A-AD00E4C9DBFA}"/>
  </tableStyles>
  <extLst>
    <ext xmlns:x14="http://schemas.microsoft.com/office/spreadsheetml/2009/9/main" uri="{EB79DEF2-80B8-43e5-95BD-54CBDDF9020C}">
      <x14:slicerStyles defaultSlicerStyle="SlicerStyleLight1">
        <x14:slicerStyle name="vv"/>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pivotCacheDefinition" Target="pivotCache/pivotCacheDefinition5.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dashboard-R.Renuga-9842095923.xlsx]selling value!PivotTable1</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'selling value'!$B$3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910-4B73-BCF0-41AF6304F4E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910-4B73-BCF0-41AF6304F4E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910-4B73-BCF0-41AF6304F4E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'selling value'!$A$4:$A$7</c:f>
              <c:strCache>
                <c:ptCount val="3"/>
                <c:pt idx="0">
                  <c:v>Direct Sales</c:v>
                </c:pt>
                <c:pt idx="1">
                  <c:v>Online</c:v>
                </c:pt>
                <c:pt idx="2">
                  <c:v>Wholesaler</c:v>
                </c:pt>
              </c:strCache>
            </c:strRef>
          </c:cat>
          <c:val>
            <c:numRef>
              <c:f>'selling value'!$B$4:$B$7</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6910-4B73-BCF0-41AF6304F4E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dashboard-R.Renuga-9842095923.xlsx]Buying value!PivotTable3</c:name>
    <c:fmtId val="4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'Buying value'!$B$3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B7FC-4518-A258-32D8207989B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B7FC-4518-A258-32D8207989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'Buying value'!$A$4:$A$6</c:f>
              <c:strCache>
                <c:ptCount val="2"/>
                <c:pt idx="0">
                  <c:v>Cash</c:v>
                </c:pt>
                <c:pt idx="1">
                  <c:v>Online</c:v>
                </c:pt>
              </c:strCache>
            </c:strRef>
          </c:cat>
          <c:val>
            <c:numRef>
              <c:f>'Buying value'!$B$4:$B$6</c:f>
              <c:numCache>
                <c:formatCode>General</c:formatCode>
                <c:ptCount val="2"/>
                <c:pt idx="0">
                  <c:v>164396</c:v>
                </c:pt>
                <c:pt idx="1">
                  <c:v>168108</c:v>
                </c:pt>
              </c:numCache>
            </c:numRef>
          </c:val>
          <c:extLst>
            <c:ext xmlns:c16="http://schemas.microsoft.com/office/drawing/2014/chart" uri="{C3380CC4-5D6E-409C-BE32-E72D297353CC}">
              <c16:uniqueId val="{00000004-B7FC-4518-A258-32D8207989BC}"/>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dashboard-R.Renuga-9842095923.xlsx]Product!PivotTable2</c:name>
    <c:fmtId val="6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barChart>
        <c:barDir val="bar"/>
        <c:grouping val="clustered"/>
        <c:varyColors val="0"/>
        <c:ser>
          <c:idx val="0"/>
          <c:order val="0"/>
          <c:tx>
            <c:strRef>
              <c:f>Product!$B$4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Product!$A$5:$A$12</c:f>
              <c:strCache>
                <c:ptCount val="7"/>
                <c:pt idx="0">
                  <c:v>P0004</c:v>
                </c:pt>
                <c:pt idx="1">
                  <c:v>P0007</c:v>
                </c:pt>
                <c:pt idx="2">
                  <c:v>P0011</c:v>
                </c:pt>
                <c:pt idx="3">
                  <c:v>P0020</c:v>
                </c:pt>
                <c:pt idx="4">
                  <c:v>P0027</c:v>
                </c:pt>
                <c:pt idx="5">
                  <c:v>P0029</c:v>
                </c:pt>
                <c:pt idx="6">
                  <c:v>P0034</c:v>
                </c:pt>
              </c:strCache>
            </c:strRef>
          </c:cat>
          <c:val>
            <c:numRef>
              <c:f>Product!$B$5:$B$12</c:f>
              <c:numCache>
                <c:formatCode>General</c:formatCode>
                <c:ptCount val="7"/>
                <c:pt idx="0">
                  <c:v>6056.16</c:v>
                </c:pt>
                <c:pt idx="1">
                  <c:v>2291.04</c:v>
                </c:pt>
                <c:pt idx="2">
                  <c:v>5856.4</c:v>
                </c:pt>
                <c:pt idx="3">
                  <c:v>8006.25</c:v>
                </c:pt>
                <c:pt idx="4">
                  <c:v>6226.0800000000008</c:v>
                </c:pt>
                <c:pt idx="5">
                  <c:v>5523.4399999999978</c:v>
                </c:pt>
                <c:pt idx="6">
                  <c:v>8978.1999999999989</c:v>
                </c:pt>
              </c:numCache>
            </c:numRef>
          </c:val>
          <c:extLst>
            <c:ext xmlns:c16="http://schemas.microsoft.com/office/drawing/2014/chart" uri="{C3380CC4-5D6E-409C-BE32-E72D297353CC}">
              <c16:uniqueId val="{00000000-4893-4239-8BB2-2E9FE32D52C0}"/>
            </c:ext>
          </c:extLst>
        </c:ser>
        <c:dLbls>
          <c:showLegendKey val="0"/>
          <c:showVal val="0"/>
          <c:showCatName val="0"/>
          <c:showSerName val="0"/>
          <c:showPercent val="0"/>
          <c:showBubbleSize val="0"/>
        </c:dLbls>
        <c:gapWidth val="115"/>
        <c:overlap val="-20"/>
        <c:axId val="571271496"/>
        <c:axId val="571262480"/>
      </c:barChart>
      <c:catAx>
        <c:axId val="57127149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1262480"/>
        <c:crosses val="autoZero"/>
        <c:auto val="1"/>
        <c:lblAlgn val="ctr"/>
        <c:lblOffset val="100"/>
        <c:noMultiLvlLbl val="0"/>
      </c:catAx>
      <c:valAx>
        <c:axId val="5712624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127149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dashboard-R.Renuga-9842095923.xlsx]Sheet4!PivotTable4</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Sheet4!$B$3</c:f>
              <c:strCache>
                <c:ptCount val="1"/>
                <c:pt idx="0">
                  <c:v>Total</c:v>
                </c:pt>
              </c:strCache>
            </c:strRef>
          </c:tx>
          <c:spPr>
            <a:solidFill>
              <a:schemeClr val="accent1">
                <a:alpha val="85000"/>
              </a:schemeClr>
            </a:solidFill>
            <a:ln w="25400">
              <a:noFill/>
            </a:ln>
            <a:effectLst>
              <a:innerShdw dist="12700" dir="16200000">
                <a:schemeClr val="lt1"/>
              </a:innerShdw>
            </a:effectLst>
          </c:spPr>
          <c:cat>
            <c:strRef>
              <c:f>Sheet4!$A$4:$A$35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Sheet4!$B$4:$B$35</c:f>
              <c:numCache>
                <c:formatCode>[$$-409]#,##0.00</c:formatCode>
                <c:ptCount val="31"/>
                <c:pt idx="0">
                  <c:v>10966</c:v>
                </c:pt>
                <c:pt idx="1">
                  <c:v>10992</c:v>
                </c:pt>
                <c:pt idx="2">
                  <c:v>16391</c:v>
                </c:pt>
                <c:pt idx="3">
                  <c:v>9616</c:v>
                </c:pt>
                <c:pt idx="4">
                  <c:v>9415</c:v>
                </c:pt>
                <c:pt idx="5">
                  <c:v>11842</c:v>
                </c:pt>
                <c:pt idx="6">
                  <c:v>5781</c:v>
                </c:pt>
                <c:pt idx="7">
                  <c:v>11954</c:v>
                </c:pt>
                <c:pt idx="8">
                  <c:v>13929</c:v>
                </c:pt>
                <c:pt idx="9">
                  <c:v>12556</c:v>
                </c:pt>
                <c:pt idx="10">
                  <c:v>9803</c:v>
                </c:pt>
                <c:pt idx="11">
                  <c:v>12264</c:v>
                </c:pt>
                <c:pt idx="12">
                  <c:v>6337</c:v>
                </c:pt>
                <c:pt idx="13">
                  <c:v>7688</c:v>
                </c:pt>
                <c:pt idx="14">
                  <c:v>9553</c:v>
                </c:pt>
                <c:pt idx="15">
                  <c:v>10720</c:v>
                </c:pt>
                <c:pt idx="16">
                  <c:v>3122</c:v>
                </c:pt>
                <c:pt idx="17">
                  <c:v>15313</c:v>
                </c:pt>
                <c:pt idx="18">
                  <c:v>8462</c:v>
                </c:pt>
                <c:pt idx="19">
                  <c:v>17063</c:v>
                </c:pt>
                <c:pt idx="20">
                  <c:v>8770</c:v>
                </c:pt>
                <c:pt idx="21">
                  <c:v>9706</c:v>
                </c:pt>
                <c:pt idx="22">
                  <c:v>15816</c:v>
                </c:pt>
                <c:pt idx="23">
                  <c:v>9124</c:v>
                </c:pt>
                <c:pt idx="24">
                  <c:v>15695</c:v>
                </c:pt>
                <c:pt idx="25">
                  <c:v>11275</c:v>
                </c:pt>
                <c:pt idx="26">
                  <c:v>9654</c:v>
                </c:pt>
                <c:pt idx="27">
                  <c:v>11061</c:v>
                </c:pt>
                <c:pt idx="28">
                  <c:v>7440</c:v>
                </c:pt>
                <c:pt idx="29">
                  <c:v>14473</c:v>
                </c:pt>
                <c:pt idx="30">
                  <c:v>5723</c:v>
                </c:pt>
              </c:numCache>
            </c:numRef>
          </c:val>
          <c:extLst>
            <c:ext xmlns:c16="http://schemas.microsoft.com/office/drawing/2014/chart" uri="{C3380CC4-5D6E-409C-BE32-E72D297353CC}">
              <c16:uniqueId val="{00000000-3F2B-499A-8ABF-CDA38F63E4B4}"/>
            </c:ext>
          </c:extLst>
        </c:ser>
        <c:dLbls>
          <c:showLegendKey val="0"/>
          <c:showVal val="0"/>
          <c:showCatName val="0"/>
          <c:showSerName val="0"/>
          <c:showPercent val="0"/>
          <c:showBubbleSize val="0"/>
        </c:dLbls>
        <c:axId val="572352976"/>
        <c:axId val="572368264"/>
      </c:areaChart>
      <c:catAx>
        <c:axId val="5723529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72368264"/>
        <c:crosses val="autoZero"/>
        <c:auto val="1"/>
        <c:lblAlgn val="ctr"/>
        <c:lblOffset val="100"/>
        <c:noMultiLvlLbl val="0"/>
      </c:catAx>
      <c:valAx>
        <c:axId val="57236826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7235297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dashboard-R.Renuga-9842095923.xlsx]category!PivotTable2</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ln>
                <a:noFill/>
              </a:ln>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trendline>
            <c:spPr>
              <a:ln w="19050" cap="rnd">
                <a:solidFill>
                  <a:schemeClr val="accent1"/>
                </a:solidFill>
              </a:ln>
              <a:effectLst/>
            </c:spPr>
            <c:trendlineType val="linear"/>
            <c:dispRSqr val="0"/>
            <c:dispEq val="0"/>
          </c:trendline>
          <c:trendline>
            <c:spPr>
              <a:ln w="19050" cap="rnd">
                <a:solidFill>
                  <a:srgbClr val="7030A0"/>
                </a:solidFill>
              </a:ln>
              <a:effectLst/>
            </c:spPr>
            <c:trendlineType val="linear"/>
            <c:dispRSqr val="0"/>
            <c:dispEq val="0"/>
          </c:trendline>
          <c:cat>
            <c:strRef>
              <c:f>category!$A$4:$A$9</c:f>
              <c:strCache>
                <c:ptCount val="5"/>
                <c:pt idx="0">
                  <c:v>Category01</c:v>
                </c:pt>
                <c:pt idx="1">
                  <c:v>Category02</c:v>
                </c:pt>
                <c:pt idx="2">
                  <c:v>Category03</c:v>
                </c:pt>
                <c:pt idx="3">
                  <c:v>Category04</c:v>
                </c:pt>
                <c:pt idx="4">
                  <c:v>Category05</c:v>
                </c:pt>
              </c:strCache>
            </c:strRef>
          </c:cat>
          <c:val>
            <c:numRef>
              <c:f>category!$B$4:$B$9</c:f>
              <c:numCache>
                <c:formatCode>[$$-409]#,##0.00</c:formatCode>
                <c:ptCount val="5"/>
                <c:pt idx="0">
                  <c:v>11421.17</c:v>
                </c:pt>
                <c:pt idx="1">
                  <c:v>8745.5499999999993</c:v>
                </c:pt>
                <c:pt idx="2">
                  <c:v>16975.57</c:v>
                </c:pt>
                <c:pt idx="3">
                  <c:v>13583.7</c:v>
                </c:pt>
                <c:pt idx="4">
                  <c:v>16686.759999999995</c:v>
                </c:pt>
              </c:numCache>
            </c:numRef>
          </c:val>
          <c:extLst>
            <c:ext xmlns:c16="http://schemas.microsoft.com/office/drawing/2014/chart" uri="{C3380CC4-5D6E-409C-BE32-E72D297353CC}">
              <c16:uniqueId val="{00000000-FB8E-4B0D-AE33-6F0EDA4E9324}"/>
            </c:ext>
          </c:extLst>
        </c:ser>
        <c:dLbls>
          <c:showLegendKey val="0"/>
          <c:showVal val="0"/>
          <c:showCatName val="0"/>
          <c:showSerName val="0"/>
          <c:showPercent val="0"/>
          <c:showBubbleSize val="0"/>
        </c:dLbls>
        <c:gapWidth val="65"/>
        <c:axId val="610643983"/>
        <c:axId val="610637263"/>
      </c:barChart>
      <c:catAx>
        <c:axId val="610643983"/>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noFill/>
                </a:ln>
                <a:solidFill>
                  <a:schemeClr val="dk1">
                    <a:lumMod val="75000"/>
                    <a:lumOff val="25000"/>
                  </a:schemeClr>
                </a:solidFill>
                <a:latin typeface="+mn-lt"/>
                <a:ea typeface="+mn-ea"/>
                <a:cs typeface="+mn-cs"/>
              </a:defRPr>
            </a:pPr>
            <a:endParaRPr lang="en-US"/>
          </a:p>
        </c:txPr>
        <c:crossAx val="610637263"/>
        <c:crosses val="autoZero"/>
        <c:auto val="1"/>
        <c:lblAlgn val="ctr"/>
        <c:lblOffset val="100"/>
        <c:noMultiLvlLbl val="0"/>
      </c:catAx>
      <c:valAx>
        <c:axId val="61063726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US"/>
          </a:p>
        </c:txPr>
        <c:crossAx val="6106439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Sheet8!$G$9</c:f>
              <c:strCache>
                <c:ptCount val="1"/>
                <c:pt idx="0">
                  <c:v>Sales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Sheet8!$F$10:$F$21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Sheet8!$G$10:$G$21</c:f>
              <c:numCache>
                <c:formatCode>General</c:formatCode>
                <c:ptCount val="12"/>
                <c:pt idx="0">
                  <c:v>7519.48</c:v>
                </c:pt>
                <c:pt idx="1">
                  <c:v>10416.77</c:v>
                </c:pt>
                <c:pt idx="2">
                  <c:v>6153.9400000000005</c:v>
                </c:pt>
                <c:pt idx="3">
                  <c:v>356.34000000000003</c:v>
                </c:pt>
                <c:pt idx="4">
                  <c:v>5324.93</c:v>
                </c:pt>
                <c:pt idx="5">
                  <c:v>4013.82</c:v>
                </c:pt>
                <c:pt idx="6">
                  <c:v>9120.89</c:v>
                </c:pt>
                <c:pt idx="7">
                  <c:v>1662.36</c:v>
                </c:pt>
                <c:pt idx="8">
                  <c:v>676.14</c:v>
                </c:pt>
                <c:pt idx="9">
                  <c:v>12225.080000000002</c:v>
                </c:pt>
                <c:pt idx="10">
                  <c:v>4545.72</c:v>
                </c:pt>
                <c:pt idx="11">
                  <c:v>5397.2800000000007</c:v>
                </c:pt>
              </c:numCache>
            </c:numRef>
          </c:val>
          <c:extLst>
            <c:ext xmlns:c16="http://schemas.microsoft.com/office/drawing/2014/chart" uri="{C3380CC4-5D6E-409C-BE32-E72D297353CC}">
              <c16:uniqueId val="{00000000-9EFA-416C-9B15-8CFBBDE6B7EC}"/>
            </c:ext>
          </c:extLst>
        </c:ser>
        <c:ser>
          <c:idx val="1"/>
          <c:order val="1"/>
          <c:tx>
            <c:strRef>
              <c:f>Sheet8!$H$9</c:f>
              <c:strCache>
                <c:ptCount val="1"/>
                <c:pt idx="0">
                  <c:v>Profit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Sheet8!$F$10:$F$21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Sheet8!$H$10:$H$21</c:f>
              <c:numCache>
                <c:formatCode>0.00</c:formatCode>
                <c:ptCount val="12"/>
                <c:pt idx="0">
                  <c:v>1161.4799999999996</c:v>
                </c:pt>
                <c:pt idx="1">
                  <c:v>2051.7700000000004</c:v>
                </c:pt>
                <c:pt idx="2">
                  <c:v>635.94000000000051</c:v>
                </c:pt>
                <c:pt idx="3">
                  <c:v>92.340000000000032</c:v>
                </c:pt>
                <c:pt idx="4">
                  <c:v>620.93000000000029</c:v>
                </c:pt>
                <c:pt idx="5">
                  <c:v>729.82000000000016</c:v>
                </c:pt>
                <c:pt idx="6">
                  <c:v>1355.8899999999994</c:v>
                </c:pt>
                <c:pt idx="7">
                  <c:v>156.3599999999999</c:v>
                </c:pt>
                <c:pt idx="8">
                  <c:v>169.14</c:v>
                </c:pt>
                <c:pt idx="9">
                  <c:v>2166.0800000000017</c:v>
                </c:pt>
                <c:pt idx="10">
                  <c:v>839.72000000000025</c:v>
                </c:pt>
                <c:pt idx="11">
                  <c:v>1087.2800000000007</c:v>
                </c:pt>
              </c:numCache>
            </c:numRef>
          </c:val>
          <c:extLst>
            <c:ext xmlns:c16="http://schemas.microsoft.com/office/drawing/2014/chart" uri="{C3380CC4-5D6E-409C-BE32-E72D297353CC}">
              <c16:uniqueId val="{00000001-9EFA-416C-9B15-8CFBBDE6B7EC}"/>
            </c:ext>
          </c:extLst>
        </c:ser>
        <c:dLbls>
          <c:dLblPos val="inEnd"/>
          <c:showLegendKey val="0"/>
          <c:showVal val="1"/>
          <c:showCatName val="0"/>
          <c:showSerName val="0"/>
          <c:showPercent val="0"/>
          <c:showBubbleSize val="0"/>
        </c:dLbls>
        <c:gapWidth val="65"/>
        <c:axId val="750816064"/>
        <c:axId val="750813664"/>
      </c:barChart>
      <c:catAx>
        <c:axId val="7508160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0813664"/>
        <c:crosses val="autoZero"/>
        <c:auto val="1"/>
        <c:lblAlgn val="ctr"/>
        <c:lblOffset val="100"/>
        <c:noMultiLvlLbl val="0"/>
      </c:catAx>
      <c:valAx>
        <c:axId val="7508136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508160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dashboard-R.Renuga-9842095923.xlsx]category!PivotTable2</c:name>
    <c:fmtId val="18"/>
  </c:pivotSource>
  <c:chart>
    <c:title>
      <c:overlay val="0"/>
      <c:spPr>
        <a:noFill/>
        <a:ln>
          <a:noFill/>
        </a:ln>
        <a:effectLst/>
      </c:spPr>
      <c:txPr>
        <a:bodyPr rot="0" spcFirstLastPara="1" vertOverflow="ellipsis" vert="horz" wrap="square" anchor="ctr" anchorCtr="1"/>
        <a:lstStyle/>
        <a:p>
          <a:pPr>
            <a:defRPr sz="1800" b="1" i="0" u="none" strike="noStrike" kern="1200" baseline="0">
              <a:ln>
                <a:noFill/>
              </a:ln>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trendline>
            <c:spPr>
              <a:ln w="19050" cap="rnd">
                <a:solidFill>
                  <a:schemeClr val="accent1"/>
                </a:solidFill>
              </a:ln>
              <a:effectLst/>
            </c:spPr>
            <c:trendlineType val="linear"/>
            <c:dispRSqr val="0"/>
            <c:dispEq val="0"/>
          </c:trendline>
          <c:trendline>
            <c:spPr>
              <a:ln w="19050" cap="rnd">
                <a:solidFill>
                  <a:srgbClr val="7030A0"/>
                </a:solidFill>
              </a:ln>
              <a:effectLst/>
            </c:spPr>
            <c:trendlineType val="linear"/>
            <c:dispRSqr val="0"/>
            <c:dispEq val="0"/>
          </c:trendline>
          <c:cat>
            <c:strRef>
              <c:f>category!$A$4:$A$9</c:f>
              <c:strCache>
                <c:ptCount val="5"/>
                <c:pt idx="0">
                  <c:v>Category01</c:v>
                </c:pt>
                <c:pt idx="1">
                  <c:v>Category02</c:v>
                </c:pt>
                <c:pt idx="2">
                  <c:v>Category03</c:v>
                </c:pt>
                <c:pt idx="3">
                  <c:v>Category04</c:v>
                </c:pt>
                <c:pt idx="4">
                  <c:v>Category05</c:v>
                </c:pt>
              </c:strCache>
            </c:strRef>
          </c:cat>
          <c:val>
            <c:numRef>
              <c:f>category!$B$4:$B$9</c:f>
              <c:numCache>
                <c:formatCode>[$$-409]#,##0.00</c:formatCode>
                <c:ptCount val="5"/>
                <c:pt idx="0">
                  <c:v>11421.17</c:v>
                </c:pt>
                <c:pt idx="1">
                  <c:v>8745.5499999999993</c:v>
                </c:pt>
                <c:pt idx="2">
                  <c:v>16975.57</c:v>
                </c:pt>
                <c:pt idx="3">
                  <c:v>13583.7</c:v>
                </c:pt>
                <c:pt idx="4">
                  <c:v>16686.759999999995</c:v>
                </c:pt>
              </c:numCache>
            </c:numRef>
          </c:val>
          <c:extLst>
            <c:ext xmlns:c16="http://schemas.microsoft.com/office/drawing/2014/chart" uri="{C3380CC4-5D6E-409C-BE32-E72D297353CC}">
              <c16:uniqueId val="{00000002-DFD2-48DB-86A0-7F6271BF7851}"/>
            </c:ext>
          </c:extLst>
        </c:ser>
        <c:dLbls>
          <c:showLegendKey val="0"/>
          <c:showVal val="0"/>
          <c:showCatName val="0"/>
          <c:showSerName val="0"/>
          <c:showPercent val="0"/>
          <c:showBubbleSize val="0"/>
        </c:dLbls>
        <c:gapWidth val="65"/>
        <c:axId val="610643983"/>
        <c:axId val="610637263"/>
      </c:barChart>
      <c:catAx>
        <c:axId val="610643983"/>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noFill/>
                </a:ln>
                <a:solidFill>
                  <a:schemeClr val="dk1">
                    <a:lumMod val="75000"/>
                    <a:lumOff val="25000"/>
                  </a:schemeClr>
                </a:solidFill>
                <a:latin typeface="+mn-lt"/>
                <a:ea typeface="+mn-ea"/>
                <a:cs typeface="+mn-cs"/>
              </a:defRPr>
            </a:pPr>
            <a:endParaRPr lang="en-US"/>
          </a:p>
        </c:txPr>
        <c:crossAx val="610637263"/>
        <c:crosses val="autoZero"/>
        <c:auto val="1"/>
        <c:lblAlgn val="ctr"/>
        <c:lblOffset val="100"/>
        <c:noMultiLvlLbl val="0"/>
      </c:catAx>
      <c:valAx>
        <c:axId val="61063726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US"/>
          </a:p>
        </c:txPr>
        <c:crossAx val="6106439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Sheet8!$G$9</c:f>
              <c:strCache>
                <c:ptCount val="1"/>
                <c:pt idx="0">
                  <c:v>Sales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Sheet8!$F$10:$F$21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Sheet8!$G$10:$G$21</c:f>
              <c:numCache>
                <c:formatCode>General</c:formatCode>
                <c:ptCount val="12"/>
                <c:pt idx="0">
                  <c:v>7519.48</c:v>
                </c:pt>
                <c:pt idx="1">
                  <c:v>10416.77</c:v>
                </c:pt>
                <c:pt idx="2">
                  <c:v>6153.9400000000005</c:v>
                </c:pt>
                <c:pt idx="3">
                  <c:v>356.34000000000003</c:v>
                </c:pt>
                <c:pt idx="4">
                  <c:v>5324.93</c:v>
                </c:pt>
                <c:pt idx="5">
                  <c:v>4013.82</c:v>
                </c:pt>
                <c:pt idx="6">
                  <c:v>9120.89</c:v>
                </c:pt>
                <c:pt idx="7">
                  <c:v>1662.36</c:v>
                </c:pt>
                <c:pt idx="8">
                  <c:v>676.14</c:v>
                </c:pt>
                <c:pt idx="9">
                  <c:v>12225.080000000002</c:v>
                </c:pt>
                <c:pt idx="10">
                  <c:v>4545.72</c:v>
                </c:pt>
                <c:pt idx="11">
                  <c:v>5397.2800000000007</c:v>
                </c:pt>
              </c:numCache>
            </c:numRef>
          </c:val>
          <c:extLst>
            <c:ext xmlns:c16="http://schemas.microsoft.com/office/drawing/2014/chart" uri="{C3380CC4-5D6E-409C-BE32-E72D297353CC}">
              <c16:uniqueId val="{00000000-665B-45F9-BDD8-7DE4533EDB10}"/>
            </c:ext>
          </c:extLst>
        </c:ser>
        <c:ser>
          <c:idx val="1"/>
          <c:order val="1"/>
          <c:tx>
            <c:strRef>
              <c:f>Sheet8!$H$9</c:f>
              <c:strCache>
                <c:ptCount val="1"/>
                <c:pt idx="0">
                  <c:v>Profit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Sheet8!$F$10:$F$21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Sheet8!$H$10:$H$21</c:f>
              <c:numCache>
                <c:formatCode>0.00</c:formatCode>
                <c:ptCount val="12"/>
                <c:pt idx="0">
                  <c:v>1161.4799999999996</c:v>
                </c:pt>
                <c:pt idx="1">
                  <c:v>2051.7700000000004</c:v>
                </c:pt>
                <c:pt idx="2">
                  <c:v>635.94000000000051</c:v>
                </c:pt>
                <c:pt idx="3">
                  <c:v>92.340000000000032</c:v>
                </c:pt>
                <c:pt idx="4">
                  <c:v>620.93000000000029</c:v>
                </c:pt>
                <c:pt idx="5">
                  <c:v>729.82000000000016</c:v>
                </c:pt>
                <c:pt idx="6">
                  <c:v>1355.8899999999994</c:v>
                </c:pt>
                <c:pt idx="7">
                  <c:v>156.3599999999999</c:v>
                </c:pt>
                <c:pt idx="8">
                  <c:v>169.14</c:v>
                </c:pt>
                <c:pt idx="9">
                  <c:v>2166.0800000000017</c:v>
                </c:pt>
                <c:pt idx="10">
                  <c:v>839.72000000000025</c:v>
                </c:pt>
                <c:pt idx="11">
                  <c:v>1087.2800000000007</c:v>
                </c:pt>
              </c:numCache>
            </c:numRef>
          </c:val>
          <c:extLst>
            <c:ext xmlns:c16="http://schemas.microsoft.com/office/drawing/2014/chart" uri="{C3380CC4-5D6E-409C-BE32-E72D297353CC}">
              <c16:uniqueId val="{00000001-665B-45F9-BDD8-7DE4533EDB10}"/>
            </c:ext>
          </c:extLst>
        </c:ser>
        <c:dLbls>
          <c:dLblPos val="inEnd"/>
          <c:showLegendKey val="0"/>
          <c:showVal val="1"/>
          <c:showCatName val="0"/>
          <c:showSerName val="0"/>
          <c:showPercent val="0"/>
          <c:showBubbleSize val="0"/>
        </c:dLbls>
        <c:gapWidth val="65"/>
        <c:axId val="750816064"/>
        <c:axId val="750813664"/>
      </c:barChart>
      <c:catAx>
        <c:axId val="7508160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0813664"/>
        <c:crosses val="autoZero"/>
        <c:auto val="1"/>
        <c:lblAlgn val="ctr"/>
        <c:lblOffset val="100"/>
        <c:noMultiLvlLbl val="0"/>
      </c:catAx>
      <c:valAx>
        <c:axId val="7508136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508160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dashboard-R.Renuga-9842095923.xlsx]Sheet4!PivotTable4</c:name>
    <c:fmtId val="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Sheet4!$B$3</c:f>
              <c:strCache>
                <c:ptCount val="1"/>
                <c:pt idx="0">
                  <c:v>Total</c:v>
                </c:pt>
              </c:strCache>
            </c:strRef>
          </c:tx>
          <c:spPr>
            <a:solidFill>
              <a:schemeClr val="accent1">
                <a:alpha val="85000"/>
              </a:schemeClr>
            </a:solidFill>
            <a:ln w="25400">
              <a:noFill/>
            </a:ln>
            <a:effectLst>
              <a:innerShdw dist="12700" dir="16200000">
                <a:schemeClr val="lt1"/>
              </a:innerShdw>
            </a:effectLst>
          </c:spPr>
          <c:cat>
            <c:strRef>
              <c:f>Sheet4!$A$4:$A$35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Sheet4!$B$4:$B$35</c:f>
              <c:numCache>
                <c:formatCode>[$$-409]#,##0.00</c:formatCode>
                <c:ptCount val="31"/>
                <c:pt idx="0">
                  <c:v>10966</c:v>
                </c:pt>
                <c:pt idx="1">
                  <c:v>10992</c:v>
                </c:pt>
                <c:pt idx="2">
                  <c:v>16391</c:v>
                </c:pt>
                <c:pt idx="3">
                  <c:v>9616</c:v>
                </c:pt>
                <c:pt idx="4">
                  <c:v>9415</c:v>
                </c:pt>
                <c:pt idx="5">
                  <c:v>11842</c:v>
                </c:pt>
                <c:pt idx="6">
                  <c:v>5781</c:v>
                </c:pt>
                <c:pt idx="7">
                  <c:v>11954</c:v>
                </c:pt>
                <c:pt idx="8">
                  <c:v>13929</c:v>
                </c:pt>
                <c:pt idx="9">
                  <c:v>12556</c:v>
                </c:pt>
                <c:pt idx="10">
                  <c:v>9803</c:v>
                </c:pt>
                <c:pt idx="11">
                  <c:v>12264</c:v>
                </c:pt>
                <c:pt idx="12">
                  <c:v>6337</c:v>
                </c:pt>
                <c:pt idx="13">
                  <c:v>7688</c:v>
                </c:pt>
                <c:pt idx="14">
                  <c:v>9553</c:v>
                </c:pt>
                <c:pt idx="15">
                  <c:v>10720</c:v>
                </c:pt>
                <c:pt idx="16">
                  <c:v>3122</c:v>
                </c:pt>
                <c:pt idx="17">
                  <c:v>15313</c:v>
                </c:pt>
                <c:pt idx="18">
                  <c:v>8462</c:v>
                </c:pt>
                <c:pt idx="19">
                  <c:v>17063</c:v>
                </c:pt>
                <c:pt idx="20">
                  <c:v>8770</c:v>
                </c:pt>
                <c:pt idx="21">
                  <c:v>9706</c:v>
                </c:pt>
                <c:pt idx="22">
                  <c:v>15816</c:v>
                </c:pt>
                <c:pt idx="23">
                  <c:v>9124</c:v>
                </c:pt>
                <c:pt idx="24">
                  <c:v>15695</c:v>
                </c:pt>
                <c:pt idx="25">
                  <c:v>11275</c:v>
                </c:pt>
                <c:pt idx="26">
                  <c:v>9654</c:v>
                </c:pt>
                <c:pt idx="27">
                  <c:v>11061</c:v>
                </c:pt>
                <c:pt idx="28">
                  <c:v>7440</c:v>
                </c:pt>
                <c:pt idx="29">
                  <c:v>14473</c:v>
                </c:pt>
                <c:pt idx="30">
                  <c:v>5723</c:v>
                </c:pt>
              </c:numCache>
            </c:numRef>
          </c:val>
          <c:extLst>
            <c:ext xmlns:c16="http://schemas.microsoft.com/office/drawing/2014/chart" uri="{C3380CC4-5D6E-409C-BE32-E72D297353CC}">
              <c16:uniqueId val="{00000000-822A-45D6-BF1B-8FD57EF6A57B}"/>
            </c:ext>
          </c:extLst>
        </c:ser>
        <c:dLbls>
          <c:showLegendKey val="0"/>
          <c:showVal val="0"/>
          <c:showCatName val="0"/>
          <c:showSerName val="0"/>
          <c:showPercent val="0"/>
          <c:showBubbleSize val="0"/>
        </c:dLbls>
        <c:axId val="572352976"/>
        <c:axId val="572368264"/>
      </c:areaChart>
      <c:catAx>
        <c:axId val="5723529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72368264"/>
        <c:crosses val="autoZero"/>
        <c:auto val="1"/>
        <c:lblAlgn val="ctr"/>
        <c:lblOffset val="100"/>
        <c:noMultiLvlLbl val="0"/>
      </c:catAx>
      <c:valAx>
        <c:axId val="57236826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7235297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dashboard-R.Renuga-9842095923.xlsx]Product!PivotTable2</c:name>
    <c:fmtId val="8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Product!$A$5:$A$12</c:f>
              <c:strCache>
                <c:ptCount val="7"/>
                <c:pt idx="0">
                  <c:v>P0004</c:v>
                </c:pt>
                <c:pt idx="1">
                  <c:v>P0007</c:v>
                </c:pt>
                <c:pt idx="2">
                  <c:v>P0011</c:v>
                </c:pt>
                <c:pt idx="3">
                  <c:v>P0020</c:v>
                </c:pt>
                <c:pt idx="4">
                  <c:v>P0027</c:v>
                </c:pt>
                <c:pt idx="5">
                  <c:v>P0029</c:v>
                </c:pt>
                <c:pt idx="6">
                  <c:v>P0034</c:v>
                </c:pt>
              </c:strCache>
            </c:strRef>
          </c:cat>
          <c:val>
            <c:numRef>
              <c:f>Product!$B$5:$B$12</c:f>
              <c:numCache>
                <c:formatCode>General</c:formatCode>
                <c:ptCount val="7"/>
                <c:pt idx="0">
                  <c:v>6056.16</c:v>
                </c:pt>
                <c:pt idx="1">
                  <c:v>2291.04</c:v>
                </c:pt>
                <c:pt idx="2">
                  <c:v>5856.4</c:v>
                </c:pt>
                <c:pt idx="3">
                  <c:v>8006.25</c:v>
                </c:pt>
                <c:pt idx="4">
                  <c:v>6226.0800000000008</c:v>
                </c:pt>
                <c:pt idx="5">
                  <c:v>5523.4399999999978</c:v>
                </c:pt>
                <c:pt idx="6">
                  <c:v>8978.1999999999989</c:v>
                </c:pt>
              </c:numCache>
            </c:numRef>
          </c:val>
          <c:extLst>
            <c:ext xmlns:c16="http://schemas.microsoft.com/office/drawing/2014/chart" uri="{C3380CC4-5D6E-409C-BE32-E72D297353CC}">
              <c16:uniqueId val="{00000000-9F82-4B1F-8251-DA8EE9A3D142}"/>
            </c:ext>
          </c:extLst>
        </c:ser>
        <c:dLbls>
          <c:showLegendKey val="0"/>
          <c:showVal val="0"/>
          <c:showCatName val="0"/>
          <c:showSerName val="0"/>
          <c:showPercent val="0"/>
          <c:showBubbleSize val="0"/>
        </c:dLbls>
        <c:gapWidth val="115"/>
        <c:overlap val="-20"/>
        <c:axId val="571271496"/>
        <c:axId val="571262480"/>
      </c:barChart>
      <c:catAx>
        <c:axId val="57127149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1262480"/>
        <c:crosses val="autoZero"/>
        <c:auto val="1"/>
        <c:lblAlgn val="ctr"/>
        <c:lblOffset val="100"/>
        <c:noMultiLvlLbl val="0"/>
      </c:catAx>
      <c:valAx>
        <c:axId val="5712624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127149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dashboard-R.Renuga-9842095923.xlsx]Buying value!PivotTable3</c:name>
    <c:fmtId val="59"/>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'Buying value'!$B$3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8EA-4601-B6CC-E5F80BD5EBE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8EA-4601-B6CC-E5F80BD5EB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'Buying value'!$A$4:$A$6</c:f>
              <c:strCache>
                <c:ptCount val="2"/>
                <c:pt idx="0">
                  <c:v>Cash</c:v>
                </c:pt>
                <c:pt idx="1">
                  <c:v>Online</c:v>
                </c:pt>
              </c:strCache>
            </c:strRef>
          </c:cat>
          <c:val>
            <c:numRef>
              <c:f>'Buying value'!$B$4:$B$6</c:f>
              <c:numCache>
                <c:formatCode>General</c:formatCode>
                <c:ptCount val="2"/>
                <c:pt idx="0">
                  <c:v>164396</c:v>
                </c:pt>
                <c:pt idx="1">
                  <c:v>168108</c:v>
                </c:pt>
              </c:numCache>
            </c:numRef>
          </c:val>
          <c:extLst>
            <c:ext xmlns:c16="http://schemas.microsoft.com/office/drawing/2014/chart" uri="{C3380CC4-5D6E-409C-BE32-E72D297353CC}">
              <c16:uniqueId val="{00000004-48EA-4601-B6CC-E5F80BD5EBEB}"/>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dashboard-R.Renuga-9842095923.xlsx]selling value!PivotTable1</c:name>
    <c:fmtId val="1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'selling value'!$B$3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556-49B9-A29D-B9039070E7E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556-49B9-A29D-B9039070E7E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556-49B9-A29D-B9039070E7E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'selling value'!$A$4:$A$7</c:f>
              <c:strCache>
                <c:ptCount val="3"/>
                <c:pt idx="0">
                  <c:v>Direct Sales</c:v>
                </c:pt>
                <c:pt idx="1">
                  <c:v>Online</c:v>
                </c:pt>
                <c:pt idx="2">
                  <c:v>Wholesaler</c:v>
                </c:pt>
              </c:strCache>
            </c:strRef>
          </c:cat>
          <c:val>
            <c:numRef>
              <c:f>'selling value'!$B$4:$B$7</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E556-49B9-A29D-B9039070E7E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dashboard-R.Renuga-9842095923.xlsx]All pivot tables!PivotTable7</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'All pivot tables'!$E$16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8A-498F-A1CA-284A6C2521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8A-498F-A1CA-284A6C2521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8A-498F-A1CA-284A6C2521AC}"/>
              </c:ext>
            </c:extLst>
          </c:dPt>
          <c:cat>
            <c:strRef>
              <c:f>'All pivot tables'!$D$17:$D$20</c:f>
              <c:strCache>
                <c:ptCount val="3"/>
                <c:pt idx="0">
                  <c:v>Direct Sales</c:v>
                </c:pt>
                <c:pt idx="1">
                  <c:v>Online</c:v>
                </c:pt>
                <c:pt idx="2">
                  <c:v>Wholesaler</c:v>
                </c:pt>
              </c:strCache>
            </c:strRef>
          </c:cat>
          <c:val>
            <c:numRef>
              <c:f>'All pivot tables'!$E$17:$E$20</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ADF0-402E-810E-E568C8C4A33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dashboard-R.Renuga-9842095923.xlsx]category!PivotTable2</c:name>
    <c:fmtId val="21"/>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category!$B$3</c:f>
              <c:strCache>
                <c:ptCount val="1"/>
                <c:pt idx="0">
                  <c:v>Total</c:v>
                </c:pt>
              </c:strCache>
            </c:strRef>
          </c:tx>
          <c:spPr>
            <a:ln w="31750" cap="rnd">
              <a:solidFill>
                <a:schemeClr val="accent1"/>
              </a:solidFill>
              <a:round/>
            </a:ln>
            <a:effectLst/>
          </c:spPr>
          <c:marker>
            <c:symbol val="circle"/>
            <c:size val="6"/>
            <c:spPr>
              <a:solidFill>
                <a:schemeClr val="accent1">
                  <a:alpha val="85000"/>
                </a:schemeClr>
              </a:solidFill>
              <a:ln>
                <a:noFill/>
              </a:ln>
              <a:effectLst/>
            </c:spPr>
          </c:marker>
          <c:trendline>
            <c:spPr>
              <a:ln w="19050" cap="rnd">
                <a:solidFill>
                  <a:srgbClr val="7030A0"/>
                </a:solidFill>
              </a:ln>
              <a:effectLst/>
            </c:spPr>
            <c:trendlineType val="linear"/>
            <c:dispRSqr val="0"/>
            <c:dispEq val="0"/>
          </c:trendline>
          <c:cat>
            <c:strRef>
              <c:f>category!$A$4:$A$9</c:f>
              <c:strCache>
                <c:ptCount val="5"/>
                <c:pt idx="0">
                  <c:v>Category01</c:v>
                </c:pt>
                <c:pt idx="1">
                  <c:v>Category02</c:v>
                </c:pt>
                <c:pt idx="2">
                  <c:v>Category03</c:v>
                </c:pt>
                <c:pt idx="3">
                  <c:v>Category04</c:v>
                </c:pt>
                <c:pt idx="4">
                  <c:v>Category05</c:v>
                </c:pt>
              </c:strCache>
            </c:strRef>
          </c:cat>
          <c:val>
            <c:numRef>
              <c:f>category!$B$4:$B$9</c:f>
              <c:numCache>
                <c:formatCode>[$$-409]#,##0.00</c:formatCode>
                <c:ptCount val="5"/>
                <c:pt idx="0">
                  <c:v>11421.17</c:v>
                </c:pt>
                <c:pt idx="1">
                  <c:v>8745.5499999999993</c:v>
                </c:pt>
                <c:pt idx="2">
                  <c:v>16975.57</c:v>
                </c:pt>
                <c:pt idx="3">
                  <c:v>13583.7</c:v>
                </c:pt>
                <c:pt idx="4">
                  <c:v>16686.759999999995</c:v>
                </c:pt>
              </c:numCache>
            </c:numRef>
          </c:val>
          <c:smooth val="0"/>
          <c:extLst>
            <c:ext xmlns:c16="http://schemas.microsoft.com/office/drawing/2014/chart" uri="{C3380CC4-5D6E-409C-BE32-E72D297353CC}">
              <c16:uniqueId val="{00000002-8E7B-4678-9179-F9B01763954B}"/>
            </c:ext>
          </c:extLst>
        </c:ser>
        <c:dLbls>
          <c:showLegendKey val="0"/>
          <c:showVal val="0"/>
          <c:showCatName val="0"/>
          <c:showSerName val="0"/>
          <c:showPercent val="0"/>
          <c:showBubbleSize val="0"/>
        </c:dLbls>
        <c:marker val="1"/>
        <c:smooth val="0"/>
        <c:axId val="610643983"/>
        <c:axId val="610637263"/>
      </c:lineChart>
      <c:catAx>
        <c:axId val="610643983"/>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noFill/>
                </a:ln>
                <a:solidFill>
                  <a:schemeClr val="dk1">
                    <a:lumMod val="75000"/>
                    <a:lumOff val="25000"/>
                  </a:schemeClr>
                </a:solidFill>
                <a:latin typeface="+mn-lt"/>
                <a:ea typeface="+mn-ea"/>
                <a:cs typeface="+mn-cs"/>
              </a:defRPr>
            </a:pPr>
            <a:endParaRPr lang="en-US"/>
          </a:p>
        </c:txPr>
        <c:crossAx val="610637263"/>
        <c:crosses val="autoZero"/>
        <c:auto val="1"/>
        <c:lblAlgn val="ctr"/>
        <c:lblOffset val="100"/>
        <c:noMultiLvlLbl val="0"/>
      </c:catAx>
      <c:valAx>
        <c:axId val="61063726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US"/>
          </a:p>
        </c:txPr>
        <c:crossAx val="6106439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dashboard-R.Renuga-9842095923.xlsx]Sheet4!PivotTable4</c:name>
    <c:fmtId val="13"/>
  </c:pivotSource>
  <c:chart>
    <c:autoTitleDeleted val="1"/>
    <c:pivotFmts>
      <c:pivotFmt>
        <c:idx val="0"/>
      </c:pivotFmt>
      <c:pivotFmt>
        <c:idx val="1"/>
      </c:pivotFmt>
      <c:pivotFmt>
        <c:idx val="2"/>
      </c:pivotFmt>
      <c:pivotFmt>
        <c:idx val="3"/>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Sheet4!$B$3</c:f>
              <c:strCache>
                <c:ptCount val="1"/>
                <c:pt idx="0">
                  <c:v>Total</c:v>
                </c:pt>
              </c:strCache>
            </c:strRef>
          </c:tx>
          <c:spPr>
            <a:solidFill>
              <a:schemeClr val="accent2"/>
            </a:solidFill>
            <a:ln w="25400">
              <a:noFill/>
            </a:ln>
            <a:effectLst>
              <a:innerShdw dist="12700" dir="16200000">
                <a:schemeClr val="lt1"/>
              </a:innerShdw>
            </a:effectLst>
          </c:spPr>
          <c:cat>
            <c:strRef>
              <c:f>Sheet4!$A$4:$A$35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Sheet4!$B$4:$B$35</c:f>
              <c:numCache>
                <c:formatCode>[$$-409]#,##0.00</c:formatCode>
                <c:ptCount val="31"/>
                <c:pt idx="0">
                  <c:v>10966</c:v>
                </c:pt>
                <c:pt idx="1">
                  <c:v>10992</c:v>
                </c:pt>
                <c:pt idx="2">
                  <c:v>16391</c:v>
                </c:pt>
                <c:pt idx="3">
                  <c:v>9616</c:v>
                </c:pt>
                <c:pt idx="4">
                  <c:v>9415</c:v>
                </c:pt>
                <c:pt idx="5">
                  <c:v>11842</c:v>
                </c:pt>
                <c:pt idx="6">
                  <c:v>5781</c:v>
                </c:pt>
                <c:pt idx="7">
                  <c:v>11954</c:v>
                </c:pt>
                <c:pt idx="8">
                  <c:v>13929</c:v>
                </c:pt>
                <c:pt idx="9">
                  <c:v>12556</c:v>
                </c:pt>
                <c:pt idx="10">
                  <c:v>9803</c:v>
                </c:pt>
                <c:pt idx="11">
                  <c:v>12264</c:v>
                </c:pt>
                <c:pt idx="12">
                  <c:v>6337</c:v>
                </c:pt>
                <c:pt idx="13">
                  <c:v>7688</c:v>
                </c:pt>
                <c:pt idx="14">
                  <c:v>9553</c:v>
                </c:pt>
                <c:pt idx="15">
                  <c:v>10720</c:v>
                </c:pt>
                <c:pt idx="16">
                  <c:v>3122</c:v>
                </c:pt>
                <c:pt idx="17">
                  <c:v>15313</c:v>
                </c:pt>
                <c:pt idx="18">
                  <c:v>8462</c:v>
                </c:pt>
                <c:pt idx="19">
                  <c:v>17063</c:v>
                </c:pt>
                <c:pt idx="20">
                  <c:v>8770</c:v>
                </c:pt>
                <c:pt idx="21">
                  <c:v>9706</c:v>
                </c:pt>
                <c:pt idx="22">
                  <c:v>15816</c:v>
                </c:pt>
                <c:pt idx="23">
                  <c:v>9124</c:v>
                </c:pt>
                <c:pt idx="24">
                  <c:v>15695</c:v>
                </c:pt>
                <c:pt idx="25">
                  <c:v>11275</c:v>
                </c:pt>
                <c:pt idx="26">
                  <c:v>9654</c:v>
                </c:pt>
                <c:pt idx="27">
                  <c:v>11061</c:v>
                </c:pt>
                <c:pt idx="28">
                  <c:v>7440</c:v>
                </c:pt>
                <c:pt idx="29">
                  <c:v>14473</c:v>
                </c:pt>
                <c:pt idx="30">
                  <c:v>5723</c:v>
                </c:pt>
              </c:numCache>
            </c:numRef>
          </c:val>
          <c:extLst>
            <c:ext xmlns:c16="http://schemas.microsoft.com/office/drawing/2014/chart" uri="{C3380CC4-5D6E-409C-BE32-E72D297353CC}">
              <c16:uniqueId val="{00000000-7657-48AD-82C0-2AABAD5BD364}"/>
            </c:ext>
          </c:extLst>
        </c:ser>
        <c:dLbls>
          <c:showLegendKey val="0"/>
          <c:showVal val="0"/>
          <c:showCatName val="0"/>
          <c:showSerName val="0"/>
          <c:showPercent val="0"/>
          <c:showBubbleSize val="0"/>
        </c:dLbls>
        <c:axId val="572352976"/>
        <c:axId val="572368264"/>
      </c:areaChart>
      <c:catAx>
        <c:axId val="572352976"/>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72368264"/>
        <c:crosses val="autoZero"/>
        <c:auto val="1"/>
        <c:lblAlgn val="ctr"/>
        <c:lblOffset val="100"/>
        <c:noMultiLvlLbl val="0"/>
      </c:catAx>
      <c:valAx>
        <c:axId val="572368264"/>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72352976"/>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dashboard-R.Renuga-9842095923.xlsx]Buying value!PivotTable3</c:name>
    <c:fmtId val="65"/>
  </c:pivotSource>
  <c:chart>
    <c:autoTitleDeleted val="1"/>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5696163005488944E-2"/>
          <c:y val="0.28761255022785137"/>
          <c:w val="0.67674501612071913"/>
          <c:h val="0.71238744977214863"/>
        </c:manualLayout>
      </c:layout>
      <c:pie3DChart>
        <c:varyColors val="1"/>
        <c:ser>
          <c:idx val="0"/>
          <c:order val="0"/>
          <c:tx>
            <c:strRef>
              <c:f>'Buying value'!$B$3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594-42E9-B49A-4DD9D634841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594-42E9-B49A-4DD9D634841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'Buying value'!$A$4:$A$6</c:f>
              <c:strCache>
                <c:ptCount val="2"/>
                <c:pt idx="0">
                  <c:v>Cash</c:v>
                </c:pt>
                <c:pt idx="1">
                  <c:v>Online</c:v>
                </c:pt>
              </c:strCache>
            </c:strRef>
          </c:cat>
          <c:val>
            <c:numRef>
              <c:f>'Buying value'!$B$4:$B$6</c:f>
              <c:numCache>
                <c:formatCode>General</c:formatCode>
                <c:ptCount val="2"/>
                <c:pt idx="0">
                  <c:v>164396</c:v>
                </c:pt>
                <c:pt idx="1">
                  <c:v>168108</c:v>
                </c:pt>
              </c:numCache>
            </c:numRef>
          </c:val>
          <c:extLst>
            <c:ext xmlns:c16="http://schemas.microsoft.com/office/drawing/2014/chart" uri="{C3380CC4-5D6E-409C-BE32-E72D297353CC}">
              <c16:uniqueId val="{00000004-7594-42E9-B49A-4DD9D634841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r>
              <a:rPr lang="en-IN" sz="1000" b="0"/>
              <a:t>Sales</a:t>
            </a:r>
            <a:r>
              <a:rPr lang="en-IN" sz="1000" b="0" baseline="0"/>
              <a:t> value by Month</a:t>
            </a:r>
            <a:endParaRPr lang="en-IN" sz="1000" b="0"/>
          </a:p>
        </c:rich>
      </c:tx>
      <c:layout>
        <c:manualLayout>
          <c:xMode val="edge"/>
          <c:yMode val="edge"/>
          <c:x val="2.5692939372677418E-2"/>
          <c:y val="0"/>
        </c:manualLayout>
      </c:layout>
      <c:overlay val="0"/>
      <c:spPr>
        <a:solidFill>
          <a:schemeClr val="bg1">
            <a:lumMod val="85000"/>
          </a:schemeClr>
        </a:solidFill>
        <a:ln>
          <a:noFill/>
        </a:ln>
        <a:effectLst/>
      </c:spPr>
      <c:txPr>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IN"/>
        </a:p>
      </c:txPr>
    </c:title>
    <c:autoTitleDeleted val="0"/>
    <c:plotArea>
      <c:layout>
        <c:manualLayout>
          <c:layoutTarget val="inner"/>
          <c:xMode val="edge"/>
          <c:yMode val="edge"/>
          <c:x val="0.12723629843299289"/>
          <c:y val="0.15075165701563573"/>
          <c:w val="0.8593739767677554"/>
          <c:h val="0.6180152578203989"/>
        </c:manualLayout>
      </c:layout>
      <c:barChart>
        <c:barDir val="col"/>
        <c:grouping val="clustered"/>
        <c:varyColors val="0"/>
        <c:ser>
          <c:idx val="0"/>
          <c:order val="0"/>
          <c:tx>
            <c:strRef>
              <c:f>Sheet8!$G$9</c:f>
              <c:strCache>
                <c:ptCount val="1"/>
                <c:pt idx="0">
                  <c:v>Sales</c:v>
                </c:pt>
              </c:strCache>
            </c:strRef>
          </c:tx>
          <c:spPr>
            <a:solidFill>
              <a:schemeClr val="accent2"/>
            </a:solidFill>
            <a:ln w="9525" cap="flat" cmpd="sng" algn="ctr">
              <a:solidFill>
                <a:schemeClr val="lt1">
                  <a:alpha val="50000"/>
                </a:schemeClr>
              </a:solidFill>
              <a:round/>
            </a:ln>
            <a:effectLst/>
          </c:spPr>
          <c:invertIfNegative val="0"/>
          <c:cat>
            <c:strRef>
              <c:f>Sheet8!$F$10:$F$21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Sheet8!$G$10:$G$21</c:f>
              <c:numCache>
                <c:formatCode>General</c:formatCode>
                <c:ptCount val="12"/>
                <c:pt idx="0">
                  <c:v>7519.48</c:v>
                </c:pt>
                <c:pt idx="1">
                  <c:v>10416.77</c:v>
                </c:pt>
                <c:pt idx="2">
                  <c:v>6153.9400000000005</c:v>
                </c:pt>
                <c:pt idx="3">
                  <c:v>356.34000000000003</c:v>
                </c:pt>
                <c:pt idx="4">
                  <c:v>5324.93</c:v>
                </c:pt>
                <c:pt idx="5">
                  <c:v>4013.82</c:v>
                </c:pt>
                <c:pt idx="6">
                  <c:v>9120.89</c:v>
                </c:pt>
                <c:pt idx="7">
                  <c:v>1662.36</c:v>
                </c:pt>
                <c:pt idx="8">
                  <c:v>676.14</c:v>
                </c:pt>
                <c:pt idx="9">
                  <c:v>12225.080000000002</c:v>
                </c:pt>
                <c:pt idx="10">
                  <c:v>4545.72</c:v>
                </c:pt>
                <c:pt idx="11">
                  <c:v>5397.2800000000007</c:v>
                </c:pt>
              </c:numCache>
            </c:numRef>
          </c:val>
          <c:extLst>
            <c:ext xmlns:c16="http://schemas.microsoft.com/office/drawing/2014/chart" uri="{C3380CC4-5D6E-409C-BE32-E72D297353CC}">
              <c16:uniqueId val="{00000000-BADF-4033-ACA6-62C2679B537F}"/>
            </c:ext>
          </c:extLst>
        </c:ser>
        <c:ser>
          <c:idx val="1"/>
          <c:order val="1"/>
          <c:tx>
            <c:strRef>
              <c:f>Sheet8!$H$9</c:f>
              <c:strCache>
                <c:ptCount val="1"/>
                <c:pt idx="0">
                  <c:v>Profit</c:v>
                </c:pt>
              </c:strCache>
            </c:strRef>
          </c:tx>
          <c:spPr>
            <a:solidFill>
              <a:srgbClr val="7030A0"/>
            </a:solidFill>
            <a:ln w="9525" cap="flat" cmpd="sng" algn="ctr">
              <a:solidFill>
                <a:schemeClr val="lt1">
                  <a:alpha val="50000"/>
                </a:schemeClr>
              </a:solidFill>
              <a:round/>
            </a:ln>
            <a:effectLst/>
          </c:spPr>
          <c:invertIfNegative val="0"/>
          <c:cat>
            <c:strRef>
              <c:f>Sheet8!$F$10:$F$21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Sheet8!$H$10:$H$21</c:f>
              <c:numCache>
                <c:formatCode>0.00</c:formatCode>
                <c:ptCount val="12"/>
                <c:pt idx="0">
                  <c:v>1161.4799999999996</c:v>
                </c:pt>
                <c:pt idx="1">
                  <c:v>2051.7700000000004</c:v>
                </c:pt>
                <c:pt idx="2">
                  <c:v>635.94000000000051</c:v>
                </c:pt>
                <c:pt idx="3">
                  <c:v>92.340000000000032</c:v>
                </c:pt>
                <c:pt idx="4">
                  <c:v>620.93000000000029</c:v>
                </c:pt>
                <c:pt idx="5">
                  <c:v>729.82000000000016</c:v>
                </c:pt>
                <c:pt idx="6">
                  <c:v>1355.8899999999994</c:v>
                </c:pt>
                <c:pt idx="7">
                  <c:v>156.3599999999999</c:v>
                </c:pt>
                <c:pt idx="8">
                  <c:v>169.14</c:v>
                </c:pt>
                <c:pt idx="9">
                  <c:v>2166.0800000000017</c:v>
                </c:pt>
                <c:pt idx="10">
                  <c:v>839.72000000000025</c:v>
                </c:pt>
                <c:pt idx="11">
                  <c:v>1087.2800000000007</c:v>
                </c:pt>
              </c:numCache>
            </c:numRef>
          </c:val>
          <c:extLst>
            <c:ext xmlns:c16="http://schemas.microsoft.com/office/drawing/2014/chart" uri="{C3380CC4-5D6E-409C-BE32-E72D297353CC}">
              <c16:uniqueId val="{00000001-BADF-4033-ACA6-62C2679B537F}"/>
            </c:ext>
          </c:extLst>
        </c:ser>
        <c:dLbls>
          <c:showLegendKey val="0"/>
          <c:showVal val="0"/>
          <c:showCatName val="0"/>
          <c:showSerName val="0"/>
          <c:showPercent val="0"/>
          <c:showBubbleSize val="0"/>
        </c:dLbls>
        <c:gapWidth val="65"/>
        <c:axId val="750816064"/>
        <c:axId val="750813664"/>
      </c:barChart>
      <c:catAx>
        <c:axId val="7508160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0813664"/>
        <c:crosses val="autoZero"/>
        <c:auto val="1"/>
        <c:lblAlgn val="ctr"/>
        <c:lblOffset val="100"/>
        <c:noMultiLvlLbl val="0"/>
      </c:catAx>
      <c:valAx>
        <c:axId val="7508136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08160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dashboard-R.Renuga-9842095923.xlsx]Product!PivotTable2</c:name>
    <c:fmtId val="8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Product!$B$4</c:f>
              <c:strCache>
                <c:ptCount val="1"/>
                <c:pt idx="0">
                  <c:v>Total</c:v>
                </c:pt>
              </c:strCache>
            </c:strRef>
          </c:tx>
          <c:spPr>
            <a:solidFill>
              <a:schemeClr val="accent2"/>
            </a:solidFill>
            <a:ln>
              <a:noFill/>
            </a:ln>
            <a:effectLst/>
          </c:spPr>
          <c:invertIfNegative val="0"/>
          <c:cat>
            <c:strRef>
              <c:f>Product!$A$5:$A$12</c:f>
              <c:strCache>
                <c:ptCount val="7"/>
                <c:pt idx="0">
                  <c:v>P0004</c:v>
                </c:pt>
                <c:pt idx="1">
                  <c:v>P0007</c:v>
                </c:pt>
                <c:pt idx="2">
                  <c:v>P0011</c:v>
                </c:pt>
                <c:pt idx="3">
                  <c:v>P0020</c:v>
                </c:pt>
                <c:pt idx="4">
                  <c:v>P0027</c:v>
                </c:pt>
                <c:pt idx="5">
                  <c:v>P0029</c:v>
                </c:pt>
                <c:pt idx="6">
                  <c:v>P0034</c:v>
                </c:pt>
              </c:strCache>
            </c:strRef>
          </c:cat>
          <c:val>
            <c:numRef>
              <c:f>Product!$B$5:$B$12</c:f>
              <c:numCache>
                <c:formatCode>General</c:formatCode>
                <c:ptCount val="7"/>
                <c:pt idx="0">
                  <c:v>6056.16</c:v>
                </c:pt>
                <c:pt idx="1">
                  <c:v>2291.04</c:v>
                </c:pt>
                <c:pt idx="2">
                  <c:v>5856.4</c:v>
                </c:pt>
                <c:pt idx="3">
                  <c:v>8006.25</c:v>
                </c:pt>
                <c:pt idx="4">
                  <c:v>6226.0800000000008</c:v>
                </c:pt>
                <c:pt idx="5">
                  <c:v>5523.4399999999978</c:v>
                </c:pt>
                <c:pt idx="6">
                  <c:v>8978.1999999999989</c:v>
                </c:pt>
              </c:numCache>
            </c:numRef>
          </c:val>
          <c:extLst>
            <c:ext xmlns:c16="http://schemas.microsoft.com/office/drawing/2014/chart" uri="{C3380CC4-5D6E-409C-BE32-E72D297353CC}">
              <c16:uniqueId val="{00000000-BE19-433C-BE63-D377408439C1}"/>
            </c:ext>
          </c:extLst>
        </c:ser>
        <c:dLbls>
          <c:showLegendKey val="0"/>
          <c:showVal val="0"/>
          <c:showCatName val="0"/>
          <c:showSerName val="0"/>
          <c:showPercent val="0"/>
          <c:showBubbleSize val="0"/>
        </c:dLbls>
        <c:gapWidth val="100"/>
        <c:axId val="571271496"/>
        <c:axId val="571262480"/>
      </c:barChart>
      <c:catAx>
        <c:axId val="57127149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71262480"/>
        <c:crosses val="autoZero"/>
        <c:auto val="1"/>
        <c:lblAlgn val="ctr"/>
        <c:lblOffset val="100"/>
        <c:noMultiLvlLbl val="0"/>
      </c:catAx>
      <c:valAx>
        <c:axId val="571262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71271496"/>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dashboard-R.Renuga-9842095923.xlsx]All pivot tables!PivotTable7</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'All pivot tables'!$E$16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B5-44BE-9AD3-97F9449F3F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B5-44BE-9AD3-97F9449F3F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B5-44BE-9AD3-97F9449F3F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'All pivot tables'!$D$17:$D$20</c:f>
              <c:strCache>
                <c:ptCount val="3"/>
                <c:pt idx="0">
                  <c:v>Direct Sales</c:v>
                </c:pt>
                <c:pt idx="1">
                  <c:v>Online</c:v>
                </c:pt>
                <c:pt idx="2">
                  <c:v>Wholesaler</c:v>
                </c:pt>
              </c:strCache>
            </c:strRef>
          </c:cat>
          <c:val>
            <c:numRef>
              <c:f>'All pivot tables'!$E$17:$E$20</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AB5-44BE-9AD3-97F9449F3F4B}"/>
            </c:ext>
          </c:extLst>
        </c:ser>
        <c:dLbls>
          <c:showLegendKey val="0"/>
          <c:showVal val="1"/>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Drop" dropLines="3" dropStyle="combo" dx="26" fmlaRange="$A$6:$A$7" noThreeD="1" sel="1" val="0"/>
</file>

<file path=xl/ctrlProps/ctrlProp3.xml><?xml version="1.0" encoding="utf-8"?>
<formControlPr xmlns="http://schemas.microsoft.com/office/spreadsheetml/2009/9/main" objectType="Drop" dropLines="3" dropStyle="combo" dx="26" fmlaRange="$A$17:$A$19" noThreeD="1" sel="2" val="0"/>
</file>

<file path=xl/ctrlProps/ctrlProp4.xml><?xml version="1.0" encoding="utf-8"?>
<formControlPr xmlns="http://schemas.microsoft.com/office/spreadsheetml/2009/9/main" objectType="Drop" dropLines="3" dropStyle="combo" dx="26" fmlaRange="$A$22:$A$23" noThreeD="1" sel="2" val="0"/>
</file>

<file path=xl/ctrlProps/ctrlProp5.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image" Target="../media/image7.png"/><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image" Target="../media/image6.svg"/><Relationship Id="rId17" Type="http://schemas.openxmlformats.org/officeDocument/2006/relationships/image" Target="../media/image11.jpeg"/><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chart" Target="../charts/chart17.xml"/><Relationship Id="rId11" Type="http://schemas.openxmlformats.org/officeDocument/2006/relationships/image" Target="../media/image5.png"/><Relationship Id="rId5" Type="http://schemas.openxmlformats.org/officeDocument/2006/relationships/chart" Target="../charts/chart16.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15.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2</xdr:col>
      <xdr:colOff>190500</xdr:colOff>
      <xdr:row>1</xdr:row>
      <xdr:rowOff>90487</xdr:rowOff>
    </xdr:from>
    <xdr:to>
      <xdr:col>6</xdr:col>
      <xdr:colOff>419100</xdr:colOff>
      <xdr:row>15</xdr:row>
      <xdr:rowOff>166687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228600</xdr:colOff>
      <xdr:row>3</xdr:row>
      <xdr:rowOff>19050</xdr:rowOff>
    </xdr:from>
    <xdr:to>
      <xdr:col>9</xdr:col>
      <xdr:colOff>214312</xdr:colOff>
      <xdr:row>16</xdr:row>
      <xdr:rowOff>119062</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666750</xdr:colOff>
      <xdr:row>6</xdr:row>
      <xdr:rowOff>80962</xdr:rowOff>
    </xdr:from>
    <xdr:to>
      <xdr:col>9</xdr:col>
      <xdr:colOff>447675</xdr:colOff>
      <xdr:row>20</xdr:row>
      <xdr:rowOff>157162</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1485900</xdr:colOff>
      <xdr:row>9</xdr:row>
      <xdr:rowOff>90487</xdr:rowOff>
    </xdr:from>
    <xdr:to>
      <xdr:col>6</xdr:col>
      <xdr:colOff>533400</xdr:colOff>
      <xdr:row>23</xdr:row>
      <xdr:rowOff>166687</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76200</xdr:colOff>
      <xdr:row>5</xdr:row>
      <xdr:rowOff>80010</xdr:rowOff>
    </xdr:from>
    <xdr:to>
      <xdr:col>10</xdr:col>
      <xdr:colOff>381000</xdr:colOff>
      <xdr:row>20</xdr:row>
      <xdr:rowOff>80010</xdr:rowOff>
    </xdr:to>
    <xdr:graphicFrame macro="">
      <xdr:nvGraphicFramePr>
        <xdr:cNvPr id="3" name="Chart 2">
          <a:extLst>
            <a:ext uri="{FF2B5EF4-FFF2-40B4-BE49-F238E27FC236}">
              <a16:creationId xmlns:a16="http://schemas.microsoft.com/office/drawing/2014/main" id="{7D2AD3BA-D8C0-BB7D-7543-FDCF071B22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281940</xdr:colOff>
      <xdr:row>1</xdr:row>
      <xdr:rowOff>87630</xdr:rowOff>
    </xdr:from>
    <xdr:to>
      <xdr:col>16</xdr:col>
      <xdr:colOff>358140</xdr:colOff>
      <xdr:row>16</xdr:row>
      <xdr:rowOff>87630</xdr:rowOff>
    </xdr:to>
    <xdr:graphicFrame macro="">
      <xdr:nvGraphicFramePr>
        <xdr:cNvPr id="2" name="Chart 1">
          <a:extLst>
            <a:ext uri="{FF2B5EF4-FFF2-40B4-BE49-F238E27FC236}">
              <a16:creationId xmlns:a16="http://schemas.microsoft.com/office/drawing/2014/main" id="{DDE95200-389F-DD3E-6187-9624D811EB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144780</xdr:colOff>
      <xdr:row>2</xdr:row>
      <xdr:rowOff>30480</xdr:rowOff>
    </xdr:from>
    <xdr:to>
      <xdr:col>16</xdr:col>
      <xdr:colOff>449580</xdr:colOff>
      <xdr:row>17</xdr:row>
      <xdr:rowOff>30480</xdr:rowOff>
    </xdr:to>
    <xdr:graphicFrame macro="">
      <xdr:nvGraphicFramePr>
        <xdr:cNvPr id="7" name="Chart 6">
          <a:extLst>
            <a:ext uri="{FF2B5EF4-FFF2-40B4-BE49-F238E27FC236}">
              <a16:creationId xmlns:a16="http://schemas.microsoft.com/office/drawing/2014/main" id="{D7D749C1-7A18-4846-94FF-6F13DB374D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22</xdr:row>
      <xdr:rowOff>0</xdr:rowOff>
    </xdr:from>
    <xdr:to>
      <xdr:col>13</xdr:col>
      <xdr:colOff>419100</xdr:colOff>
      <xdr:row>37</xdr:row>
      <xdr:rowOff>0</xdr:rowOff>
    </xdr:to>
    <xdr:graphicFrame macro="">
      <xdr:nvGraphicFramePr>
        <xdr:cNvPr id="8" name="Chart 7">
          <a:extLst>
            <a:ext uri="{FF2B5EF4-FFF2-40B4-BE49-F238E27FC236}">
              <a16:creationId xmlns:a16="http://schemas.microsoft.com/office/drawing/2014/main" id="{3348AFD9-23FA-4249-853F-4B91C3CFE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xdr:row>
      <xdr:rowOff>0</xdr:rowOff>
    </xdr:from>
    <xdr:to>
      <xdr:col>24</xdr:col>
      <xdr:colOff>396240</xdr:colOff>
      <xdr:row>15</xdr:row>
      <xdr:rowOff>76200</xdr:rowOff>
    </xdr:to>
    <xdr:graphicFrame macro="">
      <xdr:nvGraphicFramePr>
        <xdr:cNvPr id="9" name="Chart 8">
          <a:extLst>
            <a:ext uri="{FF2B5EF4-FFF2-40B4-BE49-F238E27FC236}">
              <a16:creationId xmlns:a16="http://schemas.microsoft.com/office/drawing/2014/main" id="{D581E341-653F-4A49-95DE-A6970D2691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16</xdr:row>
      <xdr:rowOff>0</xdr:rowOff>
    </xdr:from>
    <xdr:to>
      <xdr:col>24</xdr:col>
      <xdr:colOff>337185</xdr:colOff>
      <xdr:row>30</xdr:row>
      <xdr:rowOff>76200</xdr:rowOff>
    </xdr:to>
    <xdr:graphicFrame macro="">
      <xdr:nvGraphicFramePr>
        <xdr:cNvPr id="10" name="Chart 9">
          <a:extLst>
            <a:ext uri="{FF2B5EF4-FFF2-40B4-BE49-F238E27FC236}">
              <a16:creationId xmlns:a16="http://schemas.microsoft.com/office/drawing/2014/main" id="{D24BD7A9-E6E5-444F-8B66-16AA9D2466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0</xdr:colOff>
      <xdr:row>1</xdr:row>
      <xdr:rowOff>0</xdr:rowOff>
    </xdr:from>
    <xdr:to>
      <xdr:col>31</xdr:col>
      <xdr:colOff>595312</xdr:colOff>
      <xdr:row>14</xdr:row>
      <xdr:rowOff>100012</xdr:rowOff>
    </xdr:to>
    <xdr:graphicFrame macro="">
      <xdr:nvGraphicFramePr>
        <xdr:cNvPr id="11" name="Chart 10">
          <a:extLst>
            <a:ext uri="{FF2B5EF4-FFF2-40B4-BE49-F238E27FC236}">
              <a16:creationId xmlns:a16="http://schemas.microsoft.com/office/drawing/2014/main" id="{62E88699-6A3D-41EA-9FE7-A854ABCADF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0</xdr:colOff>
      <xdr:row>15</xdr:row>
      <xdr:rowOff>0</xdr:rowOff>
    </xdr:from>
    <xdr:to>
      <xdr:col>32</xdr:col>
      <xdr:colOff>441960</xdr:colOff>
      <xdr:row>29</xdr:row>
      <xdr:rowOff>76200</xdr:rowOff>
    </xdr:to>
    <xdr:graphicFrame macro="">
      <xdr:nvGraphicFramePr>
        <xdr:cNvPr id="12" name="Chart 11">
          <a:extLst>
            <a:ext uri="{FF2B5EF4-FFF2-40B4-BE49-F238E27FC236}">
              <a16:creationId xmlns:a16="http://schemas.microsoft.com/office/drawing/2014/main" id="{0AB8F323-3E6C-4569-A8D8-5FE87A1A8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861060</xdr:colOff>
      <xdr:row>3</xdr:row>
      <xdr:rowOff>7621</xdr:rowOff>
    </xdr:from>
    <xdr:to>
      <xdr:col>7</xdr:col>
      <xdr:colOff>426720</xdr:colOff>
      <xdr:row>10</xdr:row>
      <xdr:rowOff>137161</xdr:rowOff>
    </xdr:to>
    <mc:AlternateContent xmlns:mc="http://schemas.openxmlformats.org/markup-compatibility/2006" xmlns:a14="http://schemas.microsoft.com/office/drawing/2010/main">
      <mc:Choice Requires="a14">
        <xdr:graphicFrame macro="">
          <xdr:nvGraphicFramePr>
            <xdr:cNvPr id="2" name="SALE TYPE 1">
              <a:extLst>
                <a:ext uri="{FF2B5EF4-FFF2-40B4-BE49-F238E27FC236}">
                  <a16:creationId xmlns:a16="http://schemas.microsoft.com/office/drawing/2014/main" id="{45C6A34A-BFD2-1FCD-012A-8FF9E9E78387}"/>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385560" y="556261"/>
              <a:ext cx="18288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1341120</xdr:colOff>
      <xdr:row>5</xdr:row>
      <xdr:rowOff>121921</xdr:rowOff>
    </xdr:from>
    <xdr:to>
      <xdr:col>8</xdr:col>
      <xdr:colOff>15240</xdr:colOff>
      <xdr:row>13</xdr:row>
      <xdr:rowOff>144781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4524AEC2-6AB0-B446-5FDB-7B5680C84ABB}"/>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6865620" y="1036321"/>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167640</xdr:colOff>
      <xdr:row>8</xdr:row>
      <xdr:rowOff>53341</xdr:rowOff>
    </xdr:from>
    <xdr:to>
      <xdr:col>8</xdr:col>
      <xdr:colOff>495300</xdr:colOff>
      <xdr:row>13</xdr:row>
      <xdr:rowOff>83821</xdr:rowOff>
    </xdr:to>
    <mc:AlternateContent xmlns:mc="http://schemas.openxmlformats.org/markup-compatibility/2006" xmlns:a14="http://schemas.microsoft.com/office/drawing/2010/main">
      <mc:Choice Requires="a14">
        <xdr:graphicFrame macro="">
          <xdr:nvGraphicFramePr>
            <xdr:cNvPr id="4" name="Month 1">
              <a:extLst>
                <a:ext uri="{FF2B5EF4-FFF2-40B4-BE49-F238E27FC236}">
                  <a16:creationId xmlns:a16="http://schemas.microsoft.com/office/drawing/2014/main" id="{4886C835-B34C-A310-5992-D29DA19310D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7345680" y="1516381"/>
              <a:ext cx="182880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xdr:colOff>
      <xdr:row>10</xdr:row>
      <xdr:rowOff>167641</xdr:rowOff>
    </xdr:from>
    <xdr:to>
      <xdr:col>8</xdr:col>
      <xdr:colOff>975360</xdr:colOff>
      <xdr:row>16</xdr:row>
      <xdr:rowOff>144781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E7E28EE4-025F-4A2E-7E92-903D88B561A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825740" y="1996441"/>
              <a:ext cx="182880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1196340</xdr:colOff>
      <xdr:row>18</xdr:row>
      <xdr:rowOff>114300</xdr:rowOff>
    </xdr:from>
    <xdr:to>
      <xdr:col>7</xdr:col>
      <xdr:colOff>403860</xdr:colOff>
      <xdr:row>29</xdr:row>
      <xdr:rowOff>91440</xdr:rowOff>
    </xdr:to>
    <xdr:graphicFrame macro="">
      <xdr:nvGraphicFramePr>
        <xdr:cNvPr id="6" name="Chart 5">
          <a:extLst>
            <a:ext uri="{FF2B5EF4-FFF2-40B4-BE49-F238E27FC236}">
              <a16:creationId xmlns:a16="http://schemas.microsoft.com/office/drawing/2014/main" id="{8F9F87C7-72E9-5238-7FFE-6792873A36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480060</xdr:colOff>
          <xdr:row>5</xdr:row>
          <xdr:rowOff>160020</xdr:rowOff>
        </xdr:from>
        <xdr:to>
          <xdr:col>6</xdr:col>
          <xdr:colOff>411480</xdr:colOff>
          <xdr:row>7</xdr:row>
          <xdr:rowOff>22860</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800-0000010C0000}"/>
                </a:ext>
              </a:extLst>
            </xdr:cNvPr>
            <xdr:cNvSpPr/>
          </xdr:nvSpPr>
          <xdr:spPr bwMode="auto">
            <a:xfrm>
              <a:off x="0" y="0"/>
              <a:ext cx="0" cy="0"/>
            </a:xfrm>
            <a:prstGeom prst="rect">
              <a:avLst/>
            </a:prstGeom>
            <a:noFill/>
            <a:ln w="9525">
              <a:miter lim="800000"/>
              <a:headEnd/>
              <a:tailEnd/>
            </a:ln>
          </xdr:spPr>
          <xdr:txBody>
            <a:bodyPr vertOverflow="clip" wrap="square" lIns="18288" tIns="0" rIns="0" bIns="0" anchor="ctr" upright="1"/>
            <a:lstStyle/>
            <a:p>
              <a:pPr algn="ctr" rtl="0">
                <a:defRPr sz="1000"/>
              </a:pPr>
              <a:endParaRPr lang="en-IN"/>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213360</xdr:colOff>
          <xdr:row>8</xdr:row>
          <xdr:rowOff>68580</xdr:rowOff>
        </xdr:from>
        <xdr:to>
          <xdr:col>12</xdr:col>
          <xdr:colOff>403860</xdr:colOff>
          <xdr:row>10</xdr:row>
          <xdr:rowOff>22860</xdr:rowOff>
        </xdr:to>
        <xdr:sp macro="" textlink="">
          <xdr:nvSpPr>
            <xdr:cNvPr id="3074" name="Drop Down 2" hidden="1">
              <a:extLst>
                <a:ext uri="{63B3BB69-23CF-44E3-9099-C40C66FF867C}">
                  <a14:compatExt spid="_x0000_s3074"/>
                </a:ext>
                <a:ext uri="{FF2B5EF4-FFF2-40B4-BE49-F238E27FC236}">
                  <a16:creationId xmlns:a16="http://schemas.microsoft.com/office/drawing/2014/main" id="{00000000-0008-0000-0800-00000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182880</xdr:colOff>
          <xdr:row>13</xdr:row>
          <xdr:rowOff>152400</xdr:rowOff>
        </xdr:from>
        <xdr:to>
          <xdr:col>12</xdr:col>
          <xdr:colOff>106680</xdr:colOff>
          <xdr:row>15</xdr:row>
          <xdr:rowOff>45720</xdr:rowOff>
        </xdr:to>
        <xdr:sp macro="" textlink="">
          <xdr:nvSpPr>
            <xdr:cNvPr id="3078" name="Drop Down 6" hidden="1">
              <a:extLst>
                <a:ext uri="{63B3BB69-23CF-44E3-9099-C40C66FF867C}">
                  <a14:compatExt spid="_x0000_s3078"/>
                </a:ext>
                <a:ext uri="{FF2B5EF4-FFF2-40B4-BE49-F238E27FC236}">
                  <a16:creationId xmlns:a16="http://schemas.microsoft.com/office/drawing/2014/main" id="{00000000-0008-0000-0800-000006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388620</xdr:colOff>
          <xdr:row>22</xdr:row>
          <xdr:rowOff>22860</xdr:rowOff>
        </xdr:from>
        <xdr:to>
          <xdr:col>12</xdr:col>
          <xdr:colOff>419100</xdr:colOff>
          <xdr:row>23</xdr:row>
          <xdr:rowOff>121920</xdr:rowOff>
        </xdr:to>
        <xdr:sp macro="" textlink="">
          <xdr:nvSpPr>
            <xdr:cNvPr id="3081" name="Drop Down 9" hidden="1">
              <a:extLst>
                <a:ext uri="{63B3BB69-23CF-44E3-9099-C40C66FF867C}">
                  <a14:compatExt spid="_x0000_s3081"/>
                </a:ext>
                <a:ext uri="{FF2B5EF4-FFF2-40B4-BE49-F238E27FC236}">
                  <a16:creationId xmlns:a16="http://schemas.microsoft.com/office/drawing/2014/main" id="{00000000-0008-0000-0800-000009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685800</xdr:colOff>
          <xdr:row>11</xdr:row>
          <xdr:rowOff>121920</xdr:rowOff>
        </xdr:from>
        <xdr:to>
          <xdr:col>2</xdr:col>
          <xdr:colOff>175260</xdr:colOff>
          <xdr:row>12</xdr:row>
          <xdr:rowOff>175260</xdr:rowOff>
        </xdr:to>
        <xdr:sp macro="" textlink="">
          <xdr:nvSpPr>
            <xdr:cNvPr id="3082" name="Button 10" hidden="1">
              <a:extLst>
                <a:ext uri="{63B3BB69-23CF-44E3-9099-C40C66FF867C}">
                  <a14:compatExt spid="_x0000_s3082"/>
                </a:ext>
                <a:ext uri="{FF2B5EF4-FFF2-40B4-BE49-F238E27FC236}">
                  <a16:creationId xmlns:a16="http://schemas.microsoft.com/office/drawing/2014/main" id="{00000000-0008-0000-0800-00000A0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IN" sz="1100" b="0" i="0" u="none" strike="noStrike" baseline="0">
                  <a:solidFill>
                    <a:srgbClr val="000000"/>
                  </a:solidFill>
                  <a:latin typeface="Calibri"/>
                  <a:ea typeface="Calibri"/>
                  <a:cs typeface="Calibri"/>
                </a:rPr>
                <a:t>Button 10</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oneCellAnchor>
    <xdr:from>
      <xdr:col>5</xdr:col>
      <xdr:colOff>99060</xdr:colOff>
      <xdr:row>6</xdr:row>
      <xdr:rowOff>7620</xdr:rowOff>
    </xdr:from>
    <xdr:ext cx="1173480" cy="264560"/>
    <xdr:sp macro="" textlink="">
      <xdr:nvSpPr>
        <xdr:cNvPr id="7" name="TextBox 6">
          <a:extLst>
            <a:ext uri="{FF2B5EF4-FFF2-40B4-BE49-F238E27FC236}">
              <a16:creationId xmlns:a16="http://schemas.microsoft.com/office/drawing/2014/main" id="{15F71F01-77D2-D33E-D5D3-DD4B6B818D2D}"/>
            </a:ext>
          </a:extLst>
        </xdr:cNvPr>
        <xdr:cNvSpPr txBox="1"/>
      </xdr:nvSpPr>
      <xdr:spPr>
        <a:xfrm>
          <a:off x="3147060" y="1104900"/>
          <a:ext cx="11734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0</xdr:col>
      <xdr:colOff>68580</xdr:colOff>
      <xdr:row>10</xdr:row>
      <xdr:rowOff>22860</xdr:rowOff>
    </xdr:from>
    <xdr:to>
      <xdr:col>1</xdr:col>
      <xdr:colOff>495300</xdr:colOff>
      <xdr:row>16</xdr:row>
      <xdr:rowOff>121919</xdr:rowOff>
    </xdr:to>
    <mc:AlternateContent xmlns:mc="http://schemas.openxmlformats.org/markup-compatibility/2006" xmlns:a14="http://schemas.microsoft.com/office/drawing/2010/main">
      <mc:Choice Requires="a14">
        <xdr:graphicFrame macro="">
          <xdr:nvGraphicFramePr>
            <xdr:cNvPr id="5" name="SALE TYPE 3">
              <a:extLst>
                <a:ext uri="{FF2B5EF4-FFF2-40B4-BE49-F238E27FC236}">
                  <a16:creationId xmlns:a16="http://schemas.microsoft.com/office/drawing/2014/main" id="{0C2F5E64-AABE-4686-982C-B85BCCA88CB9}"/>
                </a:ext>
              </a:extLst>
            </xdr:cNvPr>
            <xdr:cNvGraphicFramePr/>
          </xdr:nvGraphicFramePr>
          <xdr:xfrm>
            <a:off x="0" y="0"/>
            <a:ext cx="0" cy="0"/>
          </xdr:xfrm>
          <a:graphic>
            <a:graphicData uri="http://schemas.microsoft.com/office/drawing/2010/slicer">
              <sle:slicer xmlns:sle="http://schemas.microsoft.com/office/drawing/2010/slicer" name="SALE TYPE 3"/>
            </a:graphicData>
          </a:graphic>
        </xdr:graphicFrame>
      </mc:Choice>
      <mc:Fallback xmlns="">
        <xdr:sp macro="" textlink="">
          <xdr:nvSpPr>
            <xdr:cNvPr id="0" name=""/>
            <xdr:cNvSpPr>
              <a:spLocks noTextEdit="1"/>
            </xdr:cNvSpPr>
          </xdr:nvSpPr>
          <xdr:spPr>
            <a:xfrm>
              <a:off x="68580" y="1851660"/>
              <a:ext cx="1036320" cy="1196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22860</xdr:rowOff>
    </xdr:from>
    <xdr:to>
      <xdr:col>1</xdr:col>
      <xdr:colOff>57813</xdr:colOff>
      <xdr:row>8</xdr:row>
      <xdr:rowOff>76200</xdr:rowOff>
    </xdr:to>
    <xdr:pic>
      <xdr:nvPicPr>
        <xdr:cNvPr id="20" name="Graphic 19" descr="Money outline">
          <a:extLst>
            <a:ext uri="{FF2B5EF4-FFF2-40B4-BE49-F238E27FC236}">
              <a16:creationId xmlns:a16="http://schemas.microsoft.com/office/drawing/2014/main" id="{DD9A291D-64BD-4C05-4E9B-918CAB0D72F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937260"/>
          <a:ext cx="667413" cy="601980"/>
        </a:xfrm>
        <a:prstGeom prst="rect">
          <a:avLst/>
        </a:prstGeom>
      </xdr:spPr>
    </xdr:pic>
    <xdr:clientData/>
  </xdr:twoCellAnchor>
  <xdr:twoCellAnchor>
    <xdr:from>
      <xdr:col>0</xdr:col>
      <xdr:colOff>68580</xdr:colOff>
      <xdr:row>0</xdr:row>
      <xdr:rowOff>114300</xdr:rowOff>
    </xdr:from>
    <xdr:to>
      <xdr:col>20</xdr:col>
      <xdr:colOff>30480</xdr:colOff>
      <xdr:row>32</xdr:row>
      <xdr:rowOff>160020</xdr:rowOff>
    </xdr:to>
    <xdr:grpSp>
      <xdr:nvGrpSpPr>
        <xdr:cNvPr id="92" name="Group 91">
          <a:extLst>
            <a:ext uri="{FF2B5EF4-FFF2-40B4-BE49-F238E27FC236}">
              <a16:creationId xmlns:a16="http://schemas.microsoft.com/office/drawing/2014/main" id="{84868CE3-0FB1-8F00-4EA3-F8FB8179AC49}"/>
            </a:ext>
          </a:extLst>
        </xdr:cNvPr>
        <xdr:cNvGrpSpPr/>
      </xdr:nvGrpSpPr>
      <xdr:grpSpPr>
        <a:xfrm>
          <a:off x="68580" y="114300"/>
          <a:ext cx="12153900" cy="5897880"/>
          <a:chOff x="0" y="68580"/>
          <a:chExt cx="12153900" cy="5897880"/>
        </a:xfrm>
      </xdr:grpSpPr>
      <xdr:sp macro="" textlink="">
        <xdr:nvSpPr>
          <xdr:cNvPr id="2" name="Rectangle: Rounded Corners 1">
            <a:extLst>
              <a:ext uri="{FF2B5EF4-FFF2-40B4-BE49-F238E27FC236}">
                <a16:creationId xmlns:a16="http://schemas.microsoft.com/office/drawing/2014/main" id="{343EDDEF-3E85-FD89-5D68-983165AA7E56}"/>
              </a:ext>
            </a:extLst>
          </xdr:cNvPr>
          <xdr:cNvSpPr/>
        </xdr:nvSpPr>
        <xdr:spPr>
          <a:xfrm>
            <a:off x="0" y="68580"/>
            <a:ext cx="12092940" cy="74676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4000">
                <a:solidFill>
                  <a:schemeClr val="accent2"/>
                </a:solidFill>
              </a:rPr>
              <a:t>SUPERMARKET</a:t>
            </a:r>
            <a:r>
              <a:rPr lang="en-IN" sz="4000" baseline="0">
                <a:solidFill>
                  <a:schemeClr val="accent2"/>
                </a:solidFill>
              </a:rPr>
              <a:t> SALES ANALYSIS DASHBOARD</a:t>
            </a:r>
            <a:endParaRPr lang="en-IN" sz="4000">
              <a:solidFill>
                <a:schemeClr val="accent2"/>
              </a:solidFill>
            </a:endParaRPr>
          </a:p>
        </xdr:txBody>
      </xdr:sp>
      <mc:AlternateContent xmlns:mc="http://schemas.openxmlformats.org/markup-compatibility/2006" xmlns:a14="http://schemas.microsoft.com/office/drawing/2010/main">
        <mc:Choice Requires="a14">
          <xdr:graphicFrame macro="">
            <xdr:nvGraphicFramePr>
              <xdr:cNvPr id="9" name="PAYMENT MODE 2">
                <a:extLst>
                  <a:ext uri="{FF2B5EF4-FFF2-40B4-BE49-F238E27FC236}">
                    <a16:creationId xmlns:a16="http://schemas.microsoft.com/office/drawing/2014/main" id="{AD1ACBC8-54F6-49CC-88BA-FDB2933D72DB}"/>
                  </a:ext>
                </a:extLst>
              </xdr:cNvPr>
              <xdr:cNvGraphicFramePr/>
            </xdr:nvGraphicFramePr>
            <xdr:xfrm>
              <a:off x="7620" y="3040380"/>
              <a:ext cx="1021080" cy="89916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76200" y="3086100"/>
                <a:ext cx="102108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Year 1">
                <a:extLst>
                  <a:ext uri="{FF2B5EF4-FFF2-40B4-BE49-F238E27FC236}">
                    <a16:creationId xmlns:a16="http://schemas.microsoft.com/office/drawing/2014/main" id="{8D38D4A3-0640-4036-BB21-86317254D156}"/>
                  </a:ext>
                </a:extLst>
              </xdr:cNvPr>
              <xdr:cNvGraphicFramePr/>
            </xdr:nvGraphicFramePr>
            <xdr:xfrm>
              <a:off x="7620" y="3970021"/>
              <a:ext cx="1021080" cy="914399"/>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6200" y="4015741"/>
                <a:ext cx="1021080" cy="91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89" name="Group 88">
            <a:extLst>
              <a:ext uri="{FF2B5EF4-FFF2-40B4-BE49-F238E27FC236}">
                <a16:creationId xmlns:a16="http://schemas.microsoft.com/office/drawing/2014/main" id="{17C19590-61D0-85E2-96D2-A17CEDA287F7}"/>
              </a:ext>
            </a:extLst>
          </xdr:cNvPr>
          <xdr:cNvGrpSpPr/>
        </xdr:nvGrpSpPr>
        <xdr:grpSpPr>
          <a:xfrm>
            <a:off x="1158240" y="1737360"/>
            <a:ext cx="10995660" cy="2065020"/>
            <a:chOff x="1158240" y="1737360"/>
            <a:chExt cx="10995660" cy="2065020"/>
          </a:xfrm>
        </xdr:grpSpPr>
        <xdr:grpSp>
          <xdr:nvGrpSpPr>
            <xdr:cNvPr id="88" name="Group 87">
              <a:extLst>
                <a:ext uri="{FF2B5EF4-FFF2-40B4-BE49-F238E27FC236}">
                  <a16:creationId xmlns:a16="http://schemas.microsoft.com/office/drawing/2014/main" id="{7DA5573A-2515-03DB-57AE-3367933E1CF9}"/>
                </a:ext>
              </a:extLst>
            </xdr:cNvPr>
            <xdr:cNvGrpSpPr/>
          </xdr:nvGrpSpPr>
          <xdr:grpSpPr>
            <a:xfrm>
              <a:off x="1158240" y="1737360"/>
              <a:ext cx="7741920" cy="2065020"/>
              <a:chOff x="1158240" y="1737360"/>
              <a:chExt cx="7741920" cy="2065020"/>
            </a:xfrm>
          </xdr:grpSpPr>
          <xdr:grpSp>
            <xdr:nvGrpSpPr>
              <xdr:cNvPr id="49" name="Group 48">
                <a:extLst>
                  <a:ext uri="{FF2B5EF4-FFF2-40B4-BE49-F238E27FC236}">
                    <a16:creationId xmlns:a16="http://schemas.microsoft.com/office/drawing/2014/main" id="{5EB900EB-95EA-2663-08F3-7E316D9F7379}"/>
                  </a:ext>
                </a:extLst>
              </xdr:cNvPr>
              <xdr:cNvGrpSpPr/>
            </xdr:nvGrpSpPr>
            <xdr:grpSpPr>
              <a:xfrm>
                <a:off x="1158240" y="1737360"/>
                <a:ext cx="3870960" cy="2026920"/>
                <a:chOff x="2072640" y="1752600"/>
                <a:chExt cx="3870960" cy="2026920"/>
              </a:xfrm>
            </xdr:grpSpPr>
            <xdr:sp macro="" textlink="">
              <xdr:nvSpPr>
                <xdr:cNvPr id="12" name="Rectangle: Rounded Corners 11">
                  <a:extLst>
                    <a:ext uri="{FF2B5EF4-FFF2-40B4-BE49-F238E27FC236}">
                      <a16:creationId xmlns:a16="http://schemas.microsoft.com/office/drawing/2014/main" id="{3659653F-1993-458C-AB1F-360C8E79FF53}"/>
                    </a:ext>
                  </a:extLst>
                </xdr:cNvPr>
                <xdr:cNvSpPr/>
              </xdr:nvSpPr>
              <xdr:spPr>
                <a:xfrm>
                  <a:off x="2072640" y="1752600"/>
                  <a:ext cx="3810000" cy="20269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3" name="Chart 12">
                  <a:extLst>
                    <a:ext uri="{FF2B5EF4-FFF2-40B4-BE49-F238E27FC236}">
                      <a16:creationId xmlns:a16="http://schemas.microsoft.com/office/drawing/2014/main" id="{4C7D9FCC-3DFD-4F65-A751-81E59611429E}"/>
                    </a:ext>
                  </a:extLst>
                </xdr:cNvPr>
                <xdr:cNvGraphicFramePr>
                  <a:graphicFrameLocks/>
                </xdr:cNvGraphicFramePr>
              </xdr:nvGraphicFramePr>
              <xdr:xfrm>
                <a:off x="2095500" y="1836421"/>
                <a:ext cx="3848100" cy="1882139"/>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24" name="Group 23">
                <a:extLst>
                  <a:ext uri="{FF2B5EF4-FFF2-40B4-BE49-F238E27FC236}">
                    <a16:creationId xmlns:a16="http://schemas.microsoft.com/office/drawing/2014/main" id="{8573BA89-DB3F-8EFA-6B05-5B73591A3DB3}"/>
                  </a:ext>
                </a:extLst>
              </xdr:cNvPr>
              <xdr:cNvGrpSpPr/>
            </xdr:nvGrpSpPr>
            <xdr:grpSpPr>
              <a:xfrm>
                <a:off x="5006340" y="1752600"/>
                <a:ext cx="3893820" cy="2049780"/>
                <a:chOff x="6217920" y="2247900"/>
                <a:chExt cx="3893820" cy="1958340"/>
              </a:xfrm>
            </xdr:grpSpPr>
            <xdr:sp macro="" textlink="">
              <xdr:nvSpPr>
                <xdr:cNvPr id="14" name="Rectangle: Rounded Corners 13">
                  <a:extLst>
                    <a:ext uri="{FF2B5EF4-FFF2-40B4-BE49-F238E27FC236}">
                      <a16:creationId xmlns:a16="http://schemas.microsoft.com/office/drawing/2014/main" id="{31B3D4E3-1012-4B7F-B9E5-75228A98805C}"/>
                    </a:ext>
                  </a:extLst>
                </xdr:cNvPr>
                <xdr:cNvSpPr/>
              </xdr:nvSpPr>
              <xdr:spPr>
                <a:xfrm>
                  <a:off x="6217920" y="2247900"/>
                  <a:ext cx="3893820" cy="1958340"/>
                </a:xfrm>
                <a:prstGeom prst="roundRect">
                  <a:avLst/>
                </a:prstGeom>
                <a:solidFill>
                  <a:schemeClr val="bg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6" name="Chart 15">
                  <a:extLst>
                    <a:ext uri="{FF2B5EF4-FFF2-40B4-BE49-F238E27FC236}">
                      <a16:creationId xmlns:a16="http://schemas.microsoft.com/office/drawing/2014/main" id="{9E971A09-37BF-4154-9DFF-EC29FB1244D9}"/>
                    </a:ext>
                  </a:extLst>
                </xdr:cNvPr>
                <xdr:cNvGraphicFramePr>
                  <a:graphicFrameLocks/>
                </xdr:cNvGraphicFramePr>
              </xdr:nvGraphicFramePr>
              <xdr:xfrm>
                <a:off x="6301740" y="2354580"/>
                <a:ext cx="3756659" cy="1757019"/>
              </xdr:xfrm>
              <a:graphic>
                <a:graphicData uri="http://schemas.openxmlformats.org/drawingml/2006/chart">
                  <c:chart xmlns:c="http://schemas.openxmlformats.org/drawingml/2006/chart" xmlns:r="http://schemas.openxmlformats.org/officeDocument/2006/relationships" r:id="rId4"/>
                </a:graphicData>
              </a:graphic>
            </xdr:graphicFrame>
          </xdr:grpSp>
        </xdr:grpSp>
        <xdr:sp macro="" textlink="">
          <xdr:nvSpPr>
            <xdr:cNvPr id="67" name="Rectangle: Rounded Corners 66">
              <a:extLst>
                <a:ext uri="{FF2B5EF4-FFF2-40B4-BE49-F238E27FC236}">
                  <a16:creationId xmlns:a16="http://schemas.microsoft.com/office/drawing/2014/main" id="{990928D3-A7FF-7B07-F6C1-2C4BDCB57180}"/>
                </a:ext>
              </a:extLst>
            </xdr:cNvPr>
            <xdr:cNvSpPr/>
          </xdr:nvSpPr>
          <xdr:spPr>
            <a:xfrm>
              <a:off x="8953500" y="1737360"/>
              <a:ext cx="3200400" cy="2042160"/>
            </a:xfrm>
            <a:prstGeom prst="roundRect">
              <a:avLst>
                <a:gd name="adj" fmla="val 12189"/>
              </a:avLst>
            </a:prstGeom>
            <a:solidFill>
              <a:schemeClr val="bg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72" name="Rectangle: Rounded Corners 71">
            <a:extLst>
              <a:ext uri="{FF2B5EF4-FFF2-40B4-BE49-F238E27FC236}">
                <a16:creationId xmlns:a16="http://schemas.microsoft.com/office/drawing/2014/main" id="{57CE0592-03D9-1FD6-9F73-4F03D8152E54}"/>
              </a:ext>
            </a:extLst>
          </xdr:cNvPr>
          <xdr:cNvSpPr/>
        </xdr:nvSpPr>
        <xdr:spPr>
          <a:xfrm>
            <a:off x="8938260" y="3825240"/>
            <a:ext cx="3185160" cy="2042160"/>
          </a:xfrm>
          <a:prstGeom prst="roundRect">
            <a:avLst/>
          </a:prstGeom>
          <a:solidFill>
            <a:schemeClr val="bg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74" name="Chart 73">
            <a:extLst>
              <a:ext uri="{FF2B5EF4-FFF2-40B4-BE49-F238E27FC236}">
                <a16:creationId xmlns:a16="http://schemas.microsoft.com/office/drawing/2014/main" id="{86858680-BAE8-4DDA-A34B-95DBC1FE1DDF}"/>
              </a:ext>
            </a:extLst>
          </xdr:cNvPr>
          <xdr:cNvGraphicFramePr>
            <a:graphicFrameLocks/>
          </xdr:cNvGraphicFramePr>
        </xdr:nvGraphicFramePr>
        <xdr:xfrm>
          <a:off x="9022080" y="3916680"/>
          <a:ext cx="3017520" cy="1950720"/>
        </xdr:xfrm>
        <a:graphic>
          <a:graphicData uri="http://schemas.openxmlformats.org/drawingml/2006/chart">
            <c:chart xmlns:c="http://schemas.openxmlformats.org/drawingml/2006/chart" xmlns:r="http://schemas.openxmlformats.org/officeDocument/2006/relationships" r:id="rId5"/>
          </a:graphicData>
        </a:graphic>
      </xdr:graphicFrame>
      <xdr:grpSp>
        <xdr:nvGrpSpPr>
          <xdr:cNvPr id="90" name="Group 89">
            <a:extLst>
              <a:ext uri="{FF2B5EF4-FFF2-40B4-BE49-F238E27FC236}">
                <a16:creationId xmlns:a16="http://schemas.microsoft.com/office/drawing/2014/main" id="{3E3DE250-116E-16CA-ADBC-DC42CB45F3F5}"/>
              </a:ext>
            </a:extLst>
          </xdr:cNvPr>
          <xdr:cNvGrpSpPr/>
        </xdr:nvGrpSpPr>
        <xdr:grpSpPr>
          <a:xfrm>
            <a:off x="1135380" y="3802380"/>
            <a:ext cx="7780020" cy="2164080"/>
            <a:chOff x="1135380" y="3802380"/>
            <a:chExt cx="7802880" cy="2164080"/>
          </a:xfrm>
        </xdr:grpSpPr>
        <xdr:grpSp>
          <xdr:nvGrpSpPr>
            <xdr:cNvPr id="65" name="Group 64">
              <a:extLst>
                <a:ext uri="{FF2B5EF4-FFF2-40B4-BE49-F238E27FC236}">
                  <a16:creationId xmlns:a16="http://schemas.microsoft.com/office/drawing/2014/main" id="{4AB0A263-8167-5BCC-D665-D0357E390679}"/>
                </a:ext>
              </a:extLst>
            </xdr:cNvPr>
            <xdr:cNvGrpSpPr/>
          </xdr:nvGrpSpPr>
          <xdr:grpSpPr>
            <a:xfrm>
              <a:off x="5010072" y="3832860"/>
              <a:ext cx="3928188" cy="2133600"/>
              <a:chOff x="5010072" y="3832860"/>
              <a:chExt cx="3928188" cy="2133600"/>
            </a:xfrm>
          </xdr:grpSpPr>
          <xdr:sp macro="" textlink="">
            <xdr:nvSpPr>
              <xdr:cNvPr id="60" name="Rectangle: Rounded Corners 59">
                <a:extLst>
                  <a:ext uri="{FF2B5EF4-FFF2-40B4-BE49-F238E27FC236}">
                    <a16:creationId xmlns:a16="http://schemas.microsoft.com/office/drawing/2014/main" id="{2308D59B-43B2-5C01-96AB-EF6B4ABBE01D}"/>
                  </a:ext>
                </a:extLst>
              </xdr:cNvPr>
              <xdr:cNvSpPr/>
            </xdr:nvSpPr>
            <xdr:spPr>
              <a:xfrm>
                <a:off x="5010072" y="3832860"/>
                <a:ext cx="3928188" cy="204216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aphicFrame macro="">
            <xdr:nvGraphicFramePr>
              <xdr:cNvPr id="64" name="Chart 63">
                <a:extLst>
                  <a:ext uri="{FF2B5EF4-FFF2-40B4-BE49-F238E27FC236}">
                    <a16:creationId xmlns:a16="http://schemas.microsoft.com/office/drawing/2014/main" id="{96E1D853-E28C-45FD-BDF2-04A07D4C7BC3}"/>
                  </a:ext>
                </a:extLst>
              </xdr:cNvPr>
              <xdr:cNvGraphicFramePr>
                <a:graphicFrameLocks/>
              </xdr:cNvGraphicFramePr>
            </xdr:nvGraphicFramePr>
            <xdr:xfrm>
              <a:off x="5067300" y="4008120"/>
              <a:ext cx="3848100" cy="1958340"/>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77" name="Group 76">
              <a:extLst>
                <a:ext uri="{FF2B5EF4-FFF2-40B4-BE49-F238E27FC236}">
                  <a16:creationId xmlns:a16="http://schemas.microsoft.com/office/drawing/2014/main" id="{C4D7ED64-A6AB-EB08-49F4-7B0A11E4BE1D}"/>
                </a:ext>
              </a:extLst>
            </xdr:cNvPr>
            <xdr:cNvGrpSpPr/>
          </xdr:nvGrpSpPr>
          <xdr:grpSpPr>
            <a:xfrm>
              <a:off x="1135380" y="3802380"/>
              <a:ext cx="3840480" cy="2065020"/>
              <a:chOff x="1135380" y="3802380"/>
              <a:chExt cx="3840480" cy="2065020"/>
            </a:xfrm>
          </xdr:grpSpPr>
          <xdr:sp macro="" textlink="">
            <xdr:nvSpPr>
              <xdr:cNvPr id="29" name="Rectangle: Rounded Corners 28">
                <a:extLst>
                  <a:ext uri="{FF2B5EF4-FFF2-40B4-BE49-F238E27FC236}">
                    <a16:creationId xmlns:a16="http://schemas.microsoft.com/office/drawing/2014/main" id="{E111A2B5-CDB5-5139-8472-A8A54B45DFDD}"/>
                  </a:ext>
                </a:extLst>
              </xdr:cNvPr>
              <xdr:cNvSpPr/>
            </xdr:nvSpPr>
            <xdr:spPr>
              <a:xfrm>
                <a:off x="1135380" y="3802380"/>
                <a:ext cx="3840480" cy="20269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76" name="Chart 75">
                <a:extLst>
                  <a:ext uri="{FF2B5EF4-FFF2-40B4-BE49-F238E27FC236}">
                    <a16:creationId xmlns:a16="http://schemas.microsoft.com/office/drawing/2014/main" id="{19AD853C-B6AE-4C67-8DA3-EB7570DCFB20}"/>
                  </a:ext>
                </a:extLst>
              </xdr:cNvPr>
              <xdr:cNvGraphicFramePr>
                <a:graphicFrameLocks/>
              </xdr:cNvGraphicFramePr>
            </xdr:nvGraphicFramePr>
            <xdr:xfrm>
              <a:off x="1226820" y="4046220"/>
              <a:ext cx="3611880" cy="1821180"/>
            </xdr:xfrm>
            <a:graphic>
              <a:graphicData uri="http://schemas.openxmlformats.org/drawingml/2006/chart">
                <c:chart xmlns:c="http://schemas.openxmlformats.org/drawingml/2006/chart" xmlns:r="http://schemas.openxmlformats.org/officeDocument/2006/relationships" r:id="rId7"/>
              </a:graphicData>
            </a:graphic>
          </xdr:graphicFrame>
        </xdr:grpSp>
      </xdr:grpSp>
      <xdr:graphicFrame macro="">
        <xdr:nvGraphicFramePr>
          <xdr:cNvPr id="78" name="Chart 77">
            <a:extLst>
              <a:ext uri="{FF2B5EF4-FFF2-40B4-BE49-F238E27FC236}">
                <a16:creationId xmlns:a16="http://schemas.microsoft.com/office/drawing/2014/main" id="{F82D0263-E58B-4EEB-B78C-9C3BADA2111D}"/>
              </a:ext>
            </a:extLst>
          </xdr:cNvPr>
          <xdr:cNvGraphicFramePr>
            <a:graphicFrameLocks/>
          </xdr:cNvGraphicFramePr>
        </xdr:nvGraphicFramePr>
        <xdr:xfrm>
          <a:off x="9060180" y="1805940"/>
          <a:ext cx="3078480" cy="1988820"/>
        </xdr:xfrm>
        <a:graphic>
          <a:graphicData uri="http://schemas.openxmlformats.org/drawingml/2006/chart">
            <c:chart xmlns:c="http://schemas.openxmlformats.org/drawingml/2006/chart" xmlns:r="http://schemas.openxmlformats.org/officeDocument/2006/relationships" r:id="rId8"/>
          </a:graphicData>
        </a:graphic>
      </xdr:graphicFrame>
      <xdr:grpSp>
        <xdr:nvGrpSpPr>
          <xdr:cNvPr id="87" name="Group 86">
            <a:extLst>
              <a:ext uri="{FF2B5EF4-FFF2-40B4-BE49-F238E27FC236}">
                <a16:creationId xmlns:a16="http://schemas.microsoft.com/office/drawing/2014/main" id="{16B89219-F8BA-0BFA-4F60-9949478C5EA0}"/>
              </a:ext>
            </a:extLst>
          </xdr:cNvPr>
          <xdr:cNvGrpSpPr/>
        </xdr:nvGrpSpPr>
        <xdr:grpSpPr>
          <a:xfrm>
            <a:off x="30480" y="876300"/>
            <a:ext cx="4533900" cy="868680"/>
            <a:chOff x="7620" y="853440"/>
            <a:chExt cx="4533900" cy="868680"/>
          </a:xfrm>
        </xdr:grpSpPr>
        <xdr:grpSp>
          <xdr:nvGrpSpPr>
            <xdr:cNvPr id="22" name="Group 21">
              <a:extLst>
                <a:ext uri="{FF2B5EF4-FFF2-40B4-BE49-F238E27FC236}">
                  <a16:creationId xmlns:a16="http://schemas.microsoft.com/office/drawing/2014/main" id="{53A3C28C-931B-C0DB-E180-175D180FFC7C}"/>
                </a:ext>
              </a:extLst>
            </xdr:cNvPr>
            <xdr:cNvGrpSpPr/>
          </xdr:nvGrpSpPr>
          <xdr:grpSpPr>
            <a:xfrm>
              <a:off x="7620" y="861059"/>
              <a:ext cx="2034540" cy="861061"/>
              <a:chOff x="53340" y="937259"/>
              <a:chExt cx="2034540" cy="861061"/>
            </a:xfrm>
          </xdr:grpSpPr>
          <xdr:sp macro="" textlink="">
            <xdr:nvSpPr>
              <xdr:cNvPr id="3" name="Rectangle: Rounded Corners 2">
                <a:extLst>
                  <a:ext uri="{FF2B5EF4-FFF2-40B4-BE49-F238E27FC236}">
                    <a16:creationId xmlns:a16="http://schemas.microsoft.com/office/drawing/2014/main" id="{86B361B1-EE56-4820-BB45-D5C20006BBEE}"/>
                  </a:ext>
                </a:extLst>
              </xdr:cNvPr>
              <xdr:cNvSpPr/>
            </xdr:nvSpPr>
            <xdr:spPr>
              <a:xfrm>
                <a:off x="53340" y="937259"/>
                <a:ext cx="2034540" cy="86106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5FC009EE-BC65-49B6-89D5-41AC4380DC92}"/>
                  </a:ext>
                </a:extLst>
              </xdr:cNvPr>
              <xdr:cNvSpPr/>
            </xdr:nvSpPr>
            <xdr:spPr>
              <a:xfrm>
                <a:off x="53340" y="944880"/>
                <a:ext cx="685800" cy="853440"/>
              </a:xfrm>
              <a:prstGeom prst="round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TextBox 5">
                <a:extLst>
                  <a:ext uri="{FF2B5EF4-FFF2-40B4-BE49-F238E27FC236}">
                    <a16:creationId xmlns:a16="http://schemas.microsoft.com/office/drawing/2014/main" id="{39D6AD12-A9A0-3278-4400-7C3A8AFD1CFB}"/>
                  </a:ext>
                </a:extLst>
              </xdr:cNvPr>
              <xdr:cNvSpPr txBox="1"/>
            </xdr:nvSpPr>
            <xdr:spPr>
              <a:xfrm>
                <a:off x="777240" y="982980"/>
                <a:ext cx="1287780" cy="34278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chemeClr val="accent2"/>
                    </a:solidFill>
                  </a:rPr>
                  <a:t>TOTAL</a:t>
                </a:r>
                <a:r>
                  <a:rPr lang="en-IN" sz="1600" b="1" baseline="0">
                    <a:solidFill>
                      <a:schemeClr val="accent2"/>
                    </a:solidFill>
                  </a:rPr>
                  <a:t> SALES</a:t>
                </a:r>
                <a:endParaRPr lang="en-IN" sz="1600" b="1">
                  <a:solidFill>
                    <a:schemeClr val="accent2"/>
                  </a:solidFill>
                </a:endParaRPr>
              </a:p>
            </xdr:txBody>
          </xdr:sp>
          <xdr:sp macro="" textlink="Sheet8!G22">
            <xdr:nvSpPr>
              <xdr:cNvPr id="8" name="TextBox 7">
                <a:extLst>
                  <a:ext uri="{FF2B5EF4-FFF2-40B4-BE49-F238E27FC236}">
                    <a16:creationId xmlns:a16="http://schemas.microsoft.com/office/drawing/2014/main" id="{EE4B6F3A-B4F0-17D1-89D4-63267331ADF9}"/>
                  </a:ext>
                </a:extLst>
              </xdr:cNvPr>
              <xdr:cNvSpPr txBox="1"/>
            </xdr:nvSpPr>
            <xdr:spPr>
              <a:xfrm>
                <a:off x="800100" y="1310640"/>
                <a:ext cx="126492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6663184-D8CF-4B67-B952-72C05A2E9A08}" type="TxLink">
                  <a:rPr lang="en-US" sz="1200" b="0" i="0" u="none" strike="noStrike">
                    <a:solidFill>
                      <a:schemeClr val="accent2"/>
                    </a:solidFill>
                    <a:latin typeface="Aptos Black" panose="020B0004020202020204" pitchFamily="34" charset="0"/>
                    <a:ea typeface="Calibri"/>
                    <a:cs typeface="Calibri"/>
                  </a:rPr>
                  <a:pPr/>
                  <a:t>67412.75</a:t>
                </a:fld>
                <a:endParaRPr lang="en-IN" sz="1200">
                  <a:solidFill>
                    <a:schemeClr val="accent2"/>
                  </a:solidFill>
                  <a:latin typeface="Aptos Black" panose="020B0004020202020204" pitchFamily="34" charset="0"/>
                </a:endParaRPr>
              </a:p>
            </xdr:txBody>
          </xdr:sp>
        </xdr:grpSp>
        <xdr:grpSp>
          <xdr:nvGrpSpPr>
            <xdr:cNvPr id="86" name="Group 85">
              <a:extLst>
                <a:ext uri="{FF2B5EF4-FFF2-40B4-BE49-F238E27FC236}">
                  <a16:creationId xmlns:a16="http://schemas.microsoft.com/office/drawing/2014/main" id="{D9FD2964-F55F-1786-744F-1FB07A1D673D}"/>
                </a:ext>
              </a:extLst>
            </xdr:cNvPr>
            <xdr:cNvGrpSpPr/>
          </xdr:nvGrpSpPr>
          <xdr:grpSpPr>
            <a:xfrm>
              <a:off x="2072641" y="853440"/>
              <a:ext cx="2468879" cy="861061"/>
              <a:chOff x="2072641" y="853440"/>
              <a:chExt cx="2468879" cy="861061"/>
            </a:xfrm>
          </xdr:grpSpPr>
          <xdr:grpSp>
            <xdr:nvGrpSpPr>
              <xdr:cNvPr id="37" name="Group 36">
                <a:extLst>
                  <a:ext uri="{FF2B5EF4-FFF2-40B4-BE49-F238E27FC236}">
                    <a16:creationId xmlns:a16="http://schemas.microsoft.com/office/drawing/2014/main" id="{F2BCF110-FB16-4942-BC38-E5F7BDE988AB}"/>
                  </a:ext>
                </a:extLst>
              </xdr:cNvPr>
              <xdr:cNvGrpSpPr/>
            </xdr:nvGrpSpPr>
            <xdr:grpSpPr>
              <a:xfrm>
                <a:off x="2072641" y="853440"/>
                <a:ext cx="2468879" cy="861061"/>
                <a:chOff x="61716" y="1112519"/>
                <a:chExt cx="2224284" cy="861061"/>
              </a:xfrm>
            </xdr:grpSpPr>
            <xdr:sp macro="" textlink="">
              <xdr:nvSpPr>
                <xdr:cNvPr id="38" name="Rectangle: Rounded Corners 37">
                  <a:extLst>
                    <a:ext uri="{FF2B5EF4-FFF2-40B4-BE49-F238E27FC236}">
                      <a16:creationId xmlns:a16="http://schemas.microsoft.com/office/drawing/2014/main" id="{39C81D23-4CD6-0C9A-B9BF-AB88F0B5DDC0}"/>
                    </a:ext>
                  </a:extLst>
                </xdr:cNvPr>
                <xdr:cNvSpPr/>
              </xdr:nvSpPr>
              <xdr:spPr>
                <a:xfrm>
                  <a:off x="61716" y="1112519"/>
                  <a:ext cx="1956546" cy="86106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9" name="Rectangle: Rounded Corners 38">
                  <a:extLst>
                    <a:ext uri="{FF2B5EF4-FFF2-40B4-BE49-F238E27FC236}">
                      <a16:creationId xmlns:a16="http://schemas.microsoft.com/office/drawing/2014/main" id="{AB5142ED-EE64-57E2-E1F1-6D0A0AA6B2DC}"/>
                    </a:ext>
                  </a:extLst>
                </xdr:cNvPr>
                <xdr:cNvSpPr/>
              </xdr:nvSpPr>
              <xdr:spPr>
                <a:xfrm>
                  <a:off x="62470" y="1112520"/>
                  <a:ext cx="678180" cy="845820"/>
                </a:xfrm>
                <a:prstGeom prst="round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0" name="TextBox 39">
                  <a:extLst>
                    <a:ext uri="{FF2B5EF4-FFF2-40B4-BE49-F238E27FC236}">
                      <a16:creationId xmlns:a16="http://schemas.microsoft.com/office/drawing/2014/main" id="{1794089A-4346-9EC1-D1FA-F86CEE760DBD}"/>
                    </a:ext>
                  </a:extLst>
                </xdr:cNvPr>
                <xdr:cNvSpPr txBox="1"/>
              </xdr:nvSpPr>
              <xdr:spPr>
                <a:xfrm>
                  <a:off x="710995" y="1135380"/>
                  <a:ext cx="1287780" cy="34278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chemeClr val="accent2"/>
                      </a:solidFill>
                    </a:rPr>
                    <a:t>TOTAL</a:t>
                  </a:r>
                  <a:r>
                    <a:rPr lang="en-IN" sz="1600" b="1" baseline="0">
                      <a:solidFill>
                        <a:schemeClr val="accent2"/>
                      </a:solidFill>
                    </a:rPr>
                    <a:t> PROFIT</a:t>
                  </a:r>
                  <a:endParaRPr lang="en-IN" sz="1600" b="1">
                    <a:solidFill>
                      <a:schemeClr val="accent2"/>
                    </a:solidFill>
                  </a:endParaRPr>
                </a:p>
                <a:p>
                  <a:endParaRPr lang="en-IN" sz="1600">
                    <a:solidFill>
                      <a:schemeClr val="accent2"/>
                    </a:solidFill>
                  </a:endParaRPr>
                </a:p>
              </xdr:txBody>
            </xdr:sp>
            <xdr:sp macro="" textlink="Sheet8!H22">
              <xdr:nvSpPr>
                <xdr:cNvPr id="41" name="TextBox 40">
                  <a:extLst>
                    <a:ext uri="{FF2B5EF4-FFF2-40B4-BE49-F238E27FC236}">
                      <a16:creationId xmlns:a16="http://schemas.microsoft.com/office/drawing/2014/main" id="{09D20CBD-A111-6AE4-4EE7-96C987A624B2}"/>
                    </a:ext>
                  </a:extLst>
                </xdr:cNvPr>
                <xdr:cNvSpPr txBox="1"/>
              </xdr:nvSpPr>
              <xdr:spPr>
                <a:xfrm>
                  <a:off x="845820" y="1478280"/>
                  <a:ext cx="144018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6343A8F-3D47-4761-9C3C-DDB4B2C5D18B}" type="TxLink">
                    <a:rPr lang="en-US" sz="1200" b="0" i="0" u="none" strike="noStrike">
                      <a:solidFill>
                        <a:schemeClr val="accent2"/>
                      </a:solidFill>
                      <a:latin typeface="Aptos Black" panose="020B0004020202020204" pitchFamily="34" charset="0"/>
                      <a:ea typeface="Calibri"/>
                      <a:cs typeface="Calibri"/>
                    </a:rPr>
                    <a:pPr/>
                    <a:t>11066.75</a:t>
                  </a:fld>
                  <a:endParaRPr lang="en-IN" sz="1200">
                    <a:solidFill>
                      <a:schemeClr val="accent2"/>
                    </a:solidFill>
                    <a:latin typeface="Aptos Black" panose="020B0004020202020204" pitchFamily="34" charset="0"/>
                  </a:endParaRPr>
                </a:p>
              </xdr:txBody>
            </xdr:sp>
          </xdr:grpSp>
          <xdr:pic>
            <xdr:nvPicPr>
              <xdr:cNvPr id="83" name="Graphic 82" descr="Bar graph with upward trend with solid fill">
                <a:extLst>
                  <a:ext uri="{FF2B5EF4-FFF2-40B4-BE49-F238E27FC236}">
                    <a16:creationId xmlns:a16="http://schemas.microsoft.com/office/drawing/2014/main" id="{7D4FA369-AB0C-41C5-A87D-019B1C18903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33599" y="1036318"/>
                <a:ext cx="594361" cy="594361"/>
              </a:xfrm>
              <a:prstGeom prst="rect">
                <a:avLst/>
              </a:prstGeom>
            </xdr:spPr>
          </xdr:pic>
        </xdr:grpSp>
      </xdr:grpSp>
      <xdr:grpSp>
        <xdr:nvGrpSpPr>
          <xdr:cNvPr id="85" name="Group 84">
            <a:extLst>
              <a:ext uri="{FF2B5EF4-FFF2-40B4-BE49-F238E27FC236}">
                <a16:creationId xmlns:a16="http://schemas.microsoft.com/office/drawing/2014/main" id="{1418CBA7-2802-EF4C-35FA-30EB11948ECC}"/>
              </a:ext>
            </a:extLst>
          </xdr:cNvPr>
          <xdr:cNvGrpSpPr/>
        </xdr:nvGrpSpPr>
        <xdr:grpSpPr>
          <a:xfrm>
            <a:off x="4297680" y="861060"/>
            <a:ext cx="2034540" cy="861061"/>
            <a:chOff x="4297680" y="861060"/>
            <a:chExt cx="2034540" cy="861061"/>
          </a:xfrm>
        </xdr:grpSpPr>
        <xdr:grpSp>
          <xdr:nvGrpSpPr>
            <xdr:cNvPr id="42" name="Group 41">
              <a:extLst>
                <a:ext uri="{FF2B5EF4-FFF2-40B4-BE49-F238E27FC236}">
                  <a16:creationId xmlns:a16="http://schemas.microsoft.com/office/drawing/2014/main" id="{1196989C-0507-48ED-A339-7553A640CEAB}"/>
                </a:ext>
              </a:extLst>
            </xdr:cNvPr>
            <xdr:cNvGrpSpPr/>
          </xdr:nvGrpSpPr>
          <xdr:grpSpPr>
            <a:xfrm>
              <a:off x="4297680" y="861060"/>
              <a:ext cx="2034540" cy="861061"/>
              <a:chOff x="76200" y="1089659"/>
              <a:chExt cx="2034540" cy="861061"/>
            </a:xfrm>
          </xdr:grpSpPr>
          <xdr:sp macro="" textlink="">
            <xdr:nvSpPr>
              <xdr:cNvPr id="43" name="Rectangle: Rounded Corners 42">
                <a:extLst>
                  <a:ext uri="{FF2B5EF4-FFF2-40B4-BE49-F238E27FC236}">
                    <a16:creationId xmlns:a16="http://schemas.microsoft.com/office/drawing/2014/main" id="{442F9741-DB43-E30B-6E62-4ED1D7DD5225}"/>
                  </a:ext>
                </a:extLst>
              </xdr:cNvPr>
              <xdr:cNvSpPr/>
            </xdr:nvSpPr>
            <xdr:spPr>
              <a:xfrm>
                <a:off x="76200" y="1089659"/>
                <a:ext cx="2034540" cy="86106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4" name="Rectangle: Rounded Corners 43">
                <a:extLst>
                  <a:ext uri="{FF2B5EF4-FFF2-40B4-BE49-F238E27FC236}">
                    <a16:creationId xmlns:a16="http://schemas.microsoft.com/office/drawing/2014/main" id="{3FF25260-5972-5D95-1739-21C84F06AE35}"/>
                  </a:ext>
                </a:extLst>
              </xdr:cNvPr>
              <xdr:cNvSpPr/>
            </xdr:nvSpPr>
            <xdr:spPr>
              <a:xfrm>
                <a:off x="76200" y="1097280"/>
                <a:ext cx="678180" cy="845820"/>
              </a:xfrm>
              <a:prstGeom prst="round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5" name="TextBox 44">
                <a:extLst>
                  <a:ext uri="{FF2B5EF4-FFF2-40B4-BE49-F238E27FC236}">
                    <a16:creationId xmlns:a16="http://schemas.microsoft.com/office/drawing/2014/main" id="{4E6A6408-BA62-2872-0A6C-661AC88D5A19}"/>
                  </a:ext>
                </a:extLst>
              </xdr:cNvPr>
              <xdr:cNvSpPr txBox="1"/>
            </xdr:nvSpPr>
            <xdr:spPr>
              <a:xfrm>
                <a:off x="792480" y="1135380"/>
                <a:ext cx="1287780" cy="34278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chemeClr val="accent2"/>
                    </a:solidFill>
                  </a:rPr>
                  <a:t>PROFIT %</a:t>
                </a:r>
              </a:p>
            </xdr:txBody>
          </xdr:sp>
          <xdr:sp macro="" textlink="Sheet8!I22">
            <xdr:nvSpPr>
              <xdr:cNvPr id="46" name="TextBox 45">
                <a:extLst>
                  <a:ext uri="{FF2B5EF4-FFF2-40B4-BE49-F238E27FC236}">
                    <a16:creationId xmlns:a16="http://schemas.microsoft.com/office/drawing/2014/main" id="{A8DB57DA-DAC9-3375-5C12-59D6C1119367}"/>
                  </a:ext>
                </a:extLst>
              </xdr:cNvPr>
              <xdr:cNvSpPr txBox="1"/>
            </xdr:nvSpPr>
            <xdr:spPr>
              <a:xfrm>
                <a:off x="845820" y="1478280"/>
                <a:ext cx="126492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EDB31CC-C993-4775-A8CC-3F940747AD34}" type="TxLink">
                  <a:rPr lang="en-US" sz="1200" b="0" i="0" u="none" strike="noStrike">
                    <a:solidFill>
                      <a:schemeClr val="accent2"/>
                    </a:solidFill>
                    <a:latin typeface="Aptos Black" panose="020B0004020202020204" pitchFamily="34" charset="0"/>
                    <a:ea typeface="Calibri"/>
                    <a:cs typeface="Calibri"/>
                  </a:rPr>
                  <a:pPr/>
                  <a:t>255%</a:t>
                </a:fld>
                <a:endParaRPr lang="en-IN" sz="1200">
                  <a:solidFill>
                    <a:schemeClr val="accent2"/>
                  </a:solidFill>
                  <a:latin typeface="Aptos Black" panose="020B0004020202020204" pitchFamily="34" charset="0"/>
                </a:endParaRPr>
              </a:p>
            </xdr:txBody>
          </xdr:sp>
        </xdr:grpSp>
        <xdr:pic>
          <xdr:nvPicPr>
            <xdr:cNvPr id="84" name="Graphic 83" descr="Piggy Bank with solid fill">
              <a:extLst>
                <a:ext uri="{FF2B5EF4-FFF2-40B4-BE49-F238E27FC236}">
                  <a16:creationId xmlns:a16="http://schemas.microsoft.com/office/drawing/2014/main" id="{5EF7F06F-563C-4AC5-B9A6-AB1CA741B96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312920" y="944880"/>
              <a:ext cx="672960" cy="672960"/>
            </a:xfrm>
            <a:prstGeom prst="rect">
              <a:avLst/>
            </a:prstGeom>
          </xdr:spPr>
        </xdr:pic>
      </xdr:grpSp>
    </xdr:grpSp>
    <xdr:clientData/>
  </xdr:twoCellAnchor>
  <xdr:twoCellAnchor editAs="oneCell">
    <xdr:from>
      <xdr:col>0</xdr:col>
      <xdr:colOff>167640</xdr:colOff>
      <xdr:row>1</xdr:row>
      <xdr:rowOff>7620</xdr:rowOff>
    </xdr:from>
    <xdr:to>
      <xdr:col>1</xdr:col>
      <xdr:colOff>220980</xdr:colOff>
      <xdr:row>4</xdr:row>
      <xdr:rowOff>144780</xdr:rowOff>
    </xdr:to>
    <xdr:pic>
      <xdr:nvPicPr>
        <xdr:cNvPr id="93" name="Graphic 92" descr="Shopping cart with solid fill">
          <a:extLst>
            <a:ext uri="{FF2B5EF4-FFF2-40B4-BE49-F238E27FC236}">
              <a16:creationId xmlns:a16="http://schemas.microsoft.com/office/drawing/2014/main" id="{7102328F-7AA7-45AB-B0B6-D3AB1A5F4F2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67640" y="190500"/>
          <a:ext cx="662940" cy="685800"/>
        </a:xfrm>
        <a:prstGeom prst="rect">
          <a:avLst/>
        </a:prstGeom>
      </xdr:spPr>
    </xdr:pic>
    <xdr:clientData/>
  </xdr:twoCellAnchor>
  <xdr:twoCellAnchor editAs="oneCell">
    <xdr:from>
      <xdr:col>0</xdr:col>
      <xdr:colOff>114300</xdr:colOff>
      <xdr:row>5</xdr:row>
      <xdr:rowOff>60960</xdr:rowOff>
    </xdr:from>
    <xdr:to>
      <xdr:col>1</xdr:col>
      <xdr:colOff>137160</xdr:colOff>
      <xdr:row>9</xdr:row>
      <xdr:rowOff>15240</xdr:rowOff>
    </xdr:to>
    <xdr:pic>
      <xdr:nvPicPr>
        <xdr:cNvPr id="94" name="Graphic 93" descr="Money outline">
          <a:extLst>
            <a:ext uri="{FF2B5EF4-FFF2-40B4-BE49-F238E27FC236}">
              <a16:creationId xmlns:a16="http://schemas.microsoft.com/office/drawing/2014/main" id="{D713AD74-F2DF-4C42-914A-6E31A8FE34A6}"/>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4300" y="975360"/>
          <a:ext cx="632460" cy="685800"/>
        </a:xfrm>
        <a:prstGeom prst="rect">
          <a:avLst/>
        </a:prstGeom>
      </xdr:spPr>
    </xdr:pic>
    <xdr:clientData/>
  </xdr:twoCellAnchor>
  <xdr:twoCellAnchor editAs="oneCell">
    <xdr:from>
      <xdr:col>10</xdr:col>
      <xdr:colOff>327660</xdr:colOff>
      <xdr:row>5</xdr:row>
      <xdr:rowOff>53340</xdr:rowOff>
    </xdr:from>
    <xdr:to>
      <xdr:col>19</xdr:col>
      <xdr:colOff>563880</xdr:colOff>
      <xdr:row>9</xdr:row>
      <xdr:rowOff>106679</xdr:rowOff>
    </xdr:to>
    <mc:AlternateContent xmlns:mc="http://schemas.openxmlformats.org/markup-compatibility/2006" xmlns:a14="http://schemas.microsoft.com/office/drawing/2010/main">
      <mc:Choice Requires="a14">
        <xdr:graphicFrame macro="">
          <xdr:nvGraphicFramePr>
            <xdr:cNvPr id="17" name="Month 2">
              <a:extLst>
                <a:ext uri="{FF2B5EF4-FFF2-40B4-BE49-F238E27FC236}">
                  <a16:creationId xmlns:a16="http://schemas.microsoft.com/office/drawing/2014/main" id="{E9121709-D8A8-447A-95F9-D4D2D1C296A8}"/>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6423660" y="967740"/>
              <a:ext cx="5722620" cy="784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82284</xdr:colOff>
      <xdr:row>27</xdr:row>
      <xdr:rowOff>15240</xdr:rowOff>
    </xdr:from>
    <xdr:to>
      <xdr:col>1</xdr:col>
      <xdr:colOff>461678</xdr:colOff>
      <xdr:row>31</xdr:row>
      <xdr:rowOff>106680</xdr:rowOff>
    </xdr:to>
    <xdr:pic>
      <xdr:nvPicPr>
        <xdr:cNvPr id="23" name="Picture 22">
          <a:extLst>
            <a:ext uri="{FF2B5EF4-FFF2-40B4-BE49-F238E27FC236}">
              <a16:creationId xmlns:a16="http://schemas.microsoft.com/office/drawing/2014/main" id="{99C154C0-7182-4327-8ACF-64A95200E617}"/>
            </a:ext>
          </a:extLst>
        </xdr:cNvPr>
        <xdr:cNvPicPr>
          <a:picLocks noChangeAspect="1"/>
        </xdr:cNvPicPr>
      </xdr:nvPicPr>
      <xdr:blipFill>
        <a:blip xmlns:r="http://schemas.openxmlformats.org/officeDocument/2006/relationships" r:embed="rId17">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82284" y="4953000"/>
          <a:ext cx="988994" cy="822960"/>
        </a:xfrm>
        <a:prstGeom prst="rect">
          <a:avLst/>
        </a:prstGeom>
        <a:ln>
          <a:solidFill>
            <a:schemeClr val="tx1"/>
          </a:solidFill>
        </a:ln>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vkram\Downloads\Sales-Dashboard-project.xlsx" TargetMode="External"/><Relationship Id="rId1" Type="http://schemas.openxmlformats.org/officeDocument/2006/relationships/externalLinkPath" Target="Sales-Dashboard-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nalysis"/>
      <sheetName val="Dashboard"/>
      <sheetName val="Master Data"/>
      <sheetName val="Input Data"/>
      <sheetName val="Sales-Dashboard-project"/>
    </sheetNames>
    <sheetDataSet>
      <sheetData sheetId="0"/>
      <sheetData sheetId="1"/>
      <sheetData sheetId="2"/>
      <sheetData sheetId="3"/>
      <sheetData sheetId="4"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Excel%20Projec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81.865745138886" createdVersion="5" refreshedVersion="5" minRefreshableVersion="3" recordCount="528" xr:uid="{00000000-000A-0000-FFFF-FFFF02000000}">
  <cacheSource type="worksheet">
    <worksheetSource ref="A1:P529" sheet="Source data" r:id="rId2"/>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acheField>
    <cacheField name="DISCOUNT %" numFmtId="0">
      <sharedItems containsString="0" containsBlank="1" containsNumber="1" containsInteger="1" minValue="0" maxValue="0"/>
    </cacheField>
    <cacheField name="PRODUCT" numFmtId="0">
      <sharedItems containsBlank="1"/>
    </cacheField>
    <cacheField name="CATEGORY" numFmtId="0">
      <sharedItems containsBlank="1"/>
    </cacheField>
    <cacheField name="UOM" numFmtId="0">
      <sharedItems containsBlank="1"/>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acheField>
    <cacheField name="Month" numFmtId="0">
      <sharedItems containsBlank="1"/>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9199128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81.874281828706" createdVersion="5" refreshedVersion="5" minRefreshableVersion="3" recordCount="527" xr:uid="{00000000-000A-0000-FFFF-FFFF03000000}">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acheField>
    <cacheField name="CATEGORY" numFmtId="0">
      <sharedItems/>
    </cacheField>
    <cacheField name="UOM" numFmtId="0">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acheField>
    <cacheField name="Month" numFmtId="0">
      <sharedItems/>
    </cacheField>
    <cacheField name="Year" numFmtId="0">
      <sharedItems containsSemiMixedTypes="0" containsString="0" containsNumber="1" containsInteger="1" minValue="2021" maxValue="2022"/>
    </cacheField>
  </cacheFields>
  <extLst>
    <ext xmlns:x14="http://schemas.microsoft.com/office/spreadsheetml/2009/9/main" uri="{725AE2AE-9491-48be-B2B4-4EB974FC3084}">
      <x14:pivotCacheDefinition pivotCacheId="100917514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82.842858217591" createdVersion="5" refreshedVersion="5" minRefreshableVersion="3" recordCount="527" xr:uid="{00000000-000A-0000-FFFF-FFFF0E000000}">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ount="15">
        <n v="9"/>
        <n v="15"/>
        <n v="6"/>
        <n v="5"/>
        <n v="12"/>
        <n v="1"/>
        <n v="8"/>
        <n v="4"/>
        <n v="3"/>
        <n v="10"/>
        <n v="13"/>
        <n v="7"/>
        <n v="14"/>
        <n v="2"/>
        <n v="11"/>
      </sharedItems>
    </cacheField>
    <cacheField name="SALE TYPE" numFmtId="0">
      <sharedItems/>
    </cacheField>
    <cacheField name="PAYMENT MODE" numFmtId="0">
      <sharedItems/>
    </cacheField>
    <cacheField name="DISCOUNT %" numFmtId="165">
      <sharedItems containsSemiMixedTypes="0" containsString="0" containsNumber="1" containsInteger="1" minValue="0" maxValue="0"/>
    </cacheField>
    <cacheField name="PRODUCT" numFmtId="0">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acheField>
    <cacheField name="Month" numFmtId="0">
      <sharedItems/>
    </cacheField>
    <cacheField name="Year" numFmtId="0">
      <sharedItems containsSemiMixedTypes="0" containsString="0" containsNumber="1" containsInteger="1" minValue="2021" maxValue="2022"/>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82.857320023148" createdVersion="5" refreshedVersion="5" minRefreshableVersion="3" recordCount="527" xr:uid="{00000000-000A-0000-FFFF-FFFF16000000}">
  <cacheSource type="worksheet">
    <worksheetSource name="InputData"/>
  </cacheSource>
  <cacheFields count="16">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cacheField>
    <cacheField name="PRODUCT ID" numFmtId="0">
      <sharedItems/>
    </cacheField>
    <cacheField name="QUANTITY" numFmtId="0">
      <sharedItems containsSemiMixedTypes="0" containsString="0" containsNumber="1" containsInteger="1" minValue="1" maxValue="15"/>
    </cacheField>
    <cacheField name="SALE TYPE" numFmtId="0">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acheField>
    <cacheField name="CATEGORY" numFmtId="0">
      <sharedItems/>
    </cacheField>
    <cacheField name="UOM" numFmtId="0">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mar ramesh" refreshedDate="45885.947309606483" createdVersion="8" refreshedVersion="8" minRefreshableVersion="3" recordCount="527" xr:uid="{19EE18AE-C11A-4F76-BC59-9A0D7957A6F7}">
  <cacheSource type="worksheet">
    <worksheetSource name="InputData3"/>
  </cacheSource>
  <cacheFields count="16">
    <cacheField name="PRODUCT ID" numFmtId="0">
      <sharedItems/>
    </cacheField>
    <cacheField name="DATE" numFmtId="14">
      <sharedItems containsSemiMixedTypes="0" containsNonDate="0" containsDate="1" containsString="0" minDate="2021-01-01T00:00:00" maxDate="2023-01-01T00:00:00"/>
    </cacheField>
    <cacheField name="QUANTITY" numFmtId="0">
      <sharedItems containsSemiMixedTypes="0" containsString="0" containsNumber="1" containsInteger="1" minValue="1" maxValue="15" count="15">
        <n v="9"/>
        <n v="15"/>
        <n v="6"/>
        <n v="5"/>
        <n v="12"/>
        <n v="1"/>
        <n v="8"/>
        <n v="4"/>
        <n v="3"/>
        <n v="10"/>
        <n v="13"/>
        <n v="7"/>
        <n v="14"/>
        <n v="2"/>
        <n v="11"/>
      </sharedItems>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ntainsBlank="1"/>
    </cacheField>
    <cacheField name="CATEGORY" numFmtId="0">
      <sharedItems count="5">
        <s v="Category03"/>
        <s v="Category05"/>
        <s v="Category02"/>
        <s v="Category01"/>
        <s v="Category04"/>
      </sharedItems>
    </cacheField>
    <cacheField name="UOM" numFmtId="0">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472465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s v="Online"/>
    <n v="0"/>
    <s v="Product24"/>
    <s v="Category03"/>
    <s v="Ft"/>
    <n v="144"/>
    <n v="156.96"/>
    <n v="1296"/>
    <x v="0"/>
    <n v="1"/>
    <s v="Jan"/>
    <x v="0"/>
  </r>
  <r>
    <d v="2021-01-02T00:00:00"/>
    <s v="P0038"/>
    <n v="15"/>
    <x v="1"/>
    <s v="Cash"/>
    <n v="0"/>
    <s v="Product38"/>
    <s v="Category05"/>
    <s v="Kg"/>
    <n v="72"/>
    <n v="79.92"/>
    <n v="1080"/>
    <x v="1"/>
    <n v="2"/>
    <s v="Jan"/>
    <x v="0"/>
  </r>
  <r>
    <d v="2021-01-02T00:00:00"/>
    <s v="P0013"/>
    <n v="6"/>
    <x v="2"/>
    <s v="Cash"/>
    <n v="0"/>
    <s v="Product13"/>
    <s v="Category02"/>
    <s v="Kg"/>
    <n v="112"/>
    <n v="122.08"/>
    <n v="672"/>
    <x v="2"/>
    <n v="2"/>
    <s v="Jan"/>
    <x v="0"/>
  </r>
  <r>
    <d v="2021-01-03T00:00:00"/>
    <s v="P0004"/>
    <n v="5"/>
    <x v="2"/>
    <s v="Online"/>
    <n v="0"/>
    <s v="Product04"/>
    <s v="Category01"/>
    <s v="Lt"/>
    <n v="44"/>
    <n v="48.84"/>
    <n v="220"/>
    <x v="3"/>
    <n v="3"/>
    <s v="Jan"/>
    <x v="0"/>
  </r>
  <r>
    <d v="2021-01-04T00:00:00"/>
    <s v="P0035"/>
    <n v="12"/>
    <x v="1"/>
    <s v="Online"/>
    <n v="0"/>
    <s v="Product35"/>
    <s v="Category04"/>
    <s v="No."/>
    <n v="5"/>
    <n v="6.7"/>
    <n v="60"/>
    <x v="4"/>
    <n v="4"/>
    <s v="Jan"/>
    <x v="0"/>
  </r>
  <r>
    <d v="2021-01-09T00:00:00"/>
    <s v="P0031"/>
    <n v="1"/>
    <x v="2"/>
    <s v="Cash"/>
    <n v="0"/>
    <s v="Product31"/>
    <s v="Category04"/>
    <s v="Kg"/>
    <n v="93"/>
    <n v="104.16"/>
    <n v="93"/>
    <x v="5"/>
    <n v="9"/>
    <s v="Jan"/>
    <x v="0"/>
  </r>
  <r>
    <d v="2021-01-09T00:00:00"/>
    <s v="P0003"/>
    <n v="8"/>
    <x v="2"/>
    <s v="Cash"/>
    <n v="0"/>
    <s v="Product03"/>
    <s v="Category01"/>
    <s v="Kg"/>
    <n v="71"/>
    <n v="80.94"/>
    <n v="568"/>
    <x v="6"/>
    <n v="9"/>
    <s v="Jan"/>
    <x v="0"/>
  </r>
  <r>
    <d v="2021-01-09T00:00:00"/>
    <s v="P0025"/>
    <n v="4"/>
    <x v="2"/>
    <s v="Online"/>
    <n v="0"/>
    <s v="Product25"/>
    <s v="Category03"/>
    <s v="No."/>
    <n v="7"/>
    <n v="8.33"/>
    <n v="28"/>
    <x v="7"/>
    <n v="9"/>
    <s v="Jan"/>
    <x v="0"/>
  </r>
  <r>
    <d v="2021-01-11T00:00:00"/>
    <s v="P0037"/>
    <n v="3"/>
    <x v="2"/>
    <s v="Cash"/>
    <n v="0"/>
    <s v="Product37"/>
    <s v="Category05"/>
    <s v="Kg"/>
    <n v="67"/>
    <n v="85.76"/>
    <n v="201"/>
    <x v="8"/>
    <n v="11"/>
    <s v="Jan"/>
    <x v="0"/>
  </r>
  <r>
    <d v="2021-01-11T00:00:00"/>
    <s v="P0014"/>
    <n v="4"/>
    <x v="0"/>
    <s v="Online"/>
    <n v="0"/>
    <s v="Product14"/>
    <s v="Category02"/>
    <s v="Kg"/>
    <n v="112"/>
    <n v="146.72"/>
    <n v="448"/>
    <x v="9"/>
    <n v="11"/>
    <s v="Jan"/>
    <x v="0"/>
  </r>
  <r>
    <d v="2021-01-11T00:00:00"/>
    <s v="P0042"/>
    <n v="4"/>
    <x v="2"/>
    <s v="Online"/>
    <n v="0"/>
    <s v="Product42"/>
    <s v="Category05"/>
    <s v="Ft"/>
    <n v="120"/>
    <n v="162"/>
    <n v="480"/>
    <x v="10"/>
    <n v="11"/>
    <s v="Jan"/>
    <x v="0"/>
  </r>
  <r>
    <d v="2021-01-12T00:00:00"/>
    <s v="P0042"/>
    <n v="10"/>
    <x v="1"/>
    <s v="Cash"/>
    <n v="0"/>
    <s v="Product42"/>
    <s v="Category05"/>
    <s v="Ft"/>
    <n v="120"/>
    <n v="162"/>
    <n v="1200"/>
    <x v="11"/>
    <n v="12"/>
    <s v="Jan"/>
    <x v="0"/>
  </r>
  <r>
    <d v="2021-01-18T00:00:00"/>
    <s v="P0044"/>
    <n v="13"/>
    <x v="2"/>
    <s v="Online"/>
    <n v="0"/>
    <s v="Product44"/>
    <s v="Category05"/>
    <s v="Kg"/>
    <n v="76"/>
    <n v="82.08"/>
    <n v="988"/>
    <x v="12"/>
    <n v="18"/>
    <s v="Jan"/>
    <x v="0"/>
  </r>
  <r>
    <d v="2021-01-18T00:00:00"/>
    <s v="P0023"/>
    <n v="3"/>
    <x v="1"/>
    <s v="Cash"/>
    <n v="0"/>
    <s v="Product23"/>
    <s v="Category03"/>
    <s v="Ft"/>
    <n v="141"/>
    <n v="149.46"/>
    <n v="423"/>
    <x v="13"/>
    <n v="18"/>
    <s v="Jan"/>
    <x v="0"/>
  </r>
  <r>
    <d v="2021-01-19T00:00:00"/>
    <s v="P0035"/>
    <n v="6"/>
    <x v="2"/>
    <s v="Cash"/>
    <n v="0"/>
    <s v="Product35"/>
    <s v="Category04"/>
    <s v="No."/>
    <n v="5"/>
    <n v="6.7"/>
    <n v="30"/>
    <x v="14"/>
    <n v="19"/>
    <s v="Jan"/>
    <x v="0"/>
  </r>
  <r>
    <d v="2021-01-20T00:00:00"/>
    <s v="P0034"/>
    <n v="4"/>
    <x v="2"/>
    <s v="Cash"/>
    <n v="0"/>
    <s v="Product34"/>
    <s v="Category04"/>
    <s v="Lt"/>
    <n v="55"/>
    <n v="58.3"/>
    <n v="220"/>
    <x v="15"/>
    <n v="20"/>
    <s v="Jan"/>
    <x v="0"/>
  </r>
  <r>
    <d v="2021-01-20T00:00:00"/>
    <s v="P0020"/>
    <n v="4"/>
    <x v="2"/>
    <s v="Cash"/>
    <n v="0"/>
    <s v="Product20"/>
    <s v="Category03"/>
    <s v="Lt"/>
    <n v="61"/>
    <n v="76.25"/>
    <n v="244"/>
    <x v="16"/>
    <n v="20"/>
    <s v="Jan"/>
    <x v="0"/>
  </r>
  <r>
    <d v="2021-01-21T00:00:00"/>
    <s v="P0004"/>
    <n v="15"/>
    <x v="0"/>
    <s v="Cash"/>
    <n v="0"/>
    <s v="Product04"/>
    <s v="Category01"/>
    <s v="Lt"/>
    <n v="44"/>
    <n v="48.84"/>
    <n v="660"/>
    <x v="17"/>
    <n v="21"/>
    <s v="Jan"/>
    <x v="0"/>
  </r>
  <r>
    <d v="2021-01-21T00:00:00"/>
    <s v="P0003"/>
    <n v="9"/>
    <x v="2"/>
    <s v="Online"/>
    <n v="0"/>
    <s v="Product03"/>
    <s v="Category01"/>
    <s v="Kg"/>
    <n v="71"/>
    <n v="80.94"/>
    <n v="639"/>
    <x v="18"/>
    <n v="21"/>
    <s v="Jan"/>
    <x v="0"/>
  </r>
  <r>
    <d v="2021-01-21T00:00:00"/>
    <s v="P0042"/>
    <n v="6"/>
    <x v="2"/>
    <s v="Online"/>
    <n v="0"/>
    <s v="Product42"/>
    <s v="Category05"/>
    <s v="Ft"/>
    <n v="120"/>
    <n v="162"/>
    <n v="720"/>
    <x v="19"/>
    <n v="21"/>
    <s v="Jan"/>
    <x v="0"/>
  </r>
  <r>
    <d v="2021-01-25T00:00:00"/>
    <s v="P0034"/>
    <n v="6"/>
    <x v="2"/>
    <s v="Cash"/>
    <n v="0"/>
    <s v="Product34"/>
    <s v="Category04"/>
    <s v="Lt"/>
    <n v="55"/>
    <n v="58.3"/>
    <n v="330"/>
    <x v="20"/>
    <n v="25"/>
    <s v="Jan"/>
    <x v="0"/>
  </r>
  <r>
    <d v="2021-01-25T00:00:00"/>
    <s v="P0035"/>
    <n v="7"/>
    <x v="2"/>
    <s v="Online"/>
    <n v="0"/>
    <s v="Product35"/>
    <s v="Category04"/>
    <s v="No."/>
    <n v="5"/>
    <n v="6.7"/>
    <n v="35"/>
    <x v="21"/>
    <n v="25"/>
    <s v="Jan"/>
    <x v="0"/>
  </r>
  <r>
    <d v="2021-01-25T00:00:00"/>
    <s v="P0031"/>
    <n v="14"/>
    <x v="2"/>
    <s v="Online"/>
    <n v="0"/>
    <s v="Product31"/>
    <s v="Category04"/>
    <s v="Kg"/>
    <n v="93"/>
    <n v="104.16"/>
    <n v="1302"/>
    <x v="22"/>
    <n v="25"/>
    <s v="Jan"/>
    <x v="0"/>
  </r>
  <r>
    <d v="2021-01-26T00:00:00"/>
    <s v="P0044"/>
    <n v="9"/>
    <x v="0"/>
    <s v="Cash"/>
    <n v="0"/>
    <s v="Product44"/>
    <s v="Category05"/>
    <s v="Kg"/>
    <n v="76"/>
    <n v="82.08"/>
    <n v="684"/>
    <x v="23"/>
    <n v="26"/>
    <s v="Jan"/>
    <x v="0"/>
  </r>
  <r>
    <d v="2021-01-26T00:00:00"/>
    <s v="P0006"/>
    <n v="7"/>
    <x v="1"/>
    <s v="Cash"/>
    <n v="0"/>
    <s v="Product06"/>
    <s v="Category01"/>
    <s v="Kg"/>
    <n v="75"/>
    <n v="85.5"/>
    <n v="525"/>
    <x v="24"/>
    <n v="26"/>
    <s v="Jan"/>
    <x v="0"/>
  </r>
  <r>
    <d v="2021-01-26T00:00:00"/>
    <s v="P0001"/>
    <n v="7"/>
    <x v="1"/>
    <s v="Online"/>
    <n v="0"/>
    <s v="Product01"/>
    <s v="Category01"/>
    <s v="Kg"/>
    <n v="98"/>
    <n v="103.88"/>
    <n v="686"/>
    <x v="25"/>
    <n v="26"/>
    <s v="Jan"/>
    <x v="0"/>
  </r>
  <r>
    <d v="2021-01-27T00:00:00"/>
    <s v="P0040"/>
    <n v="7"/>
    <x v="0"/>
    <s v="Online"/>
    <n v="0"/>
    <s v="Product40"/>
    <s v="Category05"/>
    <s v="Kg"/>
    <n v="90"/>
    <n v="115.2"/>
    <n v="630"/>
    <x v="26"/>
    <n v="27"/>
    <s v="Jan"/>
    <x v="0"/>
  </r>
  <r>
    <d v="2021-01-27T00:00:00"/>
    <s v="P0032"/>
    <n v="3"/>
    <x v="0"/>
    <s v="Online"/>
    <n v="0"/>
    <s v="Product32"/>
    <s v="Category04"/>
    <s v="Kg"/>
    <n v="89"/>
    <n v="117.48"/>
    <n v="267"/>
    <x v="27"/>
    <n v="27"/>
    <s v="Jan"/>
    <x v="0"/>
  </r>
  <r>
    <d v="2021-01-28T00:00:00"/>
    <s v="P0004"/>
    <n v="10"/>
    <x v="1"/>
    <s v="Cash"/>
    <n v="0"/>
    <s v="Product04"/>
    <s v="Category01"/>
    <s v="Lt"/>
    <n v="44"/>
    <n v="48.84"/>
    <n v="440"/>
    <x v="28"/>
    <n v="28"/>
    <s v="Jan"/>
    <x v="0"/>
  </r>
  <r>
    <d v="2021-01-28T00:00:00"/>
    <s v="P0029"/>
    <n v="2"/>
    <x v="2"/>
    <s v="Cash"/>
    <n v="0"/>
    <s v="Product29"/>
    <s v="Category04"/>
    <s v="Lt"/>
    <n v="47"/>
    <n v="53.11"/>
    <n v="94"/>
    <x v="29"/>
    <n v="28"/>
    <s v="Jan"/>
    <x v="0"/>
  </r>
  <r>
    <d v="2021-02-02T00:00:00"/>
    <s v="P0010"/>
    <n v="7"/>
    <x v="1"/>
    <s v="Online"/>
    <n v="0"/>
    <s v="Product10"/>
    <s v="Category02"/>
    <s v="Ft"/>
    <n v="148"/>
    <n v="164.28"/>
    <n v="1036"/>
    <x v="30"/>
    <n v="2"/>
    <s v="Feb"/>
    <x v="0"/>
  </r>
  <r>
    <d v="2021-02-03T00:00:00"/>
    <s v="P0016"/>
    <n v="13"/>
    <x v="2"/>
    <s v="Online"/>
    <n v="0"/>
    <s v="Product16"/>
    <s v="Category02"/>
    <s v="No."/>
    <n v="13"/>
    <n v="16.64"/>
    <n v="169"/>
    <x v="31"/>
    <n v="3"/>
    <s v="Feb"/>
    <x v="0"/>
  </r>
  <r>
    <d v="2021-02-03T00:00:00"/>
    <s v="P0022"/>
    <n v="2"/>
    <x v="0"/>
    <s v="Cash"/>
    <n v="0"/>
    <s v="Product22"/>
    <s v="Category03"/>
    <s v="Ft"/>
    <n v="121"/>
    <n v="141.57"/>
    <n v="242"/>
    <x v="32"/>
    <n v="3"/>
    <s v="Feb"/>
    <x v="0"/>
  </r>
  <r>
    <d v="2021-02-04T00:00:00"/>
    <s v="P0037"/>
    <n v="4"/>
    <x v="1"/>
    <s v="Online"/>
    <n v="0"/>
    <s v="Product37"/>
    <s v="Category05"/>
    <s v="Kg"/>
    <n v="67"/>
    <n v="85.76"/>
    <n v="268"/>
    <x v="33"/>
    <n v="4"/>
    <s v="Feb"/>
    <x v="0"/>
  </r>
  <r>
    <d v="2021-02-05T00:00:00"/>
    <s v="P0043"/>
    <n v="7"/>
    <x v="1"/>
    <s v="Cash"/>
    <n v="0"/>
    <s v="Product43"/>
    <s v="Category05"/>
    <s v="Kg"/>
    <n v="67"/>
    <n v="83.08"/>
    <n v="469"/>
    <x v="34"/>
    <n v="5"/>
    <s v="Feb"/>
    <x v="0"/>
  </r>
  <r>
    <d v="2021-02-05T00:00:00"/>
    <s v="P0005"/>
    <n v="1"/>
    <x v="2"/>
    <s v="Cash"/>
    <n v="0"/>
    <s v="Product05"/>
    <s v="Category01"/>
    <s v="Ft"/>
    <n v="133"/>
    <n v="155.61000000000001"/>
    <n v="133"/>
    <x v="35"/>
    <n v="5"/>
    <s v="Feb"/>
    <x v="0"/>
  </r>
  <r>
    <d v="2021-02-05T00:00:00"/>
    <s v="P0043"/>
    <n v="9"/>
    <x v="2"/>
    <s v="Cash"/>
    <n v="0"/>
    <s v="Product43"/>
    <s v="Category05"/>
    <s v="Kg"/>
    <n v="67"/>
    <n v="83.08"/>
    <n v="603"/>
    <x v="36"/>
    <n v="5"/>
    <s v="Feb"/>
    <x v="0"/>
  </r>
  <r>
    <d v="2021-02-06T00:00:00"/>
    <s v="P0035"/>
    <n v="1"/>
    <x v="2"/>
    <s v="Cash"/>
    <n v="0"/>
    <s v="Product35"/>
    <s v="Category04"/>
    <s v="No."/>
    <n v="5"/>
    <n v="6.7"/>
    <n v="5"/>
    <x v="37"/>
    <n v="6"/>
    <s v="Feb"/>
    <x v="0"/>
  </r>
  <r>
    <d v="2021-02-09T00:00:00"/>
    <s v="P0034"/>
    <n v="14"/>
    <x v="2"/>
    <s v="Online"/>
    <n v="0"/>
    <s v="Product34"/>
    <s v="Category04"/>
    <s v="Lt"/>
    <n v="55"/>
    <n v="58.3"/>
    <n v="770"/>
    <x v="38"/>
    <n v="9"/>
    <s v="Feb"/>
    <x v="0"/>
  </r>
  <r>
    <d v="2021-02-12T00:00:00"/>
    <s v="P0008"/>
    <n v="7"/>
    <x v="2"/>
    <s v="Cash"/>
    <n v="0"/>
    <s v="Product08"/>
    <s v="Category01"/>
    <s v="Kg"/>
    <n v="83"/>
    <n v="94.62"/>
    <n v="581"/>
    <x v="39"/>
    <n v="12"/>
    <s v="Feb"/>
    <x v="0"/>
  </r>
  <r>
    <d v="2021-02-12T00:00:00"/>
    <s v="P0023"/>
    <n v="9"/>
    <x v="1"/>
    <s v="Cash"/>
    <n v="0"/>
    <s v="Product23"/>
    <s v="Category03"/>
    <s v="Ft"/>
    <n v="141"/>
    <n v="149.46"/>
    <n v="1269"/>
    <x v="40"/>
    <n v="12"/>
    <s v="Feb"/>
    <x v="0"/>
  </r>
  <r>
    <d v="2021-02-15T00:00:00"/>
    <s v="P0027"/>
    <n v="4"/>
    <x v="2"/>
    <s v="Online"/>
    <n v="0"/>
    <s v="Product27"/>
    <s v="Category04"/>
    <s v="Lt"/>
    <n v="48"/>
    <n v="57.120000000000005"/>
    <n v="192"/>
    <x v="41"/>
    <n v="15"/>
    <s v="Feb"/>
    <x v="0"/>
  </r>
  <r>
    <d v="2021-02-18T00:00:00"/>
    <s v="P0015"/>
    <n v="6"/>
    <x v="1"/>
    <s v="Cash"/>
    <n v="0"/>
    <s v="Product15"/>
    <s v="Category02"/>
    <s v="No."/>
    <n v="12"/>
    <n v="15.719999999999999"/>
    <n v="72"/>
    <x v="42"/>
    <n v="18"/>
    <s v="Feb"/>
    <x v="0"/>
  </r>
  <r>
    <d v="2021-02-20T00:00:00"/>
    <s v="P0030"/>
    <n v="11"/>
    <x v="1"/>
    <s v="Cash"/>
    <n v="0"/>
    <s v="Product30"/>
    <s v="Category04"/>
    <s v="Ft"/>
    <n v="148"/>
    <n v="201.28"/>
    <n v="1628"/>
    <x v="43"/>
    <n v="20"/>
    <s v="Feb"/>
    <x v="0"/>
  </r>
  <r>
    <d v="2021-02-22T00:00:00"/>
    <s v="P0013"/>
    <n v="5"/>
    <x v="1"/>
    <s v="Cash"/>
    <n v="0"/>
    <s v="Product13"/>
    <s v="Category02"/>
    <s v="Kg"/>
    <n v="112"/>
    <n v="122.08"/>
    <n v="560"/>
    <x v="44"/>
    <n v="22"/>
    <s v="Feb"/>
    <x v="0"/>
  </r>
  <r>
    <d v="2021-02-23T00:00:00"/>
    <s v="P0025"/>
    <n v="3"/>
    <x v="2"/>
    <s v="Cash"/>
    <n v="0"/>
    <s v="Product25"/>
    <s v="Category03"/>
    <s v="No."/>
    <n v="7"/>
    <n v="8.33"/>
    <n v="21"/>
    <x v="45"/>
    <n v="23"/>
    <s v="Feb"/>
    <x v="0"/>
  </r>
  <r>
    <d v="2021-02-23T00:00:00"/>
    <s v="P0005"/>
    <n v="2"/>
    <x v="2"/>
    <s v="Online"/>
    <n v="0"/>
    <s v="Product05"/>
    <s v="Category01"/>
    <s v="Ft"/>
    <n v="133"/>
    <n v="155.61000000000001"/>
    <n v="266"/>
    <x v="46"/>
    <n v="23"/>
    <s v="Feb"/>
    <x v="0"/>
  </r>
  <r>
    <d v="2021-02-25T00:00:00"/>
    <s v="P0002"/>
    <n v="4"/>
    <x v="0"/>
    <s v="Online"/>
    <n v="0"/>
    <s v="Product02"/>
    <s v="Category01"/>
    <s v="Kg"/>
    <n v="105"/>
    <n v="142.80000000000001"/>
    <n v="420"/>
    <x v="47"/>
    <n v="25"/>
    <s v="Feb"/>
    <x v="0"/>
  </r>
  <r>
    <d v="2021-02-25T00:00:00"/>
    <s v="P0032"/>
    <n v="11"/>
    <x v="1"/>
    <s v="Cash"/>
    <n v="0"/>
    <s v="Product32"/>
    <s v="Category04"/>
    <s v="Kg"/>
    <n v="89"/>
    <n v="117.48"/>
    <n v="979"/>
    <x v="48"/>
    <n v="25"/>
    <s v="Feb"/>
    <x v="0"/>
  </r>
  <r>
    <d v="2021-02-25T00:00:00"/>
    <s v="P0030"/>
    <n v="2"/>
    <x v="2"/>
    <s v="Online"/>
    <n v="0"/>
    <s v="Product30"/>
    <s v="Category04"/>
    <s v="Ft"/>
    <n v="148"/>
    <n v="201.28"/>
    <n v="296"/>
    <x v="49"/>
    <n v="25"/>
    <s v="Feb"/>
    <x v="0"/>
  </r>
  <r>
    <d v="2021-02-27T00:00:00"/>
    <s v="P0018"/>
    <n v="11"/>
    <x v="0"/>
    <s v="Online"/>
    <n v="0"/>
    <s v="Product18"/>
    <s v="Category02"/>
    <s v="No."/>
    <n v="37"/>
    <n v="49.21"/>
    <n v="407"/>
    <x v="50"/>
    <n v="27"/>
    <s v="Feb"/>
    <x v="0"/>
  </r>
  <r>
    <d v="2021-03-03T00:00:00"/>
    <s v="P0011"/>
    <n v="1"/>
    <x v="2"/>
    <s v="Online"/>
    <n v="0"/>
    <s v="Product11"/>
    <s v="Category02"/>
    <s v="Lt"/>
    <n v="44"/>
    <n v="48.4"/>
    <n v="44"/>
    <x v="51"/>
    <n v="3"/>
    <s v="Mar"/>
    <x v="0"/>
  </r>
  <r>
    <d v="2021-03-07T00:00:00"/>
    <s v="P0021"/>
    <n v="9"/>
    <x v="2"/>
    <s v="Cash"/>
    <n v="0"/>
    <s v="Product21"/>
    <s v="Category03"/>
    <s v="Ft"/>
    <n v="126"/>
    <n v="162.54"/>
    <n v="1134"/>
    <x v="52"/>
    <n v="7"/>
    <s v="Mar"/>
    <x v="0"/>
  </r>
  <r>
    <d v="2021-03-08T00:00:00"/>
    <s v="P0027"/>
    <n v="6"/>
    <x v="1"/>
    <s v="Cash"/>
    <n v="0"/>
    <s v="Product27"/>
    <s v="Category04"/>
    <s v="Lt"/>
    <n v="48"/>
    <n v="57.120000000000005"/>
    <n v="288"/>
    <x v="53"/>
    <n v="8"/>
    <s v="Mar"/>
    <x v="0"/>
  </r>
  <r>
    <d v="2021-03-08T00:00:00"/>
    <s v="P0044"/>
    <n v="9"/>
    <x v="1"/>
    <s v="Online"/>
    <n v="0"/>
    <s v="Product44"/>
    <s v="Category05"/>
    <s v="Kg"/>
    <n v="76"/>
    <n v="82.08"/>
    <n v="684"/>
    <x v="23"/>
    <n v="8"/>
    <s v="Mar"/>
    <x v="0"/>
  </r>
  <r>
    <d v="2021-03-09T00:00:00"/>
    <s v="P0029"/>
    <n v="6"/>
    <x v="0"/>
    <s v="Online"/>
    <n v="0"/>
    <s v="Product29"/>
    <s v="Category04"/>
    <s v="Lt"/>
    <n v="47"/>
    <n v="53.11"/>
    <n v="282"/>
    <x v="54"/>
    <n v="9"/>
    <s v="Mar"/>
    <x v="0"/>
  </r>
  <r>
    <d v="2021-03-11T00:00:00"/>
    <s v="P0025"/>
    <n v="11"/>
    <x v="2"/>
    <s v="Cash"/>
    <n v="0"/>
    <s v="Product25"/>
    <s v="Category03"/>
    <s v="No."/>
    <n v="7"/>
    <n v="8.33"/>
    <n v="77"/>
    <x v="55"/>
    <n v="11"/>
    <s v="Mar"/>
    <x v="0"/>
  </r>
  <r>
    <d v="2021-03-13T00:00:00"/>
    <s v="P0028"/>
    <n v="10"/>
    <x v="0"/>
    <s v="Cash"/>
    <n v="0"/>
    <s v="Product28"/>
    <s v="Category04"/>
    <s v="No."/>
    <n v="37"/>
    <n v="41.81"/>
    <n v="370"/>
    <x v="56"/>
    <n v="13"/>
    <s v="Mar"/>
    <x v="0"/>
  </r>
  <r>
    <d v="2021-03-15T00:00:00"/>
    <s v="P0039"/>
    <n v="11"/>
    <x v="1"/>
    <s v="Cash"/>
    <n v="0"/>
    <s v="Product39"/>
    <s v="Category05"/>
    <s v="No."/>
    <n v="37"/>
    <n v="42.55"/>
    <n v="407"/>
    <x v="57"/>
    <n v="15"/>
    <s v="Mar"/>
    <x v="0"/>
  </r>
  <r>
    <d v="2021-03-16T00:00:00"/>
    <s v="P0012"/>
    <n v="14"/>
    <x v="2"/>
    <s v="Cash"/>
    <n v="0"/>
    <s v="Product12"/>
    <s v="Category02"/>
    <s v="Kg"/>
    <n v="73"/>
    <n v="94.17"/>
    <n v="1022"/>
    <x v="58"/>
    <n v="16"/>
    <s v="Mar"/>
    <x v="0"/>
  </r>
  <r>
    <d v="2021-03-18T00:00:00"/>
    <s v="P0042"/>
    <n v="8"/>
    <x v="0"/>
    <s v="Cash"/>
    <n v="0"/>
    <s v="Product42"/>
    <s v="Category05"/>
    <s v="Ft"/>
    <n v="120"/>
    <n v="162"/>
    <n v="960"/>
    <x v="59"/>
    <n v="18"/>
    <s v="Mar"/>
    <x v="0"/>
  </r>
  <r>
    <d v="2021-03-19T00:00:00"/>
    <s v="P0028"/>
    <n v="9"/>
    <x v="1"/>
    <s v="Cash"/>
    <n v="0"/>
    <s v="Product28"/>
    <s v="Category04"/>
    <s v="No."/>
    <n v="37"/>
    <n v="41.81"/>
    <n v="333"/>
    <x v="60"/>
    <n v="19"/>
    <s v="Mar"/>
    <x v="0"/>
  </r>
  <r>
    <d v="2021-03-21T00:00:00"/>
    <s v="P0020"/>
    <n v="13"/>
    <x v="1"/>
    <s v="Online"/>
    <n v="0"/>
    <s v="Product20"/>
    <s v="Category03"/>
    <s v="Lt"/>
    <n v="61"/>
    <n v="76.25"/>
    <n v="793"/>
    <x v="61"/>
    <n v="21"/>
    <s v="Mar"/>
    <x v="0"/>
  </r>
  <r>
    <d v="2021-03-21T00:00:00"/>
    <s v="P0039"/>
    <n v="7"/>
    <x v="2"/>
    <s v="Online"/>
    <n v="0"/>
    <s v="Product39"/>
    <s v="Category05"/>
    <s v="No."/>
    <n v="37"/>
    <n v="42.55"/>
    <n v="259"/>
    <x v="62"/>
    <n v="21"/>
    <s v="Mar"/>
    <x v="0"/>
  </r>
  <r>
    <d v="2021-03-22T00:00:00"/>
    <s v="P0002"/>
    <n v="8"/>
    <x v="1"/>
    <s v="Online"/>
    <n v="0"/>
    <s v="Product02"/>
    <s v="Category01"/>
    <s v="Kg"/>
    <n v="105"/>
    <n v="142.80000000000001"/>
    <n v="840"/>
    <x v="63"/>
    <n v="22"/>
    <s v="Mar"/>
    <x v="0"/>
  </r>
  <r>
    <d v="2021-03-22T00:00:00"/>
    <s v="P0012"/>
    <n v="4"/>
    <x v="1"/>
    <s v="Online"/>
    <n v="0"/>
    <s v="Product12"/>
    <s v="Category02"/>
    <s v="Kg"/>
    <n v="73"/>
    <n v="94.17"/>
    <n v="292"/>
    <x v="64"/>
    <n v="22"/>
    <s v="Mar"/>
    <x v="0"/>
  </r>
  <r>
    <d v="2021-03-25T00:00:00"/>
    <s v="P0024"/>
    <n v="14"/>
    <x v="1"/>
    <s v="Cash"/>
    <n v="0"/>
    <s v="Product24"/>
    <s v="Category03"/>
    <s v="Ft"/>
    <n v="144"/>
    <n v="156.96"/>
    <n v="2016"/>
    <x v="65"/>
    <n v="25"/>
    <s v="Mar"/>
    <x v="0"/>
  </r>
  <r>
    <d v="2021-03-25T00:00:00"/>
    <s v="P0006"/>
    <n v="4"/>
    <x v="2"/>
    <s v="Cash"/>
    <n v="0"/>
    <s v="Product06"/>
    <s v="Category01"/>
    <s v="Kg"/>
    <n v="75"/>
    <n v="85.5"/>
    <n v="300"/>
    <x v="66"/>
    <n v="25"/>
    <s v="Mar"/>
    <x v="0"/>
  </r>
  <r>
    <d v="2021-03-25T00:00:00"/>
    <s v="P0029"/>
    <n v="8"/>
    <x v="2"/>
    <s v="Cash"/>
    <n v="0"/>
    <s v="Product29"/>
    <s v="Category04"/>
    <s v="Lt"/>
    <n v="47"/>
    <n v="53.11"/>
    <n v="376"/>
    <x v="67"/>
    <n v="25"/>
    <s v="Mar"/>
    <x v="0"/>
  </r>
  <r>
    <d v="2021-03-25T00:00:00"/>
    <s v="P0038"/>
    <n v="2"/>
    <x v="2"/>
    <s v="Online"/>
    <n v="0"/>
    <s v="Product38"/>
    <s v="Category05"/>
    <s v="Kg"/>
    <n v="72"/>
    <n v="79.92"/>
    <n v="144"/>
    <x v="68"/>
    <n v="25"/>
    <s v="Mar"/>
    <x v="0"/>
  </r>
  <r>
    <d v="2021-03-26T00:00:00"/>
    <s v="P0001"/>
    <n v="4"/>
    <x v="2"/>
    <s v="Cash"/>
    <n v="0"/>
    <s v="Product01"/>
    <s v="Category01"/>
    <s v="Kg"/>
    <n v="98"/>
    <n v="103.88"/>
    <n v="392"/>
    <x v="69"/>
    <n v="26"/>
    <s v="Mar"/>
    <x v="0"/>
  </r>
  <r>
    <d v="2021-03-26T00:00:00"/>
    <s v="P0042"/>
    <n v="1"/>
    <x v="2"/>
    <s v="Cash"/>
    <n v="0"/>
    <s v="Product42"/>
    <s v="Category05"/>
    <s v="Ft"/>
    <n v="120"/>
    <n v="162"/>
    <n v="120"/>
    <x v="70"/>
    <n v="26"/>
    <s v="Mar"/>
    <x v="0"/>
  </r>
  <r>
    <d v="2021-03-26T00:00:00"/>
    <s v="P0010"/>
    <n v="9"/>
    <x v="2"/>
    <s v="Online"/>
    <n v="0"/>
    <s v="Product10"/>
    <s v="Category02"/>
    <s v="Ft"/>
    <n v="148"/>
    <n v="164.28"/>
    <n v="1332"/>
    <x v="71"/>
    <n v="26"/>
    <s v="Mar"/>
    <x v="0"/>
  </r>
  <r>
    <d v="2021-03-27T00:00:00"/>
    <s v="P0030"/>
    <n v="3"/>
    <x v="2"/>
    <s v="Online"/>
    <n v="0"/>
    <s v="Product30"/>
    <s v="Category04"/>
    <s v="Ft"/>
    <n v="148"/>
    <n v="201.28"/>
    <n v="444"/>
    <x v="72"/>
    <n v="27"/>
    <s v="Mar"/>
    <x v="0"/>
  </r>
  <r>
    <d v="2021-03-28T00:00:00"/>
    <s v="P0007"/>
    <n v="8"/>
    <x v="1"/>
    <s v="Cash"/>
    <n v="0"/>
    <s v="Product07"/>
    <s v="Category01"/>
    <s v="Lt"/>
    <n v="43"/>
    <n v="47.730000000000004"/>
    <n v="344"/>
    <x v="73"/>
    <n v="28"/>
    <s v="Mar"/>
    <x v="0"/>
  </r>
  <r>
    <d v="2021-03-30T00:00:00"/>
    <s v="P0038"/>
    <n v="1"/>
    <x v="1"/>
    <s v="Cash"/>
    <n v="0"/>
    <s v="Product38"/>
    <s v="Category05"/>
    <s v="Kg"/>
    <n v="72"/>
    <n v="79.92"/>
    <n v="72"/>
    <x v="74"/>
    <n v="30"/>
    <s v="Mar"/>
    <x v="0"/>
  </r>
  <r>
    <d v="2021-03-31T00:00:00"/>
    <s v="P0042"/>
    <n v="3"/>
    <x v="2"/>
    <s v="Cash"/>
    <n v="0"/>
    <s v="Product42"/>
    <s v="Category05"/>
    <s v="Ft"/>
    <n v="120"/>
    <n v="162"/>
    <n v="360"/>
    <x v="75"/>
    <n v="31"/>
    <s v="Mar"/>
    <x v="0"/>
  </r>
  <r>
    <d v="2021-04-04T00:00:00"/>
    <s v="P0040"/>
    <n v="4"/>
    <x v="2"/>
    <s v="Cash"/>
    <n v="0"/>
    <s v="Product40"/>
    <s v="Category05"/>
    <s v="Kg"/>
    <n v="90"/>
    <n v="115.2"/>
    <n v="360"/>
    <x v="76"/>
    <n v="4"/>
    <s v="Apr"/>
    <x v="0"/>
  </r>
  <r>
    <d v="2021-04-04T00:00:00"/>
    <s v="P0009"/>
    <n v="9"/>
    <x v="1"/>
    <s v="Cash"/>
    <n v="0"/>
    <s v="Product09"/>
    <s v="Category01"/>
    <s v="No."/>
    <n v="6"/>
    <n v="7.8599999999999994"/>
    <n v="54"/>
    <x v="77"/>
    <n v="4"/>
    <s v="Apr"/>
    <x v="0"/>
  </r>
  <r>
    <d v="2021-04-05T00:00:00"/>
    <s v="P0031"/>
    <n v="15"/>
    <x v="1"/>
    <s v="Online"/>
    <n v="0"/>
    <s v="Product31"/>
    <s v="Category04"/>
    <s v="Kg"/>
    <n v="93"/>
    <n v="104.16"/>
    <n v="1395"/>
    <x v="78"/>
    <n v="5"/>
    <s v="Apr"/>
    <x v="0"/>
  </r>
  <r>
    <d v="2021-04-09T00:00:00"/>
    <s v="P0005"/>
    <n v="3"/>
    <x v="1"/>
    <s v="Online"/>
    <n v="0"/>
    <s v="Product05"/>
    <s v="Category01"/>
    <s v="Ft"/>
    <n v="133"/>
    <n v="155.61000000000001"/>
    <n v="399"/>
    <x v="79"/>
    <n v="9"/>
    <s v="Apr"/>
    <x v="0"/>
  </r>
  <r>
    <d v="2021-04-10T00:00:00"/>
    <s v="P0022"/>
    <n v="14"/>
    <x v="2"/>
    <s v="Online"/>
    <n v="0"/>
    <s v="Product22"/>
    <s v="Category03"/>
    <s v="Ft"/>
    <n v="121"/>
    <n v="141.57"/>
    <n v="1694"/>
    <x v="80"/>
    <n v="10"/>
    <s v="Apr"/>
    <x v="0"/>
  </r>
  <r>
    <d v="2021-04-12T00:00:00"/>
    <s v="P0037"/>
    <n v="3"/>
    <x v="2"/>
    <s v="Cash"/>
    <n v="0"/>
    <s v="Product37"/>
    <s v="Category05"/>
    <s v="Kg"/>
    <n v="67"/>
    <n v="85.76"/>
    <n v="201"/>
    <x v="8"/>
    <n v="12"/>
    <s v="Apr"/>
    <x v="0"/>
  </r>
  <r>
    <d v="2021-04-12T00:00:00"/>
    <s v="P0029"/>
    <n v="4"/>
    <x v="2"/>
    <s v="Online"/>
    <n v="0"/>
    <s v="Product29"/>
    <s v="Category04"/>
    <s v="Lt"/>
    <n v="47"/>
    <n v="53.11"/>
    <n v="188"/>
    <x v="81"/>
    <n v="12"/>
    <s v="Apr"/>
    <x v="0"/>
  </r>
  <r>
    <d v="2021-04-12T00:00:00"/>
    <s v="P0027"/>
    <n v="9"/>
    <x v="2"/>
    <s v="Online"/>
    <n v="0"/>
    <s v="Product27"/>
    <s v="Category04"/>
    <s v="Lt"/>
    <n v="48"/>
    <n v="57.120000000000005"/>
    <n v="432"/>
    <x v="82"/>
    <n v="12"/>
    <s v="Apr"/>
    <x v="0"/>
  </r>
  <r>
    <d v="2021-04-12T00:00:00"/>
    <s v="P0033"/>
    <n v="13"/>
    <x v="2"/>
    <s v="Cash"/>
    <n v="0"/>
    <s v="Product33"/>
    <s v="Category04"/>
    <s v="Kg"/>
    <n v="95"/>
    <n v="119.7"/>
    <n v="1235"/>
    <x v="83"/>
    <n v="12"/>
    <s v="Apr"/>
    <x v="0"/>
  </r>
  <r>
    <d v="2021-04-15T00:00:00"/>
    <s v="P0017"/>
    <n v="3"/>
    <x v="2"/>
    <s v="Online"/>
    <n v="0"/>
    <s v="Product17"/>
    <s v="Category02"/>
    <s v="Ft"/>
    <n v="134"/>
    <n v="156.78"/>
    <n v="402"/>
    <x v="84"/>
    <n v="15"/>
    <s v="Apr"/>
    <x v="0"/>
  </r>
  <r>
    <d v="2021-04-16T00:00:00"/>
    <s v="P0018"/>
    <n v="15"/>
    <x v="2"/>
    <s v="Cash"/>
    <n v="0"/>
    <s v="Product18"/>
    <s v="Category02"/>
    <s v="No."/>
    <n v="37"/>
    <n v="49.21"/>
    <n v="555"/>
    <x v="85"/>
    <n v="16"/>
    <s v="Apr"/>
    <x v="0"/>
  </r>
  <r>
    <d v="2021-04-18T00:00:00"/>
    <s v="P0038"/>
    <n v="9"/>
    <x v="0"/>
    <s v="Online"/>
    <n v="0"/>
    <s v="Product38"/>
    <s v="Category05"/>
    <s v="Kg"/>
    <n v="72"/>
    <n v="79.92"/>
    <n v="648"/>
    <x v="86"/>
    <n v="18"/>
    <s v="Apr"/>
    <x v="0"/>
  </r>
  <r>
    <d v="2021-04-18T00:00:00"/>
    <s v="P0019"/>
    <n v="13"/>
    <x v="2"/>
    <s v="Cash"/>
    <n v="0"/>
    <s v="Product19"/>
    <s v="Category02"/>
    <s v="Ft"/>
    <n v="150"/>
    <n v="210"/>
    <n v="1950"/>
    <x v="87"/>
    <n v="18"/>
    <s v="Apr"/>
    <x v="0"/>
  </r>
  <r>
    <d v="2021-04-23T00:00:00"/>
    <s v="P0042"/>
    <n v="6"/>
    <x v="2"/>
    <s v="Online"/>
    <n v="0"/>
    <s v="Product42"/>
    <s v="Category05"/>
    <s v="Ft"/>
    <n v="120"/>
    <n v="162"/>
    <n v="720"/>
    <x v="19"/>
    <n v="23"/>
    <s v="Apr"/>
    <x v="0"/>
  </r>
  <r>
    <d v="2021-04-23T00:00:00"/>
    <s v="P0028"/>
    <n v="10"/>
    <x v="2"/>
    <s v="Online"/>
    <n v="0"/>
    <s v="Product28"/>
    <s v="Category04"/>
    <s v="No."/>
    <n v="37"/>
    <n v="41.81"/>
    <n v="370"/>
    <x v="56"/>
    <n v="23"/>
    <s v="Apr"/>
    <x v="0"/>
  </r>
  <r>
    <d v="2021-04-24T00:00:00"/>
    <s v="P0030"/>
    <n v="2"/>
    <x v="1"/>
    <s v="Online"/>
    <n v="0"/>
    <s v="Product30"/>
    <s v="Category04"/>
    <s v="Ft"/>
    <n v="148"/>
    <n v="201.28"/>
    <n v="296"/>
    <x v="49"/>
    <n v="24"/>
    <s v="Apr"/>
    <x v="0"/>
  </r>
  <r>
    <d v="2021-04-26T00:00:00"/>
    <s v="P0037"/>
    <n v="3"/>
    <x v="2"/>
    <s v="Online"/>
    <n v="0"/>
    <s v="Product37"/>
    <s v="Category05"/>
    <s v="Kg"/>
    <n v="67"/>
    <n v="85.76"/>
    <n v="201"/>
    <x v="8"/>
    <n v="26"/>
    <s v="Apr"/>
    <x v="0"/>
  </r>
  <r>
    <d v="2021-04-29T00:00:00"/>
    <s v="P0030"/>
    <n v="7"/>
    <x v="2"/>
    <s v="Online"/>
    <n v="0"/>
    <s v="Product30"/>
    <s v="Category04"/>
    <s v="Ft"/>
    <n v="148"/>
    <n v="201.28"/>
    <n v="1036"/>
    <x v="88"/>
    <n v="29"/>
    <s v="Apr"/>
    <x v="0"/>
  </r>
  <r>
    <d v="2021-04-30T00:00:00"/>
    <s v="P0029"/>
    <n v="1"/>
    <x v="2"/>
    <s v="Online"/>
    <n v="0"/>
    <s v="Product29"/>
    <s v="Category04"/>
    <s v="Lt"/>
    <n v="47"/>
    <n v="53.11"/>
    <n v="47"/>
    <x v="89"/>
    <n v="30"/>
    <s v="Apr"/>
    <x v="0"/>
  </r>
  <r>
    <d v="2021-05-01T00:00:00"/>
    <s v="P0018"/>
    <n v="3"/>
    <x v="1"/>
    <s v="Cash"/>
    <n v="0"/>
    <s v="Product18"/>
    <s v="Category02"/>
    <s v="No."/>
    <n v="37"/>
    <n v="49.21"/>
    <n v="111"/>
    <x v="90"/>
    <n v="1"/>
    <s v="May"/>
    <x v="0"/>
  </r>
  <r>
    <d v="2021-05-01T00:00:00"/>
    <s v="P0042"/>
    <n v="1"/>
    <x v="1"/>
    <s v="Cash"/>
    <n v="0"/>
    <s v="Product42"/>
    <s v="Category05"/>
    <s v="Ft"/>
    <n v="120"/>
    <n v="162"/>
    <n v="120"/>
    <x v="70"/>
    <n v="1"/>
    <s v="May"/>
    <x v="0"/>
  </r>
  <r>
    <d v="2021-05-03T00:00:00"/>
    <s v="P0034"/>
    <n v="3"/>
    <x v="1"/>
    <s v="Online"/>
    <n v="0"/>
    <s v="Product34"/>
    <s v="Category04"/>
    <s v="Lt"/>
    <n v="55"/>
    <n v="58.3"/>
    <n v="165"/>
    <x v="91"/>
    <n v="3"/>
    <s v="May"/>
    <x v="0"/>
  </r>
  <r>
    <d v="2021-05-04T00:00:00"/>
    <s v="P0015"/>
    <n v="13"/>
    <x v="1"/>
    <s v="Online"/>
    <n v="0"/>
    <s v="Product15"/>
    <s v="Category02"/>
    <s v="No."/>
    <n v="12"/>
    <n v="15.719999999999999"/>
    <n v="156"/>
    <x v="92"/>
    <n v="4"/>
    <s v="May"/>
    <x v="0"/>
  </r>
  <r>
    <d v="2021-05-04T00:00:00"/>
    <s v="P0014"/>
    <n v="4"/>
    <x v="2"/>
    <s v="Cash"/>
    <n v="0"/>
    <s v="Product14"/>
    <s v="Category02"/>
    <s v="Kg"/>
    <n v="112"/>
    <n v="146.72"/>
    <n v="448"/>
    <x v="9"/>
    <n v="4"/>
    <s v="May"/>
    <x v="0"/>
  </r>
  <r>
    <d v="2021-05-05T00:00:00"/>
    <s v="P0009"/>
    <n v="13"/>
    <x v="2"/>
    <s v="Cash"/>
    <n v="0"/>
    <s v="Product09"/>
    <s v="Category01"/>
    <s v="No."/>
    <n v="6"/>
    <n v="7.8599999999999994"/>
    <n v="78"/>
    <x v="93"/>
    <n v="5"/>
    <s v="May"/>
    <x v="0"/>
  </r>
  <r>
    <d v="2021-05-06T00:00:00"/>
    <s v="P0008"/>
    <n v="15"/>
    <x v="2"/>
    <s v="Online"/>
    <n v="0"/>
    <s v="Product08"/>
    <s v="Category01"/>
    <s v="Kg"/>
    <n v="83"/>
    <n v="94.62"/>
    <n v="1245"/>
    <x v="94"/>
    <n v="6"/>
    <s v="May"/>
    <x v="0"/>
  </r>
  <r>
    <d v="2021-05-06T00:00:00"/>
    <s v="P0009"/>
    <n v="6"/>
    <x v="1"/>
    <s v="Online"/>
    <n v="0"/>
    <s v="Product09"/>
    <s v="Category01"/>
    <s v="No."/>
    <n v="6"/>
    <n v="7.8599999999999994"/>
    <n v="36"/>
    <x v="95"/>
    <n v="6"/>
    <s v="May"/>
    <x v="0"/>
  </r>
  <r>
    <d v="2021-05-07T00:00:00"/>
    <s v="P0018"/>
    <n v="1"/>
    <x v="2"/>
    <s v="Cash"/>
    <n v="0"/>
    <s v="Product18"/>
    <s v="Category02"/>
    <s v="No."/>
    <n v="37"/>
    <n v="49.21"/>
    <n v="37"/>
    <x v="96"/>
    <n v="7"/>
    <s v="May"/>
    <x v="0"/>
  </r>
  <r>
    <d v="2021-05-09T00:00:00"/>
    <s v="P0016"/>
    <n v="6"/>
    <x v="1"/>
    <s v="Online"/>
    <n v="0"/>
    <s v="Product16"/>
    <s v="Category02"/>
    <s v="No."/>
    <n v="13"/>
    <n v="16.64"/>
    <n v="78"/>
    <x v="97"/>
    <n v="9"/>
    <s v="May"/>
    <x v="0"/>
  </r>
  <r>
    <d v="2021-05-09T00:00:00"/>
    <s v="P0028"/>
    <n v="8"/>
    <x v="2"/>
    <s v="Cash"/>
    <n v="0"/>
    <s v="Product28"/>
    <s v="Category04"/>
    <s v="No."/>
    <n v="37"/>
    <n v="41.81"/>
    <n v="296"/>
    <x v="98"/>
    <n v="9"/>
    <s v="May"/>
    <x v="0"/>
  </r>
  <r>
    <d v="2021-05-12T00:00:00"/>
    <s v="P0016"/>
    <n v="3"/>
    <x v="2"/>
    <s v="Online"/>
    <n v="0"/>
    <s v="Product16"/>
    <s v="Category02"/>
    <s v="No."/>
    <n v="13"/>
    <n v="16.64"/>
    <n v="39"/>
    <x v="99"/>
    <n v="12"/>
    <s v="May"/>
    <x v="0"/>
  </r>
  <r>
    <d v="2021-05-12T00:00:00"/>
    <s v="P0035"/>
    <n v="15"/>
    <x v="2"/>
    <s v="Online"/>
    <n v="0"/>
    <s v="Product35"/>
    <s v="Category04"/>
    <s v="No."/>
    <n v="5"/>
    <n v="6.7"/>
    <n v="75"/>
    <x v="100"/>
    <n v="12"/>
    <s v="May"/>
    <x v="0"/>
  </r>
  <r>
    <d v="2021-05-13T00:00:00"/>
    <s v="P0029"/>
    <n v="4"/>
    <x v="2"/>
    <s v="Online"/>
    <n v="0"/>
    <s v="Product29"/>
    <s v="Category04"/>
    <s v="Lt"/>
    <n v="47"/>
    <n v="53.11"/>
    <n v="188"/>
    <x v="81"/>
    <n v="13"/>
    <s v="May"/>
    <x v="0"/>
  </r>
  <r>
    <d v="2021-05-20T00:00:00"/>
    <s v="P0042"/>
    <n v="2"/>
    <x v="1"/>
    <s v="Cash"/>
    <n v="0"/>
    <s v="Product42"/>
    <s v="Category05"/>
    <s v="Ft"/>
    <n v="120"/>
    <n v="162"/>
    <n v="240"/>
    <x v="101"/>
    <n v="20"/>
    <s v="May"/>
    <x v="0"/>
  </r>
  <r>
    <d v="2021-05-23T00:00:00"/>
    <s v="P0040"/>
    <n v="11"/>
    <x v="2"/>
    <s v="Online"/>
    <n v="0"/>
    <s v="Product40"/>
    <s v="Category05"/>
    <s v="Kg"/>
    <n v="90"/>
    <n v="115.2"/>
    <n v="990"/>
    <x v="102"/>
    <n v="23"/>
    <s v="May"/>
    <x v="0"/>
  </r>
  <r>
    <d v="2021-05-30T00:00:00"/>
    <s v="P0023"/>
    <n v="13"/>
    <x v="1"/>
    <s v="Online"/>
    <n v="0"/>
    <s v="Product23"/>
    <s v="Category03"/>
    <s v="Ft"/>
    <n v="141"/>
    <n v="149.46"/>
    <n v="1833"/>
    <x v="103"/>
    <n v="30"/>
    <s v="May"/>
    <x v="0"/>
  </r>
  <r>
    <d v="2021-05-30T00:00:00"/>
    <s v="P0013"/>
    <n v="6"/>
    <x v="1"/>
    <s v="Cash"/>
    <n v="0"/>
    <s v="Product13"/>
    <s v="Category02"/>
    <s v="Kg"/>
    <n v="112"/>
    <n v="122.08"/>
    <n v="672"/>
    <x v="2"/>
    <n v="30"/>
    <s v="May"/>
    <x v="0"/>
  </r>
  <r>
    <d v="2021-06-03T00:00:00"/>
    <s v="P0021"/>
    <n v="10"/>
    <x v="2"/>
    <s v="Cash"/>
    <n v="0"/>
    <s v="Product21"/>
    <s v="Category03"/>
    <s v="Ft"/>
    <n v="126"/>
    <n v="162.54"/>
    <n v="1260"/>
    <x v="104"/>
    <n v="3"/>
    <s v="Jun"/>
    <x v="0"/>
  </r>
  <r>
    <d v="2021-06-04T00:00:00"/>
    <s v="P0020"/>
    <n v="8"/>
    <x v="0"/>
    <s v="Online"/>
    <n v="0"/>
    <s v="Product20"/>
    <s v="Category03"/>
    <s v="Lt"/>
    <n v="61"/>
    <n v="76.25"/>
    <n v="488"/>
    <x v="105"/>
    <n v="4"/>
    <s v="Jun"/>
    <x v="0"/>
  </r>
  <r>
    <d v="2021-06-04T00:00:00"/>
    <s v="P0020"/>
    <n v="12"/>
    <x v="1"/>
    <s v="Cash"/>
    <n v="0"/>
    <s v="Product20"/>
    <s v="Category03"/>
    <s v="Lt"/>
    <n v="61"/>
    <n v="76.25"/>
    <n v="732"/>
    <x v="106"/>
    <n v="4"/>
    <s v="Jun"/>
    <x v="0"/>
  </r>
  <r>
    <d v="2021-06-05T00:00:00"/>
    <s v="P0022"/>
    <n v="15"/>
    <x v="0"/>
    <s v="Online"/>
    <n v="0"/>
    <s v="Product22"/>
    <s v="Category03"/>
    <s v="Ft"/>
    <n v="121"/>
    <n v="141.57"/>
    <n v="1815"/>
    <x v="107"/>
    <n v="5"/>
    <s v="Jun"/>
    <x v="0"/>
  </r>
  <r>
    <d v="2021-06-05T00:00:00"/>
    <s v="P0035"/>
    <n v="10"/>
    <x v="2"/>
    <s v="Online"/>
    <n v="0"/>
    <s v="Product35"/>
    <s v="Category04"/>
    <s v="No."/>
    <n v="5"/>
    <n v="6.7"/>
    <n v="50"/>
    <x v="108"/>
    <n v="5"/>
    <s v="Jun"/>
    <x v="0"/>
  </r>
  <r>
    <d v="2021-06-06T00:00:00"/>
    <s v="P0033"/>
    <n v="6"/>
    <x v="2"/>
    <s v="Online"/>
    <n v="0"/>
    <s v="Product33"/>
    <s v="Category04"/>
    <s v="Kg"/>
    <n v="95"/>
    <n v="119.7"/>
    <n v="570"/>
    <x v="109"/>
    <n v="6"/>
    <s v="Jun"/>
    <x v="0"/>
  </r>
  <r>
    <d v="2021-06-08T00:00:00"/>
    <s v="P0028"/>
    <n v="11"/>
    <x v="2"/>
    <s v="Online"/>
    <n v="0"/>
    <s v="Product28"/>
    <s v="Category04"/>
    <s v="No."/>
    <n v="37"/>
    <n v="41.81"/>
    <n v="407"/>
    <x v="110"/>
    <n v="8"/>
    <s v="Jun"/>
    <x v="0"/>
  </r>
  <r>
    <d v="2021-06-08T00:00:00"/>
    <s v="P0004"/>
    <n v="11"/>
    <x v="0"/>
    <s v="Cash"/>
    <n v="0"/>
    <s v="Product04"/>
    <s v="Category01"/>
    <s v="Lt"/>
    <n v="44"/>
    <n v="48.84"/>
    <n v="484"/>
    <x v="111"/>
    <n v="8"/>
    <s v="Jun"/>
    <x v="0"/>
  </r>
  <r>
    <d v="2021-06-09T00:00:00"/>
    <s v="P0001"/>
    <n v="7"/>
    <x v="2"/>
    <s v="Online"/>
    <n v="0"/>
    <s v="Product01"/>
    <s v="Category01"/>
    <s v="Kg"/>
    <n v="98"/>
    <n v="103.88"/>
    <n v="686"/>
    <x v="25"/>
    <n v="9"/>
    <s v="Jun"/>
    <x v="0"/>
  </r>
  <r>
    <d v="2021-06-11T00:00:00"/>
    <s v="P0032"/>
    <n v="12"/>
    <x v="0"/>
    <s v="Cash"/>
    <n v="0"/>
    <s v="Product32"/>
    <s v="Category04"/>
    <s v="Kg"/>
    <n v="89"/>
    <n v="117.48"/>
    <n v="1068"/>
    <x v="112"/>
    <n v="11"/>
    <s v="Jun"/>
    <x v="0"/>
  </r>
  <r>
    <d v="2021-06-12T00:00:00"/>
    <s v="P0041"/>
    <n v="6"/>
    <x v="2"/>
    <s v="Online"/>
    <n v="0"/>
    <s v="Product41"/>
    <s v="Category05"/>
    <s v="Ft"/>
    <n v="138"/>
    <n v="173.88"/>
    <n v="828"/>
    <x v="113"/>
    <n v="12"/>
    <s v="Jun"/>
    <x v="0"/>
  </r>
  <r>
    <d v="2021-06-14T00:00:00"/>
    <s v="P0025"/>
    <n v="10"/>
    <x v="1"/>
    <s v="Cash"/>
    <n v="0"/>
    <s v="Product25"/>
    <s v="Category03"/>
    <s v="No."/>
    <n v="7"/>
    <n v="8.33"/>
    <n v="70"/>
    <x v="114"/>
    <n v="14"/>
    <s v="Jun"/>
    <x v="0"/>
  </r>
  <r>
    <d v="2021-06-16T00:00:00"/>
    <s v="P0019"/>
    <n v="5"/>
    <x v="0"/>
    <s v="Cash"/>
    <n v="0"/>
    <s v="Product19"/>
    <s v="Category02"/>
    <s v="Ft"/>
    <n v="150"/>
    <n v="210"/>
    <n v="750"/>
    <x v="115"/>
    <n v="16"/>
    <s v="Jun"/>
    <x v="0"/>
  </r>
  <r>
    <d v="2021-06-16T00:00:00"/>
    <s v="P0015"/>
    <n v="12"/>
    <x v="1"/>
    <s v="Cash"/>
    <n v="0"/>
    <s v="Product15"/>
    <s v="Category02"/>
    <s v="No."/>
    <n v="12"/>
    <n v="15.719999999999999"/>
    <n v="144"/>
    <x v="116"/>
    <n v="16"/>
    <s v="Jun"/>
    <x v="0"/>
  </r>
  <r>
    <d v="2021-06-16T00:00:00"/>
    <s v="P0039"/>
    <n v="11"/>
    <x v="2"/>
    <s v="Cash"/>
    <n v="0"/>
    <s v="Product39"/>
    <s v="Category05"/>
    <s v="No."/>
    <n v="37"/>
    <n v="42.55"/>
    <n v="407"/>
    <x v="57"/>
    <n v="16"/>
    <s v="Jun"/>
    <x v="0"/>
  </r>
  <r>
    <d v="2021-06-18T00:00:00"/>
    <s v="P0025"/>
    <n v="13"/>
    <x v="2"/>
    <s v="Cash"/>
    <n v="0"/>
    <s v="Product25"/>
    <s v="Category03"/>
    <s v="No."/>
    <n v="7"/>
    <n v="8.33"/>
    <n v="91"/>
    <x v="117"/>
    <n v="18"/>
    <s v="Jun"/>
    <x v="0"/>
  </r>
  <r>
    <d v="2021-06-19T00:00:00"/>
    <s v="P0041"/>
    <n v="5"/>
    <x v="2"/>
    <s v="Online"/>
    <n v="0"/>
    <s v="Product41"/>
    <s v="Category05"/>
    <s v="Ft"/>
    <n v="138"/>
    <n v="173.88"/>
    <n v="690"/>
    <x v="118"/>
    <n v="19"/>
    <s v="Jun"/>
    <x v="0"/>
  </r>
  <r>
    <d v="2021-06-20T00:00:00"/>
    <s v="P0016"/>
    <n v="1"/>
    <x v="0"/>
    <s v="Cash"/>
    <n v="0"/>
    <s v="Product16"/>
    <s v="Category02"/>
    <s v="No."/>
    <n v="13"/>
    <n v="16.64"/>
    <n v="13"/>
    <x v="119"/>
    <n v="20"/>
    <s v="Jun"/>
    <x v="0"/>
  </r>
  <r>
    <d v="2021-06-23T00:00:00"/>
    <s v="P0016"/>
    <n v="4"/>
    <x v="2"/>
    <s v="Online"/>
    <n v="0"/>
    <s v="Product16"/>
    <s v="Category02"/>
    <s v="No."/>
    <n v="13"/>
    <n v="16.64"/>
    <n v="52"/>
    <x v="120"/>
    <n v="23"/>
    <s v="Jun"/>
    <x v="0"/>
  </r>
  <r>
    <d v="2021-06-24T00:00:00"/>
    <s v="P0011"/>
    <n v="13"/>
    <x v="2"/>
    <s v="Online"/>
    <n v="0"/>
    <s v="Product11"/>
    <s v="Category02"/>
    <s v="Lt"/>
    <n v="44"/>
    <n v="48.4"/>
    <n v="572"/>
    <x v="121"/>
    <n v="24"/>
    <s v="Jun"/>
    <x v="0"/>
  </r>
  <r>
    <d v="2021-06-26T00:00:00"/>
    <s v="P0009"/>
    <n v="7"/>
    <x v="1"/>
    <s v="Online"/>
    <n v="0"/>
    <s v="Product09"/>
    <s v="Category01"/>
    <s v="No."/>
    <n v="6"/>
    <n v="7.8599999999999994"/>
    <n v="42"/>
    <x v="122"/>
    <n v="26"/>
    <s v="Jun"/>
    <x v="0"/>
  </r>
  <r>
    <d v="2021-06-27T00:00:00"/>
    <s v="P0005"/>
    <n v="11"/>
    <x v="2"/>
    <s v="Cash"/>
    <n v="0"/>
    <s v="Product05"/>
    <s v="Category01"/>
    <s v="Ft"/>
    <n v="133"/>
    <n v="155.61000000000001"/>
    <n v="1463"/>
    <x v="123"/>
    <n v="27"/>
    <s v="Jun"/>
    <x v="0"/>
  </r>
  <r>
    <d v="2021-06-28T00:00:00"/>
    <s v="P0021"/>
    <n v="2"/>
    <x v="1"/>
    <s v="Cash"/>
    <n v="0"/>
    <s v="Product21"/>
    <s v="Category03"/>
    <s v="Ft"/>
    <n v="126"/>
    <n v="162.54"/>
    <n v="252"/>
    <x v="124"/>
    <n v="28"/>
    <s v="Jun"/>
    <x v="0"/>
  </r>
  <r>
    <d v="2021-06-28T00:00:00"/>
    <s v="P0035"/>
    <n v="7"/>
    <x v="1"/>
    <s v="Online"/>
    <n v="0"/>
    <s v="Product35"/>
    <s v="Category04"/>
    <s v="No."/>
    <n v="5"/>
    <n v="6.7"/>
    <n v="35"/>
    <x v="21"/>
    <n v="28"/>
    <s v="Jun"/>
    <x v="0"/>
  </r>
  <r>
    <d v="2021-06-29T00:00:00"/>
    <s v="P0014"/>
    <n v="4"/>
    <x v="2"/>
    <s v="Online"/>
    <n v="0"/>
    <s v="Product14"/>
    <s v="Category02"/>
    <s v="Kg"/>
    <n v="112"/>
    <n v="146.72"/>
    <n v="448"/>
    <x v="9"/>
    <n v="29"/>
    <s v="Jun"/>
    <x v="0"/>
  </r>
  <r>
    <d v="2021-07-01T00:00:00"/>
    <s v="P0005"/>
    <n v="11"/>
    <x v="2"/>
    <s v="Cash"/>
    <n v="0"/>
    <s v="Product05"/>
    <s v="Category01"/>
    <s v="Ft"/>
    <n v="133"/>
    <n v="155.61000000000001"/>
    <n v="1463"/>
    <x v="123"/>
    <n v="1"/>
    <s v="Jul"/>
    <x v="0"/>
  </r>
  <r>
    <d v="2021-07-02T00:00:00"/>
    <s v="P0010"/>
    <n v="11"/>
    <x v="2"/>
    <s v="Cash"/>
    <n v="0"/>
    <s v="Product10"/>
    <s v="Category02"/>
    <s v="Ft"/>
    <n v="148"/>
    <n v="164.28"/>
    <n v="1628"/>
    <x v="125"/>
    <n v="2"/>
    <s v="Jul"/>
    <x v="0"/>
  </r>
  <r>
    <d v="2021-07-03T00:00:00"/>
    <s v="P0033"/>
    <n v="9"/>
    <x v="1"/>
    <s v="Cash"/>
    <n v="0"/>
    <s v="Product33"/>
    <s v="Category04"/>
    <s v="Kg"/>
    <n v="95"/>
    <n v="119.7"/>
    <n v="855"/>
    <x v="126"/>
    <n v="3"/>
    <s v="Jul"/>
    <x v="0"/>
  </r>
  <r>
    <d v="2021-07-03T00:00:00"/>
    <s v="P0003"/>
    <n v="8"/>
    <x v="1"/>
    <s v="Cash"/>
    <n v="0"/>
    <s v="Product03"/>
    <s v="Category01"/>
    <s v="Kg"/>
    <n v="71"/>
    <n v="80.94"/>
    <n v="568"/>
    <x v="6"/>
    <n v="3"/>
    <s v="Jul"/>
    <x v="0"/>
  </r>
  <r>
    <d v="2021-07-05T00:00:00"/>
    <s v="P0002"/>
    <n v="8"/>
    <x v="2"/>
    <s v="Online"/>
    <n v="0"/>
    <s v="Product02"/>
    <s v="Category01"/>
    <s v="Kg"/>
    <n v="105"/>
    <n v="142.80000000000001"/>
    <n v="840"/>
    <x v="63"/>
    <n v="5"/>
    <s v="Jul"/>
    <x v="0"/>
  </r>
  <r>
    <d v="2021-07-06T00:00:00"/>
    <s v="P0041"/>
    <n v="15"/>
    <x v="2"/>
    <s v="Cash"/>
    <n v="0"/>
    <s v="Product41"/>
    <s v="Category05"/>
    <s v="Ft"/>
    <n v="138"/>
    <n v="173.88"/>
    <n v="2070"/>
    <x v="127"/>
    <n v="6"/>
    <s v="Jul"/>
    <x v="0"/>
  </r>
  <r>
    <d v="2021-07-08T00:00:00"/>
    <s v="P0004"/>
    <n v="10"/>
    <x v="2"/>
    <s v="Online"/>
    <n v="0"/>
    <s v="Product04"/>
    <s v="Category01"/>
    <s v="Lt"/>
    <n v="44"/>
    <n v="48.84"/>
    <n v="440"/>
    <x v="28"/>
    <n v="8"/>
    <s v="Jul"/>
    <x v="0"/>
  </r>
  <r>
    <d v="2021-07-10T00:00:00"/>
    <s v="P0034"/>
    <n v="6"/>
    <x v="0"/>
    <s v="Cash"/>
    <n v="0"/>
    <s v="Product34"/>
    <s v="Category04"/>
    <s v="Lt"/>
    <n v="55"/>
    <n v="58.3"/>
    <n v="330"/>
    <x v="20"/>
    <n v="10"/>
    <s v="Jul"/>
    <x v="0"/>
  </r>
  <r>
    <d v="2021-07-11T00:00:00"/>
    <s v="P0009"/>
    <n v="4"/>
    <x v="0"/>
    <s v="Online"/>
    <n v="0"/>
    <s v="Product09"/>
    <s v="Category01"/>
    <s v="No."/>
    <n v="6"/>
    <n v="7.8599999999999994"/>
    <n v="24"/>
    <x v="128"/>
    <n v="11"/>
    <s v="Jul"/>
    <x v="0"/>
  </r>
  <r>
    <d v="2021-07-13T00:00:00"/>
    <s v="P0019"/>
    <n v="1"/>
    <x v="2"/>
    <s v="Cash"/>
    <n v="0"/>
    <s v="Product19"/>
    <s v="Category02"/>
    <s v="Ft"/>
    <n v="150"/>
    <n v="210"/>
    <n v="150"/>
    <x v="129"/>
    <n v="13"/>
    <s v="Jul"/>
    <x v="0"/>
  </r>
  <r>
    <d v="2021-07-16T00:00:00"/>
    <s v="P0023"/>
    <n v="8"/>
    <x v="0"/>
    <s v="Cash"/>
    <n v="0"/>
    <s v="Product23"/>
    <s v="Category03"/>
    <s v="Ft"/>
    <n v="141"/>
    <n v="149.46"/>
    <n v="1128"/>
    <x v="130"/>
    <n v="16"/>
    <s v="Jul"/>
    <x v="0"/>
  </r>
  <r>
    <d v="2021-07-18T00:00:00"/>
    <s v="P0027"/>
    <n v="14"/>
    <x v="1"/>
    <s v="Online"/>
    <n v="0"/>
    <s v="Product27"/>
    <s v="Category04"/>
    <s v="Lt"/>
    <n v="48"/>
    <n v="57.120000000000005"/>
    <n v="672"/>
    <x v="131"/>
    <n v="18"/>
    <s v="Jul"/>
    <x v="0"/>
  </r>
  <r>
    <d v="2021-07-20T00:00:00"/>
    <s v="P0038"/>
    <n v="11"/>
    <x v="1"/>
    <s v="Online"/>
    <n v="0"/>
    <s v="Product38"/>
    <s v="Category05"/>
    <s v="Kg"/>
    <n v="72"/>
    <n v="79.92"/>
    <n v="792"/>
    <x v="132"/>
    <n v="20"/>
    <s v="Jul"/>
    <x v="0"/>
  </r>
  <r>
    <d v="2021-07-20T00:00:00"/>
    <s v="P0043"/>
    <n v="5"/>
    <x v="2"/>
    <s v="Online"/>
    <n v="0"/>
    <s v="Product43"/>
    <s v="Category05"/>
    <s v="Kg"/>
    <n v="67"/>
    <n v="83.08"/>
    <n v="335"/>
    <x v="133"/>
    <n v="20"/>
    <s v="Jul"/>
    <x v="0"/>
  </r>
  <r>
    <d v="2021-07-21T00:00:00"/>
    <s v="P0029"/>
    <n v="15"/>
    <x v="2"/>
    <s v="Online"/>
    <n v="0"/>
    <s v="Product29"/>
    <s v="Category04"/>
    <s v="Lt"/>
    <n v="47"/>
    <n v="53.11"/>
    <n v="705"/>
    <x v="134"/>
    <n v="21"/>
    <s v="Jul"/>
    <x v="0"/>
  </r>
  <r>
    <d v="2021-07-22T00:00:00"/>
    <s v="P0026"/>
    <n v="3"/>
    <x v="0"/>
    <s v="Cash"/>
    <n v="0"/>
    <s v="Product26"/>
    <s v="Category04"/>
    <s v="No."/>
    <n v="18"/>
    <n v="24.66"/>
    <n v="54"/>
    <x v="135"/>
    <n v="22"/>
    <s v="Jul"/>
    <x v="0"/>
  </r>
  <r>
    <d v="2021-07-22T00:00:00"/>
    <s v="P0024"/>
    <n v="14"/>
    <x v="1"/>
    <s v="Cash"/>
    <n v="0"/>
    <s v="Product24"/>
    <s v="Category03"/>
    <s v="Ft"/>
    <n v="144"/>
    <n v="156.96"/>
    <n v="2016"/>
    <x v="65"/>
    <n v="22"/>
    <s v="Jul"/>
    <x v="0"/>
  </r>
  <r>
    <d v="2021-07-23T00:00:00"/>
    <s v="P0036"/>
    <n v="7"/>
    <x v="0"/>
    <s v="Online"/>
    <n v="0"/>
    <s v="Product36"/>
    <s v="Category04"/>
    <s v="Kg"/>
    <n v="90"/>
    <n v="96.3"/>
    <n v="630"/>
    <x v="136"/>
    <n v="23"/>
    <s v="Jul"/>
    <x v="0"/>
  </r>
  <r>
    <d v="2021-07-23T00:00:00"/>
    <s v="P0037"/>
    <n v="8"/>
    <x v="2"/>
    <s v="Online"/>
    <n v="0"/>
    <s v="Product37"/>
    <s v="Category05"/>
    <s v="Kg"/>
    <n v="67"/>
    <n v="85.76"/>
    <n v="536"/>
    <x v="137"/>
    <n v="23"/>
    <s v="Jul"/>
    <x v="0"/>
  </r>
  <r>
    <d v="2021-07-24T00:00:00"/>
    <s v="P0009"/>
    <n v="4"/>
    <x v="1"/>
    <s v="Cash"/>
    <n v="0"/>
    <s v="Product09"/>
    <s v="Category01"/>
    <s v="No."/>
    <n v="6"/>
    <n v="7.8599999999999994"/>
    <n v="24"/>
    <x v="128"/>
    <n v="24"/>
    <s v="Jul"/>
    <x v="0"/>
  </r>
  <r>
    <d v="2021-07-29T00:00:00"/>
    <s v="P0044"/>
    <n v="15"/>
    <x v="1"/>
    <s v="Cash"/>
    <n v="0"/>
    <s v="Product44"/>
    <s v="Category05"/>
    <s v="Kg"/>
    <n v="76"/>
    <n v="82.08"/>
    <n v="1140"/>
    <x v="138"/>
    <n v="29"/>
    <s v="Jul"/>
    <x v="0"/>
  </r>
  <r>
    <d v="2021-08-01T00:00:00"/>
    <s v="P0001"/>
    <n v="11"/>
    <x v="2"/>
    <s v="Cash"/>
    <n v="0"/>
    <s v="Product01"/>
    <s v="Category01"/>
    <s v="Kg"/>
    <n v="98"/>
    <n v="103.88"/>
    <n v="1078"/>
    <x v="139"/>
    <n v="1"/>
    <s v="Aug"/>
    <x v="0"/>
  </r>
  <r>
    <d v="2021-08-02T00:00:00"/>
    <s v="P0023"/>
    <n v="3"/>
    <x v="2"/>
    <s v="Online"/>
    <n v="0"/>
    <s v="Product23"/>
    <s v="Category03"/>
    <s v="Ft"/>
    <n v="141"/>
    <n v="149.46"/>
    <n v="423"/>
    <x v="13"/>
    <n v="2"/>
    <s v="Aug"/>
    <x v="0"/>
  </r>
  <r>
    <d v="2021-08-03T00:00:00"/>
    <s v="P0022"/>
    <n v="13"/>
    <x v="1"/>
    <s v="Online"/>
    <n v="0"/>
    <s v="Product22"/>
    <s v="Category03"/>
    <s v="Ft"/>
    <n v="121"/>
    <n v="141.57"/>
    <n v="1573"/>
    <x v="140"/>
    <n v="3"/>
    <s v="Aug"/>
    <x v="0"/>
  </r>
  <r>
    <d v="2021-08-03T00:00:00"/>
    <s v="P0034"/>
    <n v="12"/>
    <x v="1"/>
    <s v="Online"/>
    <n v="0"/>
    <s v="Product34"/>
    <s v="Category04"/>
    <s v="Lt"/>
    <n v="55"/>
    <n v="58.3"/>
    <n v="660"/>
    <x v="141"/>
    <n v="3"/>
    <s v="Aug"/>
    <x v="0"/>
  </r>
  <r>
    <d v="2021-08-05T00:00:00"/>
    <s v="P0028"/>
    <n v="14"/>
    <x v="2"/>
    <s v="Cash"/>
    <n v="0"/>
    <s v="Product28"/>
    <s v="Category04"/>
    <s v="No."/>
    <n v="37"/>
    <n v="41.81"/>
    <n v="518"/>
    <x v="142"/>
    <n v="5"/>
    <s v="Aug"/>
    <x v="0"/>
  </r>
  <r>
    <d v="2021-08-06T00:00:00"/>
    <s v="P0037"/>
    <n v="1"/>
    <x v="0"/>
    <s v="Cash"/>
    <n v="0"/>
    <s v="Product37"/>
    <s v="Category05"/>
    <s v="Kg"/>
    <n v="67"/>
    <n v="85.76"/>
    <n v="67"/>
    <x v="143"/>
    <n v="6"/>
    <s v="Aug"/>
    <x v="0"/>
  </r>
  <r>
    <d v="2021-08-10T00:00:00"/>
    <s v="P0005"/>
    <n v="4"/>
    <x v="0"/>
    <s v="Cash"/>
    <n v="0"/>
    <s v="Product05"/>
    <s v="Category01"/>
    <s v="Ft"/>
    <n v="133"/>
    <n v="155.61000000000001"/>
    <n v="532"/>
    <x v="144"/>
    <n v="10"/>
    <s v="Aug"/>
    <x v="0"/>
  </r>
  <r>
    <d v="2021-08-10T00:00:00"/>
    <s v="P0044"/>
    <n v="10"/>
    <x v="1"/>
    <s v="Cash"/>
    <n v="0"/>
    <s v="Product44"/>
    <s v="Category05"/>
    <s v="Kg"/>
    <n v="76"/>
    <n v="82.08"/>
    <n v="760"/>
    <x v="145"/>
    <n v="10"/>
    <s v="Aug"/>
    <x v="0"/>
  </r>
  <r>
    <d v="2021-08-10T00:00:00"/>
    <s v="P0006"/>
    <n v="6"/>
    <x v="2"/>
    <s v="Cash"/>
    <n v="0"/>
    <s v="Product06"/>
    <s v="Category01"/>
    <s v="Kg"/>
    <n v="75"/>
    <n v="85.5"/>
    <n v="450"/>
    <x v="146"/>
    <n v="10"/>
    <s v="Aug"/>
    <x v="0"/>
  </r>
  <r>
    <d v="2021-08-11T00:00:00"/>
    <s v="P0023"/>
    <n v="4"/>
    <x v="2"/>
    <s v="Online"/>
    <n v="0"/>
    <s v="Product23"/>
    <s v="Category03"/>
    <s v="Ft"/>
    <n v="141"/>
    <n v="149.46"/>
    <n v="564"/>
    <x v="147"/>
    <n v="11"/>
    <s v="Aug"/>
    <x v="0"/>
  </r>
  <r>
    <d v="2021-08-13T00:00:00"/>
    <s v="P0011"/>
    <n v="13"/>
    <x v="2"/>
    <s v="Online"/>
    <n v="0"/>
    <s v="Product11"/>
    <s v="Category02"/>
    <s v="Lt"/>
    <n v="44"/>
    <n v="48.4"/>
    <n v="572"/>
    <x v="121"/>
    <n v="13"/>
    <s v="Aug"/>
    <x v="0"/>
  </r>
  <r>
    <d v="2021-08-13T00:00:00"/>
    <s v="P0027"/>
    <n v="9"/>
    <x v="2"/>
    <s v="Online"/>
    <n v="0"/>
    <s v="Product27"/>
    <s v="Category04"/>
    <s v="Lt"/>
    <n v="48"/>
    <n v="57.120000000000005"/>
    <n v="432"/>
    <x v="82"/>
    <n v="13"/>
    <s v="Aug"/>
    <x v="0"/>
  </r>
  <r>
    <d v="2021-08-16T00:00:00"/>
    <s v="P0003"/>
    <n v="3"/>
    <x v="1"/>
    <s v="Online"/>
    <n v="0"/>
    <s v="Product03"/>
    <s v="Category01"/>
    <s v="Kg"/>
    <n v="71"/>
    <n v="80.94"/>
    <n v="213"/>
    <x v="148"/>
    <n v="16"/>
    <s v="Aug"/>
    <x v="0"/>
  </r>
  <r>
    <d v="2021-08-18T00:00:00"/>
    <s v="P0025"/>
    <n v="6"/>
    <x v="2"/>
    <s v="Online"/>
    <n v="0"/>
    <s v="Product25"/>
    <s v="Category03"/>
    <s v="No."/>
    <n v="7"/>
    <n v="8.33"/>
    <n v="42"/>
    <x v="149"/>
    <n v="18"/>
    <s v="Aug"/>
    <x v="0"/>
  </r>
  <r>
    <d v="2021-08-20T00:00:00"/>
    <s v="P0020"/>
    <n v="15"/>
    <x v="2"/>
    <s v="Cash"/>
    <n v="0"/>
    <s v="Product20"/>
    <s v="Category03"/>
    <s v="Lt"/>
    <n v="61"/>
    <n v="76.25"/>
    <n v="915"/>
    <x v="150"/>
    <n v="20"/>
    <s v="Aug"/>
    <x v="0"/>
  </r>
  <r>
    <d v="2021-08-20T00:00:00"/>
    <s v="P0031"/>
    <n v="9"/>
    <x v="2"/>
    <s v="Online"/>
    <n v="0"/>
    <s v="Product31"/>
    <s v="Category04"/>
    <s v="Kg"/>
    <n v="93"/>
    <n v="104.16"/>
    <n v="837"/>
    <x v="151"/>
    <n v="20"/>
    <s v="Aug"/>
    <x v="0"/>
  </r>
  <r>
    <d v="2021-08-20T00:00:00"/>
    <s v="P0028"/>
    <n v="13"/>
    <x v="2"/>
    <s v="Online"/>
    <n v="0"/>
    <s v="Product28"/>
    <s v="Category04"/>
    <s v="No."/>
    <n v="37"/>
    <n v="41.81"/>
    <n v="481"/>
    <x v="152"/>
    <n v="20"/>
    <s v="Aug"/>
    <x v="0"/>
  </r>
  <r>
    <d v="2021-08-26T00:00:00"/>
    <s v="P0039"/>
    <n v="4"/>
    <x v="2"/>
    <s v="Online"/>
    <n v="0"/>
    <s v="Product39"/>
    <s v="Category05"/>
    <s v="No."/>
    <n v="37"/>
    <n v="42.55"/>
    <n v="148"/>
    <x v="153"/>
    <n v="26"/>
    <s v="Aug"/>
    <x v="0"/>
  </r>
  <r>
    <d v="2021-08-29T00:00:00"/>
    <s v="P0034"/>
    <n v="12"/>
    <x v="0"/>
    <s v="Online"/>
    <n v="0"/>
    <s v="Product34"/>
    <s v="Category04"/>
    <s v="Lt"/>
    <n v="55"/>
    <n v="58.3"/>
    <n v="660"/>
    <x v="141"/>
    <n v="29"/>
    <s v="Aug"/>
    <x v="0"/>
  </r>
  <r>
    <d v="2021-08-30T00:00:00"/>
    <s v="P0013"/>
    <n v="13"/>
    <x v="2"/>
    <s v="Online"/>
    <n v="0"/>
    <s v="Product13"/>
    <s v="Category02"/>
    <s v="Kg"/>
    <n v="112"/>
    <n v="122.08"/>
    <n v="1456"/>
    <x v="154"/>
    <n v="30"/>
    <s v="Aug"/>
    <x v="0"/>
  </r>
  <r>
    <d v="2021-08-31T00:00:00"/>
    <s v="P0001"/>
    <n v="2"/>
    <x v="2"/>
    <s v="Online"/>
    <n v="0"/>
    <s v="Product01"/>
    <s v="Category01"/>
    <s v="Kg"/>
    <n v="98"/>
    <n v="103.88"/>
    <n v="196"/>
    <x v="155"/>
    <n v="31"/>
    <s v="Aug"/>
    <x v="0"/>
  </r>
  <r>
    <d v="2021-08-31T00:00:00"/>
    <s v="P0035"/>
    <n v="11"/>
    <x v="2"/>
    <s v="Online"/>
    <n v="0"/>
    <s v="Product35"/>
    <s v="Category04"/>
    <s v="No."/>
    <n v="5"/>
    <n v="6.7"/>
    <n v="55"/>
    <x v="156"/>
    <n v="31"/>
    <s v="Aug"/>
    <x v="0"/>
  </r>
  <r>
    <d v="2021-09-01T00:00:00"/>
    <s v="P0024"/>
    <n v="1"/>
    <x v="0"/>
    <s v="Cash"/>
    <n v="0"/>
    <s v="Product24"/>
    <s v="Category03"/>
    <s v="Ft"/>
    <n v="144"/>
    <n v="156.96"/>
    <n v="144"/>
    <x v="157"/>
    <n v="1"/>
    <s v="Sep"/>
    <x v="0"/>
  </r>
  <r>
    <d v="2021-09-01T00:00:00"/>
    <s v="P0003"/>
    <n v="14"/>
    <x v="1"/>
    <s v="Online"/>
    <n v="0"/>
    <s v="Product03"/>
    <s v="Category01"/>
    <s v="Kg"/>
    <n v="71"/>
    <n v="80.94"/>
    <n v="994"/>
    <x v="158"/>
    <n v="1"/>
    <s v="Sep"/>
    <x v="0"/>
  </r>
  <r>
    <d v="2021-09-03T00:00:00"/>
    <s v="P0041"/>
    <n v="8"/>
    <x v="2"/>
    <s v="Online"/>
    <n v="0"/>
    <s v="Product41"/>
    <s v="Category05"/>
    <s v="Ft"/>
    <n v="138"/>
    <n v="173.88"/>
    <n v="1104"/>
    <x v="159"/>
    <n v="3"/>
    <s v="Sep"/>
    <x v="0"/>
  </r>
  <r>
    <d v="2021-09-04T00:00:00"/>
    <s v="P0028"/>
    <n v="7"/>
    <x v="2"/>
    <s v="Online"/>
    <n v="0"/>
    <s v="Product28"/>
    <s v="Category04"/>
    <s v="No."/>
    <n v="37"/>
    <n v="41.81"/>
    <n v="259"/>
    <x v="160"/>
    <n v="4"/>
    <s v="Sep"/>
    <x v="0"/>
  </r>
  <r>
    <d v="2021-09-04T00:00:00"/>
    <s v="P0023"/>
    <n v="15"/>
    <x v="2"/>
    <s v="Online"/>
    <n v="0"/>
    <s v="Product23"/>
    <s v="Category03"/>
    <s v="Ft"/>
    <n v="141"/>
    <n v="149.46"/>
    <n v="2115"/>
    <x v="161"/>
    <n v="4"/>
    <s v="Sep"/>
    <x v="0"/>
  </r>
  <r>
    <d v="2021-09-05T00:00:00"/>
    <s v="P0032"/>
    <n v="1"/>
    <x v="2"/>
    <s v="Cash"/>
    <n v="0"/>
    <s v="Product32"/>
    <s v="Category04"/>
    <s v="Kg"/>
    <n v="89"/>
    <n v="117.48"/>
    <n v="89"/>
    <x v="162"/>
    <n v="5"/>
    <s v="Sep"/>
    <x v="0"/>
  </r>
  <r>
    <d v="2021-09-07T00:00:00"/>
    <s v="P0019"/>
    <n v="5"/>
    <x v="2"/>
    <s v="Online"/>
    <n v="0"/>
    <s v="Product19"/>
    <s v="Category02"/>
    <s v="Ft"/>
    <n v="150"/>
    <n v="210"/>
    <n v="750"/>
    <x v="115"/>
    <n v="7"/>
    <s v="Sep"/>
    <x v="0"/>
  </r>
  <r>
    <d v="2021-09-09T00:00:00"/>
    <s v="P0044"/>
    <n v="4"/>
    <x v="2"/>
    <s v="Online"/>
    <n v="0"/>
    <s v="Product44"/>
    <s v="Category05"/>
    <s v="Kg"/>
    <n v="76"/>
    <n v="82.08"/>
    <n v="304"/>
    <x v="163"/>
    <n v="9"/>
    <s v="Sep"/>
    <x v="0"/>
  </r>
  <r>
    <d v="2021-09-10T00:00:00"/>
    <s v="P0030"/>
    <n v="6"/>
    <x v="2"/>
    <s v="Online"/>
    <n v="0"/>
    <s v="Product30"/>
    <s v="Category04"/>
    <s v="Ft"/>
    <n v="148"/>
    <n v="201.28"/>
    <n v="888"/>
    <x v="164"/>
    <n v="10"/>
    <s v="Sep"/>
    <x v="0"/>
  </r>
  <r>
    <d v="2021-09-10T00:00:00"/>
    <s v="P0001"/>
    <n v="9"/>
    <x v="0"/>
    <s v="Online"/>
    <n v="0"/>
    <s v="Product01"/>
    <s v="Category01"/>
    <s v="Kg"/>
    <n v="98"/>
    <n v="103.88"/>
    <n v="882"/>
    <x v="165"/>
    <n v="10"/>
    <s v="Sep"/>
    <x v="0"/>
  </r>
  <r>
    <d v="2021-09-10T00:00:00"/>
    <s v="P0026"/>
    <n v="2"/>
    <x v="2"/>
    <s v="Online"/>
    <n v="0"/>
    <s v="Product26"/>
    <s v="Category04"/>
    <s v="No."/>
    <n v="18"/>
    <n v="24.66"/>
    <n v="36"/>
    <x v="166"/>
    <n v="10"/>
    <s v="Sep"/>
    <x v="0"/>
  </r>
  <r>
    <d v="2021-09-11T00:00:00"/>
    <s v="P0001"/>
    <n v="6"/>
    <x v="0"/>
    <s v="Online"/>
    <n v="0"/>
    <s v="Product01"/>
    <s v="Category01"/>
    <s v="Kg"/>
    <n v="98"/>
    <n v="103.88"/>
    <n v="588"/>
    <x v="167"/>
    <n v="11"/>
    <s v="Sep"/>
    <x v="0"/>
  </r>
  <r>
    <d v="2021-09-13T00:00:00"/>
    <s v="P0041"/>
    <n v="7"/>
    <x v="2"/>
    <s v="Cash"/>
    <n v="0"/>
    <s v="Product41"/>
    <s v="Category05"/>
    <s v="Ft"/>
    <n v="138"/>
    <n v="173.88"/>
    <n v="966"/>
    <x v="168"/>
    <n v="13"/>
    <s v="Sep"/>
    <x v="0"/>
  </r>
  <r>
    <d v="2021-09-15T00:00:00"/>
    <s v="P0042"/>
    <n v="6"/>
    <x v="2"/>
    <s v="Online"/>
    <n v="0"/>
    <s v="Product42"/>
    <s v="Category05"/>
    <s v="Ft"/>
    <n v="120"/>
    <n v="162"/>
    <n v="720"/>
    <x v="19"/>
    <n v="15"/>
    <s v="Sep"/>
    <x v="0"/>
  </r>
  <r>
    <d v="2021-09-15T00:00:00"/>
    <s v="P0042"/>
    <n v="14"/>
    <x v="2"/>
    <s v="Online"/>
    <n v="0"/>
    <s v="Product42"/>
    <s v="Category05"/>
    <s v="Ft"/>
    <n v="120"/>
    <n v="162"/>
    <n v="1680"/>
    <x v="169"/>
    <n v="15"/>
    <s v="Sep"/>
    <x v="0"/>
  </r>
  <r>
    <d v="2021-09-21T00:00:00"/>
    <s v="P0020"/>
    <n v="7"/>
    <x v="0"/>
    <s v="Cash"/>
    <n v="0"/>
    <s v="Product20"/>
    <s v="Category03"/>
    <s v="Lt"/>
    <n v="61"/>
    <n v="76.25"/>
    <n v="427"/>
    <x v="170"/>
    <n v="21"/>
    <s v="Sep"/>
    <x v="0"/>
  </r>
  <r>
    <d v="2021-09-22T00:00:00"/>
    <s v="P0040"/>
    <n v="2"/>
    <x v="1"/>
    <s v="Cash"/>
    <n v="0"/>
    <s v="Product40"/>
    <s v="Category05"/>
    <s v="Kg"/>
    <n v="90"/>
    <n v="115.2"/>
    <n v="180"/>
    <x v="171"/>
    <n v="22"/>
    <s v="Sep"/>
    <x v="0"/>
  </r>
  <r>
    <d v="2021-09-22T00:00:00"/>
    <s v="P0002"/>
    <n v="4"/>
    <x v="2"/>
    <s v="Cash"/>
    <n v="0"/>
    <s v="Product02"/>
    <s v="Category01"/>
    <s v="Kg"/>
    <n v="105"/>
    <n v="142.80000000000001"/>
    <n v="420"/>
    <x v="47"/>
    <n v="22"/>
    <s v="Sep"/>
    <x v="0"/>
  </r>
  <r>
    <d v="2021-09-23T00:00:00"/>
    <s v="P0018"/>
    <n v="12"/>
    <x v="2"/>
    <s v="Cash"/>
    <n v="0"/>
    <s v="Product18"/>
    <s v="Category02"/>
    <s v="No."/>
    <n v="37"/>
    <n v="49.21"/>
    <n v="444"/>
    <x v="172"/>
    <n v="23"/>
    <s v="Sep"/>
    <x v="0"/>
  </r>
  <r>
    <d v="2021-09-23T00:00:00"/>
    <s v="P0021"/>
    <n v="7"/>
    <x v="1"/>
    <s v="Online"/>
    <n v="0"/>
    <s v="Product21"/>
    <s v="Category03"/>
    <s v="Ft"/>
    <n v="126"/>
    <n v="162.54"/>
    <n v="882"/>
    <x v="173"/>
    <n v="23"/>
    <s v="Sep"/>
    <x v="0"/>
  </r>
  <r>
    <d v="2021-09-27T00:00:00"/>
    <s v="P0034"/>
    <n v="1"/>
    <x v="2"/>
    <s v="Cash"/>
    <n v="0"/>
    <s v="Product34"/>
    <s v="Category04"/>
    <s v="Lt"/>
    <n v="55"/>
    <n v="58.3"/>
    <n v="55"/>
    <x v="174"/>
    <n v="27"/>
    <s v="Sep"/>
    <x v="0"/>
  </r>
  <r>
    <d v="2021-09-30T00:00:00"/>
    <s v="P0014"/>
    <n v="9"/>
    <x v="1"/>
    <s v="Online"/>
    <n v="0"/>
    <s v="Product14"/>
    <s v="Category02"/>
    <s v="Kg"/>
    <n v="112"/>
    <n v="146.72"/>
    <n v="1008"/>
    <x v="175"/>
    <n v="30"/>
    <s v="Sep"/>
    <x v="0"/>
  </r>
  <r>
    <d v="2021-09-30T00:00:00"/>
    <s v="P0006"/>
    <n v="5"/>
    <x v="1"/>
    <s v="Online"/>
    <n v="0"/>
    <s v="Product06"/>
    <s v="Category01"/>
    <s v="Kg"/>
    <n v="75"/>
    <n v="85.5"/>
    <n v="375"/>
    <x v="176"/>
    <n v="30"/>
    <s v="Sep"/>
    <x v="0"/>
  </r>
  <r>
    <d v="2021-10-01T00:00:00"/>
    <s v="P0030"/>
    <n v="14"/>
    <x v="1"/>
    <s v="Cash"/>
    <n v="0"/>
    <s v="Product30"/>
    <s v="Category04"/>
    <s v="Ft"/>
    <n v="148"/>
    <n v="201.28"/>
    <n v="2072"/>
    <x v="177"/>
    <n v="1"/>
    <s v="Oct"/>
    <x v="0"/>
  </r>
  <r>
    <d v="2021-10-02T00:00:00"/>
    <s v="P0014"/>
    <n v="15"/>
    <x v="2"/>
    <s v="Online"/>
    <n v="0"/>
    <s v="Product14"/>
    <s v="Category02"/>
    <s v="Kg"/>
    <n v="112"/>
    <n v="146.72"/>
    <n v="1680"/>
    <x v="178"/>
    <n v="2"/>
    <s v="Oct"/>
    <x v="0"/>
  </r>
  <r>
    <d v="2021-10-03T00:00:00"/>
    <s v="P0019"/>
    <n v="9"/>
    <x v="2"/>
    <s v="Online"/>
    <n v="0"/>
    <s v="Product19"/>
    <s v="Category02"/>
    <s v="Ft"/>
    <n v="150"/>
    <n v="210"/>
    <n v="1350"/>
    <x v="179"/>
    <n v="3"/>
    <s v="Oct"/>
    <x v="0"/>
  </r>
  <r>
    <d v="2021-10-06T00:00:00"/>
    <s v="P0035"/>
    <n v="1"/>
    <x v="2"/>
    <s v="Online"/>
    <n v="0"/>
    <s v="Product35"/>
    <s v="Category04"/>
    <s v="No."/>
    <n v="5"/>
    <n v="6.7"/>
    <n v="5"/>
    <x v="37"/>
    <n v="6"/>
    <s v="Oct"/>
    <x v="0"/>
  </r>
  <r>
    <d v="2021-10-06T00:00:00"/>
    <s v="P0036"/>
    <n v="12"/>
    <x v="1"/>
    <s v="Online"/>
    <n v="0"/>
    <s v="Product36"/>
    <s v="Category04"/>
    <s v="Kg"/>
    <n v="90"/>
    <n v="96.3"/>
    <n v="1080"/>
    <x v="180"/>
    <n v="6"/>
    <s v="Oct"/>
    <x v="0"/>
  </r>
  <r>
    <d v="2021-10-07T00:00:00"/>
    <s v="P0026"/>
    <n v="6"/>
    <x v="2"/>
    <s v="Cash"/>
    <n v="0"/>
    <s v="Product26"/>
    <s v="Category04"/>
    <s v="No."/>
    <n v="18"/>
    <n v="24.66"/>
    <n v="108"/>
    <x v="181"/>
    <n v="7"/>
    <s v="Oct"/>
    <x v="0"/>
  </r>
  <r>
    <d v="2021-10-09T00:00:00"/>
    <s v="P0038"/>
    <n v="5"/>
    <x v="2"/>
    <s v="Cash"/>
    <n v="0"/>
    <s v="Product38"/>
    <s v="Category05"/>
    <s v="Kg"/>
    <n v="72"/>
    <n v="79.92"/>
    <n v="360"/>
    <x v="182"/>
    <n v="9"/>
    <s v="Oct"/>
    <x v="0"/>
  </r>
  <r>
    <d v="2021-10-09T00:00:00"/>
    <s v="P0032"/>
    <n v="11"/>
    <x v="1"/>
    <s v="Cash"/>
    <n v="0"/>
    <s v="Product32"/>
    <s v="Category04"/>
    <s v="Kg"/>
    <n v="89"/>
    <n v="117.48"/>
    <n v="979"/>
    <x v="48"/>
    <n v="9"/>
    <s v="Oct"/>
    <x v="0"/>
  </r>
  <r>
    <d v="2021-10-10T00:00:00"/>
    <s v="P0035"/>
    <n v="14"/>
    <x v="2"/>
    <s v="Cash"/>
    <n v="0"/>
    <s v="Product35"/>
    <s v="Category04"/>
    <s v="No."/>
    <n v="5"/>
    <n v="6.7"/>
    <n v="70"/>
    <x v="183"/>
    <n v="10"/>
    <s v="Oct"/>
    <x v="0"/>
  </r>
  <r>
    <d v="2021-10-11T00:00:00"/>
    <s v="P0011"/>
    <n v="15"/>
    <x v="2"/>
    <s v="Cash"/>
    <n v="0"/>
    <s v="Product11"/>
    <s v="Category02"/>
    <s v="Lt"/>
    <n v="44"/>
    <n v="48.4"/>
    <n v="660"/>
    <x v="184"/>
    <n v="11"/>
    <s v="Oct"/>
    <x v="0"/>
  </r>
  <r>
    <d v="2021-10-12T00:00:00"/>
    <s v="P0027"/>
    <n v="8"/>
    <x v="1"/>
    <s v="Online"/>
    <n v="0"/>
    <s v="Product27"/>
    <s v="Category04"/>
    <s v="Lt"/>
    <n v="48"/>
    <n v="57.120000000000005"/>
    <n v="384"/>
    <x v="185"/>
    <n v="12"/>
    <s v="Oct"/>
    <x v="0"/>
  </r>
  <r>
    <d v="2021-10-17T00:00:00"/>
    <s v="P0001"/>
    <n v="13"/>
    <x v="2"/>
    <s v="Online"/>
    <n v="0"/>
    <s v="Product01"/>
    <s v="Category01"/>
    <s v="Kg"/>
    <n v="98"/>
    <n v="103.88"/>
    <n v="1274"/>
    <x v="186"/>
    <n v="17"/>
    <s v="Oct"/>
    <x v="0"/>
  </r>
  <r>
    <d v="2021-10-18T00:00:00"/>
    <s v="P0025"/>
    <n v="6"/>
    <x v="1"/>
    <s v="Cash"/>
    <n v="0"/>
    <s v="Product25"/>
    <s v="Category03"/>
    <s v="No."/>
    <n v="7"/>
    <n v="8.33"/>
    <n v="42"/>
    <x v="149"/>
    <n v="18"/>
    <s v="Oct"/>
    <x v="0"/>
  </r>
  <r>
    <d v="2021-10-18T00:00:00"/>
    <s v="P0021"/>
    <n v="13"/>
    <x v="1"/>
    <s v="Cash"/>
    <n v="0"/>
    <s v="Product21"/>
    <s v="Category03"/>
    <s v="Ft"/>
    <n v="126"/>
    <n v="162.54"/>
    <n v="1638"/>
    <x v="187"/>
    <n v="18"/>
    <s v="Oct"/>
    <x v="0"/>
  </r>
  <r>
    <d v="2021-10-22T00:00:00"/>
    <s v="P0011"/>
    <n v="7"/>
    <x v="2"/>
    <s v="Cash"/>
    <n v="0"/>
    <s v="Product11"/>
    <s v="Category02"/>
    <s v="Lt"/>
    <n v="44"/>
    <n v="48.4"/>
    <n v="308"/>
    <x v="188"/>
    <n v="22"/>
    <s v="Oct"/>
    <x v="0"/>
  </r>
  <r>
    <d v="2021-10-22T00:00:00"/>
    <s v="P0024"/>
    <n v="13"/>
    <x v="1"/>
    <s v="Cash"/>
    <n v="0"/>
    <s v="Product24"/>
    <s v="Category03"/>
    <s v="Ft"/>
    <n v="144"/>
    <n v="156.96"/>
    <n v="1872"/>
    <x v="189"/>
    <n v="22"/>
    <s v="Oct"/>
    <x v="0"/>
  </r>
  <r>
    <d v="2021-10-22T00:00:00"/>
    <s v="P0009"/>
    <n v="1"/>
    <x v="2"/>
    <s v="Cash"/>
    <n v="0"/>
    <s v="Product09"/>
    <s v="Category01"/>
    <s v="No."/>
    <n v="6"/>
    <n v="7.8599999999999994"/>
    <n v="6"/>
    <x v="190"/>
    <n v="22"/>
    <s v="Oct"/>
    <x v="0"/>
  </r>
  <r>
    <d v="2021-10-24T00:00:00"/>
    <s v="P0011"/>
    <n v="3"/>
    <x v="0"/>
    <s v="Cash"/>
    <n v="0"/>
    <s v="Product11"/>
    <s v="Category02"/>
    <s v="Lt"/>
    <n v="44"/>
    <n v="48.4"/>
    <n v="132"/>
    <x v="191"/>
    <n v="24"/>
    <s v="Oct"/>
    <x v="0"/>
  </r>
  <r>
    <d v="2021-10-25T00:00:00"/>
    <s v="P0044"/>
    <n v="9"/>
    <x v="1"/>
    <s v="Cash"/>
    <n v="0"/>
    <s v="Product44"/>
    <s v="Category05"/>
    <s v="Kg"/>
    <n v="76"/>
    <n v="82.08"/>
    <n v="684"/>
    <x v="23"/>
    <n v="25"/>
    <s v="Oct"/>
    <x v="0"/>
  </r>
  <r>
    <d v="2021-10-26T00:00:00"/>
    <s v="P0004"/>
    <n v="6"/>
    <x v="0"/>
    <s v="Cash"/>
    <n v="0"/>
    <s v="Product04"/>
    <s v="Category01"/>
    <s v="Lt"/>
    <n v="44"/>
    <n v="48.84"/>
    <n v="264"/>
    <x v="192"/>
    <n v="26"/>
    <s v="Oct"/>
    <x v="0"/>
  </r>
  <r>
    <d v="2021-10-28T00:00:00"/>
    <s v="P0008"/>
    <n v="1"/>
    <x v="2"/>
    <s v="Cash"/>
    <n v="0"/>
    <s v="Product08"/>
    <s v="Category01"/>
    <s v="Kg"/>
    <n v="83"/>
    <n v="94.62"/>
    <n v="83"/>
    <x v="193"/>
    <n v="28"/>
    <s v="Oct"/>
    <x v="0"/>
  </r>
  <r>
    <d v="2021-10-29T00:00:00"/>
    <s v="P0038"/>
    <n v="14"/>
    <x v="1"/>
    <s v="Online"/>
    <n v="0"/>
    <s v="Product38"/>
    <s v="Category05"/>
    <s v="Kg"/>
    <n v="72"/>
    <n v="79.92"/>
    <n v="1008"/>
    <x v="194"/>
    <n v="29"/>
    <s v="Oct"/>
    <x v="0"/>
  </r>
  <r>
    <d v="2021-10-31T00:00:00"/>
    <s v="P0021"/>
    <n v="6"/>
    <x v="1"/>
    <s v="Cash"/>
    <n v="0"/>
    <s v="Product21"/>
    <s v="Category03"/>
    <s v="Ft"/>
    <n v="126"/>
    <n v="162.54"/>
    <n v="756"/>
    <x v="195"/>
    <n v="31"/>
    <s v="Oct"/>
    <x v="0"/>
  </r>
  <r>
    <d v="2021-11-03T00:00:00"/>
    <s v="P0013"/>
    <n v="12"/>
    <x v="2"/>
    <s v="Cash"/>
    <n v="0"/>
    <s v="Product13"/>
    <s v="Category02"/>
    <s v="Kg"/>
    <n v="112"/>
    <n v="122.08"/>
    <n v="1344"/>
    <x v="196"/>
    <n v="3"/>
    <s v="Nov"/>
    <x v="0"/>
  </r>
  <r>
    <d v="2021-11-06T00:00:00"/>
    <s v="P0036"/>
    <n v="10"/>
    <x v="2"/>
    <s v="Online"/>
    <n v="0"/>
    <s v="Product36"/>
    <s v="Category04"/>
    <s v="Kg"/>
    <n v="90"/>
    <n v="96.3"/>
    <n v="900"/>
    <x v="197"/>
    <n v="6"/>
    <s v="Nov"/>
    <x v="0"/>
  </r>
  <r>
    <d v="2021-11-08T00:00:00"/>
    <s v="P0007"/>
    <n v="15"/>
    <x v="2"/>
    <s v="Online"/>
    <n v="0"/>
    <s v="Product07"/>
    <s v="Category01"/>
    <s v="Lt"/>
    <n v="43"/>
    <n v="47.730000000000004"/>
    <n v="645"/>
    <x v="198"/>
    <n v="8"/>
    <s v="Nov"/>
    <x v="0"/>
  </r>
  <r>
    <d v="2021-11-10T00:00:00"/>
    <s v="P0042"/>
    <n v="6"/>
    <x v="1"/>
    <s v="Cash"/>
    <n v="0"/>
    <s v="Product42"/>
    <s v="Category05"/>
    <s v="Ft"/>
    <n v="120"/>
    <n v="162"/>
    <n v="720"/>
    <x v="19"/>
    <n v="10"/>
    <s v="Nov"/>
    <x v="0"/>
  </r>
  <r>
    <d v="2021-11-11T00:00:00"/>
    <s v="P0040"/>
    <n v="12"/>
    <x v="0"/>
    <s v="Online"/>
    <n v="0"/>
    <s v="Product40"/>
    <s v="Category05"/>
    <s v="Kg"/>
    <n v="90"/>
    <n v="115.2"/>
    <n v="1080"/>
    <x v="199"/>
    <n v="11"/>
    <s v="Nov"/>
    <x v="0"/>
  </r>
  <r>
    <d v="2021-11-12T00:00:00"/>
    <s v="P0010"/>
    <n v="3"/>
    <x v="1"/>
    <s v="Cash"/>
    <n v="0"/>
    <s v="Product10"/>
    <s v="Category02"/>
    <s v="Ft"/>
    <n v="148"/>
    <n v="164.28"/>
    <n v="444"/>
    <x v="200"/>
    <n v="12"/>
    <s v="Nov"/>
    <x v="0"/>
  </r>
  <r>
    <d v="2021-11-20T00:00:00"/>
    <s v="P0034"/>
    <n v="14"/>
    <x v="1"/>
    <s v="Online"/>
    <n v="0"/>
    <s v="Product34"/>
    <s v="Category04"/>
    <s v="Lt"/>
    <n v="55"/>
    <n v="58.3"/>
    <n v="770"/>
    <x v="38"/>
    <n v="20"/>
    <s v="Nov"/>
    <x v="0"/>
  </r>
  <r>
    <d v="2021-11-20T00:00:00"/>
    <s v="P0008"/>
    <n v="11"/>
    <x v="1"/>
    <s v="Cash"/>
    <n v="0"/>
    <s v="Product08"/>
    <s v="Category01"/>
    <s v="Kg"/>
    <n v="83"/>
    <n v="94.62"/>
    <n v="913"/>
    <x v="201"/>
    <n v="20"/>
    <s v="Nov"/>
    <x v="0"/>
  </r>
  <r>
    <d v="2021-11-21T00:00:00"/>
    <s v="P0014"/>
    <n v="1"/>
    <x v="0"/>
    <s v="Online"/>
    <n v="0"/>
    <s v="Product14"/>
    <s v="Category02"/>
    <s v="Kg"/>
    <n v="112"/>
    <n v="146.72"/>
    <n v="112"/>
    <x v="202"/>
    <n v="21"/>
    <s v="Nov"/>
    <x v="0"/>
  </r>
  <r>
    <d v="2021-11-21T00:00:00"/>
    <s v="P0006"/>
    <n v="1"/>
    <x v="1"/>
    <s v="Cash"/>
    <n v="0"/>
    <s v="Product06"/>
    <s v="Category01"/>
    <s v="Kg"/>
    <n v="75"/>
    <n v="85.5"/>
    <n v="75"/>
    <x v="203"/>
    <n v="21"/>
    <s v="Nov"/>
    <x v="0"/>
  </r>
  <r>
    <d v="2021-11-27T00:00:00"/>
    <s v="P0012"/>
    <n v="8"/>
    <x v="1"/>
    <s v="Online"/>
    <n v="0"/>
    <s v="Product12"/>
    <s v="Category02"/>
    <s v="Kg"/>
    <n v="73"/>
    <n v="94.17"/>
    <n v="584"/>
    <x v="204"/>
    <n v="27"/>
    <s v="Nov"/>
    <x v="0"/>
  </r>
  <r>
    <d v="2021-11-28T00:00:00"/>
    <s v="P0040"/>
    <n v="2"/>
    <x v="2"/>
    <s v="Cash"/>
    <n v="0"/>
    <s v="Product40"/>
    <s v="Category05"/>
    <s v="Kg"/>
    <n v="90"/>
    <n v="115.2"/>
    <n v="180"/>
    <x v="171"/>
    <n v="28"/>
    <s v="Nov"/>
    <x v="0"/>
  </r>
  <r>
    <d v="2021-11-30T00:00:00"/>
    <s v="P0039"/>
    <n v="15"/>
    <x v="2"/>
    <s v="Online"/>
    <n v="0"/>
    <s v="Product39"/>
    <s v="Category05"/>
    <s v="No."/>
    <n v="37"/>
    <n v="42.55"/>
    <n v="555"/>
    <x v="205"/>
    <n v="30"/>
    <s v="Nov"/>
    <x v="0"/>
  </r>
  <r>
    <d v="2021-12-02T00:00:00"/>
    <s v="P0016"/>
    <n v="10"/>
    <x v="2"/>
    <s v="Cash"/>
    <n v="0"/>
    <s v="Product16"/>
    <s v="Category02"/>
    <s v="No."/>
    <n v="13"/>
    <n v="16.64"/>
    <n v="130"/>
    <x v="206"/>
    <n v="2"/>
    <s v="Dec"/>
    <x v="0"/>
  </r>
  <r>
    <d v="2021-12-03T00:00:00"/>
    <s v="P0034"/>
    <n v="2"/>
    <x v="1"/>
    <s v="Cash"/>
    <n v="0"/>
    <s v="Product34"/>
    <s v="Category04"/>
    <s v="Lt"/>
    <n v="55"/>
    <n v="58.3"/>
    <n v="110"/>
    <x v="207"/>
    <n v="3"/>
    <s v="Dec"/>
    <x v="0"/>
  </r>
  <r>
    <d v="2021-12-03T00:00:00"/>
    <s v="P0019"/>
    <n v="8"/>
    <x v="1"/>
    <s v="Online"/>
    <n v="0"/>
    <s v="Product19"/>
    <s v="Category02"/>
    <s v="Ft"/>
    <n v="150"/>
    <n v="210"/>
    <n v="1200"/>
    <x v="208"/>
    <n v="3"/>
    <s v="Dec"/>
    <x v="0"/>
  </r>
  <r>
    <d v="2021-12-05T00:00:00"/>
    <s v="P0004"/>
    <n v="15"/>
    <x v="2"/>
    <s v="Cash"/>
    <n v="0"/>
    <s v="Product04"/>
    <s v="Category01"/>
    <s v="Lt"/>
    <n v="44"/>
    <n v="48.84"/>
    <n v="660"/>
    <x v="17"/>
    <n v="5"/>
    <s v="Dec"/>
    <x v="0"/>
  </r>
  <r>
    <d v="2021-12-05T00:00:00"/>
    <s v="P0010"/>
    <n v="1"/>
    <x v="2"/>
    <s v="Online"/>
    <n v="0"/>
    <s v="Product10"/>
    <s v="Category02"/>
    <s v="Ft"/>
    <n v="148"/>
    <n v="164.28"/>
    <n v="148"/>
    <x v="209"/>
    <n v="5"/>
    <s v="Dec"/>
    <x v="0"/>
  </r>
  <r>
    <d v="2021-12-07T00:00:00"/>
    <s v="P0013"/>
    <n v="8"/>
    <x v="2"/>
    <s v="Online"/>
    <n v="0"/>
    <s v="Product13"/>
    <s v="Category02"/>
    <s v="Kg"/>
    <n v="112"/>
    <n v="122.08"/>
    <n v="896"/>
    <x v="210"/>
    <n v="7"/>
    <s v="Dec"/>
    <x v="0"/>
  </r>
  <r>
    <d v="2021-12-08T00:00:00"/>
    <s v="P0044"/>
    <n v="14"/>
    <x v="2"/>
    <s v="Online"/>
    <n v="0"/>
    <s v="Product44"/>
    <s v="Category05"/>
    <s v="Kg"/>
    <n v="76"/>
    <n v="82.08"/>
    <n v="1064"/>
    <x v="211"/>
    <n v="8"/>
    <s v="Dec"/>
    <x v="0"/>
  </r>
  <r>
    <d v="2021-12-14T00:00:00"/>
    <s v="P0042"/>
    <n v="4"/>
    <x v="2"/>
    <s v="Online"/>
    <n v="0"/>
    <s v="Product42"/>
    <s v="Category05"/>
    <s v="Ft"/>
    <n v="120"/>
    <n v="162"/>
    <n v="480"/>
    <x v="10"/>
    <n v="14"/>
    <s v="Dec"/>
    <x v="0"/>
  </r>
  <r>
    <d v="2021-12-18T00:00:00"/>
    <s v="P0003"/>
    <n v="2"/>
    <x v="2"/>
    <s v="Cash"/>
    <n v="0"/>
    <s v="Product03"/>
    <s v="Category01"/>
    <s v="Kg"/>
    <n v="71"/>
    <n v="80.94"/>
    <n v="142"/>
    <x v="212"/>
    <n v="18"/>
    <s v="Dec"/>
    <x v="0"/>
  </r>
  <r>
    <d v="2021-12-18T00:00:00"/>
    <s v="P0022"/>
    <n v="8"/>
    <x v="1"/>
    <s v="Cash"/>
    <n v="0"/>
    <s v="Product22"/>
    <s v="Category03"/>
    <s v="Ft"/>
    <n v="121"/>
    <n v="141.57"/>
    <n v="968"/>
    <x v="213"/>
    <n v="18"/>
    <s v="Dec"/>
    <x v="0"/>
  </r>
  <r>
    <d v="2021-12-19T00:00:00"/>
    <s v="P0023"/>
    <n v="12"/>
    <x v="2"/>
    <s v="Online"/>
    <n v="0"/>
    <s v="Product23"/>
    <s v="Category03"/>
    <s v="Ft"/>
    <n v="141"/>
    <n v="149.46"/>
    <n v="1692"/>
    <x v="214"/>
    <n v="19"/>
    <s v="Dec"/>
    <x v="0"/>
  </r>
  <r>
    <d v="2021-12-19T00:00:00"/>
    <s v="P0029"/>
    <n v="3"/>
    <x v="0"/>
    <s v="Online"/>
    <n v="0"/>
    <s v="Product29"/>
    <s v="Category04"/>
    <s v="Lt"/>
    <n v="47"/>
    <n v="53.11"/>
    <n v="141"/>
    <x v="215"/>
    <n v="19"/>
    <s v="Dec"/>
    <x v="0"/>
  </r>
  <r>
    <d v="2021-12-19T00:00:00"/>
    <s v="P0011"/>
    <n v="10"/>
    <x v="1"/>
    <s v="Online"/>
    <n v="0"/>
    <s v="Product11"/>
    <s v="Category02"/>
    <s v="Lt"/>
    <n v="44"/>
    <n v="48.4"/>
    <n v="440"/>
    <x v="216"/>
    <n v="19"/>
    <s v="Dec"/>
    <x v="0"/>
  </r>
  <r>
    <d v="2021-12-20T00:00:00"/>
    <s v="P0012"/>
    <n v="14"/>
    <x v="2"/>
    <s v="Online"/>
    <n v="0"/>
    <s v="Product12"/>
    <s v="Category02"/>
    <s v="Kg"/>
    <n v="73"/>
    <n v="94.17"/>
    <n v="1022"/>
    <x v="58"/>
    <n v="20"/>
    <s v="Dec"/>
    <x v="0"/>
  </r>
  <r>
    <d v="2021-12-21T00:00:00"/>
    <s v="P0026"/>
    <n v="10"/>
    <x v="1"/>
    <s v="Cash"/>
    <n v="0"/>
    <s v="Product26"/>
    <s v="Category04"/>
    <s v="No."/>
    <n v="18"/>
    <n v="24.66"/>
    <n v="180"/>
    <x v="217"/>
    <n v="21"/>
    <s v="Dec"/>
    <x v="0"/>
  </r>
  <r>
    <d v="2021-12-24T00:00:00"/>
    <s v="P0042"/>
    <n v="8"/>
    <x v="0"/>
    <s v="Cash"/>
    <n v="0"/>
    <s v="Product42"/>
    <s v="Category05"/>
    <s v="Ft"/>
    <n v="120"/>
    <n v="162"/>
    <n v="960"/>
    <x v="59"/>
    <n v="24"/>
    <s v="Dec"/>
    <x v="0"/>
  </r>
  <r>
    <d v="2021-12-24T00:00:00"/>
    <s v="P0036"/>
    <n v="8"/>
    <x v="0"/>
    <s v="Online"/>
    <n v="0"/>
    <s v="Product36"/>
    <s v="Category04"/>
    <s v="Kg"/>
    <n v="90"/>
    <n v="96.3"/>
    <n v="720"/>
    <x v="218"/>
    <n v="24"/>
    <s v="Dec"/>
    <x v="0"/>
  </r>
  <r>
    <d v="2021-12-26T00:00:00"/>
    <s v="P0041"/>
    <n v="14"/>
    <x v="1"/>
    <s v="Cash"/>
    <n v="0"/>
    <s v="Product41"/>
    <s v="Category05"/>
    <s v="Ft"/>
    <n v="138"/>
    <n v="173.88"/>
    <n v="1932"/>
    <x v="219"/>
    <n v="26"/>
    <s v="Dec"/>
    <x v="0"/>
  </r>
  <r>
    <d v="2021-12-27T00:00:00"/>
    <s v="P0029"/>
    <n v="14"/>
    <x v="2"/>
    <s v="Cash"/>
    <n v="0"/>
    <s v="Product29"/>
    <s v="Category04"/>
    <s v="Lt"/>
    <n v="47"/>
    <n v="53.11"/>
    <n v="658"/>
    <x v="220"/>
    <n v="27"/>
    <s v="Dec"/>
    <x v="0"/>
  </r>
  <r>
    <d v="2021-12-28T00:00:00"/>
    <s v="P0029"/>
    <n v="6"/>
    <x v="2"/>
    <s v="Cash"/>
    <n v="0"/>
    <s v="Product29"/>
    <s v="Category04"/>
    <s v="Lt"/>
    <n v="47"/>
    <n v="53.11"/>
    <n v="282"/>
    <x v="54"/>
    <n v="28"/>
    <s v="Dec"/>
    <x v="0"/>
  </r>
  <r>
    <d v="2021-12-30T00:00:00"/>
    <s v="P0010"/>
    <n v="13"/>
    <x v="1"/>
    <s v="Online"/>
    <n v="0"/>
    <s v="Product10"/>
    <s v="Category02"/>
    <s v="Ft"/>
    <n v="148"/>
    <n v="164.28"/>
    <n v="1924"/>
    <x v="221"/>
    <n v="30"/>
    <s v="Dec"/>
    <x v="0"/>
  </r>
  <r>
    <d v="2022-01-01T00:00:00"/>
    <s v="P0022"/>
    <n v="1"/>
    <x v="0"/>
    <s v="Cash"/>
    <n v="0"/>
    <s v="Product22"/>
    <s v="Category03"/>
    <s v="Ft"/>
    <n v="121"/>
    <n v="141.57"/>
    <n v="121"/>
    <x v="222"/>
    <n v="1"/>
    <s v="Jan"/>
    <x v="1"/>
  </r>
  <r>
    <d v="2022-01-02T00:00:00"/>
    <s v="P0010"/>
    <n v="7"/>
    <x v="2"/>
    <s v="Cash"/>
    <n v="0"/>
    <s v="Product10"/>
    <s v="Category02"/>
    <s v="Ft"/>
    <n v="148"/>
    <n v="164.28"/>
    <n v="1036"/>
    <x v="30"/>
    <n v="2"/>
    <s v="Jan"/>
    <x v="1"/>
  </r>
  <r>
    <d v="2022-01-02T00:00:00"/>
    <s v="P0015"/>
    <n v="2"/>
    <x v="1"/>
    <s v="Cash"/>
    <n v="0"/>
    <s v="Product15"/>
    <s v="Category02"/>
    <s v="No."/>
    <n v="12"/>
    <n v="15.719999999999999"/>
    <n v="24"/>
    <x v="128"/>
    <n v="2"/>
    <s v="Jan"/>
    <x v="1"/>
  </r>
  <r>
    <d v="2022-01-02T00:00:00"/>
    <s v="P0033"/>
    <n v="1"/>
    <x v="2"/>
    <s v="Cash"/>
    <n v="0"/>
    <s v="Product33"/>
    <s v="Category04"/>
    <s v="Kg"/>
    <n v="95"/>
    <n v="119.7"/>
    <n v="95"/>
    <x v="223"/>
    <n v="2"/>
    <s v="Jan"/>
    <x v="1"/>
  </r>
  <r>
    <d v="2022-01-03T00:00:00"/>
    <s v="P0043"/>
    <n v="9"/>
    <x v="2"/>
    <s v="Cash"/>
    <n v="0"/>
    <s v="Product43"/>
    <s v="Category05"/>
    <s v="Kg"/>
    <n v="67"/>
    <n v="83.08"/>
    <n v="603"/>
    <x v="36"/>
    <n v="3"/>
    <s v="Jan"/>
    <x v="1"/>
  </r>
  <r>
    <d v="2022-01-04T00:00:00"/>
    <s v="P0012"/>
    <n v="8"/>
    <x v="2"/>
    <s v="Online"/>
    <n v="0"/>
    <s v="Product12"/>
    <s v="Category02"/>
    <s v="Kg"/>
    <n v="73"/>
    <n v="94.17"/>
    <n v="584"/>
    <x v="204"/>
    <n v="4"/>
    <s v="Jan"/>
    <x v="1"/>
  </r>
  <r>
    <d v="2022-01-04T00:00:00"/>
    <s v="P0029"/>
    <n v="1"/>
    <x v="1"/>
    <s v="Online"/>
    <n v="0"/>
    <s v="Product29"/>
    <s v="Category04"/>
    <s v="Lt"/>
    <n v="47"/>
    <n v="53.11"/>
    <n v="47"/>
    <x v="89"/>
    <n v="4"/>
    <s v="Jan"/>
    <x v="1"/>
  </r>
  <r>
    <d v="2022-01-09T00:00:00"/>
    <s v="P0032"/>
    <n v="12"/>
    <x v="2"/>
    <s v="Online"/>
    <n v="0"/>
    <s v="Product32"/>
    <s v="Category04"/>
    <s v="Kg"/>
    <n v="89"/>
    <n v="117.48"/>
    <n v="1068"/>
    <x v="112"/>
    <n v="9"/>
    <s v="Jan"/>
    <x v="1"/>
  </r>
  <r>
    <d v="2022-01-10T00:00:00"/>
    <s v="P0034"/>
    <n v="14"/>
    <x v="1"/>
    <s v="Online"/>
    <n v="0"/>
    <s v="Product34"/>
    <s v="Category04"/>
    <s v="Lt"/>
    <n v="55"/>
    <n v="58.3"/>
    <n v="770"/>
    <x v="38"/>
    <n v="10"/>
    <s v="Jan"/>
    <x v="1"/>
  </r>
  <r>
    <d v="2022-01-11T00:00:00"/>
    <s v="P0032"/>
    <n v="2"/>
    <x v="2"/>
    <s v="Online"/>
    <n v="0"/>
    <s v="Product32"/>
    <s v="Category04"/>
    <s v="Kg"/>
    <n v="89"/>
    <n v="117.48"/>
    <n v="178"/>
    <x v="224"/>
    <n v="11"/>
    <s v="Jan"/>
    <x v="1"/>
  </r>
  <r>
    <d v="2022-01-13T00:00:00"/>
    <s v="P0019"/>
    <n v="6"/>
    <x v="1"/>
    <s v="Online"/>
    <n v="0"/>
    <s v="Product19"/>
    <s v="Category02"/>
    <s v="Ft"/>
    <n v="150"/>
    <n v="210"/>
    <n v="900"/>
    <x v="225"/>
    <n v="13"/>
    <s v="Jan"/>
    <x v="1"/>
  </r>
  <r>
    <d v="2022-01-14T00:00:00"/>
    <s v="P0011"/>
    <n v="14"/>
    <x v="2"/>
    <s v="Online"/>
    <n v="0"/>
    <s v="Product11"/>
    <s v="Category02"/>
    <s v="Lt"/>
    <n v="44"/>
    <n v="48.4"/>
    <n v="616"/>
    <x v="226"/>
    <n v="14"/>
    <s v="Jan"/>
    <x v="1"/>
  </r>
  <r>
    <d v="2022-01-15T00:00:00"/>
    <s v="P0022"/>
    <n v="10"/>
    <x v="2"/>
    <s v="Cash"/>
    <n v="0"/>
    <s v="Product22"/>
    <s v="Category03"/>
    <s v="Ft"/>
    <n v="121"/>
    <n v="141.57"/>
    <n v="1210"/>
    <x v="227"/>
    <n v="15"/>
    <s v="Jan"/>
    <x v="1"/>
  </r>
  <r>
    <d v="2022-01-16T00:00:00"/>
    <s v="P0014"/>
    <n v="11"/>
    <x v="1"/>
    <s v="Cash"/>
    <n v="0"/>
    <s v="Product14"/>
    <s v="Category02"/>
    <s v="Kg"/>
    <n v="112"/>
    <n v="146.72"/>
    <n v="1232"/>
    <x v="228"/>
    <n v="16"/>
    <s v="Jan"/>
    <x v="1"/>
  </r>
  <r>
    <d v="2022-01-17T00:00:00"/>
    <s v="P0040"/>
    <n v="4"/>
    <x v="1"/>
    <s v="Online"/>
    <n v="0"/>
    <s v="Product40"/>
    <s v="Category05"/>
    <s v="Kg"/>
    <n v="90"/>
    <n v="115.2"/>
    <n v="360"/>
    <x v="76"/>
    <n v="17"/>
    <s v="Jan"/>
    <x v="1"/>
  </r>
  <r>
    <d v="2022-01-18T00:00:00"/>
    <s v="P0008"/>
    <n v="9"/>
    <x v="0"/>
    <s v="Cash"/>
    <n v="0"/>
    <s v="Product08"/>
    <s v="Category01"/>
    <s v="Kg"/>
    <n v="83"/>
    <n v="94.62"/>
    <n v="747"/>
    <x v="229"/>
    <n v="18"/>
    <s v="Jan"/>
    <x v="1"/>
  </r>
  <r>
    <d v="2022-01-20T00:00:00"/>
    <s v="P0021"/>
    <n v="2"/>
    <x v="2"/>
    <s v="Cash"/>
    <n v="0"/>
    <s v="Product21"/>
    <s v="Category03"/>
    <s v="Ft"/>
    <n v="126"/>
    <n v="162.54"/>
    <n v="252"/>
    <x v="124"/>
    <n v="20"/>
    <s v="Jan"/>
    <x v="1"/>
  </r>
  <r>
    <d v="2022-01-20T00:00:00"/>
    <s v="P0014"/>
    <n v="7"/>
    <x v="1"/>
    <s v="Online"/>
    <n v="0"/>
    <s v="Product14"/>
    <s v="Category02"/>
    <s v="Kg"/>
    <n v="112"/>
    <n v="146.72"/>
    <n v="784"/>
    <x v="230"/>
    <n v="20"/>
    <s v="Jan"/>
    <x v="1"/>
  </r>
  <r>
    <d v="2022-01-22T00:00:00"/>
    <s v="P0001"/>
    <n v="6"/>
    <x v="1"/>
    <s v="Cash"/>
    <n v="0"/>
    <s v="Product01"/>
    <s v="Category01"/>
    <s v="Kg"/>
    <n v="98"/>
    <n v="103.88"/>
    <n v="588"/>
    <x v="167"/>
    <n v="22"/>
    <s v="Jan"/>
    <x v="1"/>
  </r>
  <r>
    <d v="2022-01-23T00:00:00"/>
    <s v="P0002"/>
    <n v="5"/>
    <x v="0"/>
    <s v="Cash"/>
    <n v="0"/>
    <s v="Product02"/>
    <s v="Category01"/>
    <s v="Kg"/>
    <n v="105"/>
    <n v="142.80000000000001"/>
    <n v="525"/>
    <x v="231"/>
    <n v="23"/>
    <s v="Jan"/>
    <x v="1"/>
  </r>
  <r>
    <d v="2022-01-23T00:00:00"/>
    <s v="P0042"/>
    <n v="8"/>
    <x v="2"/>
    <s v="Online"/>
    <n v="0"/>
    <s v="Product42"/>
    <s v="Category05"/>
    <s v="Ft"/>
    <n v="120"/>
    <n v="162"/>
    <n v="960"/>
    <x v="59"/>
    <n v="23"/>
    <s v="Jan"/>
    <x v="1"/>
  </r>
  <r>
    <d v="2022-01-24T00:00:00"/>
    <s v="P0030"/>
    <n v="15"/>
    <x v="1"/>
    <s v="Online"/>
    <n v="0"/>
    <s v="Product30"/>
    <s v="Category04"/>
    <s v="Ft"/>
    <n v="148"/>
    <n v="201.28"/>
    <n v="2220"/>
    <x v="232"/>
    <n v="24"/>
    <s v="Jan"/>
    <x v="1"/>
  </r>
  <r>
    <d v="2022-01-25T00:00:00"/>
    <s v="P0017"/>
    <n v="14"/>
    <x v="2"/>
    <s v="Cash"/>
    <n v="0"/>
    <s v="Product17"/>
    <s v="Category02"/>
    <s v="Ft"/>
    <n v="134"/>
    <n v="156.78"/>
    <n v="1876"/>
    <x v="233"/>
    <n v="25"/>
    <s v="Jan"/>
    <x v="1"/>
  </r>
  <r>
    <d v="2022-01-28T00:00:00"/>
    <s v="P0016"/>
    <n v="11"/>
    <x v="2"/>
    <s v="Online"/>
    <n v="0"/>
    <s v="Product16"/>
    <s v="Category02"/>
    <s v="No."/>
    <n v="13"/>
    <n v="16.64"/>
    <n v="143"/>
    <x v="234"/>
    <n v="28"/>
    <s v="Jan"/>
    <x v="1"/>
  </r>
  <r>
    <d v="2022-01-31T00:00:00"/>
    <s v="P0023"/>
    <n v="6"/>
    <x v="1"/>
    <s v="Cash"/>
    <n v="0"/>
    <s v="Product23"/>
    <s v="Category03"/>
    <s v="Ft"/>
    <n v="141"/>
    <n v="149.46"/>
    <n v="846"/>
    <x v="235"/>
    <n v="31"/>
    <s v="Jan"/>
    <x v="1"/>
  </r>
  <r>
    <d v="2022-01-31T00:00:00"/>
    <s v="P0041"/>
    <n v="9"/>
    <x v="2"/>
    <s v="Cash"/>
    <n v="0"/>
    <s v="Product41"/>
    <s v="Category05"/>
    <s v="Ft"/>
    <n v="138"/>
    <n v="173.88"/>
    <n v="1242"/>
    <x v="236"/>
    <n v="31"/>
    <s v="Jan"/>
    <x v="1"/>
  </r>
  <r>
    <d v="2022-02-01T00:00:00"/>
    <s v="P0005"/>
    <n v="9"/>
    <x v="2"/>
    <s v="Cash"/>
    <n v="0"/>
    <s v="Product05"/>
    <s v="Category01"/>
    <s v="Ft"/>
    <n v="133"/>
    <n v="155.61000000000001"/>
    <n v="1197"/>
    <x v="237"/>
    <n v="1"/>
    <s v="Feb"/>
    <x v="1"/>
  </r>
  <r>
    <d v="2022-02-03T00:00:00"/>
    <s v="P0014"/>
    <n v="8"/>
    <x v="2"/>
    <s v="Online"/>
    <n v="0"/>
    <s v="Product14"/>
    <s v="Category02"/>
    <s v="Kg"/>
    <n v="112"/>
    <n v="146.72"/>
    <n v="896"/>
    <x v="238"/>
    <n v="3"/>
    <s v="Feb"/>
    <x v="1"/>
  </r>
  <r>
    <d v="2022-02-05T00:00:00"/>
    <s v="P0018"/>
    <n v="6"/>
    <x v="2"/>
    <s v="Cash"/>
    <n v="0"/>
    <s v="Product18"/>
    <s v="Category02"/>
    <s v="No."/>
    <n v="37"/>
    <n v="49.21"/>
    <n v="222"/>
    <x v="239"/>
    <n v="5"/>
    <s v="Feb"/>
    <x v="1"/>
  </r>
  <r>
    <d v="2022-02-06T00:00:00"/>
    <s v="P0002"/>
    <n v="6"/>
    <x v="2"/>
    <s v="Cash"/>
    <n v="0"/>
    <s v="Product02"/>
    <s v="Category01"/>
    <s v="Kg"/>
    <n v="105"/>
    <n v="142.80000000000001"/>
    <n v="630"/>
    <x v="240"/>
    <n v="6"/>
    <s v="Feb"/>
    <x v="1"/>
  </r>
  <r>
    <d v="2022-02-08T00:00:00"/>
    <s v="P0005"/>
    <n v="11"/>
    <x v="1"/>
    <s v="Cash"/>
    <n v="0"/>
    <s v="Product05"/>
    <s v="Category01"/>
    <s v="Ft"/>
    <n v="133"/>
    <n v="155.61000000000001"/>
    <n v="1463"/>
    <x v="123"/>
    <n v="8"/>
    <s v="Feb"/>
    <x v="1"/>
  </r>
  <r>
    <d v="2022-02-08T00:00:00"/>
    <s v="P0004"/>
    <n v="3"/>
    <x v="1"/>
    <s v="Cash"/>
    <n v="0"/>
    <s v="Product04"/>
    <s v="Category01"/>
    <s v="Lt"/>
    <n v="44"/>
    <n v="48.84"/>
    <n v="132"/>
    <x v="241"/>
    <n v="8"/>
    <s v="Feb"/>
    <x v="1"/>
  </r>
  <r>
    <d v="2022-02-09T00:00:00"/>
    <s v="P0032"/>
    <n v="14"/>
    <x v="1"/>
    <s v="Online"/>
    <n v="0"/>
    <s v="Product32"/>
    <s v="Category04"/>
    <s v="Kg"/>
    <n v="89"/>
    <n v="117.48"/>
    <n v="1246"/>
    <x v="242"/>
    <n v="9"/>
    <s v="Feb"/>
    <x v="1"/>
  </r>
  <r>
    <d v="2022-02-12T00:00:00"/>
    <s v="P0010"/>
    <n v="13"/>
    <x v="2"/>
    <s v="Cash"/>
    <n v="0"/>
    <s v="Product10"/>
    <s v="Category02"/>
    <s v="Ft"/>
    <n v="148"/>
    <n v="164.28"/>
    <n v="1924"/>
    <x v="221"/>
    <n v="12"/>
    <s v="Feb"/>
    <x v="1"/>
  </r>
  <r>
    <d v="2022-02-14T00:00:00"/>
    <s v="P0026"/>
    <n v="8"/>
    <x v="1"/>
    <s v="Cash"/>
    <n v="0"/>
    <s v="Product26"/>
    <s v="Category04"/>
    <s v="No."/>
    <n v="18"/>
    <n v="24.66"/>
    <n v="144"/>
    <x v="243"/>
    <n v="14"/>
    <s v="Feb"/>
    <x v="1"/>
  </r>
  <r>
    <d v="2022-02-14T00:00:00"/>
    <s v="P0028"/>
    <n v="3"/>
    <x v="2"/>
    <s v="Cash"/>
    <n v="0"/>
    <s v="Product28"/>
    <s v="Category04"/>
    <s v="No."/>
    <n v="37"/>
    <n v="41.81"/>
    <n v="111"/>
    <x v="244"/>
    <n v="14"/>
    <s v="Feb"/>
    <x v="1"/>
  </r>
  <r>
    <d v="2022-02-16T00:00:00"/>
    <s v="P0032"/>
    <n v="1"/>
    <x v="1"/>
    <s v="Cash"/>
    <n v="0"/>
    <s v="Product32"/>
    <s v="Category04"/>
    <s v="Kg"/>
    <n v="89"/>
    <n v="117.48"/>
    <n v="89"/>
    <x v="162"/>
    <n v="16"/>
    <s v="Feb"/>
    <x v="1"/>
  </r>
  <r>
    <d v="2022-02-19T00:00:00"/>
    <s v="P0002"/>
    <n v="13"/>
    <x v="1"/>
    <s v="Cash"/>
    <n v="0"/>
    <s v="Product02"/>
    <s v="Category01"/>
    <s v="Kg"/>
    <n v="105"/>
    <n v="142.80000000000001"/>
    <n v="1365"/>
    <x v="245"/>
    <n v="19"/>
    <s v="Feb"/>
    <x v="1"/>
  </r>
  <r>
    <d v="2022-02-20T00:00:00"/>
    <s v="P0012"/>
    <n v="6"/>
    <x v="2"/>
    <s v="Cash"/>
    <n v="0"/>
    <s v="Product12"/>
    <s v="Category02"/>
    <s v="Kg"/>
    <n v="73"/>
    <n v="94.17"/>
    <n v="438"/>
    <x v="246"/>
    <n v="20"/>
    <s v="Feb"/>
    <x v="1"/>
  </r>
  <r>
    <d v="2022-02-23T00:00:00"/>
    <s v="P0013"/>
    <n v="6"/>
    <x v="1"/>
    <s v="Online"/>
    <n v="0"/>
    <s v="Product13"/>
    <s v="Category02"/>
    <s v="Kg"/>
    <n v="112"/>
    <n v="122.08"/>
    <n v="672"/>
    <x v="2"/>
    <n v="23"/>
    <s v="Feb"/>
    <x v="1"/>
  </r>
  <r>
    <d v="2022-02-23T00:00:00"/>
    <s v="P0016"/>
    <n v="15"/>
    <x v="1"/>
    <s v="Cash"/>
    <n v="0"/>
    <s v="Product16"/>
    <s v="Category02"/>
    <s v="No."/>
    <n v="13"/>
    <n v="16.64"/>
    <n v="195"/>
    <x v="247"/>
    <n v="23"/>
    <s v="Feb"/>
    <x v="1"/>
  </r>
  <r>
    <d v="2022-02-23T00:00:00"/>
    <s v="P0036"/>
    <n v="8"/>
    <x v="2"/>
    <s v="Online"/>
    <n v="0"/>
    <s v="Product36"/>
    <s v="Category04"/>
    <s v="Kg"/>
    <n v="90"/>
    <n v="96.3"/>
    <n v="720"/>
    <x v="218"/>
    <n v="23"/>
    <s v="Feb"/>
    <x v="1"/>
  </r>
  <r>
    <d v="2022-02-27T00:00:00"/>
    <s v="P0012"/>
    <n v="7"/>
    <x v="2"/>
    <s v="Cash"/>
    <n v="0"/>
    <s v="Product12"/>
    <s v="Category02"/>
    <s v="Kg"/>
    <n v="73"/>
    <n v="94.17"/>
    <n v="511"/>
    <x v="248"/>
    <n v="27"/>
    <s v="Feb"/>
    <x v="1"/>
  </r>
  <r>
    <d v="2022-02-27T00:00:00"/>
    <s v="P0005"/>
    <n v="15"/>
    <x v="2"/>
    <s v="Online"/>
    <n v="0"/>
    <s v="Product05"/>
    <s v="Category01"/>
    <s v="Ft"/>
    <n v="133"/>
    <n v="155.61000000000001"/>
    <n v="1995"/>
    <x v="249"/>
    <n v="27"/>
    <s v="Feb"/>
    <x v="1"/>
  </r>
  <r>
    <d v="2022-02-28T00:00:00"/>
    <s v="P0037"/>
    <n v="15"/>
    <x v="2"/>
    <s v="Cash"/>
    <n v="0"/>
    <s v="Product37"/>
    <s v="Category05"/>
    <s v="Kg"/>
    <n v="67"/>
    <n v="85.76"/>
    <n v="1005"/>
    <x v="250"/>
    <n v="28"/>
    <s v="Feb"/>
    <x v="1"/>
  </r>
  <r>
    <d v="2022-03-04T00:00:00"/>
    <s v="P0026"/>
    <n v="13"/>
    <x v="0"/>
    <s v="Online"/>
    <n v="0"/>
    <s v="Product26"/>
    <s v="Category04"/>
    <s v="No."/>
    <n v="18"/>
    <n v="24.66"/>
    <n v="234"/>
    <x v="251"/>
    <n v="4"/>
    <s v="Mar"/>
    <x v="1"/>
  </r>
  <r>
    <d v="2022-03-06T00:00:00"/>
    <s v="P0004"/>
    <n v="2"/>
    <x v="2"/>
    <s v="Cash"/>
    <n v="0"/>
    <s v="Product04"/>
    <s v="Category01"/>
    <s v="Lt"/>
    <n v="44"/>
    <n v="48.84"/>
    <n v="88"/>
    <x v="252"/>
    <n v="6"/>
    <s v="Mar"/>
    <x v="1"/>
  </r>
  <r>
    <d v="2022-03-07T00:00:00"/>
    <s v="P0003"/>
    <n v="1"/>
    <x v="2"/>
    <s v="Cash"/>
    <n v="0"/>
    <s v="Product03"/>
    <s v="Category01"/>
    <s v="Kg"/>
    <n v="71"/>
    <n v="80.94"/>
    <n v="71"/>
    <x v="253"/>
    <n v="7"/>
    <s v="Mar"/>
    <x v="1"/>
  </r>
  <r>
    <d v="2022-03-08T00:00:00"/>
    <s v="P0044"/>
    <n v="6"/>
    <x v="2"/>
    <s v="Online"/>
    <n v="0"/>
    <s v="Product44"/>
    <s v="Category05"/>
    <s v="Kg"/>
    <n v="76"/>
    <n v="82.08"/>
    <n v="456"/>
    <x v="254"/>
    <n v="8"/>
    <s v="Mar"/>
    <x v="1"/>
  </r>
  <r>
    <d v="2022-03-09T00:00:00"/>
    <s v="P0030"/>
    <n v="3"/>
    <x v="2"/>
    <s v="Online"/>
    <n v="0"/>
    <s v="Product30"/>
    <s v="Category04"/>
    <s v="Ft"/>
    <n v="148"/>
    <n v="201.28"/>
    <n v="444"/>
    <x v="72"/>
    <n v="9"/>
    <s v="Mar"/>
    <x v="1"/>
  </r>
  <r>
    <d v="2022-03-09T00:00:00"/>
    <s v="P0004"/>
    <n v="11"/>
    <x v="1"/>
    <s v="Cash"/>
    <n v="0"/>
    <s v="Product04"/>
    <s v="Category01"/>
    <s v="Lt"/>
    <n v="44"/>
    <n v="48.84"/>
    <n v="484"/>
    <x v="111"/>
    <n v="9"/>
    <s v="Mar"/>
    <x v="1"/>
  </r>
  <r>
    <d v="2022-03-10T00:00:00"/>
    <s v="P0033"/>
    <n v="12"/>
    <x v="0"/>
    <s v="Online"/>
    <n v="0"/>
    <s v="Product33"/>
    <s v="Category04"/>
    <s v="Kg"/>
    <n v="95"/>
    <n v="119.7"/>
    <n v="1140"/>
    <x v="255"/>
    <n v="10"/>
    <s v="Mar"/>
    <x v="1"/>
  </r>
  <r>
    <d v="2022-03-14T00:00:00"/>
    <s v="P0016"/>
    <n v="2"/>
    <x v="2"/>
    <s v="Cash"/>
    <n v="0"/>
    <s v="Product16"/>
    <s v="Category02"/>
    <s v="No."/>
    <n v="13"/>
    <n v="16.64"/>
    <n v="26"/>
    <x v="256"/>
    <n v="14"/>
    <s v="Mar"/>
    <x v="1"/>
  </r>
  <r>
    <d v="2022-03-14T00:00:00"/>
    <s v="P0026"/>
    <n v="13"/>
    <x v="2"/>
    <s v="Online"/>
    <n v="0"/>
    <s v="Product26"/>
    <s v="Category04"/>
    <s v="No."/>
    <n v="18"/>
    <n v="24.66"/>
    <n v="234"/>
    <x v="251"/>
    <n v="14"/>
    <s v="Mar"/>
    <x v="1"/>
  </r>
  <r>
    <d v="2022-03-18T00:00:00"/>
    <s v="P0019"/>
    <n v="2"/>
    <x v="1"/>
    <s v="Cash"/>
    <n v="0"/>
    <s v="Product19"/>
    <s v="Category02"/>
    <s v="Ft"/>
    <n v="150"/>
    <n v="210"/>
    <n v="300"/>
    <x v="257"/>
    <n v="18"/>
    <s v="Mar"/>
    <x v="1"/>
  </r>
  <r>
    <d v="2022-03-18T00:00:00"/>
    <s v="P0027"/>
    <n v="10"/>
    <x v="2"/>
    <s v="Cash"/>
    <n v="0"/>
    <s v="Product27"/>
    <s v="Category04"/>
    <s v="Lt"/>
    <n v="48"/>
    <n v="57.120000000000005"/>
    <n v="480"/>
    <x v="47"/>
    <n v="18"/>
    <s v="Mar"/>
    <x v="1"/>
  </r>
  <r>
    <d v="2022-03-19T00:00:00"/>
    <s v="P0041"/>
    <n v="6"/>
    <x v="0"/>
    <s v="Cash"/>
    <n v="0"/>
    <s v="Product41"/>
    <s v="Category05"/>
    <s v="Ft"/>
    <n v="138"/>
    <n v="173.88"/>
    <n v="828"/>
    <x v="113"/>
    <n v="19"/>
    <s v="Mar"/>
    <x v="1"/>
  </r>
  <r>
    <d v="2022-03-23T00:00:00"/>
    <s v="P0032"/>
    <n v="9"/>
    <x v="2"/>
    <s v="Cash"/>
    <n v="0"/>
    <s v="Product32"/>
    <s v="Category04"/>
    <s v="Kg"/>
    <n v="89"/>
    <n v="117.48"/>
    <n v="801"/>
    <x v="258"/>
    <n v="23"/>
    <s v="Mar"/>
    <x v="1"/>
  </r>
  <r>
    <d v="2022-03-25T00:00:00"/>
    <s v="P0001"/>
    <n v="2"/>
    <x v="0"/>
    <s v="Online"/>
    <n v="0"/>
    <s v="Product01"/>
    <s v="Category01"/>
    <s v="Kg"/>
    <n v="98"/>
    <n v="103.88"/>
    <n v="196"/>
    <x v="155"/>
    <n v="25"/>
    <s v="Mar"/>
    <x v="1"/>
  </r>
  <r>
    <d v="2022-03-25T00:00:00"/>
    <s v="P0030"/>
    <n v="11"/>
    <x v="2"/>
    <s v="Online"/>
    <n v="0"/>
    <s v="Product30"/>
    <s v="Category04"/>
    <s v="Ft"/>
    <n v="148"/>
    <n v="201.28"/>
    <n v="1628"/>
    <x v="43"/>
    <n v="25"/>
    <s v="Mar"/>
    <x v="1"/>
  </r>
  <r>
    <d v="2022-03-29T00:00:00"/>
    <s v="P0032"/>
    <n v="12"/>
    <x v="1"/>
    <s v="Online"/>
    <n v="0"/>
    <s v="Product32"/>
    <s v="Category04"/>
    <s v="Kg"/>
    <n v="89"/>
    <n v="117.48"/>
    <n v="1068"/>
    <x v="112"/>
    <n v="29"/>
    <s v="Mar"/>
    <x v="1"/>
  </r>
  <r>
    <d v="2022-03-30T00:00:00"/>
    <s v="P0001"/>
    <n v="13"/>
    <x v="1"/>
    <s v="Cash"/>
    <n v="0"/>
    <s v="Product01"/>
    <s v="Category01"/>
    <s v="Kg"/>
    <n v="98"/>
    <n v="103.88"/>
    <n v="1274"/>
    <x v="186"/>
    <n v="30"/>
    <s v="Mar"/>
    <x v="1"/>
  </r>
  <r>
    <d v="2022-04-01T00:00:00"/>
    <s v="P0002"/>
    <n v="2"/>
    <x v="1"/>
    <s v="Cash"/>
    <n v="0"/>
    <s v="Product02"/>
    <s v="Category01"/>
    <s v="Kg"/>
    <n v="105"/>
    <n v="142.80000000000001"/>
    <n v="210"/>
    <x v="259"/>
    <n v="1"/>
    <s v="Apr"/>
    <x v="1"/>
  </r>
  <r>
    <d v="2022-04-02T00:00:00"/>
    <s v="P0002"/>
    <n v="3"/>
    <x v="2"/>
    <s v="Cash"/>
    <n v="0"/>
    <s v="Product02"/>
    <s v="Category01"/>
    <s v="Kg"/>
    <n v="105"/>
    <n v="142.80000000000001"/>
    <n v="315"/>
    <x v="260"/>
    <n v="2"/>
    <s v="Apr"/>
    <x v="1"/>
  </r>
  <r>
    <d v="2022-04-06T00:00:00"/>
    <s v="P0040"/>
    <n v="2"/>
    <x v="0"/>
    <s v="Cash"/>
    <n v="0"/>
    <s v="Product40"/>
    <s v="Category05"/>
    <s v="Kg"/>
    <n v="90"/>
    <n v="115.2"/>
    <n v="180"/>
    <x v="171"/>
    <n v="6"/>
    <s v="Apr"/>
    <x v="1"/>
  </r>
  <r>
    <d v="2022-04-07T00:00:00"/>
    <s v="P0026"/>
    <n v="7"/>
    <x v="2"/>
    <s v="Online"/>
    <n v="0"/>
    <s v="Product26"/>
    <s v="Category04"/>
    <s v="No."/>
    <n v="18"/>
    <n v="24.66"/>
    <n v="126"/>
    <x v="261"/>
    <n v="7"/>
    <s v="Apr"/>
    <x v="1"/>
  </r>
  <r>
    <d v="2022-04-09T00:00:00"/>
    <s v="P0039"/>
    <n v="12"/>
    <x v="0"/>
    <s v="Cash"/>
    <n v="0"/>
    <s v="Product39"/>
    <s v="Category05"/>
    <s v="No."/>
    <n v="37"/>
    <n v="42.55"/>
    <n v="444"/>
    <x v="262"/>
    <n v="9"/>
    <s v="Apr"/>
    <x v="1"/>
  </r>
  <r>
    <d v="2022-04-09T00:00:00"/>
    <s v="P0002"/>
    <n v="9"/>
    <x v="1"/>
    <s v="Online"/>
    <n v="0"/>
    <s v="Product02"/>
    <s v="Category01"/>
    <s v="Kg"/>
    <n v="105"/>
    <n v="142.80000000000001"/>
    <n v="945"/>
    <x v="263"/>
    <n v="9"/>
    <s v="Apr"/>
    <x v="1"/>
  </r>
  <r>
    <d v="2022-04-13T00:00:00"/>
    <s v="P0016"/>
    <n v="14"/>
    <x v="0"/>
    <s v="Online"/>
    <n v="0"/>
    <s v="Product16"/>
    <s v="Category02"/>
    <s v="No."/>
    <n v="13"/>
    <n v="16.64"/>
    <n v="182"/>
    <x v="264"/>
    <n v="13"/>
    <s v="Apr"/>
    <x v="1"/>
  </r>
  <r>
    <d v="2022-04-18T00:00:00"/>
    <s v="P0041"/>
    <n v="9"/>
    <x v="2"/>
    <s v="Cash"/>
    <n v="0"/>
    <s v="Product41"/>
    <s v="Category05"/>
    <s v="Ft"/>
    <n v="138"/>
    <n v="173.88"/>
    <n v="1242"/>
    <x v="236"/>
    <n v="18"/>
    <s v="Apr"/>
    <x v="1"/>
  </r>
  <r>
    <d v="2022-04-20T00:00:00"/>
    <s v="P0018"/>
    <n v="2"/>
    <x v="0"/>
    <s v="Online"/>
    <n v="0"/>
    <s v="Product18"/>
    <s v="Category02"/>
    <s v="No."/>
    <n v="37"/>
    <n v="49.21"/>
    <n v="74"/>
    <x v="265"/>
    <n v="20"/>
    <s v="Apr"/>
    <x v="1"/>
  </r>
  <r>
    <d v="2022-04-20T00:00:00"/>
    <s v="P0012"/>
    <n v="4"/>
    <x v="2"/>
    <s v="Online"/>
    <n v="0"/>
    <s v="Product12"/>
    <s v="Category02"/>
    <s v="Kg"/>
    <n v="73"/>
    <n v="94.17"/>
    <n v="292"/>
    <x v="64"/>
    <n v="20"/>
    <s v="Apr"/>
    <x v="1"/>
  </r>
  <r>
    <d v="2022-04-21T00:00:00"/>
    <s v="P0030"/>
    <n v="2"/>
    <x v="2"/>
    <s v="Cash"/>
    <n v="0"/>
    <s v="Product30"/>
    <s v="Category04"/>
    <s v="Ft"/>
    <n v="148"/>
    <n v="201.28"/>
    <n v="296"/>
    <x v="49"/>
    <n v="21"/>
    <s v="Apr"/>
    <x v="1"/>
  </r>
  <r>
    <d v="2022-04-21T00:00:00"/>
    <s v="P0026"/>
    <n v="14"/>
    <x v="1"/>
    <s v="Online"/>
    <n v="0"/>
    <s v="Product26"/>
    <s v="Category04"/>
    <s v="No."/>
    <n v="18"/>
    <n v="24.66"/>
    <n v="252"/>
    <x v="266"/>
    <n v="21"/>
    <s v="Apr"/>
    <x v="1"/>
  </r>
  <r>
    <d v="2022-04-23T00:00:00"/>
    <s v="P0044"/>
    <n v="15"/>
    <x v="1"/>
    <s v="Online"/>
    <n v="0"/>
    <s v="Product44"/>
    <s v="Category05"/>
    <s v="Kg"/>
    <n v="76"/>
    <n v="82.08"/>
    <n v="1140"/>
    <x v="138"/>
    <n v="23"/>
    <s v="Apr"/>
    <x v="1"/>
  </r>
  <r>
    <d v="2022-04-24T00:00:00"/>
    <s v="P0034"/>
    <n v="4"/>
    <x v="2"/>
    <s v="Online"/>
    <n v="0"/>
    <s v="Product34"/>
    <s v="Category04"/>
    <s v="Lt"/>
    <n v="55"/>
    <n v="58.3"/>
    <n v="220"/>
    <x v="15"/>
    <n v="24"/>
    <s v="Apr"/>
    <x v="1"/>
  </r>
  <r>
    <d v="2022-04-25T00:00:00"/>
    <s v="P0004"/>
    <n v="9"/>
    <x v="2"/>
    <s v="Cash"/>
    <n v="0"/>
    <s v="Product04"/>
    <s v="Category01"/>
    <s v="Lt"/>
    <n v="44"/>
    <n v="48.84"/>
    <n v="396"/>
    <x v="267"/>
    <n v="25"/>
    <s v="Apr"/>
    <x v="1"/>
  </r>
  <r>
    <d v="2022-04-25T00:00:00"/>
    <s v="P0003"/>
    <n v="8"/>
    <x v="1"/>
    <s v="Online"/>
    <n v="0"/>
    <s v="Product03"/>
    <s v="Category01"/>
    <s v="Kg"/>
    <n v="71"/>
    <n v="80.94"/>
    <n v="568"/>
    <x v="6"/>
    <n v="25"/>
    <s v="Apr"/>
    <x v="1"/>
  </r>
  <r>
    <d v="2022-04-26T00:00:00"/>
    <s v="P0027"/>
    <n v="2"/>
    <x v="2"/>
    <s v="Cash"/>
    <n v="0"/>
    <s v="Product27"/>
    <s v="Category04"/>
    <s v="Lt"/>
    <n v="48"/>
    <n v="57.120000000000005"/>
    <n v="96"/>
    <x v="268"/>
    <n v="26"/>
    <s v="Apr"/>
    <x v="1"/>
  </r>
  <r>
    <d v="2022-04-28T00:00:00"/>
    <s v="P0014"/>
    <n v="14"/>
    <x v="2"/>
    <s v="Cash"/>
    <n v="0"/>
    <s v="Product14"/>
    <s v="Category02"/>
    <s v="Kg"/>
    <n v="112"/>
    <n v="146.72"/>
    <n v="1568"/>
    <x v="269"/>
    <n v="28"/>
    <s v="Apr"/>
    <x v="1"/>
  </r>
  <r>
    <d v="2022-04-30T00:00:00"/>
    <s v="P0016"/>
    <n v="13"/>
    <x v="1"/>
    <s v="Online"/>
    <n v="0"/>
    <s v="Product16"/>
    <s v="Category02"/>
    <s v="No."/>
    <n v="13"/>
    <n v="16.64"/>
    <n v="169"/>
    <x v="31"/>
    <n v="30"/>
    <s v="Apr"/>
    <x v="1"/>
  </r>
  <r>
    <d v="2022-04-30T00:00:00"/>
    <s v="P0027"/>
    <n v="8"/>
    <x v="2"/>
    <s v="Online"/>
    <n v="0"/>
    <s v="Product27"/>
    <s v="Category04"/>
    <s v="Lt"/>
    <n v="48"/>
    <n v="57.120000000000005"/>
    <n v="384"/>
    <x v="185"/>
    <n v="30"/>
    <s v="Apr"/>
    <x v="1"/>
  </r>
  <r>
    <d v="2022-05-01T00:00:00"/>
    <s v="P0034"/>
    <n v="9"/>
    <x v="0"/>
    <s v="Online"/>
    <n v="0"/>
    <s v="Product34"/>
    <s v="Category04"/>
    <s v="Lt"/>
    <n v="55"/>
    <n v="58.3"/>
    <n v="495"/>
    <x v="270"/>
    <n v="1"/>
    <s v="May"/>
    <x v="1"/>
  </r>
  <r>
    <d v="2022-05-01T00:00:00"/>
    <s v="P0033"/>
    <n v="6"/>
    <x v="1"/>
    <s v="Online"/>
    <n v="0"/>
    <s v="Product33"/>
    <s v="Category04"/>
    <s v="Kg"/>
    <n v="95"/>
    <n v="119.7"/>
    <n v="570"/>
    <x v="109"/>
    <n v="1"/>
    <s v="May"/>
    <x v="1"/>
  </r>
  <r>
    <d v="2022-05-02T00:00:00"/>
    <s v="P0013"/>
    <n v="4"/>
    <x v="1"/>
    <s v="Cash"/>
    <n v="0"/>
    <s v="Product13"/>
    <s v="Category02"/>
    <s v="Kg"/>
    <n v="112"/>
    <n v="122.08"/>
    <n v="448"/>
    <x v="271"/>
    <n v="2"/>
    <s v="May"/>
    <x v="1"/>
  </r>
  <r>
    <d v="2022-05-04T00:00:00"/>
    <s v="P0020"/>
    <n v="10"/>
    <x v="2"/>
    <s v="Online"/>
    <n v="0"/>
    <s v="Product20"/>
    <s v="Category03"/>
    <s v="Lt"/>
    <n v="61"/>
    <n v="76.25"/>
    <n v="610"/>
    <x v="272"/>
    <n v="4"/>
    <s v="May"/>
    <x v="1"/>
  </r>
  <r>
    <d v="2022-05-06T00:00:00"/>
    <s v="P0034"/>
    <n v="7"/>
    <x v="2"/>
    <s v="Online"/>
    <n v="0"/>
    <s v="Product34"/>
    <s v="Category04"/>
    <s v="Lt"/>
    <n v="55"/>
    <n v="58.3"/>
    <n v="385"/>
    <x v="273"/>
    <n v="6"/>
    <s v="May"/>
    <x v="1"/>
  </r>
  <r>
    <d v="2022-05-07T00:00:00"/>
    <s v="P0015"/>
    <n v="4"/>
    <x v="1"/>
    <s v="Cash"/>
    <n v="0"/>
    <s v="Product15"/>
    <s v="Category02"/>
    <s v="No."/>
    <n v="12"/>
    <n v="15.719999999999999"/>
    <n v="48"/>
    <x v="274"/>
    <n v="7"/>
    <s v="May"/>
    <x v="1"/>
  </r>
  <r>
    <d v="2022-05-07T00:00:00"/>
    <s v="P0027"/>
    <n v="1"/>
    <x v="1"/>
    <s v="Online"/>
    <n v="0"/>
    <s v="Product27"/>
    <s v="Category04"/>
    <s v="Lt"/>
    <n v="48"/>
    <n v="57.120000000000005"/>
    <n v="48"/>
    <x v="275"/>
    <n v="7"/>
    <s v="May"/>
    <x v="1"/>
  </r>
  <r>
    <d v="2022-05-08T00:00:00"/>
    <s v="P0022"/>
    <n v="7"/>
    <x v="1"/>
    <s v="Online"/>
    <n v="0"/>
    <s v="Product22"/>
    <s v="Category03"/>
    <s v="Ft"/>
    <n v="121"/>
    <n v="141.57"/>
    <n v="847"/>
    <x v="276"/>
    <n v="8"/>
    <s v="May"/>
    <x v="1"/>
  </r>
  <r>
    <d v="2022-05-09T00:00:00"/>
    <s v="P0017"/>
    <n v="12"/>
    <x v="0"/>
    <s v="Cash"/>
    <n v="0"/>
    <s v="Product17"/>
    <s v="Category02"/>
    <s v="Ft"/>
    <n v="134"/>
    <n v="156.78"/>
    <n v="1608"/>
    <x v="277"/>
    <n v="9"/>
    <s v="May"/>
    <x v="1"/>
  </r>
  <r>
    <d v="2022-05-10T00:00:00"/>
    <s v="P0009"/>
    <n v="6"/>
    <x v="2"/>
    <s v="Online"/>
    <n v="0"/>
    <s v="Product09"/>
    <s v="Category01"/>
    <s v="No."/>
    <n v="6"/>
    <n v="7.8599999999999994"/>
    <n v="36"/>
    <x v="95"/>
    <n v="10"/>
    <s v="May"/>
    <x v="1"/>
  </r>
  <r>
    <d v="2022-05-12T00:00:00"/>
    <s v="P0011"/>
    <n v="7"/>
    <x v="1"/>
    <s v="Cash"/>
    <n v="0"/>
    <s v="Product11"/>
    <s v="Category02"/>
    <s v="Lt"/>
    <n v="44"/>
    <n v="48.4"/>
    <n v="308"/>
    <x v="188"/>
    <n v="12"/>
    <s v="May"/>
    <x v="1"/>
  </r>
  <r>
    <d v="2022-05-13T00:00:00"/>
    <s v="P0012"/>
    <n v="5"/>
    <x v="2"/>
    <s v="Online"/>
    <n v="0"/>
    <s v="Product12"/>
    <s v="Category02"/>
    <s v="Kg"/>
    <n v="73"/>
    <n v="94.17"/>
    <n v="365"/>
    <x v="278"/>
    <n v="13"/>
    <s v="May"/>
    <x v="1"/>
  </r>
  <r>
    <d v="2022-05-14T00:00:00"/>
    <s v="P0008"/>
    <n v="14"/>
    <x v="2"/>
    <s v="Cash"/>
    <n v="0"/>
    <s v="Product08"/>
    <s v="Category01"/>
    <s v="Kg"/>
    <n v="83"/>
    <n v="94.62"/>
    <n v="1162"/>
    <x v="279"/>
    <n v="14"/>
    <s v="May"/>
    <x v="1"/>
  </r>
  <r>
    <d v="2022-05-15T00:00:00"/>
    <s v="P0020"/>
    <n v="5"/>
    <x v="1"/>
    <s v="Online"/>
    <n v="0"/>
    <s v="Product20"/>
    <s v="Category03"/>
    <s v="Lt"/>
    <n v="61"/>
    <n v="76.25"/>
    <n v="305"/>
    <x v="280"/>
    <n v="15"/>
    <s v="May"/>
    <x v="1"/>
  </r>
  <r>
    <d v="2022-05-16T00:00:00"/>
    <s v="P0010"/>
    <n v="13"/>
    <x v="2"/>
    <s v="Cash"/>
    <n v="0"/>
    <s v="Product10"/>
    <s v="Category02"/>
    <s v="Ft"/>
    <n v="148"/>
    <n v="164.28"/>
    <n v="1924"/>
    <x v="221"/>
    <n v="16"/>
    <s v="May"/>
    <x v="1"/>
  </r>
  <r>
    <d v="2022-05-16T00:00:00"/>
    <s v="P0031"/>
    <n v="13"/>
    <x v="1"/>
    <s v="Online"/>
    <n v="0"/>
    <s v="Product31"/>
    <s v="Category04"/>
    <s v="Kg"/>
    <n v="93"/>
    <n v="104.16"/>
    <n v="1209"/>
    <x v="281"/>
    <n v="16"/>
    <s v="May"/>
    <x v="1"/>
  </r>
  <r>
    <d v="2022-05-17T00:00:00"/>
    <s v="P0027"/>
    <n v="8"/>
    <x v="2"/>
    <s v="Cash"/>
    <n v="0"/>
    <s v="Product27"/>
    <s v="Category04"/>
    <s v="Lt"/>
    <n v="48"/>
    <n v="57.120000000000005"/>
    <n v="384"/>
    <x v="185"/>
    <n v="17"/>
    <s v="May"/>
    <x v="1"/>
  </r>
  <r>
    <d v="2022-05-18T00:00:00"/>
    <s v="P0027"/>
    <n v="4"/>
    <x v="0"/>
    <s v="Online"/>
    <n v="0"/>
    <s v="Product27"/>
    <s v="Category04"/>
    <s v="Lt"/>
    <n v="48"/>
    <n v="57.120000000000005"/>
    <n v="192"/>
    <x v="41"/>
    <n v="18"/>
    <s v="May"/>
    <x v="1"/>
  </r>
  <r>
    <d v="2022-05-18T00:00:00"/>
    <s v="P0038"/>
    <n v="8"/>
    <x v="0"/>
    <s v="Online"/>
    <n v="0"/>
    <s v="Product38"/>
    <s v="Category05"/>
    <s v="Kg"/>
    <n v="72"/>
    <n v="79.92"/>
    <n v="576"/>
    <x v="282"/>
    <n v="18"/>
    <s v="May"/>
    <x v="1"/>
  </r>
  <r>
    <d v="2022-05-20T00:00:00"/>
    <s v="P0044"/>
    <n v="15"/>
    <x v="1"/>
    <s v="Cash"/>
    <n v="0"/>
    <s v="Product44"/>
    <s v="Category05"/>
    <s v="Kg"/>
    <n v="76"/>
    <n v="82.08"/>
    <n v="1140"/>
    <x v="138"/>
    <n v="20"/>
    <s v="May"/>
    <x v="1"/>
  </r>
  <r>
    <d v="2022-05-22T00:00:00"/>
    <s v="P0015"/>
    <n v="12"/>
    <x v="2"/>
    <s v="Online"/>
    <n v="0"/>
    <s v="Product15"/>
    <s v="Category02"/>
    <s v="No."/>
    <n v="12"/>
    <n v="15.719999999999999"/>
    <n v="144"/>
    <x v="116"/>
    <n v="22"/>
    <s v="May"/>
    <x v="1"/>
  </r>
  <r>
    <d v="2022-05-25T00:00:00"/>
    <s v="P0002"/>
    <n v="7"/>
    <x v="1"/>
    <s v="Online"/>
    <n v="0"/>
    <s v="Product02"/>
    <s v="Category01"/>
    <s v="Kg"/>
    <n v="105"/>
    <n v="142.80000000000001"/>
    <n v="735"/>
    <x v="283"/>
    <n v="25"/>
    <s v="May"/>
    <x v="1"/>
  </r>
  <r>
    <d v="2022-05-26T00:00:00"/>
    <s v="P0028"/>
    <n v="2"/>
    <x v="2"/>
    <s v="Online"/>
    <n v="0"/>
    <s v="Product28"/>
    <s v="Category04"/>
    <s v="No."/>
    <n v="37"/>
    <n v="41.81"/>
    <n v="74"/>
    <x v="284"/>
    <n v="26"/>
    <s v="May"/>
    <x v="1"/>
  </r>
  <r>
    <d v="2022-05-26T00:00:00"/>
    <s v="P0027"/>
    <n v="2"/>
    <x v="1"/>
    <s v="Online"/>
    <n v="0"/>
    <s v="Product27"/>
    <s v="Category04"/>
    <s v="Lt"/>
    <n v="48"/>
    <n v="57.120000000000005"/>
    <n v="96"/>
    <x v="268"/>
    <n v="26"/>
    <s v="May"/>
    <x v="1"/>
  </r>
  <r>
    <d v="2022-05-28T00:00:00"/>
    <s v="P0041"/>
    <n v="10"/>
    <x v="0"/>
    <s v="Cash"/>
    <n v="0"/>
    <s v="Product41"/>
    <s v="Category05"/>
    <s v="Ft"/>
    <n v="138"/>
    <n v="173.88"/>
    <n v="1380"/>
    <x v="285"/>
    <n v="28"/>
    <s v="May"/>
    <x v="1"/>
  </r>
  <r>
    <d v="2022-05-28T00:00:00"/>
    <s v="P0008"/>
    <n v="5"/>
    <x v="0"/>
    <s v="Online"/>
    <n v="0"/>
    <s v="Product08"/>
    <s v="Category01"/>
    <s v="Kg"/>
    <n v="83"/>
    <n v="94.62"/>
    <n v="415"/>
    <x v="286"/>
    <n v="28"/>
    <s v="May"/>
    <x v="1"/>
  </r>
  <r>
    <d v="2022-05-28T00:00:00"/>
    <s v="P0010"/>
    <n v="9"/>
    <x v="1"/>
    <s v="Cash"/>
    <n v="0"/>
    <s v="Product10"/>
    <s v="Category02"/>
    <s v="Ft"/>
    <n v="148"/>
    <n v="164.28"/>
    <n v="1332"/>
    <x v="71"/>
    <n v="28"/>
    <s v="May"/>
    <x v="1"/>
  </r>
  <r>
    <d v="2022-05-28T00:00:00"/>
    <s v="P0004"/>
    <n v="12"/>
    <x v="1"/>
    <s v="Online"/>
    <n v="0"/>
    <s v="Product04"/>
    <s v="Category01"/>
    <s v="Lt"/>
    <n v="44"/>
    <n v="48.84"/>
    <n v="528"/>
    <x v="287"/>
    <n v="28"/>
    <s v="May"/>
    <x v="1"/>
  </r>
  <r>
    <d v="2022-05-28T00:00:00"/>
    <s v="P0020"/>
    <n v="14"/>
    <x v="2"/>
    <s v="Cash"/>
    <n v="0"/>
    <s v="Product20"/>
    <s v="Category03"/>
    <s v="Lt"/>
    <n v="61"/>
    <n v="76.25"/>
    <n v="854"/>
    <x v="288"/>
    <n v="28"/>
    <s v="May"/>
    <x v="1"/>
  </r>
  <r>
    <d v="2022-05-30T00:00:00"/>
    <s v="P0044"/>
    <n v="9"/>
    <x v="2"/>
    <s v="Online"/>
    <n v="0"/>
    <s v="Product44"/>
    <s v="Category05"/>
    <s v="Kg"/>
    <n v="76"/>
    <n v="82.08"/>
    <n v="684"/>
    <x v="23"/>
    <n v="30"/>
    <s v="May"/>
    <x v="1"/>
  </r>
  <r>
    <d v="2022-05-30T00:00:00"/>
    <s v="P0005"/>
    <n v="4"/>
    <x v="0"/>
    <s v="Cash"/>
    <n v="0"/>
    <s v="Product05"/>
    <s v="Category01"/>
    <s v="Ft"/>
    <n v="133"/>
    <n v="155.61000000000001"/>
    <n v="532"/>
    <x v="144"/>
    <n v="30"/>
    <s v="May"/>
    <x v="1"/>
  </r>
  <r>
    <d v="2022-05-30T00:00:00"/>
    <s v="P0033"/>
    <n v="3"/>
    <x v="1"/>
    <s v="Cash"/>
    <n v="0"/>
    <s v="Product33"/>
    <s v="Category04"/>
    <s v="Kg"/>
    <n v="95"/>
    <n v="119.7"/>
    <n v="285"/>
    <x v="289"/>
    <n v="30"/>
    <s v="May"/>
    <x v="1"/>
  </r>
  <r>
    <d v="2022-06-03T00:00:00"/>
    <s v="P0008"/>
    <n v="14"/>
    <x v="1"/>
    <s v="Online"/>
    <n v="0"/>
    <s v="Product08"/>
    <s v="Category01"/>
    <s v="Kg"/>
    <n v="83"/>
    <n v="94.62"/>
    <n v="1162"/>
    <x v="279"/>
    <n v="3"/>
    <s v="Jun"/>
    <x v="1"/>
  </r>
  <r>
    <d v="2022-06-10T00:00:00"/>
    <s v="P0028"/>
    <n v="8"/>
    <x v="0"/>
    <s v="Online"/>
    <n v="0"/>
    <s v="Product28"/>
    <s v="Category04"/>
    <s v="No."/>
    <n v="37"/>
    <n v="41.81"/>
    <n v="296"/>
    <x v="98"/>
    <n v="10"/>
    <s v="Jun"/>
    <x v="1"/>
  </r>
  <r>
    <d v="2022-06-11T00:00:00"/>
    <s v="P0039"/>
    <n v="13"/>
    <x v="1"/>
    <s v="Cash"/>
    <n v="0"/>
    <s v="Product39"/>
    <s v="Category05"/>
    <s v="No."/>
    <n v="37"/>
    <n v="42.55"/>
    <n v="481"/>
    <x v="290"/>
    <n v="11"/>
    <s v="Jun"/>
    <x v="1"/>
  </r>
  <r>
    <d v="2022-06-11T00:00:00"/>
    <s v="P0021"/>
    <n v="6"/>
    <x v="2"/>
    <s v="Online"/>
    <n v="0"/>
    <s v="Product21"/>
    <s v="Category03"/>
    <s v="Ft"/>
    <n v="126"/>
    <n v="162.54"/>
    <n v="756"/>
    <x v="195"/>
    <n v="11"/>
    <s v="Jun"/>
    <x v="1"/>
  </r>
  <r>
    <d v="2022-06-13T00:00:00"/>
    <s v="P0026"/>
    <n v="6"/>
    <x v="2"/>
    <s v="Cash"/>
    <n v="0"/>
    <s v="Product26"/>
    <s v="Category04"/>
    <s v="No."/>
    <n v="18"/>
    <n v="24.66"/>
    <n v="108"/>
    <x v="181"/>
    <n v="13"/>
    <s v="Jun"/>
    <x v="1"/>
  </r>
  <r>
    <d v="2022-06-15T00:00:00"/>
    <s v="P0042"/>
    <n v="15"/>
    <x v="0"/>
    <s v="Online"/>
    <n v="0"/>
    <s v="Product42"/>
    <s v="Category05"/>
    <s v="Ft"/>
    <n v="120"/>
    <n v="162"/>
    <n v="1800"/>
    <x v="291"/>
    <n v="15"/>
    <s v="Jun"/>
    <x v="1"/>
  </r>
  <r>
    <d v="2022-06-16T00:00:00"/>
    <s v="P0029"/>
    <n v="15"/>
    <x v="1"/>
    <s v="Cash"/>
    <n v="0"/>
    <s v="Product29"/>
    <s v="Category04"/>
    <s v="Lt"/>
    <n v="47"/>
    <n v="53.11"/>
    <n v="705"/>
    <x v="134"/>
    <n v="16"/>
    <s v="Jun"/>
    <x v="1"/>
  </r>
  <r>
    <d v="2022-06-19T00:00:00"/>
    <s v="P0002"/>
    <n v="8"/>
    <x v="2"/>
    <s v="Cash"/>
    <n v="0"/>
    <s v="Product02"/>
    <s v="Category01"/>
    <s v="Kg"/>
    <n v="105"/>
    <n v="142.80000000000001"/>
    <n v="840"/>
    <x v="63"/>
    <n v="19"/>
    <s v="Jun"/>
    <x v="1"/>
  </r>
  <r>
    <d v="2022-06-21T00:00:00"/>
    <s v="P0017"/>
    <n v="14"/>
    <x v="2"/>
    <s v="Cash"/>
    <n v="0"/>
    <s v="Product17"/>
    <s v="Category02"/>
    <s v="Ft"/>
    <n v="134"/>
    <n v="156.78"/>
    <n v="1876"/>
    <x v="233"/>
    <n v="21"/>
    <s v="Jun"/>
    <x v="1"/>
  </r>
  <r>
    <d v="2022-06-22T00:00:00"/>
    <s v="P0040"/>
    <n v="10"/>
    <x v="1"/>
    <s v="Cash"/>
    <n v="0"/>
    <s v="Product40"/>
    <s v="Category05"/>
    <s v="Kg"/>
    <n v="90"/>
    <n v="115.2"/>
    <n v="900"/>
    <x v="292"/>
    <n v="22"/>
    <s v="Jun"/>
    <x v="1"/>
  </r>
  <r>
    <d v="2022-06-22T00:00:00"/>
    <s v="P0001"/>
    <n v="4"/>
    <x v="2"/>
    <s v="Cash"/>
    <n v="0"/>
    <s v="Product01"/>
    <s v="Category01"/>
    <s v="Kg"/>
    <n v="98"/>
    <n v="103.88"/>
    <n v="392"/>
    <x v="69"/>
    <n v="22"/>
    <s v="Jun"/>
    <x v="1"/>
  </r>
  <r>
    <d v="2022-06-23T00:00:00"/>
    <s v="P0004"/>
    <n v="8"/>
    <x v="2"/>
    <s v="Online"/>
    <n v="0"/>
    <s v="Product04"/>
    <s v="Category01"/>
    <s v="Lt"/>
    <n v="44"/>
    <n v="48.84"/>
    <n v="352"/>
    <x v="293"/>
    <n v="23"/>
    <s v="Jun"/>
    <x v="1"/>
  </r>
  <r>
    <d v="2022-06-24T00:00:00"/>
    <s v="P0018"/>
    <n v="7"/>
    <x v="2"/>
    <s v="Cash"/>
    <n v="0"/>
    <s v="Product18"/>
    <s v="Category02"/>
    <s v="No."/>
    <n v="37"/>
    <n v="49.21"/>
    <n v="259"/>
    <x v="294"/>
    <n v="24"/>
    <s v="Jun"/>
    <x v="1"/>
  </r>
  <r>
    <d v="2022-06-25T00:00:00"/>
    <s v="P0012"/>
    <n v="7"/>
    <x v="1"/>
    <s v="Online"/>
    <n v="0"/>
    <s v="Product12"/>
    <s v="Category02"/>
    <s v="Kg"/>
    <n v="73"/>
    <n v="94.17"/>
    <n v="511"/>
    <x v="248"/>
    <n v="25"/>
    <s v="Jun"/>
    <x v="1"/>
  </r>
  <r>
    <d v="2022-06-26T00:00:00"/>
    <s v="P0034"/>
    <n v="4"/>
    <x v="2"/>
    <s v="Cash"/>
    <n v="0"/>
    <s v="Product34"/>
    <s v="Category04"/>
    <s v="Lt"/>
    <n v="55"/>
    <n v="58.3"/>
    <n v="220"/>
    <x v="15"/>
    <n v="26"/>
    <s v="Jun"/>
    <x v="1"/>
  </r>
  <r>
    <d v="2022-06-26T00:00:00"/>
    <s v="P0043"/>
    <n v="12"/>
    <x v="2"/>
    <s v="Online"/>
    <n v="0"/>
    <s v="Product43"/>
    <s v="Category05"/>
    <s v="Kg"/>
    <n v="67"/>
    <n v="83.08"/>
    <n v="804"/>
    <x v="295"/>
    <n v="26"/>
    <s v="Jun"/>
    <x v="1"/>
  </r>
  <r>
    <d v="2022-07-03T00:00:00"/>
    <s v="P0033"/>
    <n v="15"/>
    <x v="2"/>
    <s v="Cash"/>
    <n v="0"/>
    <s v="Product33"/>
    <s v="Category04"/>
    <s v="Kg"/>
    <n v="95"/>
    <n v="119.7"/>
    <n v="1425"/>
    <x v="296"/>
    <n v="3"/>
    <s v="Jul"/>
    <x v="1"/>
  </r>
  <r>
    <d v="2022-07-04T00:00:00"/>
    <s v="P0007"/>
    <n v="7"/>
    <x v="2"/>
    <s v="Online"/>
    <n v="0"/>
    <s v="Product07"/>
    <s v="Category01"/>
    <s v="Lt"/>
    <n v="43"/>
    <n v="47.730000000000004"/>
    <n v="301"/>
    <x v="297"/>
    <n v="4"/>
    <s v="Jul"/>
    <x v="1"/>
  </r>
  <r>
    <d v="2022-07-05T00:00:00"/>
    <s v="P0025"/>
    <n v="7"/>
    <x v="1"/>
    <s v="Cash"/>
    <n v="0"/>
    <s v="Product25"/>
    <s v="Category03"/>
    <s v="No."/>
    <n v="7"/>
    <n v="8.33"/>
    <n v="49"/>
    <x v="298"/>
    <n v="5"/>
    <s v="Jul"/>
    <x v="1"/>
  </r>
  <r>
    <d v="2022-07-05T00:00:00"/>
    <s v="P0015"/>
    <n v="8"/>
    <x v="2"/>
    <s v="Online"/>
    <n v="0"/>
    <s v="Product15"/>
    <s v="Category02"/>
    <s v="No."/>
    <n v="12"/>
    <n v="15.719999999999999"/>
    <n v="96"/>
    <x v="299"/>
    <n v="5"/>
    <s v="Jul"/>
    <x v="1"/>
  </r>
  <r>
    <d v="2022-07-06T00:00:00"/>
    <s v="P0041"/>
    <n v="2"/>
    <x v="2"/>
    <s v="Cash"/>
    <n v="0"/>
    <s v="Product41"/>
    <s v="Category05"/>
    <s v="Ft"/>
    <n v="138"/>
    <n v="173.88"/>
    <n v="276"/>
    <x v="300"/>
    <n v="6"/>
    <s v="Jul"/>
    <x v="1"/>
  </r>
  <r>
    <d v="2022-07-08T00:00:00"/>
    <s v="P0018"/>
    <n v="2"/>
    <x v="2"/>
    <s v="Online"/>
    <n v="0"/>
    <s v="Product18"/>
    <s v="Category02"/>
    <s v="No."/>
    <n v="37"/>
    <n v="49.21"/>
    <n v="74"/>
    <x v="265"/>
    <n v="8"/>
    <s v="Jul"/>
    <x v="1"/>
  </r>
  <r>
    <d v="2022-07-10T00:00:00"/>
    <s v="P0032"/>
    <n v="12"/>
    <x v="1"/>
    <s v="Cash"/>
    <n v="0"/>
    <s v="Product32"/>
    <s v="Category04"/>
    <s v="Kg"/>
    <n v="89"/>
    <n v="117.48"/>
    <n v="1068"/>
    <x v="112"/>
    <n v="10"/>
    <s v="Jul"/>
    <x v="1"/>
  </r>
  <r>
    <d v="2022-07-12T00:00:00"/>
    <s v="P0028"/>
    <n v="12"/>
    <x v="2"/>
    <s v="Cash"/>
    <n v="0"/>
    <s v="Product28"/>
    <s v="Category04"/>
    <s v="No."/>
    <n v="37"/>
    <n v="41.81"/>
    <n v="444"/>
    <x v="301"/>
    <n v="12"/>
    <s v="Jul"/>
    <x v="1"/>
  </r>
  <r>
    <d v="2022-07-13T00:00:00"/>
    <s v="P0025"/>
    <n v="7"/>
    <x v="2"/>
    <s v="Online"/>
    <n v="0"/>
    <s v="Product25"/>
    <s v="Category03"/>
    <s v="No."/>
    <n v="7"/>
    <n v="8.33"/>
    <n v="49"/>
    <x v="298"/>
    <n v="13"/>
    <s v="Jul"/>
    <x v="1"/>
  </r>
  <r>
    <d v="2022-07-14T00:00:00"/>
    <s v="P0033"/>
    <n v="9"/>
    <x v="2"/>
    <s v="Online"/>
    <n v="0"/>
    <s v="Product33"/>
    <s v="Category04"/>
    <s v="Kg"/>
    <n v="95"/>
    <n v="119.7"/>
    <n v="855"/>
    <x v="126"/>
    <n v="14"/>
    <s v="Jul"/>
    <x v="1"/>
  </r>
  <r>
    <d v="2022-07-15T00:00:00"/>
    <s v="P0004"/>
    <n v="2"/>
    <x v="1"/>
    <s v="Online"/>
    <n v="0"/>
    <s v="Product04"/>
    <s v="Category01"/>
    <s v="Lt"/>
    <n v="44"/>
    <n v="48.84"/>
    <n v="88"/>
    <x v="252"/>
    <n v="15"/>
    <s v="Jul"/>
    <x v="1"/>
  </r>
  <r>
    <d v="2022-07-17T00:00:00"/>
    <s v="P0041"/>
    <n v="8"/>
    <x v="1"/>
    <s v="Cash"/>
    <n v="0"/>
    <s v="Product41"/>
    <s v="Category05"/>
    <s v="Ft"/>
    <n v="138"/>
    <n v="173.88"/>
    <n v="1104"/>
    <x v="159"/>
    <n v="17"/>
    <s v="Jul"/>
    <x v="1"/>
  </r>
  <r>
    <d v="2022-07-18T00:00:00"/>
    <s v="P0010"/>
    <n v="12"/>
    <x v="2"/>
    <s v="Online"/>
    <n v="0"/>
    <s v="Product10"/>
    <s v="Category02"/>
    <s v="Ft"/>
    <n v="148"/>
    <n v="164.28"/>
    <n v="1776"/>
    <x v="302"/>
    <n v="18"/>
    <s v="Jul"/>
    <x v="1"/>
  </r>
  <r>
    <d v="2022-07-20T00:00:00"/>
    <s v="P0042"/>
    <n v="8"/>
    <x v="0"/>
    <s v="Online"/>
    <n v="0"/>
    <s v="Product42"/>
    <s v="Category05"/>
    <s v="Ft"/>
    <n v="120"/>
    <n v="162"/>
    <n v="960"/>
    <x v="59"/>
    <n v="20"/>
    <s v="Jul"/>
    <x v="1"/>
  </r>
  <r>
    <d v="2022-07-22T00:00:00"/>
    <s v="P0034"/>
    <n v="6"/>
    <x v="2"/>
    <s v="Cash"/>
    <n v="0"/>
    <s v="Product34"/>
    <s v="Category04"/>
    <s v="Lt"/>
    <n v="55"/>
    <n v="58.3"/>
    <n v="330"/>
    <x v="20"/>
    <n v="22"/>
    <s v="Jul"/>
    <x v="1"/>
  </r>
  <r>
    <d v="2022-07-23T00:00:00"/>
    <s v="P0018"/>
    <n v="2"/>
    <x v="1"/>
    <s v="Online"/>
    <n v="0"/>
    <s v="Product18"/>
    <s v="Category02"/>
    <s v="No."/>
    <n v="37"/>
    <n v="49.21"/>
    <n v="74"/>
    <x v="265"/>
    <n v="23"/>
    <s v="Jul"/>
    <x v="1"/>
  </r>
  <r>
    <d v="2022-07-24T00:00:00"/>
    <s v="P0006"/>
    <n v="14"/>
    <x v="2"/>
    <s v="Cash"/>
    <n v="0"/>
    <s v="Product06"/>
    <s v="Category01"/>
    <s v="Kg"/>
    <n v="75"/>
    <n v="85.5"/>
    <n v="1050"/>
    <x v="303"/>
    <n v="24"/>
    <s v="Jul"/>
    <x v="1"/>
  </r>
  <r>
    <d v="2022-07-24T00:00:00"/>
    <s v="P0027"/>
    <n v="1"/>
    <x v="1"/>
    <s v="Online"/>
    <n v="0"/>
    <s v="Product27"/>
    <s v="Category04"/>
    <s v="Lt"/>
    <n v="48"/>
    <n v="57.120000000000005"/>
    <n v="48"/>
    <x v="275"/>
    <n v="24"/>
    <s v="Jul"/>
    <x v="1"/>
  </r>
  <r>
    <d v="2022-07-25T00:00:00"/>
    <s v="P0044"/>
    <n v="2"/>
    <x v="2"/>
    <s v="Cash"/>
    <n v="0"/>
    <s v="Product44"/>
    <s v="Category05"/>
    <s v="Kg"/>
    <n v="76"/>
    <n v="82.08"/>
    <n v="152"/>
    <x v="304"/>
    <n v="25"/>
    <s v="Jul"/>
    <x v="1"/>
  </r>
  <r>
    <d v="2022-07-25T00:00:00"/>
    <s v="P0017"/>
    <n v="12"/>
    <x v="2"/>
    <s v="Cash"/>
    <n v="0"/>
    <s v="Product17"/>
    <s v="Category02"/>
    <s v="Ft"/>
    <n v="134"/>
    <n v="156.78"/>
    <n v="1608"/>
    <x v="277"/>
    <n v="25"/>
    <s v="Jul"/>
    <x v="1"/>
  </r>
  <r>
    <d v="2022-07-25T00:00:00"/>
    <s v="P0003"/>
    <n v="13"/>
    <x v="1"/>
    <s v="Cash"/>
    <n v="0"/>
    <s v="Product03"/>
    <s v="Category01"/>
    <s v="Kg"/>
    <n v="71"/>
    <n v="80.94"/>
    <n v="923"/>
    <x v="305"/>
    <n v="25"/>
    <s v="Jul"/>
    <x v="1"/>
  </r>
  <r>
    <d v="2022-07-26T00:00:00"/>
    <s v="P0003"/>
    <n v="10"/>
    <x v="1"/>
    <s v="Online"/>
    <n v="0"/>
    <s v="Product03"/>
    <s v="Category01"/>
    <s v="Kg"/>
    <n v="71"/>
    <n v="80.94"/>
    <n v="710"/>
    <x v="306"/>
    <n v="26"/>
    <s v="Jul"/>
    <x v="1"/>
  </r>
  <r>
    <d v="2022-07-26T00:00:00"/>
    <s v="P0026"/>
    <n v="1"/>
    <x v="1"/>
    <s v="Cash"/>
    <n v="0"/>
    <s v="Product26"/>
    <s v="Category04"/>
    <s v="No."/>
    <n v="18"/>
    <n v="24.66"/>
    <n v="18"/>
    <x v="307"/>
    <n v="26"/>
    <s v="Jul"/>
    <x v="1"/>
  </r>
  <r>
    <d v="2022-08-03T00:00:00"/>
    <s v="P0012"/>
    <n v="5"/>
    <x v="2"/>
    <s v="Cash"/>
    <n v="0"/>
    <s v="Product12"/>
    <s v="Category02"/>
    <s v="Kg"/>
    <n v="73"/>
    <n v="94.17"/>
    <n v="365"/>
    <x v="278"/>
    <n v="3"/>
    <s v="Aug"/>
    <x v="1"/>
  </r>
  <r>
    <d v="2022-08-06T00:00:00"/>
    <s v="P0016"/>
    <n v="9"/>
    <x v="1"/>
    <s v="Online"/>
    <n v="0"/>
    <s v="Product16"/>
    <s v="Category02"/>
    <s v="No."/>
    <n v="13"/>
    <n v="16.64"/>
    <n v="117"/>
    <x v="308"/>
    <n v="6"/>
    <s v="Aug"/>
    <x v="1"/>
  </r>
  <r>
    <d v="2022-08-08T00:00:00"/>
    <s v="P0016"/>
    <n v="2"/>
    <x v="2"/>
    <s v="Online"/>
    <n v="0"/>
    <s v="Product16"/>
    <s v="Category02"/>
    <s v="No."/>
    <n v="13"/>
    <n v="16.64"/>
    <n v="26"/>
    <x v="256"/>
    <n v="8"/>
    <s v="Aug"/>
    <x v="1"/>
  </r>
  <r>
    <d v="2022-08-08T00:00:00"/>
    <s v="P0032"/>
    <n v="12"/>
    <x v="2"/>
    <s v="Cash"/>
    <n v="0"/>
    <s v="Product32"/>
    <s v="Category04"/>
    <s v="Kg"/>
    <n v="89"/>
    <n v="117.48"/>
    <n v="1068"/>
    <x v="112"/>
    <n v="8"/>
    <s v="Aug"/>
    <x v="1"/>
  </r>
  <r>
    <d v="2022-08-08T00:00:00"/>
    <s v="P0021"/>
    <n v="11"/>
    <x v="2"/>
    <s v="Cash"/>
    <n v="0"/>
    <s v="Product21"/>
    <s v="Category03"/>
    <s v="Ft"/>
    <n v="126"/>
    <n v="162.54"/>
    <n v="1386"/>
    <x v="309"/>
    <n v="8"/>
    <s v="Aug"/>
    <x v="1"/>
  </r>
  <r>
    <d v="2022-08-14T00:00:00"/>
    <s v="P0030"/>
    <n v="14"/>
    <x v="2"/>
    <s v="Cash"/>
    <n v="0"/>
    <s v="Product30"/>
    <s v="Category04"/>
    <s v="Ft"/>
    <n v="148"/>
    <n v="201.28"/>
    <n v="2072"/>
    <x v="177"/>
    <n v="14"/>
    <s v="Aug"/>
    <x v="1"/>
  </r>
  <r>
    <d v="2022-08-15T00:00:00"/>
    <s v="P0011"/>
    <n v="10"/>
    <x v="0"/>
    <s v="Cash"/>
    <n v="0"/>
    <s v="Product11"/>
    <s v="Category02"/>
    <s v="Lt"/>
    <n v="44"/>
    <n v="48.4"/>
    <n v="440"/>
    <x v="216"/>
    <n v="15"/>
    <s v="Aug"/>
    <x v="1"/>
  </r>
  <r>
    <d v="2022-08-15T00:00:00"/>
    <s v="P0015"/>
    <n v="7"/>
    <x v="2"/>
    <s v="Online"/>
    <n v="0"/>
    <s v="Product15"/>
    <s v="Category02"/>
    <s v="No."/>
    <n v="12"/>
    <n v="15.719999999999999"/>
    <n v="84"/>
    <x v="310"/>
    <n v="15"/>
    <s v="Aug"/>
    <x v="1"/>
  </r>
  <r>
    <d v="2022-08-18T00:00:00"/>
    <s v="P0029"/>
    <n v="8"/>
    <x v="1"/>
    <s v="Online"/>
    <n v="0"/>
    <s v="Product29"/>
    <s v="Category04"/>
    <s v="Lt"/>
    <n v="47"/>
    <n v="53.11"/>
    <n v="376"/>
    <x v="67"/>
    <n v="18"/>
    <s v="Aug"/>
    <x v="1"/>
  </r>
  <r>
    <d v="2022-08-18T00:00:00"/>
    <s v="P0010"/>
    <n v="2"/>
    <x v="1"/>
    <s v="Cash"/>
    <n v="0"/>
    <s v="Product10"/>
    <s v="Category02"/>
    <s v="Ft"/>
    <n v="148"/>
    <n v="164.28"/>
    <n v="296"/>
    <x v="311"/>
    <n v="18"/>
    <s v="Aug"/>
    <x v="1"/>
  </r>
  <r>
    <d v="2022-08-19T00:00:00"/>
    <s v="P0007"/>
    <n v="3"/>
    <x v="1"/>
    <s v="Online"/>
    <n v="0"/>
    <s v="Product07"/>
    <s v="Category01"/>
    <s v="Lt"/>
    <n v="43"/>
    <n v="47.730000000000004"/>
    <n v="129"/>
    <x v="312"/>
    <n v="19"/>
    <s v="Aug"/>
    <x v="1"/>
  </r>
  <r>
    <d v="2022-08-20T00:00:00"/>
    <s v="P0023"/>
    <n v="13"/>
    <x v="2"/>
    <s v="Online"/>
    <n v="0"/>
    <s v="Product23"/>
    <s v="Category03"/>
    <s v="Ft"/>
    <n v="141"/>
    <n v="149.46"/>
    <n v="1833"/>
    <x v="103"/>
    <n v="20"/>
    <s v="Aug"/>
    <x v="1"/>
  </r>
  <r>
    <d v="2022-08-20T00:00:00"/>
    <s v="P0033"/>
    <n v="14"/>
    <x v="2"/>
    <s v="Online"/>
    <n v="0"/>
    <s v="Product33"/>
    <s v="Category04"/>
    <s v="Kg"/>
    <n v="95"/>
    <n v="119.7"/>
    <n v="1330"/>
    <x v="313"/>
    <n v="20"/>
    <s v="Aug"/>
    <x v="1"/>
  </r>
  <r>
    <d v="2022-08-21T00:00:00"/>
    <s v="P0016"/>
    <n v="4"/>
    <x v="2"/>
    <s v="Online"/>
    <n v="0"/>
    <s v="Product16"/>
    <s v="Category02"/>
    <s v="No."/>
    <n v="13"/>
    <n v="16.64"/>
    <n v="52"/>
    <x v="120"/>
    <n v="21"/>
    <s v="Aug"/>
    <x v="1"/>
  </r>
  <r>
    <d v="2022-08-23T00:00:00"/>
    <s v="P0044"/>
    <n v="11"/>
    <x v="1"/>
    <s v="Online"/>
    <n v="0"/>
    <s v="Product44"/>
    <s v="Category05"/>
    <s v="Kg"/>
    <n v="76"/>
    <n v="82.08"/>
    <n v="836"/>
    <x v="314"/>
    <n v="23"/>
    <s v="Aug"/>
    <x v="1"/>
  </r>
  <r>
    <d v="2022-08-23T00:00:00"/>
    <s v="P0029"/>
    <n v="14"/>
    <x v="2"/>
    <s v="Cash"/>
    <n v="0"/>
    <s v="Product29"/>
    <s v="Category04"/>
    <s v="Lt"/>
    <n v="47"/>
    <n v="53.11"/>
    <n v="658"/>
    <x v="220"/>
    <n v="23"/>
    <s v="Aug"/>
    <x v="1"/>
  </r>
  <r>
    <d v="2022-08-24T00:00:00"/>
    <s v="P0005"/>
    <n v="5"/>
    <x v="2"/>
    <s v="Cash"/>
    <n v="0"/>
    <s v="Product05"/>
    <s v="Category01"/>
    <s v="Ft"/>
    <n v="133"/>
    <n v="155.61000000000001"/>
    <n v="665"/>
    <x v="315"/>
    <n v="24"/>
    <s v="Aug"/>
    <x v="1"/>
  </r>
  <r>
    <d v="2022-08-26T00:00:00"/>
    <s v="P0019"/>
    <n v="13"/>
    <x v="0"/>
    <s v="Cash"/>
    <n v="0"/>
    <s v="Product19"/>
    <s v="Category02"/>
    <s v="Ft"/>
    <n v="150"/>
    <n v="210"/>
    <n v="1950"/>
    <x v="87"/>
    <n v="26"/>
    <s v="Aug"/>
    <x v="1"/>
  </r>
  <r>
    <d v="2022-08-26T00:00:00"/>
    <s v="P0037"/>
    <n v="8"/>
    <x v="1"/>
    <s v="Online"/>
    <n v="0"/>
    <s v="Product37"/>
    <s v="Category05"/>
    <s v="Kg"/>
    <n v="67"/>
    <n v="85.76"/>
    <n v="536"/>
    <x v="137"/>
    <n v="26"/>
    <s v="Aug"/>
    <x v="1"/>
  </r>
  <r>
    <d v="2022-08-27T00:00:00"/>
    <s v="P0039"/>
    <n v="15"/>
    <x v="0"/>
    <s v="Online"/>
    <n v="0"/>
    <s v="Product39"/>
    <s v="Category05"/>
    <s v="No."/>
    <n v="37"/>
    <n v="42.55"/>
    <n v="555"/>
    <x v="205"/>
    <n v="27"/>
    <s v="Aug"/>
    <x v="1"/>
  </r>
  <r>
    <d v="2022-08-28T00:00:00"/>
    <s v="P0005"/>
    <n v="9"/>
    <x v="1"/>
    <s v="Online"/>
    <n v="0"/>
    <s v="Product05"/>
    <s v="Category01"/>
    <s v="Ft"/>
    <n v="133"/>
    <n v="155.61000000000001"/>
    <n v="1197"/>
    <x v="237"/>
    <n v="28"/>
    <s v="Aug"/>
    <x v="1"/>
  </r>
  <r>
    <d v="2022-08-28T00:00:00"/>
    <s v="P0039"/>
    <n v="5"/>
    <x v="2"/>
    <s v="Online"/>
    <n v="0"/>
    <s v="Product39"/>
    <s v="Category05"/>
    <s v="No."/>
    <n v="37"/>
    <n v="42.55"/>
    <n v="185"/>
    <x v="316"/>
    <n v="28"/>
    <s v="Aug"/>
    <x v="1"/>
  </r>
  <r>
    <d v="2022-08-30T00:00:00"/>
    <s v="P0006"/>
    <n v="6"/>
    <x v="1"/>
    <s v="Cash"/>
    <n v="0"/>
    <s v="Product06"/>
    <s v="Category01"/>
    <s v="Kg"/>
    <n v="75"/>
    <n v="85.5"/>
    <n v="450"/>
    <x v="146"/>
    <n v="30"/>
    <s v="Aug"/>
    <x v="1"/>
  </r>
  <r>
    <d v="2022-08-30T00:00:00"/>
    <s v="P0043"/>
    <n v="6"/>
    <x v="2"/>
    <s v="Cash"/>
    <n v="0"/>
    <s v="Product43"/>
    <s v="Category05"/>
    <s v="Kg"/>
    <n v="67"/>
    <n v="83.08"/>
    <n v="402"/>
    <x v="317"/>
    <n v="30"/>
    <s v="Aug"/>
    <x v="1"/>
  </r>
  <r>
    <d v="2022-08-30T00:00:00"/>
    <s v="P0025"/>
    <n v="5"/>
    <x v="2"/>
    <s v="Cash"/>
    <n v="0"/>
    <s v="Product25"/>
    <s v="Category03"/>
    <s v="No."/>
    <n v="7"/>
    <n v="8.33"/>
    <n v="35"/>
    <x v="318"/>
    <n v="30"/>
    <s v="Aug"/>
    <x v="1"/>
  </r>
  <r>
    <d v="2022-08-31T00:00:00"/>
    <s v="P0015"/>
    <n v="13"/>
    <x v="2"/>
    <s v="Cash"/>
    <n v="0"/>
    <s v="Product15"/>
    <s v="Category02"/>
    <s v="No."/>
    <n v="12"/>
    <n v="15.719999999999999"/>
    <n v="156"/>
    <x v="92"/>
    <n v="31"/>
    <s v="Aug"/>
    <x v="1"/>
  </r>
  <r>
    <d v="2022-09-04T00:00:00"/>
    <s v="P0002"/>
    <n v="1"/>
    <x v="2"/>
    <s v="Cash"/>
    <n v="0"/>
    <s v="Product02"/>
    <s v="Category01"/>
    <s v="Kg"/>
    <n v="105"/>
    <n v="142.80000000000001"/>
    <n v="105"/>
    <x v="319"/>
    <n v="4"/>
    <s v="Sep"/>
    <x v="1"/>
  </r>
  <r>
    <d v="2022-09-06T00:00:00"/>
    <s v="P0005"/>
    <n v="12"/>
    <x v="0"/>
    <s v="Online"/>
    <n v="0"/>
    <s v="Product05"/>
    <s v="Category01"/>
    <s v="Ft"/>
    <n v="133"/>
    <n v="155.61000000000001"/>
    <n v="1596"/>
    <x v="320"/>
    <n v="6"/>
    <s v="Sep"/>
    <x v="1"/>
  </r>
  <r>
    <d v="2022-09-09T00:00:00"/>
    <s v="P0041"/>
    <n v="9"/>
    <x v="2"/>
    <s v="Online"/>
    <n v="0"/>
    <s v="Product41"/>
    <s v="Category05"/>
    <s v="Ft"/>
    <n v="138"/>
    <n v="173.88"/>
    <n v="1242"/>
    <x v="236"/>
    <n v="9"/>
    <s v="Sep"/>
    <x v="1"/>
  </r>
  <r>
    <d v="2022-09-09T00:00:00"/>
    <s v="P0003"/>
    <n v="3"/>
    <x v="2"/>
    <s v="Online"/>
    <n v="0"/>
    <s v="Product03"/>
    <s v="Category01"/>
    <s v="Kg"/>
    <n v="71"/>
    <n v="80.94"/>
    <n v="213"/>
    <x v="148"/>
    <n v="9"/>
    <s v="Sep"/>
    <x v="1"/>
  </r>
  <r>
    <d v="2022-09-10T00:00:00"/>
    <s v="P0035"/>
    <n v="15"/>
    <x v="1"/>
    <s v="Cash"/>
    <n v="0"/>
    <s v="Product35"/>
    <s v="Category04"/>
    <s v="No."/>
    <n v="5"/>
    <n v="6.7"/>
    <n v="75"/>
    <x v="100"/>
    <n v="10"/>
    <s v="Sep"/>
    <x v="1"/>
  </r>
  <r>
    <d v="2022-09-10T00:00:00"/>
    <s v="P0038"/>
    <n v="4"/>
    <x v="2"/>
    <s v="Cash"/>
    <n v="0"/>
    <s v="Product38"/>
    <s v="Category05"/>
    <s v="Kg"/>
    <n v="72"/>
    <n v="79.92"/>
    <n v="288"/>
    <x v="321"/>
    <n v="10"/>
    <s v="Sep"/>
    <x v="1"/>
  </r>
  <r>
    <d v="2022-09-14T00:00:00"/>
    <s v="P0029"/>
    <n v="3"/>
    <x v="2"/>
    <s v="Cash"/>
    <n v="0"/>
    <s v="Product29"/>
    <s v="Category04"/>
    <s v="Lt"/>
    <n v="47"/>
    <n v="53.11"/>
    <n v="141"/>
    <x v="215"/>
    <n v="14"/>
    <s v="Sep"/>
    <x v="1"/>
  </r>
  <r>
    <d v="2022-09-15T00:00:00"/>
    <s v="P0037"/>
    <n v="15"/>
    <x v="1"/>
    <s v="Online"/>
    <n v="0"/>
    <s v="Product37"/>
    <s v="Category05"/>
    <s v="Kg"/>
    <n v="67"/>
    <n v="85.76"/>
    <n v="1005"/>
    <x v="250"/>
    <n v="15"/>
    <s v="Sep"/>
    <x v="1"/>
  </r>
  <r>
    <d v="2022-09-18T00:00:00"/>
    <s v="P0026"/>
    <n v="14"/>
    <x v="1"/>
    <s v="Cash"/>
    <n v="0"/>
    <s v="Product26"/>
    <s v="Category04"/>
    <s v="No."/>
    <n v="18"/>
    <n v="24.66"/>
    <n v="252"/>
    <x v="266"/>
    <n v="18"/>
    <s v="Sep"/>
    <x v="1"/>
  </r>
  <r>
    <d v="2022-09-19T00:00:00"/>
    <s v="P0033"/>
    <n v="8"/>
    <x v="0"/>
    <s v="Cash"/>
    <n v="0"/>
    <s v="Product33"/>
    <s v="Category04"/>
    <s v="Kg"/>
    <n v="95"/>
    <n v="119.7"/>
    <n v="760"/>
    <x v="322"/>
    <n v="19"/>
    <s v="Sep"/>
    <x v="1"/>
  </r>
  <r>
    <d v="2022-09-20T00:00:00"/>
    <s v="P0033"/>
    <n v="6"/>
    <x v="2"/>
    <s v="Online"/>
    <n v="0"/>
    <s v="Product33"/>
    <s v="Category04"/>
    <s v="Kg"/>
    <n v="95"/>
    <n v="119.7"/>
    <n v="570"/>
    <x v="109"/>
    <n v="20"/>
    <s v="Sep"/>
    <x v="1"/>
  </r>
  <r>
    <d v="2022-09-20T00:00:00"/>
    <s v="P0001"/>
    <n v="10"/>
    <x v="2"/>
    <s v="Online"/>
    <n v="0"/>
    <s v="Product01"/>
    <s v="Category01"/>
    <s v="Kg"/>
    <n v="98"/>
    <n v="103.88"/>
    <n v="980"/>
    <x v="323"/>
    <n v="20"/>
    <s v="Sep"/>
    <x v="1"/>
  </r>
  <r>
    <d v="2022-09-21T00:00:00"/>
    <s v="P0018"/>
    <n v="14"/>
    <x v="1"/>
    <s v="Online"/>
    <n v="0"/>
    <s v="Product18"/>
    <s v="Category02"/>
    <s v="No."/>
    <n v="37"/>
    <n v="49.21"/>
    <n v="518"/>
    <x v="324"/>
    <n v="21"/>
    <s v="Sep"/>
    <x v="1"/>
  </r>
  <r>
    <d v="2022-09-21T00:00:00"/>
    <s v="P0026"/>
    <n v="5"/>
    <x v="2"/>
    <s v="Cash"/>
    <n v="0"/>
    <s v="Product26"/>
    <s v="Category04"/>
    <s v="No."/>
    <n v="18"/>
    <n v="24.66"/>
    <n v="90"/>
    <x v="325"/>
    <n v="21"/>
    <s v="Sep"/>
    <x v="1"/>
  </r>
  <r>
    <d v="2022-09-22T00:00:00"/>
    <s v="P0043"/>
    <n v="12"/>
    <x v="1"/>
    <s v="Online"/>
    <n v="0"/>
    <s v="Product43"/>
    <s v="Category05"/>
    <s v="Kg"/>
    <n v="67"/>
    <n v="83.08"/>
    <n v="804"/>
    <x v="295"/>
    <n v="22"/>
    <s v="Sep"/>
    <x v="1"/>
  </r>
  <r>
    <d v="2022-09-23T00:00:00"/>
    <s v="P0012"/>
    <n v="12"/>
    <x v="2"/>
    <s v="Online"/>
    <n v="0"/>
    <s v="Product12"/>
    <s v="Category02"/>
    <s v="Kg"/>
    <n v="73"/>
    <n v="94.17"/>
    <n v="876"/>
    <x v="326"/>
    <n v="23"/>
    <s v="Sep"/>
    <x v="1"/>
  </r>
  <r>
    <d v="2022-09-24T00:00:00"/>
    <s v="P0032"/>
    <n v="14"/>
    <x v="2"/>
    <s v="Online"/>
    <n v="0"/>
    <s v="Product32"/>
    <s v="Category04"/>
    <s v="Kg"/>
    <n v="89"/>
    <n v="117.48"/>
    <n v="1246"/>
    <x v="242"/>
    <n v="24"/>
    <s v="Sep"/>
    <x v="1"/>
  </r>
  <r>
    <d v="2022-09-24T00:00:00"/>
    <s v="P0032"/>
    <n v="8"/>
    <x v="2"/>
    <s v="Cash"/>
    <n v="0"/>
    <s v="Product32"/>
    <s v="Category04"/>
    <s v="Kg"/>
    <n v="89"/>
    <n v="117.48"/>
    <n v="712"/>
    <x v="327"/>
    <n v="24"/>
    <s v="Sep"/>
    <x v="1"/>
  </r>
  <r>
    <d v="2022-09-27T00:00:00"/>
    <s v="P0036"/>
    <n v="4"/>
    <x v="2"/>
    <s v="Cash"/>
    <n v="0"/>
    <s v="Product36"/>
    <s v="Category04"/>
    <s v="Kg"/>
    <n v="90"/>
    <n v="96.3"/>
    <n v="360"/>
    <x v="328"/>
    <n v="27"/>
    <s v="Sep"/>
    <x v="1"/>
  </r>
  <r>
    <d v="2022-09-27T00:00:00"/>
    <s v="P0044"/>
    <n v="9"/>
    <x v="2"/>
    <s v="Cash"/>
    <n v="0"/>
    <s v="Product44"/>
    <s v="Category05"/>
    <s v="Kg"/>
    <n v="76"/>
    <n v="82.08"/>
    <n v="684"/>
    <x v="23"/>
    <n v="27"/>
    <s v="Sep"/>
    <x v="1"/>
  </r>
  <r>
    <d v="2022-09-27T00:00:00"/>
    <s v="P0038"/>
    <n v="3"/>
    <x v="0"/>
    <s v="Cash"/>
    <n v="0"/>
    <s v="Product38"/>
    <s v="Category05"/>
    <s v="Kg"/>
    <n v="72"/>
    <n v="79.92"/>
    <n v="216"/>
    <x v="329"/>
    <n v="27"/>
    <s v="Sep"/>
    <x v="1"/>
  </r>
  <r>
    <d v="2022-09-29T00:00:00"/>
    <s v="P0034"/>
    <n v="13"/>
    <x v="2"/>
    <s v="Online"/>
    <n v="0"/>
    <s v="Product34"/>
    <s v="Category04"/>
    <s v="Lt"/>
    <n v="55"/>
    <n v="58.3"/>
    <n v="715"/>
    <x v="330"/>
    <n v="29"/>
    <s v="Sep"/>
    <x v="1"/>
  </r>
  <r>
    <d v="2022-10-03T00:00:00"/>
    <s v="P0011"/>
    <n v="5"/>
    <x v="2"/>
    <s v="Cash"/>
    <n v="0"/>
    <s v="Product11"/>
    <s v="Category02"/>
    <s v="Lt"/>
    <n v="44"/>
    <n v="48.4"/>
    <n v="220"/>
    <x v="331"/>
    <n v="3"/>
    <s v="Oct"/>
    <x v="1"/>
  </r>
  <r>
    <d v="2022-10-04T00:00:00"/>
    <s v="P0007"/>
    <n v="15"/>
    <x v="2"/>
    <s v="Online"/>
    <n v="0"/>
    <s v="Product07"/>
    <s v="Category01"/>
    <s v="Lt"/>
    <n v="43"/>
    <n v="47.730000000000004"/>
    <n v="645"/>
    <x v="198"/>
    <n v="4"/>
    <s v="Oct"/>
    <x v="1"/>
  </r>
  <r>
    <d v="2022-10-06T00:00:00"/>
    <s v="P0035"/>
    <n v="1"/>
    <x v="2"/>
    <s v="Online"/>
    <n v="0"/>
    <s v="Product35"/>
    <s v="Category04"/>
    <s v="No."/>
    <n v="5"/>
    <n v="6.7"/>
    <n v="5"/>
    <x v="37"/>
    <n v="6"/>
    <s v="Oct"/>
    <x v="1"/>
  </r>
  <r>
    <d v="2022-10-09T00:00:00"/>
    <s v="P0038"/>
    <n v="14"/>
    <x v="1"/>
    <s v="Online"/>
    <n v="0"/>
    <s v="Product38"/>
    <s v="Category05"/>
    <s v="Kg"/>
    <n v="72"/>
    <n v="79.92"/>
    <n v="1008"/>
    <x v="194"/>
    <n v="9"/>
    <s v="Oct"/>
    <x v="1"/>
  </r>
  <r>
    <d v="2022-10-10T00:00:00"/>
    <s v="P0019"/>
    <n v="9"/>
    <x v="2"/>
    <s v="Online"/>
    <n v="0"/>
    <s v="Product19"/>
    <s v="Category02"/>
    <s v="Ft"/>
    <n v="150"/>
    <n v="210"/>
    <n v="1350"/>
    <x v="179"/>
    <n v="10"/>
    <s v="Oct"/>
    <x v="1"/>
  </r>
  <r>
    <d v="2022-10-10T00:00:00"/>
    <s v="P0044"/>
    <n v="12"/>
    <x v="1"/>
    <s v="Online"/>
    <n v="0"/>
    <s v="Product44"/>
    <s v="Category05"/>
    <s v="Kg"/>
    <n v="76"/>
    <n v="82.08"/>
    <n v="912"/>
    <x v="332"/>
    <n v="10"/>
    <s v="Oct"/>
    <x v="1"/>
  </r>
  <r>
    <d v="2022-10-11T00:00:00"/>
    <s v="P0008"/>
    <n v="10"/>
    <x v="2"/>
    <s v="Online"/>
    <n v="0"/>
    <s v="Product08"/>
    <s v="Category01"/>
    <s v="Kg"/>
    <n v="83"/>
    <n v="94.62"/>
    <n v="830"/>
    <x v="333"/>
    <n v="11"/>
    <s v="Oct"/>
    <x v="1"/>
  </r>
  <r>
    <d v="2022-10-13T00:00:00"/>
    <s v="P0002"/>
    <n v="15"/>
    <x v="1"/>
    <s v="Online"/>
    <n v="0"/>
    <s v="Product02"/>
    <s v="Category01"/>
    <s v="Kg"/>
    <n v="105"/>
    <n v="142.80000000000001"/>
    <n v="1575"/>
    <x v="334"/>
    <n v="13"/>
    <s v="Oct"/>
    <x v="1"/>
  </r>
  <r>
    <d v="2022-10-14T00:00:00"/>
    <s v="P0044"/>
    <n v="15"/>
    <x v="0"/>
    <s v="Online"/>
    <n v="0"/>
    <s v="Product44"/>
    <s v="Category05"/>
    <s v="Kg"/>
    <n v="76"/>
    <n v="82.08"/>
    <n v="1140"/>
    <x v="138"/>
    <n v="14"/>
    <s v="Oct"/>
    <x v="1"/>
  </r>
  <r>
    <d v="2022-10-15T00:00:00"/>
    <s v="P0015"/>
    <n v="10"/>
    <x v="2"/>
    <s v="Cash"/>
    <n v="0"/>
    <s v="Product15"/>
    <s v="Category02"/>
    <s v="No."/>
    <n v="12"/>
    <n v="15.719999999999999"/>
    <n v="120"/>
    <x v="335"/>
    <n v="15"/>
    <s v="Oct"/>
    <x v="1"/>
  </r>
  <r>
    <d v="2022-10-16T00:00:00"/>
    <s v="P0036"/>
    <n v="3"/>
    <x v="1"/>
    <s v="Online"/>
    <n v="0"/>
    <s v="Product36"/>
    <s v="Category04"/>
    <s v="Kg"/>
    <n v="90"/>
    <n v="96.3"/>
    <n v="270"/>
    <x v="336"/>
    <n v="16"/>
    <s v="Oct"/>
    <x v="1"/>
  </r>
  <r>
    <d v="2022-10-23T00:00:00"/>
    <s v="P0024"/>
    <n v="14"/>
    <x v="1"/>
    <s v="Cash"/>
    <n v="0"/>
    <s v="Product24"/>
    <s v="Category03"/>
    <s v="Ft"/>
    <n v="144"/>
    <n v="156.96"/>
    <n v="2016"/>
    <x v="65"/>
    <n v="23"/>
    <s v="Oct"/>
    <x v="1"/>
  </r>
  <r>
    <d v="2022-10-30T00:00:00"/>
    <s v="P0042"/>
    <n v="3"/>
    <x v="2"/>
    <s v="Cash"/>
    <n v="0"/>
    <s v="Product42"/>
    <s v="Category05"/>
    <s v="Ft"/>
    <n v="120"/>
    <n v="162"/>
    <n v="360"/>
    <x v="75"/>
    <n v="30"/>
    <s v="Oct"/>
    <x v="1"/>
  </r>
  <r>
    <d v="2022-10-31T00:00:00"/>
    <s v="P0038"/>
    <n v="8"/>
    <x v="2"/>
    <s v="Online"/>
    <n v="0"/>
    <s v="Product38"/>
    <s v="Category05"/>
    <s v="Kg"/>
    <n v="72"/>
    <n v="79.92"/>
    <n v="576"/>
    <x v="282"/>
    <n v="31"/>
    <s v="Oct"/>
    <x v="1"/>
  </r>
  <r>
    <d v="2022-11-01T00:00:00"/>
    <s v="P0012"/>
    <n v="15"/>
    <x v="0"/>
    <s v="Online"/>
    <n v="0"/>
    <s v="Product12"/>
    <s v="Category02"/>
    <s v="Kg"/>
    <n v="73"/>
    <n v="94.17"/>
    <n v="1095"/>
    <x v="337"/>
    <n v="1"/>
    <s v="Nov"/>
    <x v="1"/>
  </r>
  <r>
    <d v="2022-11-02T00:00:00"/>
    <s v="P0015"/>
    <n v="15"/>
    <x v="0"/>
    <s v="Cash"/>
    <n v="0"/>
    <s v="Product15"/>
    <s v="Category02"/>
    <s v="No."/>
    <n v="12"/>
    <n v="15.719999999999999"/>
    <n v="180"/>
    <x v="338"/>
    <n v="2"/>
    <s v="Nov"/>
    <x v="1"/>
  </r>
  <r>
    <d v="2022-11-02T00:00:00"/>
    <s v="P0030"/>
    <n v="15"/>
    <x v="2"/>
    <s v="Cash"/>
    <n v="0"/>
    <s v="Product30"/>
    <s v="Category04"/>
    <s v="Ft"/>
    <n v="148"/>
    <n v="201.28"/>
    <n v="2220"/>
    <x v="232"/>
    <n v="2"/>
    <s v="Nov"/>
    <x v="1"/>
  </r>
  <r>
    <d v="2022-11-02T00:00:00"/>
    <s v="P0035"/>
    <n v="5"/>
    <x v="2"/>
    <s v="Cash"/>
    <n v="0"/>
    <s v="Product35"/>
    <s v="Category04"/>
    <s v="No."/>
    <n v="5"/>
    <n v="6.7"/>
    <n v="25"/>
    <x v="339"/>
    <n v="2"/>
    <s v="Nov"/>
    <x v="1"/>
  </r>
  <r>
    <d v="2022-11-03T00:00:00"/>
    <s v="P0020"/>
    <n v="11"/>
    <x v="1"/>
    <s v="Online"/>
    <n v="0"/>
    <s v="Product20"/>
    <s v="Category03"/>
    <s v="Lt"/>
    <n v="61"/>
    <n v="76.25"/>
    <n v="671"/>
    <x v="340"/>
    <n v="3"/>
    <s v="Nov"/>
    <x v="1"/>
  </r>
  <r>
    <d v="2022-11-04T00:00:00"/>
    <s v="P0008"/>
    <n v="10"/>
    <x v="2"/>
    <s v="Online"/>
    <n v="0"/>
    <s v="Product08"/>
    <s v="Category01"/>
    <s v="Kg"/>
    <n v="83"/>
    <n v="94.62"/>
    <n v="830"/>
    <x v="333"/>
    <n v="4"/>
    <s v="Nov"/>
    <x v="1"/>
  </r>
  <r>
    <d v="2022-11-05T00:00:00"/>
    <s v="P0019"/>
    <n v="15"/>
    <x v="2"/>
    <s v="Cash"/>
    <n v="0"/>
    <s v="Product19"/>
    <s v="Category02"/>
    <s v="Ft"/>
    <n v="150"/>
    <n v="210"/>
    <n v="2250"/>
    <x v="341"/>
    <n v="5"/>
    <s v="Nov"/>
    <x v="1"/>
  </r>
  <r>
    <d v="2022-11-06T00:00:00"/>
    <s v="P0043"/>
    <n v="13"/>
    <x v="2"/>
    <s v="Cash"/>
    <n v="0"/>
    <s v="Product43"/>
    <s v="Category05"/>
    <s v="Kg"/>
    <n v="67"/>
    <n v="83.08"/>
    <n v="871"/>
    <x v="342"/>
    <n v="6"/>
    <s v="Nov"/>
    <x v="1"/>
  </r>
  <r>
    <d v="2022-11-06T00:00:00"/>
    <s v="P0015"/>
    <n v="13"/>
    <x v="1"/>
    <s v="Online"/>
    <n v="0"/>
    <s v="Product15"/>
    <s v="Category02"/>
    <s v="No."/>
    <n v="12"/>
    <n v="15.719999999999999"/>
    <n v="156"/>
    <x v="92"/>
    <n v="6"/>
    <s v="Nov"/>
    <x v="1"/>
  </r>
  <r>
    <d v="2022-11-06T00:00:00"/>
    <s v="P0042"/>
    <n v="13"/>
    <x v="2"/>
    <s v="Cash"/>
    <n v="0"/>
    <s v="Product42"/>
    <s v="Category05"/>
    <s v="Ft"/>
    <n v="120"/>
    <n v="162"/>
    <n v="1560"/>
    <x v="343"/>
    <n v="6"/>
    <s v="Nov"/>
    <x v="1"/>
  </r>
  <r>
    <d v="2022-11-07T00:00:00"/>
    <s v="P0040"/>
    <n v="13"/>
    <x v="1"/>
    <s v="Cash"/>
    <n v="0"/>
    <s v="Product40"/>
    <s v="Category05"/>
    <s v="Kg"/>
    <n v="90"/>
    <n v="115.2"/>
    <n v="1170"/>
    <x v="344"/>
    <n v="7"/>
    <s v="Nov"/>
    <x v="1"/>
  </r>
  <r>
    <d v="2022-11-08T00:00:00"/>
    <s v="P0036"/>
    <n v="11"/>
    <x v="0"/>
    <s v="Cash"/>
    <n v="0"/>
    <s v="Product36"/>
    <s v="Category04"/>
    <s v="Kg"/>
    <n v="90"/>
    <n v="96.3"/>
    <n v="990"/>
    <x v="345"/>
    <n v="8"/>
    <s v="Nov"/>
    <x v="1"/>
  </r>
  <r>
    <d v="2022-11-08T00:00:00"/>
    <s v="P0019"/>
    <n v="10"/>
    <x v="0"/>
    <s v="Online"/>
    <n v="0"/>
    <s v="Product19"/>
    <s v="Category02"/>
    <s v="Ft"/>
    <n v="150"/>
    <n v="210"/>
    <n v="1500"/>
    <x v="346"/>
    <n v="8"/>
    <s v="Nov"/>
    <x v="1"/>
  </r>
  <r>
    <d v="2022-11-09T00:00:00"/>
    <s v="P0027"/>
    <n v="8"/>
    <x v="1"/>
    <s v="Cash"/>
    <n v="0"/>
    <s v="Product27"/>
    <s v="Category04"/>
    <s v="Lt"/>
    <n v="48"/>
    <n v="57.120000000000005"/>
    <n v="384"/>
    <x v="185"/>
    <n v="9"/>
    <s v="Nov"/>
    <x v="1"/>
  </r>
  <r>
    <d v="2022-11-10T00:00:00"/>
    <s v="P0018"/>
    <n v="7"/>
    <x v="2"/>
    <s v="Online"/>
    <n v="0"/>
    <s v="Product18"/>
    <s v="Category02"/>
    <s v="No."/>
    <n v="37"/>
    <n v="49.21"/>
    <n v="259"/>
    <x v="294"/>
    <n v="10"/>
    <s v="Nov"/>
    <x v="1"/>
  </r>
  <r>
    <d v="2022-11-13T00:00:00"/>
    <s v="P0027"/>
    <n v="10"/>
    <x v="0"/>
    <s v="Cash"/>
    <n v="0"/>
    <s v="Product27"/>
    <s v="Category04"/>
    <s v="Lt"/>
    <n v="48"/>
    <n v="57.120000000000005"/>
    <n v="480"/>
    <x v="47"/>
    <n v="13"/>
    <s v="Nov"/>
    <x v="1"/>
  </r>
  <r>
    <d v="2022-11-14T00:00:00"/>
    <s v="P0002"/>
    <n v="1"/>
    <x v="2"/>
    <s v="Cash"/>
    <n v="0"/>
    <s v="Product02"/>
    <s v="Category01"/>
    <s v="Kg"/>
    <n v="105"/>
    <n v="142.80000000000001"/>
    <n v="105"/>
    <x v="319"/>
    <n v="14"/>
    <s v="Nov"/>
    <x v="1"/>
  </r>
  <r>
    <d v="2022-11-15T00:00:00"/>
    <s v="P0012"/>
    <n v="14"/>
    <x v="2"/>
    <s v="Cash"/>
    <n v="0"/>
    <s v="Product12"/>
    <s v="Category02"/>
    <s v="Kg"/>
    <n v="73"/>
    <n v="94.17"/>
    <n v="1022"/>
    <x v="58"/>
    <n v="15"/>
    <s v="Nov"/>
    <x v="1"/>
  </r>
  <r>
    <d v="2022-11-16T00:00:00"/>
    <s v="P0017"/>
    <n v="8"/>
    <x v="1"/>
    <s v="Online"/>
    <n v="0"/>
    <s v="Product17"/>
    <s v="Category02"/>
    <s v="Ft"/>
    <n v="134"/>
    <n v="156.78"/>
    <n v="1072"/>
    <x v="347"/>
    <n v="16"/>
    <s v="Nov"/>
    <x v="1"/>
  </r>
  <r>
    <d v="2022-11-18T00:00:00"/>
    <s v="P0034"/>
    <n v="8"/>
    <x v="2"/>
    <s v="Cash"/>
    <n v="0"/>
    <s v="Product34"/>
    <s v="Category04"/>
    <s v="Lt"/>
    <n v="55"/>
    <n v="58.3"/>
    <n v="440"/>
    <x v="348"/>
    <n v="18"/>
    <s v="Nov"/>
    <x v="1"/>
  </r>
  <r>
    <d v="2022-11-21T00:00:00"/>
    <s v="P0020"/>
    <n v="6"/>
    <x v="2"/>
    <s v="Cash"/>
    <n v="0"/>
    <s v="Product20"/>
    <s v="Category03"/>
    <s v="Lt"/>
    <n v="61"/>
    <n v="76.25"/>
    <n v="366"/>
    <x v="349"/>
    <n v="21"/>
    <s v="Nov"/>
    <x v="1"/>
  </r>
  <r>
    <d v="2022-11-23T00:00:00"/>
    <s v="P0036"/>
    <n v="12"/>
    <x v="1"/>
    <s v="Online"/>
    <n v="0"/>
    <s v="Product36"/>
    <s v="Category04"/>
    <s v="Kg"/>
    <n v="90"/>
    <n v="96.3"/>
    <n v="1080"/>
    <x v="180"/>
    <n v="23"/>
    <s v="Nov"/>
    <x v="1"/>
  </r>
  <r>
    <d v="2022-11-25T00:00:00"/>
    <s v="P0004"/>
    <n v="5"/>
    <x v="2"/>
    <s v="Cash"/>
    <n v="0"/>
    <s v="Product04"/>
    <s v="Category01"/>
    <s v="Lt"/>
    <n v="44"/>
    <n v="48.84"/>
    <n v="220"/>
    <x v="3"/>
    <n v="25"/>
    <s v="Nov"/>
    <x v="1"/>
  </r>
  <r>
    <d v="2022-11-26T00:00:00"/>
    <s v="P0032"/>
    <n v="5"/>
    <x v="2"/>
    <s v="Online"/>
    <n v="0"/>
    <s v="Product32"/>
    <s v="Category04"/>
    <s v="Kg"/>
    <n v="89"/>
    <n v="117.48"/>
    <n v="445"/>
    <x v="350"/>
    <n v="26"/>
    <s v="Nov"/>
    <x v="1"/>
  </r>
  <r>
    <d v="2022-11-27T00:00:00"/>
    <s v="P0034"/>
    <n v="15"/>
    <x v="2"/>
    <s v="Online"/>
    <n v="0"/>
    <s v="Product34"/>
    <s v="Category04"/>
    <s v="Lt"/>
    <n v="55"/>
    <n v="58.3"/>
    <n v="825"/>
    <x v="351"/>
    <n v="27"/>
    <s v="Nov"/>
    <x v="1"/>
  </r>
  <r>
    <d v="2022-11-28T00:00:00"/>
    <s v="P0031"/>
    <n v="8"/>
    <x v="2"/>
    <s v="Cash"/>
    <n v="0"/>
    <s v="Product31"/>
    <s v="Category04"/>
    <s v="Kg"/>
    <n v="93"/>
    <n v="104.16"/>
    <n v="744"/>
    <x v="352"/>
    <n v="28"/>
    <s v="Nov"/>
    <x v="1"/>
  </r>
  <r>
    <d v="2022-11-30T00:00:00"/>
    <s v="P0015"/>
    <n v="2"/>
    <x v="2"/>
    <s v="Online"/>
    <n v="0"/>
    <s v="Product15"/>
    <s v="Category02"/>
    <s v="No."/>
    <n v="12"/>
    <n v="15.719999999999999"/>
    <n v="24"/>
    <x v="128"/>
    <n v="30"/>
    <s v="Nov"/>
    <x v="1"/>
  </r>
  <r>
    <d v="2022-12-03T00:00:00"/>
    <s v="P0028"/>
    <n v="5"/>
    <x v="0"/>
    <s v="Cash"/>
    <n v="0"/>
    <s v="Product28"/>
    <s v="Category04"/>
    <s v="No."/>
    <n v="37"/>
    <n v="41.81"/>
    <n v="185"/>
    <x v="353"/>
    <n v="3"/>
    <s v="Dec"/>
    <x v="1"/>
  </r>
  <r>
    <d v="2022-12-04T00:00:00"/>
    <s v="P0026"/>
    <n v="10"/>
    <x v="2"/>
    <s v="Cash"/>
    <n v="0"/>
    <s v="Product26"/>
    <s v="Category04"/>
    <s v="No."/>
    <n v="18"/>
    <n v="24.66"/>
    <n v="180"/>
    <x v="217"/>
    <n v="4"/>
    <s v="Dec"/>
    <x v="1"/>
  </r>
  <r>
    <d v="2022-12-04T00:00:00"/>
    <s v="P0044"/>
    <n v="15"/>
    <x v="2"/>
    <s v="Cash"/>
    <n v="0"/>
    <s v="Product44"/>
    <s v="Category05"/>
    <s v="Kg"/>
    <n v="76"/>
    <n v="82.08"/>
    <n v="1140"/>
    <x v="138"/>
    <n v="4"/>
    <s v="Dec"/>
    <x v="1"/>
  </r>
  <r>
    <d v="2022-12-07T00:00:00"/>
    <s v="P0038"/>
    <n v="12"/>
    <x v="2"/>
    <s v="Cash"/>
    <n v="0"/>
    <s v="Product38"/>
    <s v="Category05"/>
    <s v="Kg"/>
    <n v="72"/>
    <n v="79.92"/>
    <n v="864"/>
    <x v="354"/>
    <n v="7"/>
    <s v="Dec"/>
    <x v="1"/>
  </r>
  <r>
    <d v="2022-12-07T00:00:00"/>
    <s v="P0016"/>
    <n v="13"/>
    <x v="2"/>
    <s v="Online"/>
    <n v="0"/>
    <s v="Product16"/>
    <s v="Category02"/>
    <s v="No."/>
    <n v="13"/>
    <n v="16.64"/>
    <n v="169"/>
    <x v="31"/>
    <n v="7"/>
    <s v="Dec"/>
    <x v="1"/>
  </r>
  <r>
    <d v="2022-12-07T00:00:00"/>
    <s v="P0038"/>
    <n v="5"/>
    <x v="2"/>
    <s v="Cash"/>
    <n v="0"/>
    <s v="Product38"/>
    <s v="Category05"/>
    <s v="Kg"/>
    <n v="72"/>
    <n v="79.92"/>
    <n v="360"/>
    <x v="182"/>
    <n v="7"/>
    <s v="Dec"/>
    <x v="1"/>
  </r>
  <r>
    <d v="2022-12-11T00:00:00"/>
    <s v="P0027"/>
    <n v="5"/>
    <x v="2"/>
    <s v="Online"/>
    <n v="0"/>
    <s v="Product27"/>
    <s v="Category04"/>
    <s v="Lt"/>
    <n v="48"/>
    <n v="57.120000000000005"/>
    <n v="240"/>
    <x v="259"/>
    <n v="11"/>
    <s v="Dec"/>
    <x v="1"/>
  </r>
  <r>
    <d v="2022-12-11T00:00:00"/>
    <s v="P0013"/>
    <n v="9"/>
    <x v="0"/>
    <s v="Online"/>
    <n v="0"/>
    <s v="Product13"/>
    <s v="Category02"/>
    <s v="Kg"/>
    <n v="112"/>
    <n v="122.08"/>
    <n v="1008"/>
    <x v="355"/>
    <n v="11"/>
    <s v="Dec"/>
    <x v="1"/>
  </r>
  <r>
    <d v="2022-12-11T00:00:00"/>
    <s v="P0014"/>
    <n v="10"/>
    <x v="1"/>
    <s v="Cash"/>
    <n v="0"/>
    <s v="Product14"/>
    <s v="Category02"/>
    <s v="Kg"/>
    <n v="112"/>
    <n v="146.72"/>
    <n v="1120"/>
    <x v="356"/>
    <n v="11"/>
    <s v="Dec"/>
    <x v="1"/>
  </r>
  <r>
    <d v="2022-12-12T00:00:00"/>
    <s v="P0030"/>
    <n v="9"/>
    <x v="0"/>
    <s v="Cash"/>
    <n v="0"/>
    <s v="Product30"/>
    <s v="Category04"/>
    <s v="Ft"/>
    <n v="148"/>
    <n v="201.28"/>
    <n v="1332"/>
    <x v="357"/>
    <n v="12"/>
    <s v="Dec"/>
    <x v="1"/>
  </r>
  <r>
    <d v="2022-12-12T00:00:00"/>
    <s v="P0041"/>
    <n v="10"/>
    <x v="0"/>
    <s v="Online"/>
    <n v="0"/>
    <s v="Product41"/>
    <s v="Category05"/>
    <s v="Ft"/>
    <n v="138"/>
    <n v="173.88"/>
    <n v="1380"/>
    <x v="285"/>
    <n v="12"/>
    <s v="Dec"/>
    <x v="1"/>
  </r>
  <r>
    <d v="2022-12-14T00:00:00"/>
    <s v="P0005"/>
    <n v="4"/>
    <x v="2"/>
    <s v="Cash"/>
    <n v="0"/>
    <s v="Product05"/>
    <s v="Category01"/>
    <s v="Ft"/>
    <n v="133"/>
    <n v="155.61000000000001"/>
    <n v="532"/>
    <x v="144"/>
    <n v="14"/>
    <s v="Dec"/>
    <x v="1"/>
  </r>
  <r>
    <d v="2022-12-15T00:00:00"/>
    <s v="P0009"/>
    <n v="13"/>
    <x v="2"/>
    <s v="Online"/>
    <n v="0"/>
    <s v="Product09"/>
    <s v="Category01"/>
    <s v="No."/>
    <n v="6"/>
    <n v="7.8599999999999994"/>
    <n v="78"/>
    <x v="93"/>
    <n v="15"/>
    <s v="Dec"/>
    <x v="1"/>
  </r>
  <r>
    <d v="2022-12-19T00:00:00"/>
    <s v="P0044"/>
    <n v="7"/>
    <x v="2"/>
    <s v="Online"/>
    <n v="0"/>
    <s v="Product44"/>
    <s v="Category05"/>
    <s v="Kg"/>
    <n v="76"/>
    <n v="82.08"/>
    <n v="532"/>
    <x v="358"/>
    <n v="19"/>
    <s v="Dec"/>
    <x v="1"/>
  </r>
  <r>
    <d v="2022-12-19T00:00:00"/>
    <s v="P0011"/>
    <n v="14"/>
    <x v="2"/>
    <s v="Cash"/>
    <n v="0"/>
    <s v="Product11"/>
    <s v="Category02"/>
    <s v="Lt"/>
    <n v="44"/>
    <n v="48.4"/>
    <n v="616"/>
    <x v="226"/>
    <n v="19"/>
    <s v="Dec"/>
    <x v="1"/>
  </r>
  <r>
    <d v="2022-12-19T00:00:00"/>
    <s v="P0009"/>
    <n v="11"/>
    <x v="1"/>
    <s v="Online"/>
    <n v="0"/>
    <s v="Product09"/>
    <s v="Category01"/>
    <s v="No."/>
    <n v="6"/>
    <n v="7.8599999999999994"/>
    <n v="66"/>
    <x v="359"/>
    <n v="19"/>
    <s v="Dec"/>
    <x v="1"/>
  </r>
  <r>
    <d v="2022-12-21T00:00:00"/>
    <s v="P0006"/>
    <n v="10"/>
    <x v="2"/>
    <s v="Online"/>
    <n v="0"/>
    <s v="Product06"/>
    <s v="Category01"/>
    <s v="Kg"/>
    <n v="75"/>
    <n v="85.5"/>
    <n v="750"/>
    <x v="360"/>
    <n v="21"/>
    <s v="Dec"/>
    <x v="1"/>
  </r>
  <r>
    <d v="2022-12-29T00:00:00"/>
    <s v="P0008"/>
    <n v="15"/>
    <x v="2"/>
    <s v="Online"/>
    <n v="0"/>
    <s v="Product08"/>
    <s v="Category01"/>
    <s v="Kg"/>
    <n v="83"/>
    <n v="94.62"/>
    <n v="1245"/>
    <x v="94"/>
    <n v="29"/>
    <s v="Dec"/>
    <x v="1"/>
  </r>
  <r>
    <d v="2022-12-29T00:00:00"/>
    <s v="P0042"/>
    <n v="1"/>
    <x v="0"/>
    <s v="Cash"/>
    <n v="0"/>
    <s v="Product42"/>
    <s v="Category05"/>
    <s v="Ft"/>
    <n v="120"/>
    <n v="162"/>
    <n v="120"/>
    <x v="70"/>
    <n v="29"/>
    <s v="Dec"/>
    <x v="1"/>
  </r>
  <r>
    <d v="2022-12-30T00:00:00"/>
    <s v="P0041"/>
    <n v="14"/>
    <x v="2"/>
    <s v="Online"/>
    <n v="0"/>
    <s v="Product41"/>
    <s v="Category05"/>
    <s v="Ft"/>
    <n v="138"/>
    <n v="173.88"/>
    <n v="1932"/>
    <x v="219"/>
    <n v="30"/>
    <s v="Dec"/>
    <x v="1"/>
  </r>
  <r>
    <d v="2022-12-31T00:00:00"/>
    <s v="P0033"/>
    <n v="12"/>
    <x v="1"/>
    <s v="Online"/>
    <n v="0"/>
    <s v="Product33"/>
    <s v="Category04"/>
    <s v="Kg"/>
    <n v="95"/>
    <n v="119.7"/>
    <n v="1140"/>
    <x v="255"/>
    <n v="31"/>
    <s v="Dec"/>
    <x v="1"/>
  </r>
  <r>
    <d v="2022-12-31T00:00:00"/>
    <s v="P0011"/>
    <n v="6"/>
    <x v="1"/>
    <s v="Online"/>
    <n v="0"/>
    <s v="Product11"/>
    <s v="Category02"/>
    <s v="Lt"/>
    <n v="44"/>
    <n v="48.4"/>
    <n v="264"/>
    <x v="361"/>
    <n v="31"/>
    <s v="Dec"/>
    <x v="1"/>
  </r>
  <r>
    <d v="2022-12-31T00:00:00"/>
    <s v="P0011"/>
    <n v="3"/>
    <x v="0"/>
    <s v="Cash"/>
    <n v="0"/>
    <s v="Product11"/>
    <s v="Category02"/>
    <s v="Lt"/>
    <n v="44"/>
    <n v="48.4"/>
    <n v="132"/>
    <x v="191"/>
    <n v="31"/>
    <s v="Dec"/>
    <x v="1"/>
  </r>
  <r>
    <m/>
    <m/>
    <m/>
    <x v="3"/>
    <m/>
    <m/>
    <m/>
    <m/>
    <m/>
    <m/>
    <m/>
    <m/>
    <x v="362"/>
    <m/>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s v="Product24"/>
    <s v="Category03"/>
    <s v="Ft"/>
    <n v="144"/>
    <n v="156.96"/>
    <n v="1296"/>
    <n v="1412.64"/>
    <n v="1"/>
    <s v="Jan"/>
    <n v="2021"/>
  </r>
  <r>
    <d v="2021-01-02T00:00:00"/>
    <s v="P0038"/>
    <n v="15"/>
    <x v="1"/>
    <x v="1"/>
    <n v="0"/>
    <s v="Product38"/>
    <s v="Category05"/>
    <s v="Kg"/>
    <n v="72"/>
    <n v="79.92"/>
    <n v="1080"/>
    <n v="1198.8"/>
    <n v="2"/>
    <s v="Jan"/>
    <n v="2021"/>
  </r>
  <r>
    <d v="2021-01-02T00:00:00"/>
    <s v="P0013"/>
    <n v="6"/>
    <x v="2"/>
    <x v="1"/>
    <n v="0"/>
    <s v="Product13"/>
    <s v="Category02"/>
    <s v="Kg"/>
    <n v="112"/>
    <n v="122.08"/>
    <n v="672"/>
    <n v="732.48"/>
    <n v="2"/>
    <s v="Jan"/>
    <n v="2021"/>
  </r>
  <r>
    <d v="2021-01-03T00:00:00"/>
    <s v="P0004"/>
    <n v="5"/>
    <x v="2"/>
    <x v="0"/>
    <n v="0"/>
    <s v="Product04"/>
    <s v="Category01"/>
    <s v="Lt"/>
    <n v="44"/>
    <n v="48.84"/>
    <n v="220"/>
    <n v="244.20000000000002"/>
    <n v="3"/>
    <s v="Jan"/>
    <n v="2021"/>
  </r>
  <r>
    <d v="2021-01-04T00:00:00"/>
    <s v="P0035"/>
    <n v="12"/>
    <x v="1"/>
    <x v="0"/>
    <n v="0"/>
    <s v="Product35"/>
    <s v="Category04"/>
    <s v="No."/>
    <n v="5"/>
    <n v="6.7"/>
    <n v="60"/>
    <n v="80.400000000000006"/>
    <n v="4"/>
    <s v="Jan"/>
    <n v="2021"/>
  </r>
  <r>
    <d v="2021-01-09T00:00:00"/>
    <s v="P0031"/>
    <n v="1"/>
    <x v="2"/>
    <x v="1"/>
    <n v="0"/>
    <s v="Product31"/>
    <s v="Category04"/>
    <s v="Kg"/>
    <n v="93"/>
    <n v="104.16"/>
    <n v="93"/>
    <n v="104.16"/>
    <n v="9"/>
    <s v="Jan"/>
    <n v="2021"/>
  </r>
  <r>
    <d v="2021-01-09T00:00:00"/>
    <s v="P0003"/>
    <n v="8"/>
    <x v="2"/>
    <x v="1"/>
    <n v="0"/>
    <s v="Product03"/>
    <s v="Category01"/>
    <s v="Kg"/>
    <n v="71"/>
    <n v="80.94"/>
    <n v="568"/>
    <n v="647.52"/>
    <n v="9"/>
    <s v="Jan"/>
    <n v="2021"/>
  </r>
  <r>
    <d v="2021-01-09T00:00:00"/>
    <s v="P0025"/>
    <n v="4"/>
    <x v="2"/>
    <x v="0"/>
    <n v="0"/>
    <s v="Product25"/>
    <s v="Category03"/>
    <s v="No."/>
    <n v="7"/>
    <n v="8.33"/>
    <n v="28"/>
    <n v="33.32"/>
    <n v="9"/>
    <s v="Jan"/>
    <n v="2021"/>
  </r>
  <r>
    <d v="2021-01-11T00:00:00"/>
    <s v="P0037"/>
    <n v="3"/>
    <x v="2"/>
    <x v="1"/>
    <n v="0"/>
    <s v="Product37"/>
    <s v="Category05"/>
    <s v="Kg"/>
    <n v="67"/>
    <n v="85.76"/>
    <n v="201"/>
    <n v="257.28000000000003"/>
    <n v="11"/>
    <s v="Jan"/>
    <n v="2021"/>
  </r>
  <r>
    <d v="2021-01-11T00:00:00"/>
    <s v="P0014"/>
    <n v="4"/>
    <x v="0"/>
    <x v="0"/>
    <n v="0"/>
    <s v="Product14"/>
    <s v="Category02"/>
    <s v="Kg"/>
    <n v="112"/>
    <n v="146.72"/>
    <n v="448"/>
    <n v="586.88"/>
    <n v="11"/>
    <s v="Jan"/>
    <n v="2021"/>
  </r>
  <r>
    <d v="2021-01-11T00:00:00"/>
    <s v="P0042"/>
    <n v="4"/>
    <x v="2"/>
    <x v="0"/>
    <n v="0"/>
    <s v="Product42"/>
    <s v="Category05"/>
    <s v="Ft"/>
    <n v="120"/>
    <n v="162"/>
    <n v="480"/>
    <n v="648"/>
    <n v="11"/>
    <s v="Jan"/>
    <n v="2021"/>
  </r>
  <r>
    <d v="2021-01-12T00:00:00"/>
    <s v="P0042"/>
    <n v="10"/>
    <x v="1"/>
    <x v="1"/>
    <n v="0"/>
    <s v="Product42"/>
    <s v="Category05"/>
    <s v="Ft"/>
    <n v="120"/>
    <n v="162"/>
    <n v="1200"/>
    <n v="1620"/>
    <n v="12"/>
    <s v="Jan"/>
    <n v="2021"/>
  </r>
  <r>
    <d v="2021-01-18T00:00:00"/>
    <s v="P0044"/>
    <n v="13"/>
    <x v="2"/>
    <x v="0"/>
    <n v="0"/>
    <s v="Product44"/>
    <s v="Category05"/>
    <s v="Kg"/>
    <n v="76"/>
    <n v="82.08"/>
    <n v="988"/>
    <n v="1067.04"/>
    <n v="18"/>
    <s v="Jan"/>
    <n v="2021"/>
  </r>
  <r>
    <d v="2021-01-18T00:00:00"/>
    <s v="P0023"/>
    <n v="3"/>
    <x v="1"/>
    <x v="1"/>
    <n v="0"/>
    <s v="Product23"/>
    <s v="Category03"/>
    <s v="Ft"/>
    <n v="141"/>
    <n v="149.46"/>
    <n v="423"/>
    <n v="448.38"/>
    <n v="18"/>
    <s v="Jan"/>
    <n v="2021"/>
  </r>
  <r>
    <d v="2021-01-19T00:00:00"/>
    <s v="P0035"/>
    <n v="6"/>
    <x v="2"/>
    <x v="1"/>
    <n v="0"/>
    <s v="Product35"/>
    <s v="Category04"/>
    <s v="No."/>
    <n v="5"/>
    <n v="6.7"/>
    <n v="30"/>
    <n v="40.200000000000003"/>
    <n v="19"/>
    <s v="Jan"/>
    <n v="2021"/>
  </r>
  <r>
    <d v="2021-01-20T00:00:00"/>
    <s v="P0034"/>
    <n v="4"/>
    <x v="2"/>
    <x v="1"/>
    <n v="0"/>
    <s v="Product34"/>
    <s v="Category04"/>
    <s v="Lt"/>
    <n v="55"/>
    <n v="58.3"/>
    <n v="220"/>
    <n v="233.2"/>
    <n v="20"/>
    <s v="Jan"/>
    <n v="2021"/>
  </r>
  <r>
    <d v="2021-01-20T00:00:00"/>
    <s v="P0020"/>
    <n v="4"/>
    <x v="2"/>
    <x v="1"/>
    <n v="0"/>
    <s v="Product20"/>
    <s v="Category03"/>
    <s v="Lt"/>
    <n v="61"/>
    <n v="76.25"/>
    <n v="244"/>
    <n v="305"/>
    <n v="20"/>
    <s v="Jan"/>
    <n v="2021"/>
  </r>
  <r>
    <d v="2021-01-21T00:00:00"/>
    <s v="P0004"/>
    <n v="15"/>
    <x v="0"/>
    <x v="1"/>
    <n v="0"/>
    <s v="Product04"/>
    <s v="Category01"/>
    <s v="Lt"/>
    <n v="44"/>
    <n v="48.84"/>
    <n v="660"/>
    <n v="732.6"/>
    <n v="21"/>
    <s v="Jan"/>
    <n v="2021"/>
  </r>
  <r>
    <d v="2021-01-21T00:00:00"/>
    <s v="P0003"/>
    <n v="9"/>
    <x v="2"/>
    <x v="0"/>
    <n v="0"/>
    <s v="Product03"/>
    <s v="Category01"/>
    <s v="Kg"/>
    <n v="71"/>
    <n v="80.94"/>
    <n v="639"/>
    <n v="728.46"/>
    <n v="21"/>
    <s v="Jan"/>
    <n v="2021"/>
  </r>
  <r>
    <d v="2021-01-21T00:00:00"/>
    <s v="P0042"/>
    <n v="6"/>
    <x v="2"/>
    <x v="0"/>
    <n v="0"/>
    <s v="Product42"/>
    <s v="Category05"/>
    <s v="Ft"/>
    <n v="120"/>
    <n v="162"/>
    <n v="720"/>
    <n v="972"/>
    <n v="21"/>
    <s v="Jan"/>
    <n v="2021"/>
  </r>
  <r>
    <d v="2021-01-25T00:00:00"/>
    <s v="P0034"/>
    <n v="6"/>
    <x v="2"/>
    <x v="1"/>
    <n v="0"/>
    <s v="Product34"/>
    <s v="Category04"/>
    <s v="Lt"/>
    <n v="55"/>
    <n v="58.3"/>
    <n v="330"/>
    <n v="349.79999999999995"/>
    <n v="25"/>
    <s v="Jan"/>
    <n v="2021"/>
  </r>
  <r>
    <d v="2021-01-25T00:00:00"/>
    <s v="P0035"/>
    <n v="7"/>
    <x v="2"/>
    <x v="0"/>
    <n v="0"/>
    <s v="Product35"/>
    <s v="Category04"/>
    <s v="No."/>
    <n v="5"/>
    <n v="6.7"/>
    <n v="35"/>
    <n v="46.9"/>
    <n v="25"/>
    <s v="Jan"/>
    <n v="2021"/>
  </r>
  <r>
    <d v="2021-01-25T00:00:00"/>
    <s v="P0031"/>
    <n v="14"/>
    <x v="2"/>
    <x v="0"/>
    <n v="0"/>
    <s v="Product31"/>
    <s v="Category04"/>
    <s v="Kg"/>
    <n v="93"/>
    <n v="104.16"/>
    <n v="1302"/>
    <n v="1458.24"/>
    <n v="25"/>
    <s v="Jan"/>
    <n v="2021"/>
  </r>
  <r>
    <d v="2021-01-26T00:00:00"/>
    <s v="P0044"/>
    <n v="9"/>
    <x v="0"/>
    <x v="1"/>
    <n v="0"/>
    <s v="Product44"/>
    <s v="Category05"/>
    <s v="Kg"/>
    <n v="76"/>
    <n v="82.08"/>
    <n v="684"/>
    <n v="738.72"/>
    <n v="26"/>
    <s v="Jan"/>
    <n v="2021"/>
  </r>
  <r>
    <d v="2021-01-26T00:00:00"/>
    <s v="P0006"/>
    <n v="7"/>
    <x v="1"/>
    <x v="1"/>
    <n v="0"/>
    <s v="Product06"/>
    <s v="Category01"/>
    <s v="Kg"/>
    <n v="75"/>
    <n v="85.5"/>
    <n v="525"/>
    <n v="598.5"/>
    <n v="26"/>
    <s v="Jan"/>
    <n v="2021"/>
  </r>
  <r>
    <d v="2021-01-26T00:00:00"/>
    <s v="P0001"/>
    <n v="7"/>
    <x v="1"/>
    <x v="0"/>
    <n v="0"/>
    <s v="Product01"/>
    <s v="Category01"/>
    <s v="Kg"/>
    <n v="98"/>
    <n v="103.88"/>
    <n v="686"/>
    <n v="727.16"/>
    <n v="26"/>
    <s v="Jan"/>
    <n v="2021"/>
  </r>
  <r>
    <d v="2021-01-27T00:00:00"/>
    <s v="P0040"/>
    <n v="7"/>
    <x v="0"/>
    <x v="0"/>
    <n v="0"/>
    <s v="Product40"/>
    <s v="Category05"/>
    <s v="Kg"/>
    <n v="90"/>
    <n v="115.2"/>
    <n v="630"/>
    <n v="806.4"/>
    <n v="27"/>
    <s v="Jan"/>
    <n v="2021"/>
  </r>
  <r>
    <d v="2021-01-27T00:00:00"/>
    <s v="P0032"/>
    <n v="3"/>
    <x v="0"/>
    <x v="0"/>
    <n v="0"/>
    <s v="Product32"/>
    <s v="Category04"/>
    <s v="Kg"/>
    <n v="89"/>
    <n v="117.48"/>
    <n v="267"/>
    <n v="352.44"/>
    <n v="27"/>
    <s v="Jan"/>
    <n v="2021"/>
  </r>
  <r>
    <d v="2021-01-28T00:00:00"/>
    <s v="P0004"/>
    <n v="10"/>
    <x v="1"/>
    <x v="1"/>
    <n v="0"/>
    <s v="Product04"/>
    <s v="Category01"/>
    <s v="Lt"/>
    <n v="44"/>
    <n v="48.84"/>
    <n v="440"/>
    <n v="488.40000000000003"/>
    <n v="28"/>
    <s v="Jan"/>
    <n v="2021"/>
  </r>
  <r>
    <d v="2021-01-28T00:00:00"/>
    <s v="P0029"/>
    <n v="2"/>
    <x v="2"/>
    <x v="1"/>
    <n v="0"/>
    <s v="Product29"/>
    <s v="Category04"/>
    <s v="Lt"/>
    <n v="47"/>
    <n v="53.11"/>
    <n v="94"/>
    <n v="106.22"/>
    <n v="28"/>
    <s v="Jan"/>
    <n v="2021"/>
  </r>
  <r>
    <d v="2021-02-02T00:00:00"/>
    <s v="P0010"/>
    <n v="7"/>
    <x v="1"/>
    <x v="0"/>
    <n v="0"/>
    <s v="Product10"/>
    <s v="Category02"/>
    <s v="Ft"/>
    <n v="148"/>
    <n v="164.28"/>
    <n v="1036"/>
    <n v="1149.96"/>
    <n v="2"/>
    <s v="Feb"/>
    <n v="2021"/>
  </r>
  <r>
    <d v="2021-02-03T00:00:00"/>
    <s v="P0016"/>
    <n v="13"/>
    <x v="2"/>
    <x v="0"/>
    <n v="0"/>
    <s v="Product16"/>
    <s v="Category02"/>
    <s v="No."/>
    <n v="13"/>
    <n v="16.64"/>
    <n v="169"/>
    <n v="216.32"/>
    <n v="3"/>
    <s v="Feb"/>
    <n v="2021"/>
  </r>
  <r>
    <d v="2021-02-03T00:00:00"/>
    <s v="P0022"/>
    <n v="2"/>
    <x v="0"/>
    <x v="1"/>
    <n v="0"/>
    <s v="Product22"/>
    <s v="Category03"/>
    <s v="Ft"/>
    <n v="121"/>
    <n v="141.57"/>
    <n v="242"/>
    <n v="283.14"/>
    <n v="3"/>
    <s v="Feb"/>
    <n v="2021"/>
  </r>
  <r>
    <d v="2021-02-04T00:00:00"/>
    <s v="P0037"/>
    <n v="4"/>
    <x v="1"/>
    <x v="0"/>
    <n v="0"/>
    <s v="Product37"/>
    <s v="Category05"/>
    <s v="Kg"/>
    <n v="67"/>
    <n v="85.76"/>
    <n v="268"/>
    <n v="343.04"/>
    <n v="4"/>
    <s v="Feb"/>
    <n v="2021"/>
  </r>
  <r>
    <d v="2021-02-05T00:00:00"/>
    <s v="P0043"/>
    <n v="7"/>
    <x v="1"/>
    <x v="1"/>
    <n v="0"/>
    <s v="Product43"/>
    <s v="Category05"/>
    <s v="Kg"/>
    <n v="67"/>
    <n v="83.08"/>
    <n v="469"/>
    <n v="581.55999999999995"/>
    <n v="5"/>
    <s v="Feb"/>
    <n v="2021"/>
  </r>
  <r>
    <d v="2021-02-05T00:00:00"/>
    <s v="P0005"/>
    <n v="1"/>
    <x v="2"/>
    <x v="1"/>
    <n v="0"/>
    <s v="Product05"/>
    <s v="Category01"/>
    <s v="Ft"/>
    <n v="133"/>
    <n v="155.61000000000001"/>
    <n v="133"/>
    <n v="155.61000000000001"/>
    <n v="5"/>
    <s v="Feb"/>
    <n v="2021"/>
  </r>
  <r>
    <d v="2021-02-05T00:00:00"/>
    <s v="P0043"/>
    <n v="9"/>
    <x v="2"/>
    <x v="1"/>
    <n v="0"/>
    <s v="Product43"/>
    <s v="Category05"/>
    <s v="Kg"/>
    <n v="67"/>
    <n v="83.08"/>
    <n v="603"/>
    <n v="747.72"/>
    <n v="5"/>
    <s v="Feb"/>
    <n v="2021"/>
  </r>
  <r>
    <d v="2021-02-06T00:00:00"/>
    <s v="P0035"/>
    <n v="1"/>
    <x v="2"/>
    <x v="1"/>
    <n v="0"/>
    <s v="Product35"/>
    <s v="Category04"/>
    <s v="No."/>
    <n v="5"/>
    <n v="6.7"/>
    <n v="5"/>
    <n v="6.7"/>
    <n v="6"/>
    <s v="Feb"/>
    <n v="2021"/>
  </r>
  <r>
    <d v="2021-02-09T00:00:00"/>
    <s v="P0034"/>
    <n v="14"/>
    <x v="2"/>
    <x v="0"/>
    <n v="0"/>
    <s v="Product34"/>
    <s v="Category04"/>
    <s v="Lt"/>
    <n v="55"/>
    <n v="58.3"/>
    <n v="770"/>
    <n v="816.19999999999993"/>
    <n v="9"/>
    <s v="Feb"/>
    <n v="2021"/>
  </r>
  <r>
    <d v="2021-02-12T00:00:00"/>
    <s v="P0008"/>
    <n v="7"/>
    <x v="2"/>
    <x v="1"/>
    <n v="0"/>
    <s v="Product08"/>
    <s v="Category01"/>
    <s v="Kg"/>
    <n v="83"/>
    <n v="94.62"/>
    <n v="581"/>
    <n v="662.34"/>
    <n v="12"/>
    <s v="Feb"/>
    <n v="2021"/>
  </r>
  <r>
    <d v="2021-02-12T00:00:00"/>
    <s v="P0023"/>
    <n v="9"/>
    <x v="1"/>
    <x v="1"/>
    <n v="0"/>
    <s v="Product23"/>
    <s v="Category03"/>
    <s v="Ft"/>
    <n v="141"/>
    <n v="149.46"/>
    <n v="1269"/>
    <n v="1345.14"/>
    <n v="12"/>
    <s v="Feb"/>
    <n v="2021"/>
  </r>
  <r>
    <d v="2021-02-15T00:00:00"/>
    <s v="P0027"/>
    <n v="4"/>
    <x v="2"/>
    <x v="0"/>
    <n v="0"/>
    <s v="Product27"/>
    <s v="Category04"/>
    <s v="Lt"/>
    <n v="48"/>
    <n v="57.120000000000005"/>
    <n v="192"/>
    <n v="228.48000000000002"/>
    <n v="15"/>
    <s v="Feb"/>
    <n v="2021"/>
  </r>
  <r>
    <d v="2021-02-18T00:00:00"/>
    <s v="P0015"/>
    <n v="6"/>
    <x v="1"/>
    <x v="1"/>
    <n v="0"/>
    <s v="Product15"/>
    <s v="Category02"/>
    <s v="No."/>
    <n v="12"/>
    <n v="15.719999999999999"/>
    <n v="72"/>
    <n v="94.32"/>
    <n v="18"/>
    <s v="Feb"/>
    <n v="2021"/>
  </r>
  <r>
    <d v="2021-02-20T00:00:00"/>
    <s v="P0030"/>
    <n v="11"/>
    <x v="1"/>
    <x v="1"/>
    <n v="0"/>
    <s v="Product30"/>
    <s v="Category04"/>
    <s v="Ft"/>
    <n v="148"/>
    <n v="201.28"/>
    <n v="1628"/>
    <n v="2214.08"/>
    <n v="20"/>
    <s v="Feb"/>
    <n v="2021"/>
  </r>
  <r>
    <d v="2021-02-22T00:00:00"/>
    <s v="P0013"/>
    <n v="5"/>
    <x v="1"/>
    <x v="1"/>
    <n v="0"/>
    <s v="Product13"/>
    <s v="Category02"/>
    <s v="Kg"/>
    <n v="112"/>
    <n v="122.08"/>
    <n v="560"/>
    <n v="610.4"/>
    <n v="22"/>
    <s v="Feb"/>
    <n v="2021"/>
  </r>
  <r>
    <d v="2021-02-23T00:00:00"/>
    <s v="P0025"/>
    <n v="3"/>
    <x v="2"/>
    <x v="1"/>
    <n v="0"/>
    <s v="Product25"/>
    <s v="Category03"/>
    <s v="No."/>
    <n v="7"/>
    <n v="8.33"/>
    <n v="21"/>
    <n v="24.990000000000002"/>
    <n v="23"/>
    <s v="Feb"/>
    <n v="2021"/>
  </r>
  <r>
    <d v="2021-02-23T00:00:00"/>
    <s v="P0005"/>
    <n v="2"/>
    <x v="2"/>
    <x v="0"/>
    <n v="0"/>
    <s v="Product05"/>
    <s v="Category01"/>
    <s v="Ft"/>
    <n v="133"/>
    <n v="155.61000000000001"/>
    <n v="266"/>
    <n v="311.22000000000003"/>
    <n v="23"/>
    <s v="Feb"/>
    <n v="2021"/>
  </r>
  <r>
    <d v="2021-02-25T00:00:00"/>
    <s v="P0002"/>
    <n v="4"/>
    <x v="0"/>
    <x v="0"/>
    <n v="0"/>
    <s v="Product02"/>
    <s v="Category01"/>
    <s v="Kg"/>
    <n v="105"/>
    <n v="142.80000000000001"/>
    <n v="420"/>
    <n v="571.20000000000005"/>
    <n v="25"/>
    <s v="Feb"/>
    <n v="2021"/>
  </r>
  <r>
    <d v="2021-02-25T00:00:00"/>
    <s v="P0032"/>
    <n v="11"/>
    <x v="1"/>
    <x v="1"/>
    <n v="0"/>
    <s v="Product32"/>
    <s v="Category04"/>
    <s v="Kg"/>
    <n v="89"/>
    <n v="117.48"/>
    <n v="979"/>
    <n v="1292.28"/>
    <n v="25"/>
    <s v="Feb"/>
    <n v="2021"/>
  </r>
  <r>
    <d v="2021-02-25T00:00:00"/>
    <s v="P0030"/>
    <n v="2"/>
    <x v="2"/>
    <x v="0"/>
    <n v="0"/>
    <s v="Product30"/>
    <s v="Category04"/>
    <s v="Ft"/>
    <n v="148"/>
    <n v="201.28"/>
    <n v="296"/>
    <n v="402.56"/>
    <n v="25"/>
    <s v="Feb"/>
    <n v="2021"/>
  </r>
  <r>
    <d v="2021-02-27T00:00:00"/>
    <s v="P0018"/>
    <n v="11"/>
    <x v="0"/>
    <x v="0"/>
    <n v="0"/>
    <s v="Product18"/>
    <s v="Category02"/>
    <s v="No."/>
    <n v="37"/>
    <n v="49.21"/>
    <n v="407"/>
    <n v="541.31000000000006"/>
    <n v="27"/>
    <s v="Feb"/>
    <n v="2021"/>
  </r>
  <r>
    <d v="2021-03-03T00:00:00"/>
    <s v="P0011"/>
    <n v="1"/>
    <x v="2"/>
    <x v="0"/>
    <n v="0"/>
    <s v="Product11"/>
    <s v="Category02"/>
    <s v="Lt"/>
    <n v="44"/>
    <n v="48.4"/>
    <n v="44"/>
    <n v="48.4"/>
    <n v="3"/>
    <s v="Mar"/>
    <n v="2021"/>
  </r>
  <r>
    <d v="2021-03-07T00:00:00"/>
    <s v="P0021"/>
    <n v="9"/>
    <x v="2"/>
    <x v="1"/>
    <n v="0"/>
    <s v="Product21"/>
    <s v="Category03"/>
    <s v="Ft"/>
    <n v="126"/>
    <n v="162.54"/>
    <n v="1134"/>
    <n v="1462.86"/>
    <n v="7"/>
    <s v="Mar"/>
    <n v="2021"/>
  </r>
  <r>
    <d v="2021-03-08T00:00:00"/>
    <s v="P0027"/>
    <n v="6"/>
    <x v="1"/>
    <x v="1"/>
    <n v="0"/>
    <s v="Product27"/>
    <s v="Category04"/>
    <s v="Lt"/>
    <n v="48"/>
    <n v="57.120000000000005"/>
    <n v="288"/>
    <n v="342.72"/>
    <n v="8"/>
    <s v="Mar"/>
    <n v="2021"/>
  </r>
  <r>
    <d v="2021-03-08T00:00:00"/>
    <s v="P0044"/>
    <n v="9"/>
    <x v="1"/>
    <x v="0"/>
    <n v="0"/>
    <s v="Product44"/>
    <s v="Category05"/>
    <s v="Kg"/>
    <n v="76"/>
    <n v="82.08"/>
    <n v="684"/>
    <n v="738.72"/>
    <n v="8"/>
    <s v="Mar"/>
    <n v="2021"/>
  </r>
  <r>
    <d v="2021-03-09T00:00:00"/>
    <s v="P0029"/>
    <n v="6"/>
    <x v="0"/>
    <x v="0"/>
    <n v="0"/>
    <s v="Product29"/>
    <s v="Category04"/>
    <s v="Lt"/>
    <n v="47"/>
    <n v="53.11"/>
    <n v="282"/>
    <n v="318.65999999999997"/>
    <n v="9"/>
    <s v="Mar"/>
    <n v="2021"/>
  </r>
  <r>
    <d v="2021-03-11T00:00:00"/>
    <s v="P0025"/>
    <n v="11"/>
    <x v="2"/>
    <x v="1"/>
    <n v="0"/>
    <s v="Product25"/>
    <s v="Category03"/>
    <s v="No."/>
    <n v="7"/>
    <n v="8.33"/>
    <n v="77"/>
    <n v="91.63"/>
    <n v="11"/>
    <s v="Mar"/>
    <n v="2021"/>
  </r>
  <r>
    <d v="2021-03-13T00:00:00"/>
    <s v="P0028"/>
    <n v="10"/>
    <x v="0"/>
    <x v="1"/>
    <n v="0"/>
    <s v="Product28"/>
    <s v="Category04"/>
    <s v="No."/>
    <n v="37"/>
    <n v="41.81"/>
    <n v="370"/>
    <n v="418.1"/>
    <n v="13"/>
    <s v="Mar"/>
    <n v="2021"/>
  </r>
  <r>
    <d v="2021-03-15T00:00:00"/>
    <s v="P0039"/>
    <n v="11"/>
    <x v="1"/>
    <x v="1"/>
    <n v="0"/>
    <s v="Product39"/>
    <s v="Category05"/>
    <s v="No."/>
    <n v="37"/>
    <n v="42.55"/>
    <n v="407"/>
    <n v="468.04999999999995"/>
    <n v="15"/>
    <s v="Mar"/>
    <n v="2021"/>
  </r>
  <r>
    <d v="2021-03-16T00:00:00"/>
    <s v="P0012"/>
    <n v="14"/>
    <x v="2"/>
    <x v="1"/>
    <n v="0"/>
    <s v="Product12"/>
    <s v="Category02"/>
    <s v="Kg"/>
    <n v="73"/>
    <n v="94.17"/>
    <n v="1022"/>
    <n v="1318.38"/>
    <n v="16"/>
    <s v="Mar"/>
    <n v="2021"/>
  </r>
  <r>
    <d v="2021-03-18T00:00:00"/>
    <s v="P0042"/>
    <n v="8"/>
    <x v="0"/>
    <x v="1"/>
    <n v="0"/>
    <s v="Product42"/>
    <s v="Category05"/>
    <s v="Ft"/>
    <n v="120"/>
    <n v="162"/>
    <n v="960"/>
    <n v="1296"/>
    <n v="18"/>
    <s v="Mar"/>
    <n v="2021"/>
  </r>
  <r>
    <d v="2021-03-19T00:00:00"/>
    <s v="P0028"/>
    <n v="9"/>
    <x v="1"/>
    <x v="1"/>
    <n v="0"/>
    <s v="Product28"/>
    <s v="Category04"/>
    <s v="No."/>
    <n v="37"/>
    <n v="41.81"/>
    <n v="333"/>
    <n v="376.29"/>
    <n v="19"/>
    <s v="Mar"/>
    <n v="2021"/>
  </r>
  <r>
    <d v="2021-03-21T00:00:00"/>
    <s v="P0020"/>
    <n v="13"/>
    <x v="1"/>
    <x v="0"/>
    <n v="0"/>
    <s v="Product20"/>
    <s v="Category03"/>
    <s v="Lt"/>
    <n v="61"/>
    <n v="76.25"/>
    <n v="793"/>
    <n v="991.25"/>
    <n v="21"/>
    <s v="Mar"/>
    <n v="2021"/>
  </r>
  <r>
    <d v="2021-03-21T00:00:00"/>
    <s v="P0039"/>
    <n v="7"/>
    <x v="2"/>
    <x v="0"/>
    <n v="0"/>
    <s v="Product39"/>
    <s v="Category05"/>
    <s v="No."/>
    <n v="37"/>
    <n v="42.55"/>
    <n v="259"/>
    <n v="297.84999999999997"/>
    <n v="21"/>
    <s v="Mar"/>
    <n v="2021"/>
  </r>
  <r>
    <d v="2021-03-22T00:00:00"/>
    <s v="P0002"/>
    <n v="8"/>
    <x v="1"/>
    <x v="0"/>
    <n v="0"/>
    <s v="Product02"/>
    <s v="Category01"/>
    <s v="Kg"/>
    <n v="105"/>
    <n v="142.80000000000001"/>
    <n v="840"/>
    <n v="1142.4000000000001"/>
    <n v="22"/>
    <s v="Mar"/>
    <n v="2021"/>
  </r>
  <r>
    <d v="2021-03-22T00:00:00"/>
    <s v="P0012"/>
    <n v="4"/>
    <x v="1"/>
    <x v="0"/>
    <n v="0"/>
    <s v="Product12"/>
    <s v="Category02"/>
    <s v="Kg"/>
    <n v="73"/>
    <n v="94.17"/>
    <n v="292"/>
    <n v="376.68"/>
    <n v="22"/>
    <s v="Mar"/>
    <n v="2021"/>
  </r>
  <r>
    <d v="2021-03-25T00:00:00"/>
    <s v="P0024"/>
    <n v="14"/>
    <x v="1"/>
    <x v="1"/>
    <n v="0"/>
    <s v="Product24"/>
    <s v="Category03"/>
    <s v="Ft"/>
    <n v="144"/>
    <n v="156.96"/>
    <n v="2016"/>
    <n v="2197.44"/>
    <n v="25"/>
    <s v="Mar"/>
    <n v="2021"/>
  </r>
  <r>
    <d v="2021-03-25T00:00:00"/>
    <s v="P0006"/>
    <n v="4"/>
    <x v="2"/>
    <x v="1"/>
    <n v="0"/>
    <s v="Product06"/>
    <s v="Category01"/>
    <s v="Kg"/>
    <n v="75"/>
    <n v="85.5"/>
    <n v="300"/>
    <n v="342"/>
    <n v="25"/>
    <s v="Mar"/>
    <n v="2021"/>
  </r>
  <r>
    <d v="2021-03-25T00:00:00"/>
    <s v="P0029"/>
    <n v="8"/>
    <x v="2"/>
    <x v="1"/>
    <n v="0"/>
    <s v="Product29"/>
    <s v="Category04"/>
    <s v="Lt"/>
    <n v="47"/>
    <n v="53.11"/>
    <n v="376"/>
    <n v="424.88"/>
    <n v="25"/>
    <s v="Mar"/>
    <n v="2021"/>
  </r>
  <r>
    <d v="2021-03-25T00:00:00"/>
    <s v="P0038"/>
    <n v="2"/>
    <x v="2"/>
    <x v="0"/>
    <n v="0"/>
    <s v="Product38"/>
    <s v="Category05"/>
    <s v="Kg"/>
    <n v="72"/>
    <n v="79.92"/>
    <n v="144"/>
    <n v="159.84"/>
    <n v="25"/>
    <s v="Mar"/>
    <n v="2021"/>
  </r>
  <r>
    <d v="2021-03-26T00:00:00"/>
    <s v="P0001"/>
    <n v="4"/>
    <x v="2"/>
    <x v="1"/>
    <n v="0"/>
    <s v="Product01"/>
    <s v="Category01"/>
    <s v="Kg"/>
    <n v="98"/>
    <n v="103.88"/>
    <n v="392"/>
    <n v="415.52"/>
    <n v="26"/>
    <s v="Mar"/>
    <n v="2021"/>
  </r>
  <r>
    <d v="2021-03-26T00:00:00"/>
    <s v="P0042"/>
    <n v="1"/>
    <x v="2"/>
    <x v="1"/>
    <n v="0"/>
    <s v="Product42"/>
    <s v="Category05"/>
    <s v="Ft"/>
    <n v="120"/>
    <n v="162"/>
    <n v="120"/>
    <n v="162"/>
    <n v="26"/>
    <s v="Mar"/>
    <n v="2021"/>
  </r>
  <r>
    <d v="2021-03-26T00:00:00"/>
    <s v="P0010"/>
    <n v="9"/>
    <x v="2"/>
    <x v="0"/>
    <n v="0"/>
    <s v="Product10"/>
    <s v="Category02"/>
    <s v="Ft"/>
    <n v="148"/>
    <n v="164.28"/>
    <n v="1332"/>
    <n v="1478.52"/>
    <n v="26"/>
    <s v="Mar"/>
    <n v="2021"/>
  </r>
  <r>
    <d v="2021-03-27T00:00:00"/>
    <s v="P0030"/>
    <n v="3"/>
    <x v="2"/>
    <x v="0"/>
    <n v="0"/>
    <s v="Product30"/>
    <s v="Category04"/>
    <s v="Ft"/>
    <n v="148"/>
    <n v="201.28"/>
    <n v="444"/>
    <n v="603.84"/>
    <n v="27"/>
    <s v="Mar"/>
    <n v="2021"/>
  </r>
  <r>
    <d v="2021-03-28T00:00:00"/>
    <s v="P0007"/>
    <n v="8"/>
    <x v="1"/>
    <x v="1"/>
    <n v="0"/>
    <s v="Product07"/>
    <s v="Category01"/>
    <s v="Lt"/>
    <n v="43"/>
    <n v="47.730000000000004"/>
    <n v="344"/>
    <n v="381.84000000000003"/>
    <n v="28"/>
    <s v="Mar"/>
    <n v="2021"/>
  </r>
  <r>
    <d v="2021-03-30T00:00:00"/>
    <s v="P0038"/>
    <n v="1"/>
    <x v="1"/>
    <x v="1"/>
    <n v="0"/>
    <s v="Product38"/>
    <s v="Category05"/>
    <s v="Kg"/>
    <n v="72"/>
    <n v="79.92"/>
    <n v="72"/>
    <n v="79.92"/>
    <n v="30"/>
    <s v="Mar"/>
    <n v="2021"/>
  </r>
  <r>
    <d v="2021-03-31T00:00:00"/>
    <s v="P0042"/>
    <n v="3"/>
    <x v="2"/>
    <x v="1"/>
    <n v="0"/>
    <s v="Product42"/>
    <s v="Category05"/>
    <s v="Ft"/>
    <n v="120"/>
    <n v="162"/>
    <n v="360"/>
    <n v="486"/>
    <n v="31"/>
    <s v="Mar"/>
    <n v="2021"/>
  </r>
  <r>
    <d v="2021-04-04T00:00:00"/>
    <s v="P0040"/>
    <n v="4"/>
    <x v="2"/>
    <x v="1"/>
    <n v="0"/>
    <s v="Product40"/>
    <s v="Category05"/>
    <s v="Kg"/>
    <n v="90"/>
    <n v="115.2"/>
    <n v="360"/>
    <n v="460.8"/>
    <n v="4"/>
    <s v="Apr"/>
    <n v="2021"/>
  </r>
  <r>
    <d v="2021-04-04T00:00:00"/>
    <s v="P0009"/>
    <n v="9"/>
    <x v="1"/>
    <x v="1"/>
    <n v="0"/>
    <s v="Product09"/>
    <s v="Category01"/>
    <s v="No."/>
    <n v="6"/>
    <n v="7.8599999999999994"/>
    <n v="54"/>
    <n v="70.739999999999995"/>
    <n v="4"/>
    <s v="Apr"/>
    <n v="2021"/>
  </r>
  <r>
    <d v="2021-04-05T00:00:00"/>
    <s v="P0031"/>
    <n v="15"/>
    <x v="1"/>
    <x v="0"/>
    <n v="0"/>
    <s v="Product31"/>
    <s v="Category04"/>
    <s v="Kg"/>
    <n v="93"/>
    <n v="104.16"/>
    <n v="1395"/>
    <n v="1562.3999999999999"/>
    <n v="5"/>
    <s v="Apr"/>
    <n v="2021"/>
  </r>
  <r>
    <d v="2021-04-09T00:00:00"/>
    <s v="P0005"/>
    <n v="3"/>
    <x v="1"/>
    <x v="0"/>
    <n v="0"/>
    <s v="Product05"/>
    <s v="Category01"/>
    <s v="Ft"/>
    <n v="133"/>
    <n v="155.61000000000001"/>
    <n v="399"/>
    <n v="466.83000000000004"/>
    <n v="9"/>
    <s v="Apr"/>
    <n v="2021"/>
  </r>
  <r>
    <d v="2021-04-10T00:00:00"/>
    <s v="P0022"/>
    <n v="14"/>
    <x v="2"/>
    <x v="0"/>
    <n v="0"/>
    <s v="Product22"/>
    <s v="Category03"/>
    <s v="Ft"/>
    <n v="121"/>
    <n v="141.57"/>
    <n v="1694"/>
    <n v="1981.98"/>
    <n v="10"/>
    <s v="Apr"/>
    <n v="2021"/>
  </r>
  <r>
    <d v="2021-04-12T00:00:00"/>
    <s v="P0037"/>
    <n v="3"/>
    <x v="2"/>
    <x v="1"/>
    <n v="0"/>
    <s v="Product37"/>
    <s v="Category05"/>
    <s v="Kg"/>
    <n v="67"/>
    <n v="85.76"/>
    <n v="201"/>
    <n v="257.28000000000003"/>
    <n v="12"/>
    <s v="Apr"/>
    <n v="2021"/>
  </r>
  <r>
    <d v="2021-04-12T00:00:00"/>
    <s v="P0029"/>
    <n v="4"/>
    <x v="2"/>
    <x v="0"/>
    <n v="0"/>
    <s v="Product29"/>
    <s v="Category04"/>
    <s v="Lt"/>
    <n v="47"/>
    <n v="53.11"/>
    <n v="188"/>
    <n v="212.44"/>
    <n v="12"/>
    <s v="Apr"/>
    <n v="2021"/>
  </r>
  <r>
    <d v="2021-04-12T00:00:00"/>
    <s v="P0027"/>
    <n v="9"/>
    <x v="2"/>
    <x v="0"/>
    <n v="0"/>
    <s v="Product27"/>
    <s v="Category04"/>
    <s v="Lt"/>
    <n v="48"/>
    <n v="57.120000000000005"/>
    <n v="432"/>
    <n v="514.08000000000004"/>
    <n v="12"/>
    <s v="Apr"/>
    <n v="2021"/>
  </r>
  <r>
    <d v="2021-04-12T00:00:00"/>
    <s v="P0033"/>
    <n v="13"/>
    <x v="2"/>
    <x v="1"/>
    <n v="0"/>
    <s v="Product33"/>
    <s v="Category04"/>
    <s v="Kg"/>
    <n v="95"/>
    <n v="119.7"/>
    <n v="1235"/>
    <n v="1556.1000000000001"/>
    <n v="12"/>
    <s v="Apr"/>
    <n v="2021"/>
  </r>
  <r>
    <d v="2021-04-15T00:00:00"/>
    <s v="P0017"/>
    <n v="3"/>
    <x v="2"/>
    <x v="0"/>
    <n v="0"/>
    <s v="Product17"/>
    <s v="Category02"/>
    <s v="Ft"/>
    <n v="134"/>
    <n v="156.78"/>
    <n v="402"/>
    <n v="470.34000000000003"/>
    <n v="15"/>
    <s v="Apr"/>
    <n v="2021"/>
  </r>
  <r>
    <d v="2021-04-16T00:00:00"/>
    <s v="P0018"/>
    <n v="15"/>
    <x v="2"/>
    <x v="1"/>
    <n v="0"/>
    <s v="Product18"/>
    <s v="Category02"/>
    <s v="No."/>
    <n v="37"/>
    <n v="49.21"/>
    <n v="555"/>
    <n v="738.15"/>
    <n v="16"/>
    <s v="Apr"/>
    <n v="2021"/>
  </r>
  <r>
    <d v="2021-04-18T00:00:00"/>
    <s v="P0038"/>
    <n v="9"/>
    <x v="0"/>
    <x v="0"/>
    <n v="0"/>
    <s v="Product38"/>
    <s v="Category05"/>
    <s v="Kg"/>
    <n v="72"/>
    <n v="79.92"/>
    <n v="648"/>
    <n v="719.28"/>
    <n v="18"/>
    <s v="Apr"/>
    <n v="2021"/>
  </r>
  <r>
    <d v="2021-04-18T00:00:00"/>
    <s v="P0019"/>
    <n v="13"/>
    <x v="2"/>
    <x v="1"/>
    <n v="0"/>
    <s v="Product19"/>
    <s v="Category02"/>
    <s v="Ft"/>
    <n v="150"/>
    <n v="210"/>
    <n v="1950"/>
    <n v="2730"/>
    <n v="18"/>
    <s v="Apr"/>
    <n v="2021"/>
  </r>
  <r>
    <d v="2021-04-23T00:00:00"/>
    <s v="P0042"/>
    <n v="6"/>
    <x v="2"/>
    <x v="0"/>
    <n v="0"/>
    <s v="Product42"/>
    <s v="Category05"/>
    <s v="Ft"/>
    <n v="120"/>
    <n v="162"/>
    <n v="720"/>
    <n v="972"/>
    <n v="23"/>
    <s v="Apr"/>
    <n v="2021"/>
  </r>
  <r>
    <d v="2021-04-23T00:00:00"/>
    <s v="P0028"/>
    <n v="10"/>
    <x v="2"/>
    <x v="0"/>
    <n v="0"/>
    <s v="Product28"/>
    <s v="Category04"/>
    <s v="No."/>
    <n v="37"/>
    <n v="41.81"/>
    <n v="370"/>
    <n v="418.1"/>
    <n v="23"/>
    <s v="Apr"/>
    <n v="2021"/>
  </r>
  <r>
    <d v="2021-04-24T00:00:00"/>
    <s v="P0030"/>
    <n v="2"/>
    <x v="1"/>
    <x v="0"/>
    <n v="0"/>
    <s v="Product30"/>
    <s v="Category04"/>
    <s v="Ft"/>
    <n v="148"/>
    <n v="201.28"/>
    <n v="296"/>
    <n v="402.56"/>
    <n v="24"/>
    <s v="Apr"/>
    <n v="2021"/>
  </r>
  <r>
    <d v="2021-04-26T00:00:00"/>
    <s v="P0037"/>
    <n v="3"/>
    <x v="2"/>
    <x v="0"/>
    <n v="0"/>
    <s v="Product37"/>
    <s v="Category05"/>
    <s v="Kg"/>
    <n v="67"/>
    <n v="85.76"/>
    <n v="201"/>
    <n v="257.28000000000003"/>
    <n v="26"/>
    <s v="Apr"/>
    <n v="2021"/>
  </r>
  <r>
    <d v="2021-04-29T00:00:00"/>
    <s v="P0030"/>
    <n v="7"/>
    <x v="2"/>
    <x v="0"/>
    <n v="0"/>
    <s v="Product30"/>
    <s v="Category04"/>
    <s v="Ft"/>
    <n v="148"/>
    <n v="201.28"/>
    <n v="1036"/>
    <n v="1408.96"/>
    <n v="29"/>
    <s v="Apr"/>
    <n v="2021"/>
  </r>
  <r>
    <d v="2021-04-30T00:00:00"/>
    <s v="P0029"/>
    <n v="1"/>
    <x v="2"/>
    <x v="0"/>
    <n v="0"/>
    <s v="Product29"/>
    <s v="Category04"/>
    <s v="Lt"/>
    <n v="47"/>
    <n v="53.11"/>
    <n v="47"/>
    <n v="53.11"/>
    <n v="30"/>
    <s v="Apr"/>
    <n v="2021"/>
  </r>
  <r>
    <d v="2021-05-01T00:00:00"/>
    <s v="P0018"/>
    <n v="3"/>
    <x v="1"/>
    <x v="1"/>
    <n v="0"/>
    <s v="Product18"/>
    <s v="Category02"/>
    <s v="No."/>
    <n v="37"/>
    <n v="49.21"/>
    <n v="111"/>
    <n v="147.63"/>
    <n v="1"/>
    <s v="May"/>
    <n v="2021"/>
  </r>
  <r>
    <d v="2021-05-01T00:00:00"/>
    <s v="P0042"/>
    <n v="1"/>
    <x v="1"/>
    <x v="1"/>
    <n v="0"/>
    <s v="Product42"/>
    <s v="Category05"/>
    <s v="Ft"/>
    <n v="120"/>
    <n v="162"/>
    <n v="120"/>
    <n v="162"/>
    <n v="1"/>
    <s v="May"/>
    <n v="2021"/>
  </r>
  <r>
    <d v="2021-05-03T00:00:00"/>
    <s v="P0034"/>
    <n v="3"/>
    <x v="1"/>
    <x v="0"/>
    <n v="0"/>
    <s v="Product34"/>
    <s v="Category04"/>
    <s v="Lt"/>
    <n v="55"/>
    <n v="58.3"/>
    <n v="165"/>
    <n v="174.89999999999998"/>
    <n v="3"/>
    <s v="May"/>
    <n v="2021"/>
  </r>
  <r>
    <d v="2021-05-04T00:00:00"/>
    <s v="P0015"/>
    <n v="13"/>
    <x v="1"/>
    <x v="0"/>
    <n v="0"/>
    <s v="Product15"/>
    <s v="Category02"/>
    <s v="No."/>
    <n v="12"/>
    <n v="15.719999999999999"/>
    <n v="156"/>
    <n v="204.35999999999999"/>
    <n v="4"/>
    <s v="May"/>
    <n v="2021"/>
  </r>
  <r>
    <d v="2021-05-04T00:00:00"/>
    <s v="P0014"/>
    <n v="4"/>
    <x v="2"/>
    <x v="1"/>
    <n v="0"/>
    <s v="Product14"/>
    <s v="Category02"/>
    <s v="Kg"/>
    <n v="112"/>
    <n v="146.72"/>
    <n v="448"/>
    <n v="586.88"/>
    <n v="4"/>
    <s v="May"/>
    <n v="2021"/>
  </r>
  <r>
    <d v="2021-05-05T00:00:00"/>
    <s v="P0009"/>
    <n v="13"/>
    <x v="2"/>
    <x v="1"/>
    <n v="0"/>
    <s v="Product09"/>
    <s v="Category01"/>
    <s v="No."/>
    <n v="6"/>
    <n v="7.8599999999999994"/>
    <n v="78"/>
    <n v="102.17999999999999"/>
    <n v="5"/>
    <s v="May"/>
    <n v="2021"/>
  </r>
  <r>
    <d v="2021-05-06T00:00:00"/>
    <s v="P0008"/>
    <n v="15"/>
    <x v="2"/>
    <x v="0"/>
    <n v="0"/>
    <s v="Product08"/>
    <s v="Category01"/>
    <s v="Kg"/>
    <n v="83"/>
    <n v="94.62"/>
    <n v="1245"/>
    <n v="1419.3000000000002"/>
    <n v="6"/>
    <s v="May"/>
    <n v="2021"/>
  </r>
  <r>
    <d v="2021-05-06T00:00:00"/>
    <s v="P0009"/>
    <n v="6"/>
    <x v="1"/>
    <x v="0"/>
    <n v="0"/>
    <s v="Product09"/>
    <s v="Category01"/>
    <s v="No."/>
    <n v="6"/>
    <n v="7.8599999999999994"/>
    <n v="36"/>
    <n v="47.16"/>
    <n v="6"/>
    <s v="May"/>
    <n v="2021"/>
  </r>
  <r>
    <d v="2021-05-07T00:00:00"/>
    <s v="P0018"/>
    <n v="1"/>
    <x v="2"/>
    <x v="1"/>
    <n v="0"/>
    <s v="Product18"/>
    <s v="Category02"/>
    <s v="No."/>
    <n v="37"/>
    <n v="49.21"/>
    <n v="37"/>
    <n v="49.21"/>
    <n v="7"/>
    <s v="May"/>
    <n v="2021"/>
  </r>
  <r>
    <d v="2021-05-09T00:00:00"/>
    <s v="P0016"/>
    <n v="6"/>
    <x v="1"/>
    <x v="0"/>
    <n v="0"/>
    <s v="Product16"/>
    <s v="Category02"/>
    <s v="No."/>
    <n v="13"/>
    <n v="16.64"/>
    <n v="78"/>
    <n v="99.84"/>
    <n v="9"/>
    <s v="May"/>
    <n v="2021"/>
  </r>
  <r>
    <d v="2021-05-09T00:00:00"/>
    <s v="P0028"/>
    <n v="8"/>
    <x v="2"/>
    <x v="1"/>
    <n v="0"/>
    <s v="Product28"/>
    <s v="Category04"/>
    <s v="No."/>
    <n v="37"/>
    <n v="41.81"/>
    <n v="296"/>
    <n v="334.48"/>
    <n v="9"/>
    <s v="May"/>
    <n v="2021"/>
  </r>
  <r>
    <d v="2021-05-12T00:00:00"/>
    <s v="P0016"/>
    <n v="3"/>
    <x v="2"/>
    <x v="0"/>
    <n v="0"/>
    <s v="Product16"/>
    <s v="Category02"/>
    <s v="No."/>
    <n v="13"/>
    <n v="16.64"/>
    <n v="39"/>
    <n v="49.92"/>
    <n v="12"/>
    <s v="May"/>
    <n v="2021"/>
  </r>
  <r>
    <d v="2021-05-12T00:00:00"/>
    <s v="P0035"/>
    <n v="15"/>
    <x v="2"/>
    <x v="0"/>
    <n v="0"/>
    <s v="Product35"/>
    <s v="Category04"/>
    <s v="No."/>
    <n v="5"/>
    <n v="6.7"/>
    <n v="75"/>
    <n v="100.5"/>
    <n v="12"/>
    <s v="May"/>
    <n v="2021"/>
  </r>
  <r>
    <d v="2021-05-13T00:00:00"/>
    <s v="P0029"/>
    <n v="4"/>
    <x v="2"/>
    <x v="0"/>
    <n v="0"/>
    <s v="Product29"/>
    <s v="Category04"/>
    <s v="Lt"/>
    <n v="47"/>
    <n v="53.11"/>
    <n v="188"/>
    <n v="212.44"/>
    <n v="13"/>
    <s v="May"/>
    <n v="2021"/>
  </r>
  <r>
    <d v="2021-05-20T00:00:00"/>
    <s v="P0042"/>
    <n v="2"/>
    <x v="1"/>
    <x v="1"/>
    <n v="0"/>
    <s v="Product42"/>
    <s v="Category05"/>
    <s v="Ft"/>
    <n v="120"/>
    <n v="162"/>
    <n v="240"/>
    <n v="324"/>
    <n v="20"/>
    <s v="May"/>
    <n v="2021"/>
  </r>
  <r>
    <d v="2021-05-23T00:00:00"/>
    <s v="P0040"/>
    <n v="11"/>
    <x v="2"/>
    <x v="0"/>
    <n v="0"/>
    <s v="Product40"/>
    <s v="Category05"/>
    <s v="Kg"/>
    <n v="90"/>
    <n v="115.2"/>
    <n v="990"/>
    <n v="1267.2"/>
    <n v="23"/>
    <s v="May"/>
    <n v="2021"/>
  </r>
  <r>
    <d v="2021-05-30T00:00:00"/>
    <s v="P0023"/>
    <n v="13"/>
    <x v="1"/>
    <x v="0"/>
    <n v="0"/>
    <s v="Product23"/>
    <s v="Category03"/>
    <s v="Ft"/>
    <n v="141"/>
    <n v="149.46"/>
    <n v="1833"/>
    <n v="1942.98"/>
    <n v="30"/>
    <s v="May"/>
    <n v="2021"/>
  </r>
  <r>
    <d v="2021-05-30T00:00:00"/>
    <s v="P0013"/>
    <n v="6"/>
    <x v="1"/>
    <x v="1"/>
    <n v="0"/>
    <s v="Product13"/>
    <s v="Category02"/>
    <s v="Kg"/>
    <n v="112"/>
    <n v="122.08"/>
    <n v="672"/>
    <n v="732.48"/>
    <n v="30"/>
    <s v="May"/>
    <n v="2021"/>
  </r>
  <r>
    <d v="2021-06-03T00:00:00"/>
    <s v="P0021"/>
    <n v="10"/>
    <x v="2"/>
    <x v="1"/>
    <n v="0"/>
    <s v="Product21"/>
    <s v="Category03"/>
    <s v="Ft"/>
    <n v="126"/>
    <n v="162.54"/>
    <n v="1260"/>
    <n v="1625.3999999999999"/>
    <n v="3"/>
    <s v="Jun"/>
    <n v="2021"/>
  </r>
  <r>
    <d v="2021-06-04T00:00:00"/>
    <s v="P0020"/>
    <n v="8"/>
    <x v="0"/>
    <x v="0"/>
    <n v="0"/>
    <s v="Product20"/>
    <s v="Category03"/>
    <s v="Lt"/>
    <n v="61"/>
    <n v="76.25"/>
    <n v="488"/>
    <n v="610"/>
    <n v="4"/>
    <s v="Jun"/>
    <n v="2021"/>
  </r>
  <r>
    <d v="2021-06-04T00:00:00"/>
    <s v="P0020"/>
    <n v="12"/>
    <x v="1"/>
    <x v="1"/>
    <n v="0"/>
    <s v="Product20"/>
    <s v="Category03"/>
    <s v="Lt"/>
    <n v="61"/>
    <n v="76.25"/>
    <n v="732"/>
    <n v="915"/>
    <n v="4"/>
    <s v="Jun"/>
    <n v="2021"/>
  </r>
  <r>
    <d v="2021-06-05T00:00:00"/>
    <s v="P0022"/>
    <n v="15"/>
    <x v="0"/>
    <x v="0"/>
    <n v="0"/>
    <s v="Product22"/>
    <s v="Category03"/>
    <s v="Ft"/>
    <n v="121"/>
    <n v="141.57"/>
    <n v="1815"/>
    <n v="2123.5499999999997"/>
    <n v="5"/>
    <s v="Jun"/>
    <n v="2021"/>
  </r>
  <r>
    <d v="2021-06-05T00:00:00"/>
    <s v="P0035"/>
    <n v="10"/>
    <x v="2"/>
    <x v="0"/>
    <n v="0"/>
    <s v="Product35"/>
    <s v="Category04"/>
    <s v="No."/>
    <n v="5"/>
    <n v="6.7"/>
    <n v="50"/>
    <n v="67"/>
    <n v="5"/>
    <s v="Jun"/>
    <n v="2021"/>
  </r>
  <r>
    <d v="2021-06-06T00:00:00"/>
    <s v="P0033"/>
    <n v="6"/>
    <x v="2"/>
    <x v="0"/>
    <n v="0"/>
    <s v="Product33"/>
    <s v="Category04"/>
    <s v="Kg"/>
    <n v="95"/>
    <n v="119.7"/>
    <n v="570"/>
    <n v="718.2"/>
    <n v="6"/>
    <s v="Jun"/>
    <n v="2021"/>
  </r>
  <r>
    <d v="2021-06-08T00:00:00"/>
    <s v="P0028"/>
    <n v="11"/>
    <x v="2"/>
    <x v="0"/>
    <n v="0"/>
    <s v="Product28"/>
    <s v="Category04"/>
    <s v="No."/>
    <n v="37"/>
    <n v="41.81"/>
    <n v="407"/>
    <n v="459.91"/>
    <n v="8"/>
    <s v="Jun"/>
    <n v="2021"/>
  </r>
  <r>
    <d v="2021-06-08T00:00:00"/>
    <s v="P0004"/>
    <n v="11"/>
    <x v="0"/>
    <x v="1"/>
    <n v="0"/>
    <s v="Product04"/>
    <s v="Category01"/>
    <s v="Lt"/>
    <n v="44"/>
    <n v="48.84"/>
    <n v="484"/>
    <n v="537.24"/>
    <n v="8"/>
    <s v="Jun"/>
    <n v="2021"/>
  </r>
  <r>
    <d v="2021-06-09T00:00:00"/>
    <s v="P0001"/>
    <n v="7"/>
    <x v="2"/>
    <x v="0"/>
    <n v="0"/>
    <s v="Product01"/>
    <s v="Category01"/>
    <s v="Kg"/>
    <n v="98"/>
    <n v="103.88"/>
    <n v="686"/>
    <n v="727.16"/>
    <n v="9"/>
    <s v="Jun"/>
    <n v="2021"/>
  </r>
  <r>
    <d v="2021-06-11T00:00:00"/>
    <s v="P0032"/>
    <n v="12"/>
    <x v="0"/>
    <x v="1"/>
    <n v="0"/>
    <s v="Product32"/>
    <s v="Category04"/>
    <s v="Kg"/>
    <n v="89"/>
    <n v="117.48"/>
    <n v="1068"/>
    <n v="1409.76"/>
    <n v="11"/>
    <s v="Jun"/>
    <n v="2021"/>
  </r>
  <r>
    <d v="2021-06-12T00:00:00"/>
    <s v="P0041"/>
    <n v="6"/>
    <x v="2"/>
    <x v="0"/>
    <n v="0"/>
    <s v="Product41"/>
    <s v="Category05"/>
    <s v="Ft"/>
    <n v="138"/>
    <n v="173.88"/>
    <n v="828"/>
    <n v="1043.28"/>
    <n v="12"/>
    <s v="Jun"/>
    <n v="2021"/>
  </r>
  <r>
    <d v="2021-06-14T00:00:00"/>
    <s v="P0025"/>
    <n v="10"/>
    <x v="1"/>
    <x v="1"/>
    <n v="0"/>
    <s v="Product25"/>
    <s v="Category03"/>
    <s v="No."/>
    <n v="7"/>
    <n v="8.33"/>
    <n v="70"/>
    <n v="83.3"/>
    <n v="14"/>
    <s v="Jun"/>
    <n v="2021"/>
  </r>
  <r>
    <d v="2021-06-16T00:00:00"/>
    <s v="P0019"/>
    <n v="5"/>
    <x v="0"/>
    <x v="1"/>
    <n v="0"/>
    <s v="Product19"/>
    <s v="Category02"/>
    <s v="Ft"/>
    <n v="150"/>
    <n v="210"/>
    <n v="750"/>
    <n v="1050"/>
    <n v="16"/>
    <s v="Jun"/>
    <n v="2021"/>
  </r>
  <r>
    <d v="2021-06-16T00:00:00"/>
    <s v="P0015"/>
    <n v="12"/>
    <x v="1"/>
    <x v="1"/>
    <n v="0"/>
    <s v="Product15"/>
    <s v="Category02"/>
    <s v="No."/>
    <n v="12"/>
    <n v="15.719999999999999"/>
    <n v="144"/>
    <n v="188.64"/>
    <n v="16"/>
    <s v="Jun"/>
    <n v="2021"/>
  </r>
  <r>
    <d v="2021-06-16T00:00:00"/>
    <s v="P0039"/>
    <n v="11"/>
    <x v="2"/>
    <x v="1"/>
    <n v="0"/>
    <s v="Product39"/>
    <s v="Category05"/>
    <s v="No."/>
    <n v="37"/>
    <n v="42.55"/>
    <n v="407"/>
    <n v="468.04999999999995"/>
    <n v="16"/>
    <s v="Jun"/>
    <n v="2021"/>
  </r>
  <r>
    <d v="2021-06-18T00:00:00"/>
    <s v="P0025"/>
    <n v="13"/>
    <x v="2"/>
    <x v="1"/>
    <n v="0"/>
    <s v="Product25"/>
    <s v="Category03"/>
    <s v="No."/>
    <n v="7"/>
    <n v="8.33"/>
    <n v="91"/>
    <n v="108.29"/>
    <n v="18"/>
    <s v="Jun"/>
    <n v="2021"/>
  </r>
  <r>
    <d v="2021-06-19T00:00:00"/>
    <s v="P0041"/>
    <n v="5"/>
    <x v="2"/>
    <x v="0"/>
    <n v="0"/>
    <s v="Product41"/>
    <s v="Category05"/>
    <s v="Ft"/>
    <n v="138"/>
    <n v="173.88"/>
    <n v="690"/>
    <n v="869.4"/>
    <n v="19"/>
    <s v="Jun"/>
    <n v="2021"/>
  </r>
  <r>
    <d v="2021-06-20T00:00:00"/>
    <s v="P0016"/>
    <n v="1"/>
    <x v="0"/>
    <x v="1"/>
    <n v="0"/>
    <s v="Product16"/>
    <s v="Category02"/>
    <s v="No."/>
    <n v="13"/>
    <n v="16.64"/>
    <n v="13"/>
    <n v="16.64"/>
    <n v="20"/>
    <s v="Jun"/>
    <n v="2021"/>
  </r>
  <r>
    <d v="2021-06-23T00:00:00"/>
    <s v="P0016"/>
    <n v="4"/>
    <x v="2"/>
    <x v="0"/>
    <n v="0"/>
    <s v="Product16"/>
    <s v="Category02"/>
    <s v="No."/>
    <n v="13"/>
    <n v="16.64"/>
    <n v="52"/>
    <n v="66.56"/>
    <n v="23"/>
    <s v="Jun"/>
    <n v="2021"/>
  </r>
  <r>
    <d v="2021-06-24T00:00:00"/>
    <s v="P0011"/>
    <n v="13"/>
    <x v="2"/>
    <x v="0"/>
    <n v="0"/>
    <s v="Product11"/>
    <s v="Category02"/>
    <s v="Lt"/>
    <n v="44"/>
    <n v="48.4"/>
    <n v="572"/>
    <n v="629.19999999999993"/>
    <n v="24"/>
    <s v="Jun"/>
    <n v="2021"/>
  </r>
  <r>
    <d v="2021-06-26T00:00:00"/>
    <s v="P0009"/>
    <n v="7"/>
    <x v="1"/>
    <x v="0"/>
    <n v="0"/>
    <s v="Product09"/>
    <s v="Category01"/>
    <s v="No."/>
    <n v="6"/>
    <n v="7.8599999999999994"/>
    <n v="42"/>
    <n v="55.019999999999996"/>
    <n v="26"/>
    <s v="Jun"/>
    <n v="2021"/>
  </r>
  <r>
    <d v="2021-06-27T00:00:00"/>
    <s v="P0005"/>
    <n v="11"/>
    <x v="2"/>
    <x v="1"/>
    <n v="0"/>
    <s v="Product05"/>
    <s v="Category01"/>
    <s v="Ft"/>
    <n v="133"/>
    <n v="155.61000000000001"/>
    <n v="1463"/>
    <n v="1711.71"/>
    <n v="27"/>
    <s v="Jun"/>
    <n v="2021"/>
  </r>
  <r>
    <d v="2021-06-28T00:00:00"/>
    <s v="P0021"/>
    <n v="2"/>
    <x v="1"/>
    <x v="1"/>
    <n v="0"/>
    <s v="Product21"/>
    <s v="Category03"/>
    <s v="Ft"/>
    <n v="126"/>
    <n v="162.54"/>
    <n v="252"/>
    <n v="325.08"/>
    <n v="28"/>
    <s v="Jun"/>
    <n v="2021"/>
  </r>
  <r>
    <d v="2021-06-28T00:00:00"/>
    <s v="P0035"/>
    <n v="7"/>
    <x v="1"/>
    <x v="0"/>
    <n v="0"/>
    <s v="Product35"/>
    <s v="Category04"/>
    <s v="No."/>
    <n v="5"/>
    <n v="6.7"/>
    <n v="35"/>
    <n v="46.9"/>
    <n v="28"/>
    <s v="Jun"/>
    <n v="2021"/>
  </r>
  <r>
    <d v="2021-06-29T00:00:00"/>
    <s v="P0014"/>
    <n v="4"/>
    <x v="2"/>
    <x v="0"/>
    <n v="0"/>
    <s v="Product14"/>
    <s v="Category02"/>
    <s v="Kg"/>
    <n v="112"/>
    <n v="146.72"/>
    <n v="448"/>
    <n v="586.88"/>
    <n v="29"/>
    <s v="Jun"/>
    <n v="2021"/>
  </r>
  <r>
    <d v="2021-07-01T00:00:00"/>
    <s v="P0005"/>
    <n v="11"/>
    <x v="2"/>
    <x v="1"/>
    <n v="0"/>
    <s v="Product05"/>
    <s v="Category01"/>
    <s v="Ft"/>
    <n v="133"/>
    <n v="155.61000000000001"/>
    <n v="1463"/>
    <n v="1711.71"/>
    <n v="1"/>
    <s v="Jul"/>
    <n v="2021"/>
  </r>
  <r>
    <d v="2021-07-02T00:00:00"/>
    <s v="P0010"/>
    <n v="11"/>
    <x v="2"/>
    <x v="1"/>
    <n v="0"/>
    <s v="Product10"/>
    <s v="Category02"/>
    <s v="Ft"/>
    <n v="148"/>
    <n v="164.28"/>
    <n v="1628"/>
    <n v="1807.08"/>
    <n v="2"/>
    <s v="Jul"/>
    <n v="2021"/>
  </r>
  <r>
    <d v="2021-07-03T00:00:00"/>
    <s v="P0033"/>
    <n v="9"/>
    <x v="1"/>
    <x v="1"/>
    <n v="0"/>
    <s v="Product33"/>
    <s v="Category04"/>
    <s v="Kg"/>
    <n v="95"/>
    <n v="119.7"/>
    <n v="855"/>
    <n v="1077.3"/>
    <n v="3"/>
    <s v="Jul"/>
    <n v="2021"/>
  </r>
  <r>
    <d v="2021-07-03T00:00:00"/>
    <s v="P0003"/>
    <n v="8"/>
    <x v="1"/>
    <x v="1"/>
    <n v="0"/>
    <s v="Product03"/>
    <s v="Category01"/>
    <s v="Kg"/>
    <n v="71"/>
    <n v="80.94"/>
    <n v="568"/>
    <n v="647.52"/>
    <n v="3"/>
    <s v="Jul"/>
    <n v="2021"/>
  </r>
  <r>
    <d v="2021-07-05T00:00:00"/>
    <s v="P0002"/>
    <n v="8"/>
    <x v="2"/>
    <x v="0"/>
    <n v="0"/>
    <s v="Product02"/>
    <s v="Category01"/>
    <s v="Kg"/>
    <n v="105"/>
    <n v="142.80000000000001"/>
    <n v="840"/>
    <n v="1142.4000000000001"/>
    <n v="5"/>
    <s v="Jul"/>
    <n v="2021"/>
  </r>
  <r>
    <d v="2021-07-06T00:00:00"/>
    <s v="P0041"/>
    <n v="15"/>
    <x v="2"/>
    <x v="1"/>
    <n v="0"/>
    <s v="Product41"/>
    <s v="Category05"/>
    <s v="Ft"/>
    <n v="138"/>
    <n v="173.88"/>
    <n v="2070"/>
    <n v="2608.1999999999998"/>
    <n v="6"/>
    <s v="Jul"/>
    <n v="2021"/>
  </r>
  <r>
    <d v="2021-07-08T00:00:00"/>
    <s v="P0004"/>
    <n v="10"/>
    <x v="2"/>
    <x v="0"/>
    <n v="0"/>
    <s v="Product04"/>
    <s v="Category01"/>
    <s v="Lt"/>
    <n v="44"/>
    <n v="48.84"/>
    <n v="440"/>
    <n v="488.40000000000003"/>
    <n v="8"/>
    <s v="Jul"/>
    <n v="2021"/>
  </r>
  <r>
    <d v="2021-07-10T00:00:00"/>
    <s v="P0034"/>
    <n v="6"/>
    <x v="0"/>
    <x v="1"/>
    <n v="0"/>
    <s v="Product34"/>
    <s v="Category04"/>
    <s v="Lt"/>
    <n v="55"/>
    <n v="58.3"/>
    <n v="330"/>
    <n v="349.79999999999995"/>
    <n v="10"/>
    <s v="Jul"/>
    <n v="2021"/>
  </r>
  <r>
    <d v="2021-07-11T00:00:00"/>
    <s v="P0009"/>
    <n v="4"/>
    <x v="0"/>
    <x v="0"/>
    <n v="0"/>
    <s v="Product09"/>
    <s v="Category01"/>
    <s v="No."/>
    <n v="6"/>
    <n v="7.8599999999999994"/>
    <n v="24"/>
    <n v="31.439999999999998"/>
    <n v="11"/>
    <s v="Jul"/>
    <n v="2021"/>
  </r>
  <r>
    <d v="2021-07-13T00:00:00"/>
    <s v="P0019"/>
    <n v="1"/>
    <x v="2"/>
    <x v="1"/>
    <n v="0"/>
    <s v="Product19"/>
    <s v="Category02"/>
    <s v="Ft"/>
    <n v="150"/>
    <n v="210"/>
    <n v="150"/>
    <n v="210"/>
    <n v="13"/>
    <s v="Jul"/>
    <n v="2021"/>
  </r>
  <r>
    <d v="2021-07-16T00:00:00"/>
    <s v="P0023"/>
    <n v="8"/>
    <x v="0"/>
    <x v="1"/>
    <n v="0"/>
    <s v="Product23"/>
    <s v="Category03"/>
    <s v="Ft"/>
    <n v="141"/>
    <n v="149.46"/>
    <n v="1128"/>
    <n v="1195.68"/>
    <n v="16"/>
    <s v="Jul"/>
    <n v="2021"/>
  </r>
  <r>
    <d v="2021-07-18T00:00:00"/>
    <s v="P0027"/>
    <n v="14"/>
    <x v="1"/>
    <x v="0"/>
    <n v="0"/>
    <s v="Product27"/>
    <s v="Category04"/>
    <s v="Lt"/>
    <n v="48"/>
    <n v="57.120000000000005"/>
    <n v="672"/>
    <n v="799.68000000000006"/>
    <n v="18"/>
    <s v="Jul"/>
    <n v="2021"/>
  </r>
  <r>
    <d v="2021-07-20T00:00:00"/>
    <s v="P0038"/>
    <n v="11"/>
    <x v="1"/>
    <x v="0"/>
    <n v="0"/>
    <s v="Product38"/>
    <s v="Category05"/>
    <s v="Kg"/>
    <n v="72"/>
    <n v="79.92"/>
    <n v="792"/>
    <n v="879.12"/>
    <n v="20"/>
    <s v="Jul"/>
    <n v="2021"/>
  </r>
  <r>
    <d v="2021-07-20T00:00:00"/>
    <s v="P0043"/>
    <n v="5"/>
    <x v="2"/>
    <x v="0"/>
    <n v="0"/>
    <s v="Product43"/>
    <s v="Category05"/>
    <s v="Kg"/>
    <n v="67"/>
    <n v="83.08"/>
    <n v="335"/>
    <n v="415.4"/>
    <n v="20"/>
    <s v="Jul"/>
    <n v="2021"/>
  </r>
  <r>
    <d v="2021-07-21T00:00:00"/>
    <s v="P0029"/>
    <n v="15"/>
    <x v="2"/>
    <x v="0"/>
    <n v="0"/>
    <s v="Product29"/>
    <s v="Category04"/>
    <s v="Lt"/>
    <n v="47"/>
    <n v="53.11"/>
    <n v="705"/>
    <n v="796.65"/>
    <n v="21"/>
    <s v="Jul"/>
    <n v="2021"/>
  </r>
  <r>
    <d v="2021-07-22T00:00:00"/>
    <s v="P0026"/>
    <n v="3"/>
    <x v="0"/>
    <x v="1"/>
    <n v="0"/>
    <s v="Product26"/>
    <s v="Category04"/>
    <s v="No."/>
    <n v="18"/>
    <n v="24.66"/>
    <n v="54"/>
    <n v="73.98"/>
    <n v="22"/>
    <s v="Jul"/>
    <n v="2021"/>
  </r>
  <r>
    <d v="2021-07-22T00:00:00"/>
    <s v="P0024"/>
    <n v="14"/>
    <x v="1"/>
    <x v="1"/>
    <n v="0"/>
    <s v="Product24"/>
    <s v="Category03"/>
    <s v="Ft"/>
    <n v="144"/>
    <n v="156.96"/>
    <n v="2016"/>
    <n v="2197.44"/>
    <n v="22"/>
    <s v="Jul"/>
    <n v="2021"/>
  </r>
  <r>
    <d v="2021-07-23T00:00:00"/>
    <s v="P0036"/>
    <n v="7"/>
    <x v="0"/>
    <x v="0"/>
    <n v="0"/>
    <s v="Product36"/>
    <s v="Category04"/>
    <s v="Kg"/>
    <n v="90"/>
    <n v="96.3"/>
    <n v="630"/>
    <n v="674.1"/>
    <n v="23"/>
    <s v="Jul"/>
    <n v="2021"/>
  </r>
  <r>
    <d v="2021-07-23T00:00:00"/>
    <s v="P0037"/>
    <n v="8"/>
    <x v="2"/>
    <x v="0"/>
    <n v="0"/>
    <s v="Product37"/>
    <s v="Category05"/>
    <s v="Kg"/>
    <n v="67"/>
    <n v="85.76"/>
    <n v="536"/>
    <n v="686.08"/>
    <n v="23"/>
    <s v="Jul"/>
    <n v="2021"/>
  </r>
  <r>
    <d v="2021-07-24T00:00:00"/>
    <s v="P0009"/>
    <n v="4"/>
    <x v="1"/>
    <x v="1"/>
    <n v="0"/>
    <s v="Product09"/>
    <s v="Category01"/>
    <s v="No."/>
    <n v="6"/>
    <n v="7.8599999999999994"/>
    <n v="24"/>
    <n v="31.439999999999998"/>
    <n v="24"/>
    <s v="Jul"/>
    <n v="2021"/>
  </r>
  <r>
    <d v="2021-07-29T00:00:00"/>
    <s v="P0044"/>
    <n v="15"/>
    <x v="1"/>
    <x v="1"/>
    <n v="0"/>
    <s v="Product44"/>
    <s v="Category05"/>
    <s v="Kg"/>
    <n v="76"/>
    <n v="82.08"/>
    <n v="1140"/>
    <n v="1231.2"/>
    <n v="29"/>
    <s v="Jul"/>
    <n v="2021"/>
  </r>
  <r>
    <d v="2021-08-01T00:00:00"/>
    <s v="P0001"/>
    <n v="11"/>
    <x v="2"/>
    <x v="1"/>
    <n v="0"/>
    <s v="Product01"/>
    <s v="Category01"/>
    <s v="Kg"/>
    <n v="98"/>
    <n v="103.88"/>
    <n v="1078"/>
    <n v="1142.6799999999998"/>
    <n v="1"/>
    <s v="Aug"/>
    <n v="2021"/>
  </r>
  <r>
    <d v="2021-08-02T00:00:00"/>
    <s v="P0023"/>
    <n v="3"/>
    <x v="2"/>
    <x v="0"/>
    <n v="0"/>
    <s v="Product23"/>
    <s v="Category03"/>
    <s v="Ft"/>
    <n v="141"/>
    <n v="149.46"/>
    <n v="423"/>
    <n v="448.38"/>
    <n v="2"/>
    <s v="Aug"/>
    <n v="2021"/>
  </r>
  <r>
    <d v="2021-08-03T00:00:00"/>
    <s v="P0022"/>
    <n v="13"/>
    <x v="1"/>
    <x v="0"/>
    <n v="0"/>
    <s v="Product22"/>
    <s v="Category03"/>
    <s v="Ft"/>
    <n v="121"/>
    <n v="141.57"/>
    <n v="1573"/>
    <n v="1840.4099999999999"/>
    <n v="3"/>
    <s v="Aug"/>
    <n v="2021"/>
  </r>
  <r>
    <d v="2021-08-03T00:00:00"/>
    <s v="P0034"/>
    <n v="12"/>
    <x v="1"/>
    <x v="0"/>
    <n v="0"/>
    <s v="Product34"/>
    <s v="Category04"/>
    <s v="Lt"/>
    <n v="55"/>
    <n v="58.3"/>
    <n v="660"/>
    <n v="699.59999999999991"/>
    <n v="3"/>
    <s v="Aug"/>
    <n v="2021"/>
  </r>
  <r>
    <d v="2021-08-05T00:00:00"/>
    <s v="P0028"/>
    <n v="14"/>
    <x v="2"/>
    <x v="1"/>
    <n v="0"/>
    <s v="Product28"/>
    <s v="Category04"/>
    <s v="No."/>
    <n v="37"/>
    <n v="41.81"/>
    <n v="518"/>
    <n v="585.34"/>
    <n v="5"/>
    <s v="Aug"/>
    <n v="2021"/>
  </r>
  <r>
    <d v="2021-08-06T00:00:00"/>
    <s v="P0037"/>
    <n v="1"/>
    <x v="0"/>
    <x v="1"/>
    <n v="0"/>
    <s v="Product37"/>
    <s v="Category05"/>
    <s v="Kg"/>
    <n v="67"/>
    <n v="85.76"/>
    <n v="67"/>
    <n v="85.76"/>
    <n v="6"/>
    <s v="Aug"/>
    <n v="2021"/>
  </r>
  <r>
    <d v="2021-08-10T00:00:00"/>
    <s v="P0005"/>
    <n v="4"/>
    <x v="0"/>
    <x v="1"/>
    <n v="0"/>
    <s v="Product05"/>
    <s v="Category01"/>
    <s v="Ft"/>
    <n v="133"/>
    <n v="155.61000000000001"/>
    <n v="532"/>
    <n v="622.44000000000005"/>
    <n v="10"/>
    <s v="Aug"/>
    <n v="2021"/>
  </r>
  <r>
    <d v="2021-08-10T00:00:00"/>
    <s v="P0044"/>
    <n v="10"/>
    <x v="1"/>
    <x v="1"/>
    <n v="0"/>
    <s v="Product44"/>
    <s v="Category05"/>
    <s v="Kg"/>
    <n v="76"/>
    <n v="82.08"/>
    <n v="760"/>
    <n v="820.8"/>
    <n v="10"/>
    <s v="Aug"/>
    <n v="2021"/>
  </r>
  <r>
    <d v="2021-08-10T00:00:00"/>
    <s v="P0006"/>
    <n v="6"/>
    <x v="2"/>
    <x v="1"/>
    <n v="0"/>
    <s v="Product06"/>
    <s v="Category01"/>
    <s v="Kg"/>
    <n v="75"/>
    <n v="85.5"/>
    <n v="450"/>
    <n v="513"/>
    <n v="10"/>
    <s v="Aug"/>
    <n v="2021"/>
  </r>
  <r>
    <d v="2021-08-11T00:00:00"/>
    <s v="P0023"/>
    <n v="4"/>
    <x v="2"/>
    <x v="0"/>
    <n v="0"/>
    <s v="Product23"/>
    <s v="Category03"/>
    <s v="Ft"/>
    <n v="141"/>
    <n v="149.46"/>
    <n v="564"/>
    <n v="597.84"/>
    <n v="11"/>
    <s v="Aug"/>
    <n v="2021"/>
  </r>
  <r>
    <d v="2021-08-13T00:00:00"/>
    <s v="P0011"/>
    <n v="13"/>
    <x v="2"/>
    <x v="0"/>
    <n v="0"/>
    <s v="Product11"/>
    <s v="Category02"/>
    <s v="Lt"/>
    <n v="44"/>
    <n v="48.4"/>
    <n v="572"/>
    <n v="629.19999999999993"/>
    <n v="13"/>
    <s v="Aug"/>
    <n v="2021"/>
  </r>
  <r>
    <d v="2021-08-13T00:00:00"/>
    <s v="P0027"/>
    <n v="9"/>
    <x v="2"/>
    <x v="0"/>
    <n v="0"/>
    <s v="Product27"/>
    <s v="Category04"/>
    <s v="Lt"/>
    <n v="48"/>
    <n v="57.120000000000005"/>
    <n v="432"/>
    <n v="514.08000000000004"/>
    <n v="13"/>
    <s v="Aug"/>
    <n v="2021"/>
  </r>
  <r>
    <d v="2021-08-16T00:00:00"/>
    <s v="P0003"/>
    <n v="3"/>
    <x v="1"/>
    <x v="0"/>
    <n v="0"/>
    <s v="Product03"/>
    <s v="Category01"/>
    <s v="Kg"/>
    <n v="71"/>
    <n v="80.94"/>
    <n v="213"/>
    <n v="242.82"/>
    <n v="16"/>
    <s v="Aug"/>
    <n v="2021"/>
  </r>
  <r>
    <d v="2021-08-18T00:00:00"/>
    <s v="P0025"/>
    <n v="6"/>
    <x v="2"/>
    <x v="0"/>
    <n v="0"/>
    <s v="Product25"/>
    <s v="Category03"/>
    <s v="No."/>
    <n v="7"/>
    <n v="8.33"/>
    <n v="42"/>
    <n v="49.980000000000004"/>
    <n v="18"/>
    <s v="Aug"/>
    <n v="2021"/>
  </r>
  <r>
    <d v="2021-08-20T00:00:00"/>
    <s v="P0020"/>
    <n v="15"/>
    <x v="2"/>
    <x v="1"/>
    <n v="0"/>
    <s v="Product20"/>
    <s v="Category03"/>
    <s v="Lt"/>
    <n v="61"/>
    <n v="76.25"/>
    <n v="915"/>
    <n v="1143.75"/>
    <n v="20"/>
    <s v="Aug"/>
    <n v="2021"/>
  </r>
  <r>
    <d v="2021-08-20T00:00:00"/>
    <s v="P0031"/>
    <n v="9"/>
    <x v="2"/>
    <x v="0"/>
    <n v="0"/>
    <s v="Product31"/>
    <s v="Category04"/>
    <s v="Kg"/>
    <n v="93"/>
    <n v="104.16"/>
    <n v="837"/>
    <n v="937.43999999999994"/>
    <n v="20"/>
    <s v="Aug"/>
    <n v="2021"/>
  </r>
  <r>
    <d v="2021-08-20T00:00:00"/>
    <s v="P0028"/>
    <n v="13"/>
    <x v="2"/>
    <x v="0"/>
    <n v="0"/>
    <s v="Product28"/>
    <s v="Category04"/>
    <s v="No."/>
    <n v="37"/>
    <n v="41.81"/>
    <n v="481"/>
    <n v="543.53"/>
    <n v="20"/>
    <s v="Aug"/>
    <n v="2021"/>
  </r>
  <r>
    <d v="2021-08-26T00:00:00"/>
    <s v="P0039"/>
    <n v="4"/>
    <x v="2"/>
    <x v="0"/>
    <n v="0"/>
    <s v="Product39"/>
    <s v="Category05"/>
    <s v="No."/>
    <n v="37"/>
    <n v="42.55"/>
    <n v="148"/>
    <n v="170.2"/>
    <n v="26"/>
    <s v="Aug"/>
    <n v="2021"/>
  </r>
  <r>
    <d v="2021-08-29T00:00:00"/>
    <s v="P0034"/>
    <n v="12"/>
    <x v="0"/>
    <x v="0"/>
    <n v="0"/>
    <s v="Product34"/>
    <s v="Category04"/>
    <s v="Lt"/>
    <n v="55"/>
    <n v="58.3"/>
    <n v="660"/>
    <n v="699.59999999999991"/>
    <n v="29"/>
    <s v="Aug"/>
    <n v="2021"/>
  </r>
  <r>
    <d v="2021-08-30T00:00:00"/>
    <s v="P0013"/>
    <n v="13"/>
    <x v="2"/>
    <x v="0"/>
    <n v="0"/>
    <s v="Product13"/>
    <s v="Category02"/>
    <s v="Kg"/>
    <n v="112"/>
    <n v="122.08"/>
    <n v="1456"/>
    <n v="1587.04"/>
    <n v="30"/>
    <s v="Aug"/>
    <n v="2021"/>
  </r>
  <r>
    <d v="2021-08-31T00:00:00"/>
    <s v="P0001"/>
    <n v="2"/>
    <x v="2"/>
    <x v="0"/>
    <n v="0"/>
    <s v="Product01"/>
    <s v="Category01"/>
    <s v="Kg"/>
    <n v="98"/>
    <n v="103.88"/>
    <n v="196"/>
    <n v="207.76"/>
    <n v="31"/>
    <s v="Aug"/>
    <n v="2021"/>
  </r>
  <r>
    <d v="2021-08-31T00:00:00"/>
    <s v="P0035"/>
    <n v="11"/>
    <x v="2"/>
    <x v="0"/>
    <n v="0"/>
    <s v="Product35"/>
    <s v="Category04"/>
    <s v="No."/>
    <n v="5"/>
    <n v="6.7"/>
    <n v="55"/>
    <n v="73.7"/>
    <n v="31"/>
    <s v="Aug"/>
    <n v="2021"/>
  </r>
  <r>
    <d v="2021-09-01T00:00:00"/>
    <s v="P0024"/>
    <n v="1"/>
    <x v="0"/>
    <x v="1"/>
    <n v="0"/>
    <s v="Product24"/>
    <s v="Category03"/>
    <s v="Ft"/>
    <n v="144"/>
    <n v="156.96"/>
    <n v="144"/>
    <n v="156.96"/>
    <n v="1"/>
    <s v="Sep"/>
    <n v="2021"/>
  </r>
  <r>
    <d v="2021-09-01T00:00:00"/>
    <s v="P0003"/>
    <n v="14"/>
    <x v="1"/>
    <x v="0"/>
    <n v="0"/>
    <s v="Product03"/>
    <s v="Category01"/>
    <s v="Kg"/>
    <n v="71"/>
    <n v="80.94"/>
    <n v="994"/>
    <n v="1133.1599999999999"/>
    <n v="1"/>
    <s v="Sep"/>
    <n v="2021"/>
  </r>
  <r>
    <d v="2021-09-03T00:00:00"/>
    <s v="P0041"/>
    <n v="8"/>
    <x v="2"/>
    <x v="0"/>
    <n v="0"/>
    <s v="Product41"/>
    <s v="Category05"/>
    <s v="Ft"/>
    <n v="138"/>
    <n v="173.88"/>
    <n v="1104"/>
    <n v="1391.04"/>
    <n v="3"/>
    <s v="Sep"/>
    <n v="2021"/>
  </r>
  <r>
    <d v="2021-09-04T00:00:00"/>
    <s v="P0028"/>
    <n v="7"/>
    <x v="2"/>
    <x v="0"/>
    <n v="0"/>
    <s v="Product28"/>
    <s v="Category04"/>
    <s v="No."/>
    <n v="37"/>
    <n v="41.81"/>
    <n v="259"/>
    <n v="292.67"/>
    <n v="4"/>
    <s v="Sep"/>
    <n v="2021"/>
  </r>
  <r>
    <d v="2021-09-04T00:00:00"/>
    <s v="P0023"/>
    <n v="15"/>
    <x v="2"/>
    <x v="0"/>
    <n v="0"/>
    <s v="Product23"/>
    <s v="Category03"/>
    <s v="Ft"/>
    <n v="141"/>
    <n v="149.46"/>
    <n v="2115"/>
    <n v="2241.9"/>
    <n v="4"/>
    <s v="Sep"/>
    <n v="2021"/>
  </r>
  <r>
    <d v="2021-09-05T00:00:00"/>
    <s v="P0032"/>
    <n v="1"/>
    <x v="2"/>
    <x v="1"/>
    <n v="0"/>
    <s v="Product32"/>
    <s v="Category04"/>
    <s v="Kg"/>
    <n v="89"/>
    <n v="117.48"/>
    <n v="89"/>
    <n v="117.48"/>
    <n v="5"/>
    <s v="Sep"/>
    <n v="2021"/>
  </r>
  <r>
    <d v="2021-09-07T00:00:00"/>
    <s v="P0019"/>
    <n v="5"/>
    <x v="2"/>
    <x v="0"/>
    <n v="0"/>
    <s v="Product19"/>
    <s v="Category02"/>
    <s v="Ft"/>
    <n v="150"/>
    <n v="210"/>
    <n v="750"/>
    <n v="1050"/>
    <n v="7"/>
    <s v="Sep"/>
    <n v="2021"/>
  </r>
  <r>
    <d v="2021-09-09T00:00:00"/>
    <s v="P0044"/>
    <n v="4"/>
    <x v="2"/>
    <x v="0"/>
    <n v="0"/>
    <s v="Product44"/>
    <s v="Category05"/>
    <s v="Kg"/>
    <n v="76"/>
    <n v="82.08"/>
    <n v="304"/>
    <n v="328.32"/>
    <n v="9"/>
    <s v="Sep"/>
    <n v="2021"/>
  </r>
  <r>
    <d v="2021-09-10T00:00:00"/>
    <s v="P0030"/>
    <n v="6"/>
    <x v="2"/>
    <x v="0"/>
    <n v="0"/>
    <s v="Product30"/>
    <s v="Category04"/>
    <s v="Ft"/>
    <n v="148"/>
    <n v="201.28"/>
    <n v="888"/>
    <n v="1207.68"/>
    <n v="10"/>
    <s v="Sep"/>
    <n v="2021"/>
  </r>
  <r>
    <d v="2021-09-10T00:00:00"/>
    <s v="P0001"/>
    <n v="9"/>
    <x v="0"/>
    <x v="0"/>
    <n v="0"/>
    <s v="Product01"/>
    <s v="Category01"/>
    <s v="Kg"/>
    <n v="98"/>
    <n v="103.88"/>
    <n v="882"/>
    <n v="934.92"/>
    <n v="10"/>
    <s v="Sep"/>
    <n v="2021"/>
  </r>
  <r>
    <d v="2021-09-10T00:00:00"/>
    <s v="P0026"/>
    <n v="2"/>
    <x v="2"/>
    <x v="0"/>
    <n v="0"/>
    <s v="Product26"/>
    <s v="Category04"/>
    <s v="No."/>
    <n v="18"/>
    <n v="24.66"/>
    <n v="36"/>
    <n v="49.32"/>
    <n v="10"/>
    <s v="Sep"/>
    <n v="2021"/>
  </r>
  <r>
    <d v="2021-09-11T00:00:00"/>
    <s v="P0001"/>
    <n v="6"/>
    <x v="0"/>
    <x v="0"/>
    <n v="0"/>
    <s v="Product01"/>
    <s v="Category01"/>
    <s v="Kg"/>
    <n v="98"/>
    <n v="103.88"/>
    <n v="588"/>
    <n v="623.28"/>
    <n v="11"/>
    <s v="Sep"/>
    <n v="2021"/>
  </r>
  <r>
    <d v="2021-09-13T00:00:00"/>
    <s v="P0041"/>
    <n v="7"/>
    <x v="2"/>
    <x v="1"/>
    <n v="0"/>
    <s v="Product41"/>
    <s v="Category05"/>
    <s v="Ft"/>
    <n v="138"/>
    <n v="173.88"/>
    <n v="966"/>
    <n v="1217.1599999999999"/>
    <n v="13"/>
    <s v="Sep"/>
    <n v="2021"/>
  </r>
  <r>
    <d v="2021-09-15T00:00:00"/>
    <s v="P0042"/>
    <n v="6"/>
    <x v="2"/>
    <x v="0"/>
    <n v="0"/>
    <s v="Product42"/>
    <s v="Category05"/>
    <s v="Ft"/>
    <n v="120"/>
    <n v="162"/>
    <n v="720"/>
    <n v="972"/>
    <n v="15"/>
    <s v="Sep"/>
    <n v="2021"/>
  </r>
  <r>
    <d v="2021-09-15T00:00:00"/>
    <s v="P0042"/>
    <n v="14"/>
    <x v="2"/>
    <x v="0"/>
    <n v="0"/>
    <s v="Product42"/>
    <s v="Category05"/>
    <s v="Ft"/>
    <n v="120"/>
    <n v="162"/>
    <n v="1680"/>
    <n v="2268"/>
    <n v="15"/>
    <s v="Sep"/>
    <n v="2021"/>
  </r>
  <r>
    <d v="2021-09-21T00:00:00"/>
    <s v="P0020"/>
    <n v="7"/>
    <x v="0"/>
    <x v="1"/>
    <n v="0"/>
    <s v="Product20"/>
    <s v="Category03"/>
    <s v="Lt"/>
    <n v="61"/>
    <n v="76.25"/>
    <n v="427"/>
    <n v="533.75"/>
    <n v="21"/>
    <s v="Sep"/>
    <n v="2021"/>
  </r>
  <r>
    <d v="2021-09-22T00:00:00"/>
    <s v="P0040"/>
    <n v="2"/>
    <x v="1"/>
    <x v="1"/>
    <n v="0"/>
    <s v="Product40"/>
    <s v="Category05"/>
    <s v="Kg"/>
    <n v="90"/>
    <n v="115.2"/>
    <n v="180"/>
    <n v="230.4"/>
    <n v="22"/>
    <s v="Sep"/>
    <n v="2021"/>
  </r>
  <r>
    <d v="2021-09-22T00:00:00"/>
    <s v="P0002"/>
    <n v="4"/>
    <x v="2"/>
    <x v="1"/>
    <n v="0"/>
    <s v="Product02"/>
    <s v="Category01"/>
    <s v="Kg"/>
    <n v="105"/>
    <n v="142.80000000000001"/>
    <n v="420"/>
    <n v="571.20000000000005"/>
    <n v="22"/>
    <s v="Sep"/>
    <n v="2021"/>
  </r>
  <r>
    <d v="2021-09-23T00:00:00"/>
    <s v="P0018"/>
    <n v="12"/>
    <x v="2"/>
    <x v="1"/>
    <n v="0"/>
    <s v="Product18"/>
    <s v="Category02"/>
    <s v="No."/>
    <n v="37"/>
    <n v="49.21"/>
    <n v="444"/>
    <n v="590.52"/>
    <n v="23"/>
    <s v="Sep"/>
    <n v="2021"/>
  </r>
  <r>
    <d v="2021-09-23T00:00:00"/>
    <s v="P0021"/>
    <n v="7"/>
    <x v="1"/>
    <x v="0"/>
    <n v="0"/>
    <s v="Product21"/>
    <s v="Category03"/>
    <s v="Ft"/>
    <n v="126"/>
    <n v="162.54"/>
    <n v="882"/>
    <n v="1137.78"/>
    <n v="23"/>
    <s v="Sep"/>
    <n v="2021"/>
  </r>
  <r>
    <d v="2021-09-27T00:00:00"/>
    <s v="P0034"/>
    <n v="1"/>
    <x v="2"/>
    <x v="1"/>
    <n v="0"/>
    <s v="Product34"/>
    <s v="Category04"/>
    <s v="Lt"/>
    <n v="55"/>
    <n v="58.3"/>
    <n v="55"/>
    <n v="58.3"/>
    <n v="27"/>
    <s v="Sep"/>
    <n v="2021"/>
  </r>
  <r>
    <d v="2021-09-30T00:00:00"/>
    <s v="P0014"/>
    <n v="9"/>
    <x v="1"/>
    <x v="0"/>
    <n v="0"/>
    <s v="Product14"/>
    <s v="Category02"/>
    <s v="Kg"/>
    <n v="112"/>
    <n v="146.72"/>
    <n v="1008"/>
    <n v="1320.48"/>
    <n v="30"/>
    <s v="Sep"/>
    <n v="2021"/>
  </r>
  <r>
    <d v="2021-09-30T00:00:00"/>
    <s v="P0006"/>
    <n v="5"/>
    <x v="1"/>
    <x v="0"/>
    <n v="0"/>
    <s v="Product06"/>
    <s v="Category01"/>
    <s v="Kg"/>
    <n v="75"/>
    <n v="85.5"/>
    <n v="375"/>
    <n v="427.5"/>
    <n v="30"/>
    <s v="Sep"/>
    <n v="2021"/>
  </r>
  <r>
    <d v="2021-10-01T00:00:00"/>
    <s v="P0030"/>
    <n v="14"/>
    <x v="1"/>
    <x v="1"/>
    <n v="0"/>
    <s v="Product30"/>
    <s v="Category04"/>
    <s v="Ft"/>
    <n v="148"/>
    <n v="201.28"/>
    <n v="2072"/>
    <n v="2817.92"/>
    <n v="1"/>
    <s v="Oct"/>
    <n v="2021"/>
  </r>
  <r>
    <d v="2021-10-02T00:00:00"/>
    <s v="P0014"/>
    <n v="15"/>
    <x v="2"/>
    <x v="0"/>
    <n v="0"/>
    <s v="Product14"/>
    <s v="Category02"/>
    <s v="Kg"/>
    <n v="112"/>
    <n v="146.72"/>
    <n v="1680"/>
    <n v="2200.8000000000002"/>
    <n v="2"/>
    <s v="Oct"/>
    <n v="2021"/>
  </r>
  <r>
    <d v="2021-10-03T00:00:00"/>
    <s v="P0019"/>
    <n v="9"/>
    <x v="2"/>
    <x v="0"/>
    <n v="0"/>
    <s v="Product19"/>
    <s v="Category02"/>
    <s v="Ft"/>
    <n v="150"/>
    <n v="210"/>
    <n v="1350"/>
    <n v="1890"/>
    <n v="3"/>
    <s v="Oct"/>
    <n v="2021"/>
  </r>
  <r>
    <d v="2021-10-06T00:00:00"/>
    <s v="P0035"/>
    <n v="1"/>
    <x v="2"/>
    <x v="0"/>
    <n v="0"/>
    <s v="Product35"/>
    <s v="Category04"/>
    <s v="No."/>
    <n v="5"/>
    <n v="6.7"/>
    <n v="5"/>
    <n v="6.7"/>
    <n v="6"/>
    <s v="Oct"/>
    <n v="2021"/>
  </r>
  <r>
    <d v="2021-10-06T00:00:00"/>
    <s v="P0036"/>
    <n v="12"/>
    <x v="1"/>
    <x v="0"/>
    <n v="0"/>
    <s v="Product36"/>
    <s v="Category04"/>
    <s v="Kg"/>
    <n v="90"/>
    <n v="96.3"/>
    <n v="1080"/>
    <n v="1155.5999999999999"/>
    <n v="6"/>
    <s v="Oct"/>
    <n v="2021"/>
  </r>
  <r>
    <d v="2021-10-07T00:00:00"/>
    <s v="P0026"/>
    <n v="6"/>
    <x v="2"/>
    <x v="1"/>
    <n v="0"/>
    <s v="Product26"/>
    <s v="Category04"/>
    <s v="No."/>
    <n v="18"/>
    <n v="24.66"/>
    <n v="108"/>
    <n v="147.96"/>
    <n v="7"/>
    <s v="Oct"/>
    <n v="2021"/>
  </r>
  <r>
    <d v="2021-10-09T00:00:00"/>
    <s v="P0038"/>
    <n v="5"/>
    <x v="2"/>
    <x v="1"/>
    <n v="0"/>
    <s v="Product38"/>
    <s v="Category05"/>
    <s v="Kg"/>
    <n v="72"/>
    <n v="79.92"/>
    <n v="360"/>
    <n v="399.6"/>
    <n v="9"/>
    <s v="Oct"/>
    <n v="2021"/>
  </r>
  <r>
    <d v="2021-10-09T00:00:00"/>
    <s v="P0032"/>
    <n v="11"/>
    <x v="1"/>
    <x v="1"/>
    <n v="0"/>
    <s v="Product32"/>
    <s v="Category04"/>
    <s v="Kg"/>
    <n v="89"/>
    <n v="117.48"/>
    <n v="979"/>
    <n v="1292.28"/>
    <n v="9"/>
    <s v="Oct"/>
    <n v="2021"/>
  </r>
  <r>
    <d v="2021-10-10T00:00:00"/>
    <s v="P0035"/>
    <n v="14"/>
    <x v="2"/>
    <x v="1"/>
    <n v="0"/>
    <s v="Product35"/>
    <s v="Category04"/>
    <s v="No."/>
    <n v="5"/>
    <n v="6.7"/>
    <n v="70"/>
    <n v="93.8"/>
    <n v="10"/>
    <s v="Oct"/>
    <n v="2021"/>
  </r>
  <r>
    <d v="2021-10-11T00:00:00"/>
    <s v="P0011"/>
    <n v="15"/>
    <x v="2"/>
    <x v="1"/>
    <n v="0"/>
    <s v="Product11"/>
    <s v="Category02"/>
    <s v="Lt"/>
    <n v="44"/>
    <n v="48.4"/>
    <n v="660"/>
    <n v="726"/>
    <n v="11"/>
    <s v="Oct"/>
    <n v="2021"/>
  </r>
  <r>
    <d v="2021-10-12T00:00:00"/>
    <s v="P0027"/>
    <n v="8"/>
    <x v="1"/>
    <x v="0"/>
    <n v="0"/>
    <s v="Product27"/>
    <s v="Category04"/>
    <s v="Lt"/>
    <n v="48"/>
    <n v="57.120000000000005"/>
    <n v="384"/>
    <n v="456.96000000000004"/>
    <n v="12"/>
    <s v="Oct"/>
    <n v="2021"/>
  </r>
  <r>
    <d v="2021-10-17T00:00:00"/>
    <s v="P0001"/>
    <n v="13"/>
    <x v="2"/>
    <x v="0"/>
    <n v="0"/>
    <s v="Product01"/>
    <s v="Category01"/>
    <s v="Kg"/>
    <n v="98"/>
    <n v="103.88"/>
    <n v="1274"/>
    <n v="1350.44"/>
    <n v="17"/>
    <s v="Oct"/>
    <n v="2021"/>
  </r>
  <r>
    <d v="2021-10-18T00:00:00"/>
    <s v="P0025"/>
    <n v="6"/>
    <x v="1"/>
    <x v="1"/>
    <n v="0"/>
    <s v="Product25"/>
    <s v="Category03"/>
    <s v="No."/>
    <n v="7"/>
    <n v="8.33"/>
    <n v="42"/>
    <n v="49.980000000000004"/>
    <n v="18"/>
    <s v="Oct"/>
    <n v="2021"/>
  </r>
  <r>
    <d v="2021-10-18T00:00:00"/>
    <s v="P0021"/>
    <n v="13"/>
    <x v="1"/>
    <x v="1"/>
    <n v="0"/>
    <s v="Product21"/>
    <s v="Category03"/>
    <s v="Ft"/>
    <n v="126"/>
    <n v="162.54"/>
    <n v="1638"/>
    <n v="2113.02"/>
    <n v="18"/>
    <s v="Oct"/>
    <n v="2021"/>
  </r>
  <r>
    <d v="2021-10-22T00:00:00"/>
    <s v="P0011"/>
    <n v="7"/>
    <x v="2"/>
    <x v="1"/>
    <n v="0"/>
    <s v="Product11"/>
    <s v="Category02"/>
    <s v="Lt"/>
    <n v="44"/>
    <n v="48.4"/>
    <n v="308"/>
    <n v="338.8"/>
    <n v="22"/>
    <s v="Oct"/>
    <n v="2021"/>
  </r>
  <r>
    <d v="2021-10-22T00:00:00"/>
    <s v="P0024"/>
    <n v="13"/>
    <x v="1"/>
    <x v="1"/>
    <n v="0"/>
    <s v="Product24"/>
    <s v="Category03"/>
    <s v="Ft"/>
    <n v="144"/>
    <n v="156.96"/>
    <n v="1872"/>
    <n v="2040.48"/>
    <n v="22"/>
    <s v="Oct"/>
    <n v="2021"/>
  </r>
  <r>
    <d v="2021-10-22T00:00:00"/>
    <s v="P0009"/>
    <n v="1"/>
    <x v="2"/>
    <x v="1"/>
    <n v="0"/>
    <s v="Product09"/>
    <s v="Category01"/>
    <s v="No."/>
    <n v="6"/>
    <n v="7.8599999999999994"/>
    <n v="6"/>
    <n v="7.8599999999999994"/>
    <n v="22"/>
    <s v="Oct"/>
    <n v="2021"/>
  </r>
  <r>
    <d v="2021-10-24T00:00:00"/>
    <s v="P0011"/>
    <n v="3"/>
    <x v="0"/>
    <x v="1"/>
    <n v="0"/>
    <s v="Product11"/>
    <s v="Category02"/>
    <s v="Lt"/>
    <n v="44"/>
    <n v="48.4"/>
    <n v="132"/>
    <n v="145.19999999999999"/>
    <n v="24"/>
    <s v="Oct"/>
    <n v="2021"/>
  </r>
  <r>
    <d v="2021-10-25T00:00:00"/>
    <s v="P0044"/>
    <n v="9"/>
    <x v="1"/>
    <x v="1"/>
    <n v="0"/>
    <s v="Product44"/>
    <s v="Category05"/>
    <s v="Kg"/>
    <n v="76"/>
    <n v="82.08"/>
    <n v="684"/>
    <n v="738.72"/>
    <n v="25"/>
    <s v="Oct"/>
    <n v="2021"/>
  </r>
  <r>
    <d v="2021-10-26T00:00:00"/>
    <s v="P0004"/>
    <n v="6"/>
    <x v="0"/>
    <x v="1"/>
    <n v="0"/>
    <s v="Product04"/>
    <s v="Category01"/>
    <s v="Lt"/>
    <n v="44"/>
    <n v="48.84"/>
    <n v="264"/>
    <n v="293.04000000000002"/>
    <n v="26"/>
    <s v="Oct"/>
    <n v="2021"/>
  </r>
  <r>
    <d v="2021-10-28T00:00:00"/>
    <s v="P0008"/>
    <n v="1"/>
    <x v="2"/>
    <x v="1"/>
    <n v="0"/>
    <s v="Product08"/>
    <s v="Category01"/>
    <s v="Kg"/>
    <n v="83"/>
    <n v="94.62"/>
    <n v="83"/>
    <n v="94.62"/>
    <n v="28"/>
    <s v="Oct"/>
    <n v="2021"/>
  </r>
  <r>
    <d v="2021-10-29T00:00:00"/>
    <s v="P0038"/>
    <n v="14"/>
    <x v="1"/>
    <x v="0"/>
    <n v="0"/>
    <s v="Product38"/>
    <s v="Category05"/>
    <s v="Kg"/>
    <n v="72"/>
    <n v="79.92"/>
    <n v="1008"/>
    <n v="1118.8800000000001"/>
    <n v="29"/>
    <s v="Oct"/>
    <n v="2021"/>
  </r>
  <r>
    <d v="2021-10-31T00:00:00"/>
    <s v="P0021"/>
    <n v="6"/>
    <x v="1"/>
    <x v="1"/>
    <n v="0"/>
    <s v="Product21"/>
    <s v="Category03"/>
    <s v="Ft"/>
    <n v="126"/>
    <n v="162.54"/>
    <n v="756"/>
    <n v="975.24"/>
    <n v="31"/>
    <s v="Oct"/>
    <n v="2021"/>
  </r>
  <r>
    <d v="2021-11-03T00:00:00"/>
    <s v="P0013"/>
    <n v="12"/>
    <x v="2"/>
    <x v="1"/>
    <n v="0"/>
    <s v="Product13"/>
    <s v="Category02"/>
    <s v="Kg"/>
    <n v="112"/>
    <n v="122.08"/>
    <n v="1344"/>
    <n v="1464.96"/>
    <n v="3"/>
    <s v="Nov"/>
    <n v="2021"/>
  </r>
  <r>
    <d v="2021-11-06T00:00:00"/>
    <s v="P0036"/>
    <n v="10"/>
    <x v="2"/>
    <x v="0"/>
    <n v="0"/>
    <s v="Product36"/>
    <s v="Category04"/>
    <s v="Kg"/>
    <n v="90"/>
    <n v="96.3"/>
    <n v="900"/>
    <n v="963"/>
    <n v="6"/>
    <s v="Nov"/>
    <n v="2021"/>
  </r>
  <r>
    <d v="2021-11-08T00:00:00"/>
    <s v="P0007"/>
    <n v="15"/>
    <x v="2"/>
    <x v="0"/>
    <n v="0"/>
    <s v="Product07"/>
    <s v="Category01"/>
    <s v="Lt"/>
    <n v="43"/>
    <n v="47.730000000000004"/>
    <n v="645"/>
    <n v="715.95"/>
    <n v="8"/>
    <s v="Nov"/>
    <n v="2021"/>
  </r>
  <r>
    <d v="2021-11-10T00:00:00"/>
    <s v="P0042"/>
    <n v="6"/>
    <x v="1"/>
    <x v="1"/>
    <n v="0"/>
    <s v="Product42"/>
    <s v="Category05"/>
    <s v="Ft"/>
    <n v="120"/>
    <n v="162"/>
    <n v="720"/>
    <n v="972"/>
    <n v="10"/>
    <s v="Nov"/>
    <n v="2021"/>
  </r>
  <r>
    <d v="2021-11-11T00:00:00"/>
    <s v="P0040"/>
    <n v="12"/>
    <x v="0"/>
    <x v="0"/>
    <n v="0"/>
    <s v="Product40"/>
    <s v="Category05"/>
    <s v="Kg"/>
    <n v="90"/>
    <n v="115.2"/>
    <n v="1080"/>
    <n v="1382.4"/>
    <n v="11"/>
    <s v="Nov"/>
    <n v="2021"/>
  </r>
  <r>
    <d v="2021-11-12T00:00:00"/>
    <s v="P0010"/>
    <n v="3"/>
    <x v="1"/>
    <x v="1"/>
    <n v="0"/>
    <s v="Product10"/>
    <s v="Category02"/>
    <s v="Ft"/>
    <n v="148"/>
    <n v="164.28"/>
    <n v="444"/>
    <n v="492.84000000000003"/>
    <n v="12"/>
    <s v="Nov"/>
    <n v="2021"/>
  </r>
  <r>
    <d v="2021-11-20T00:00:00"/>
    <s v="P0034"/>
    <n v="14"/>
    <x v="1"/>
    <x v="0"/>
    <n v="0"/>
    <s v="Product34"/>
    <s v="Category04"/>
    <s v="Lt"/>
    <n v="55"/>
    <n v="58.3"/>
    <n v="770"/>
    <n v="816.19999999999993"/>
    <n v="20"/>
    <s v="Nov"/>
    <n v="2021"/>
  </r>
  <r>
    <d v="2021-11-20T00:00:00"/>
    <s v="P0008"/>
    <n v="11"/>
    <x v="1"/>
    <x v="1"/>
    <n v="0"/>
    <s v="Product08"/>
    <s v="Category01"/>
    <s v="Kg"/>
    <n v="83"/>
    <n v="94.62"/>
    <n v="913"/>
    <n v="1040.8200000000002"/>
    <n v="20"/>
    <s v="Nov"/>
    <n v="2021"/>
  </r>
  <r>
    <d v="2021-11-21T00:00:00"/>
    <s v="P0014"/>
    <n v="1"/>
    <x v="0"/>
    <x v="0"/>
    <n v="0"/>
    <s v="Product14"/>
    <s v="Category02"/>
    <s v="Kg"/>
    <n v="112"/>
    <n v="146.72"/>
    <n v="112"/>
    <n v="146.72"/>
    <n v="21"/>
    <s v="Nov"/>
    <n v="2021"/>
  </r>
  <r>
    <d v="2021-11-21T00:00:00"/>
    <s v="P0006"/>
    <n v="1"/>
    <x v="1"/>
    <x v="1"/>
    <n v="0"/>
    <s v="Product06"/>
    <s v="Category01"/>
    <s v="Kg"/>
    <n v="75"/>
    <n v="85.5"/>
    <n v="75"/>
    <n v="85.5"/>
    <n v="21"/>
    <s v="Nov"/>
    <n v="2021"/>
  </r>
  <r>
    <d v="2021-11-27T00:00:00"/>
    <s v="P0012"/>
    <n v="8"/>
    <x v="1"/>
    <x v="0"/>
    <n v="0"/>
    <s v="Product12"/>
    <s v="Category02"/>
    <s v="Kg"/>
    <n v="73"/>
    <n v="94.17"/>
    <n v="584"/>
    <n v="753.36"/>
    <n v="27"/>
    <s v="Nov"/>
    <n v="2021"/>
  </r>
  <r>
    <d v="2021-11-28T00:00:00"/>
    <s v="P0040"/>
    <n v="2"/>
    <x v="2"/>
    <x v="1"/>
    <n v="0"/>
    <s v="Product40"/>
    <s v="Category05"/>
    <s v="Kg"/>
    <n v="90"/>
    <n v="115.2"/>
    <n v="180"/>
    <n v="230.4"/>
    <n v="28"/>
    <s v="Nov"/>
    <n v="2021"/>
  </r>
  <r>
    <d v="2021-11-30T00:00:00"/>
    <s v="P0039"/>
    <n v="15"/>
    <x v="2"/>
    <x v="0"/>
    <n v="0"/>
    <s v="Product39"/>
    <s v="Category05"/>
    <s v="No."/>
    <n v="37"/>
    <n v="42.55"/>
    <n v="555"/>
    <n v="638.25"/>
    <n v="30"/>
    <s v="Nov"/>
    <n v="2021"/>
  </r>
  <r>
    <d v="2021-12-02T00:00:00"/>
    <s v="P0016"/>
    <n v="10"/>
    <x v="2"/>
    <x v="1"/>
    <n v="0"/>
    <s v="Product16"/>
    <s v="Category02"/>
    <s v="No."/>
    <n v="13"/>
    <n v="16.64"/>
    <n v="130"/>
    <n v="166.4"/>
    <n v="2"/>
    <s v="Dec"/>
    <n v="2021"/>
  </r>
  <r>
    <d v="2021-12-03T00:00:00"/>
    <s v="P0034"/>
    <n v="2"/>
    <x v="1"/>
    <x v="1"/>
    <n v="0"/>
    <s v="Product34"/>
    <s v="Category04"/>
    <s v="Lt"/>
    <n v="55"/>
    <n v="58.3"/>
    <n v="110"/>
    <n v="116.6"/>
    <n v="3"/>
    <s v="Dec"/>
    <n v="2021"/>
  </r>
  <r>
    <d v="2021-12-03T00:00:00"/>
    <s v="P0019"/>
    <n v="8"/>
    <x v="1"/>
    <x v="0"/>
    <n v="0"/>
    <s v="Product19"/>
    <s v="Category02"/>
    <s v="Ft"/>
    <n v="150"/>
    <n v="210"/>
    <n v="1200"/>
    <n v="1680"/>
    <n v="3"/>
    <s v="Dec"/>
    <n v="2021"/>
  </r>
  <r>
    <d v="2021-12-05T00:00:00"/>
    <s v="P0004"/>
    <n v="15"/>
    <x v="2"/>
    <x v="1"/>
    <n v="0"/>
    <s v="Product04"/>
    <s v="Category01"/>
    <s v="Lt"/>
    <n v="44"/>
    <n v="48.84"/>
    <n v="660"/>
    <n v="732.6"/>
    <n v="5"/>
    <s v="Dec"/>
    <n v="2021"/>
  </r>
  <r>
    <d v="2021-12-05T00:00:00"/>
    <s v="P0010"/>
    <n v="1"/>
    <x v="2"/>
    <x v="0"/>
    <n v="0"/>
    <s v="Product10"/>
    <s v="Category02"/>
    <s v="Ft"/>
    <n v="148"/>
    <n v="164.28"/>
    <n v="148"/>
    <n v="164.28"/>
    <n v="5"/>
    <s v="Dec"/>
    <n v="2021"/>
  </r>
  <r>
    <d v="2021-12-07T00:00:00"/>
    <s v="P0013"/>
    <n v="8"/>
    <x v="2"/>
    <x v="0"/>
    <n v="0"/>
    <s v="Product13"/>
    <s v="Category02"/>
    <s v="Kg"/>
    <n v="112"/>
    <n v="122.08"/>
    <n v="896"/>
    <n v="976.64"/>
    <n v="7"/>
    <s v="Dec"/>
    <n v="2021"/>
  </r>
  <r>
    <d v="2021-12-08T00:00:00"/>
    <s v="P0044"/>
    <n v="14"/>
    <x v="2"/>
    <x v="0"/>
    <n v="0"/>
    <s v="Product44"/>
    <s v="Category05"/>
    <s v="Kg"/>
    <n v="76"/>
    <n v="82.08"/>
    <n v="1064"/>
    <n v="1149.1199999999999"/>
    <n v="8"/>
    <s v="Dec"/>
    <n v="2021"/>
  </r>
  <r>
    <d v="2021-12-14T00:00:00"/>
    <s v="P0042"/>
    <n v="4"/>
    <x v="2"/>
    <x v="0"/>
    <n v="0"/>
    <s v="Product42"/>
    <s v="Category05"/>
    <s v="Ft"/>
    <n v="120"/>
    <n v="162"/>
    <n v="480"/>
    <n v="648"/>
    <n v="14"/>
    <s v="Dec"/>
    <n v="2021"/>
  </r>
  <r>
    <d v="2021-12-18T00:00:00"/>
    <s v="P0003"/>
    <n v="2"/>
    <x v="2"/>
    <x v="1"/>
    <n v="0"/>
    <s v="Product03"/>
    <s v="Category01"/>
    <s v="Kg"/>
    <n v="71"/>
    <n v="80.94"/>
    <n v="142"/>
    <n v="161.88"/>
    <n v="18"/>
    <s v="Dec"/>
    <n v="2021"/>
  </r>
  <r>
    <d v="2021-12-18T00:00:00"/>
    <s v="P0022"/>
    <n v="8"/>
    <x v="1"/>
    <x v="1"/>
    <n v="0"/>
    <s v="Product22"/>
    <s v="Category03"/>
    <s v="Ft"/>
    <n v="121"/>
    <n v="141.57"/>
    <n v="968"/>
    <n v="1132.56"/>
    <n v="18"/>
    <s v="Dec"/>
    <n v="2021"/>
  </r>
  <r>
    <d v="2021-12-19T00:00:00"/>
    <s v="P0023"/>
    <n v="12"/>
    <x v="2"/>
    <x v="0"/>
    <n v="0"/>
    <s v="Product23"/>
    <s v="Category03"/>
    <s v="Ft"/>
    <n v="141"/>
    <n v="149.46"/>
    <n v="1692"/>
    <n v="1793.52"/>
    <n v="19"/>
    <s v="Dec"/>
    <n v="2021"/>
  </r>
  <r>
    <d v="2021-12-19T00:00:00"/>
    <s v="P0029"/>
    <n v="3"/>
    <x v="0"/>
    <x v="0"/>
    <n v="0"/>
    <s v="Product29"/>
    <s v="Category04"/>
    <s v="Lt"/>
    <n v="47"/>
    <n v="53.11"/>
    <n v="141"/>
    <n v="159.32999999999998"/>
    <n v="19"/>
    <s v="Dec"/>
    <n v="2021"/>
  </r>
  <r>
    <d v="2021-12-19T00:00:00"/>
    <s v="P0011"/>
    <n v="10"/>
    <x v="1"/>
    <x v="0"/>
    <n v="0"/>
    <s v="Product11"/>
    <s v="Category02"/>
    <s v="Lt"/>
    <n v="44"/>
    <n v="48.4"/>
    <n v="440"/>
    <n v="484"/>
    <n v="19"/>
    <s v="Dec"/>
    <n v="2021"/>
  </r>
  <r>
    <d v="2021-12-20T00:00:00"/>
    <s v="P0012"/>
    <n v="14"/>
    <x v="2"/>
    <x v="0"/>
    <n v="0"/>
    <s v="Product12"/>
    <s v="Category02"/>
    <s v="Kg"/>
    <n v="73"/>
    <n v="94.17"/>
    <n v="1022"/>
    <n v="1318.38"/>
    <n v="20"/>
    <s v="Dec"/>
    <n v="2021"/>
  </r>
  <r>
    <d v="2021-12-21T00:00:00"/>
    <s v="P0026"/>
    <n v="10"/>
    <x v="1"/>
    <x v="1"/>
    <n v="0"/>
    <s v="Product26"/>
    <s v="Category04"/>
    <s v="No."/>
    <n v="18"/>
    <n v="24.66"/>
    <n v="180"/>
    <n v="246.6"/>
    <n v="21"/>
    <s v="Dec"/>
    <n v="2021"/>
  </r>
  <r>
    <d v="2021-12-24T00:00:00"/>
    <s v="P0042"/>
    <n v="8"/>
    <x v="0"/>
    <x v="1"/>
    <n v="0"/>
    <s v="Product42"/>
    <s v="Category05"/>
    <s v="Ft"/>
    <n v="120"/>
    <n v="162"/>
    <n v="960"/>
    <n v="1296"/>
    <n v="24"/>
    <s v="Dec"/>
    <n v="2021"/>
  </r>
  <r>
    <d v="2021-12-24T00:00:00"/>
    <s v="P0036"/>
    <n v="8"/>
    <x v="0"/>
    <x v="0"/>
    <n v="0"/>
    <s v="Product36"/>
    <s v="Category04"/>
    <s v="Kg"/>
    <n v="90"/>
    <n v="96.3"/>
    <n v="720"/>
    <n v="770.4"/>
    <n v="24"/>
    <s v="Dec"/>
    <n v="2021"/>
  </r>
  <r>
    <d v="2021-12-26T00:00:00"/>
    <s v="P0041"/>
    <n v="14"/>
    <x v="1"/>
    <x v="1"/>
    <n v="0"/>
    <s v="Product41"/>
    <s v="Category05"/>
    <s v="Ft"/>
    <n v="138"/>
    <n v="173.88"/>
    <n v="1932"/>
    <n v="2434.3199999999997"/>
    <n v="26"/>
    <s v="Dec"/>
    <n v="2021"/>
  </r>
  <r>
    <d v="2021-12-27T00:00:00"/>
    <s v="P0029"/>
    <n v="14"/>
    <x v="2"/>
    <x v="1"/>
    <n v="0"/>
    <s v="Product29"/>
    <s v="Category04"/>
    <s v="Lt"/>
    <n v="47"/>
    <n v="53.11"/>
    <n v="658"/>
    <n v="743.54"/>
    <n v="27"/>
    <s v="Dec"/>
    <n v="2021"/>
  </r>
  <r>
    <d v="2021-12-28T00:00:00"/>
    <s v="P0029"/>
    <n v="6"/>
    <x v="2"/>
    <x v="1"/>
    <n v="0"/>
    <s v="Product29"/>
    <s v="Category04"/>
    <s v="Lt"/>
    <n v="47"/>
    <n v="53.11"/>
    <n v="282"/>
    <n v="318.65999999999997"/>
    <n v="28"/>
    <s v="Dec"/>
    <n v="2021"/>
  </r>
  <r>
    <d v="2021-12-30T00:00:00"/>
    <s v="P0010"/>
    <n v="13"/>
    <x v="1"/>
    <x v="0"/>
    <n v="0"/>
    <s v="Product10"/>
    <s v="Category02"/>
    <s v="Ft"/>
    <n v="148"/>
    <n v="164.28"/>
    <n v="1924"/>
    <n v="2135.64"/>
    <n v="30"/>
    <s v="Dec"/>
    <n v="2021"/>
  </r>
  <r>
    <d v="2022-01-01T00:00:00"/>
    <s v="P0022"/>
    <n v="1"/>
    <x v="0"/>
    <x v="1"/>
    <n v="0"/>
    <s v="Product22"/>
    <s v="Category03"/>
    <s v="Ft"/>
    <n v="121"/>
    <n v="141.57"/>
    <n v="121"/>
    <n v="141.57"/>
    <n v="1"/>
    <s v="Jan"/>
    <n v="2022"/>
  </r>
  <r>
    <d v="2022-01-02T00:00:00"/>
    <s v="P0010"/>
    <n v="7"/>
    <x v="2"/>
    <x v="1"/>
    <n v="0"/>
    <s v="Product10"/>
    <s v="Category02"/>
    <s v="Ft"/>
    <n v="148"/>
    <n v="164.28"/>
    <n v="1036"/>
    <n v="1149.96"/>
    <n v="2"/>
    <s v="Jan"/>
    <n v="2022"/>
  </r>
  <r>
    <d v="2022-01-02T00:00:00"/>
    <s v="P0015"/>
    <n v="2"/>
    <x v="1"/>
    <x v="1"/>
    <n v="0"/>
    <s v="Product15"/>
    <s v="Category02"/>
    <s v="No."/>
    <n v="12"/>
    <n v="15.719999999999999"/>
    <n v="24"/>
    <n v="31.439999999999998"/>
    <n v="2"/>
    <s v="Jan"/>
    <n v="2022"/>
  </r>
  <r>
    <d v="2022-01-02T00:00:00"/>
    <s v="P0033"/>
    <n v="1"/>
    <x v="2"/>
    <x v="1"/>
    <n v="0"/>
    <s v="Product33"/>
    <s v="Category04"/>
    <s v="Kg"/>
    <n v="95"/>
    <n v="119.7"/>
    <n v="95"/>
    <n v="119.7"/>
    <n v="2"/>
    <s v="Jan"/>
    <n v="2022"/>
  </r>
  <r>
    <d v="2022-01-03T00:00:00"/>
    <s v="P0043"/>
    <n v="9"/>
    <x v="2"/>
    <x v="1"/>
    <n v="0"/>
    <s v="Product43"/>
    <s v="Category05"/>
    <s v="Kg"/>
    <n v="67"/>
    <n v="83.08"/>
    <n v="603"/>
    <n v="747.72"/>
    <n v="3"/>
    <s v="Jan"/>
    <n v="2022"/>
  </r>
  <r>
    <d v="2022-01-04T00:00:00"/>
    <s v="P0012"/>
    <n v="8"/>
    <x v="2"/>
    <x v="0"/>
    <n v="0"/>
    <s v="Product12"/>
    <s v="Category02"/>
    <s v="Kg"/>
    <n v="73"/>
    <n v="94.17"/>
    <n v="584"/>
    <n v="753.36"/>
    <n v="4"/>
    <s v="Jan"/>
    <n v="2022"/>
  </r>
  <r>
    <d v="2022-01-04T00:00:00"/>
    <s v="P0029"/>
    <n v="1"/>
    <x v="1"/>
    <x v="0"/>
    <n v="0"/>
    <s v="Product29"/>
    <s v="Category04"/>
    <s v="Lt"/>
    <n v="47"/>
    <n v="53.11"/>
    <n v="47"/>
    <n v="53.11"/>
    <n v="4"/>
    <s v="Jan"/>
    <n v="2022"/>
  </r>
  <r>
    <d v="2022-01-09T00:00:00"/>
    <s v="P0032"/>
    <n v="12"/>
    <x v="2"/>
    <x v="0"/>
    <n v="0"/>
    <s v="Product32"/>
    <s v="Category04"/>
    <s v="Kg"/>
    <n v="89"/>
    <n v="117.48"/>
    <n v="1068"/>
    <n v="1409.76"/>
    <n v="9"/>
    <s v="Jan"/>
    <n v="2022"/>
  </r>
  <r>
    <d v="2022-01-10T00:00:00"/>
    <s v="P0034"/>
    <n v="14"/>
    <x v="1"/>
    <x v="0"/>
    <n v="0"/>
    <s v="Product34"/>
    <s v="Category04"/>
    <s v="Lt"/>
    <n v="55"/>
    <n v="58.3"/>
    <n v="770"/>
    <n v="816.19999999999993"/>
    <n v="10"/>
    <s v="Jan"/>
    <n v="2022"/>
  </r>
  <r>
    <d v="2022-01-11T00:00:00"/>
    <s v="P0032"/>
    <n v="2"/>
    <x v="2"/>
    <x v="0"/>
    <n v="0"/>
    <s v="Product32"/>
    <s v="Category04"/>
    <s v="Kg"/>
    <n v="89"/>
    <n v="117.48"/>
    <n v="178"/>
    <n v="234.96"/>
    <n v="11"/>
    <s v="Jan"/>
    <n v="2022"/>
  </r>
  <r>
    <d v="2022-01-13T00:00:00"/>
    <s v="P0019"/>
    <n v="6"/>
    <x v="1"/>
    <x v="0"/>
    <n v="0"/>
    <s v="Product19"/>
    <s v="Category02"/>
    <s v="Ft"/>
    <n v="150"/>
    <n v="210"/>
    <n v="900"/>
    <n v="1260"/>
    <n v="13"/>
    <s v="Jan"/>
    <n v="2022"/>
  </r>
  <r>
    <d v="2022-01-14T00:00:00"/>
    <s v="P0011"/>
    <n v="14"/>
    <x v="2"/>
    <x v="0"/>
    <n v="0"/>
    <s v="Product11"/>
    <s v="Category02"/>
    <s v="Lt"/>
    <n v="44"/>
    <n v="48.4"/>
    <n v="616"/>
    <n v="677.6"/>
    <n v="14"/>
    <s v="Jan"/>
    <n v="2022"/>
  </r>
  <r>
    <d v="2022-01-15T00:00:00"/>
    <s v="P0022"/>
    <n v="10"/>
    <x v="2"/>
    <x v="1"/>
    <n v="0"/>
    <s v="Product22"/>
    <s v="Category03"/>
    <s v="Ft"/>
    <n v="121"/>
    <n v="141.57"/>
    <n v="1210"/>
    <n v="1415.6999999999998"/>
    <n v="15"/>
    <s v="Jan"/>
    <n v="2022"/>
  </r>
  <r>
    <d v="2022-01-16T00:00:00"/>
    <s v="P0014"/>
    <n v="11"/>
    <x v="1"/>
    <x v="1"/>
    <n v="0"/>
    <s v="Product14"/>
    <s v="Category02"/>
    <s v="Kg"/>
    <n v="112"/>
    <n v="146.72"/>
    <n v="1232"/>
    <n v="1613.92"/>
    <n v="16"/>
    <s v="Jan"/>
    <n v="2022"/>
  </r>
  <r>
    <d v="2022-01-17T00:00:00"/>
    <s v="P0040"/>
    <n v="4"/>
    <x v="1"/>
    <x v="0"/>
    <n v="0"/>
    <s v="Product40"/>
    <s v="Category05"/>
    <s v="Kg"/>
    <n v="90"/>
    <n v="115.2"/>
    <n v="360"/>
    <n v="460.8"/>
    <n v="17"/>
    <s v="Jan"/>
    <n v="2022"/>
  </r>
  <r>
    <d v="2022-01-18T00:00:00"/>
    <s v="P0008"/>
    <n v="9"/>
    <x v="0"/>
    <x v="1"/>
    <n v="0"/>
    <s v="Product08"/>
    <s v="Category01"/>
    <s v="Kg"/>
    <n v="83"/>
    <n v="94.62"/>
    <n v="747"/>
    <n v="851.58"/>
    <n v="18"/>
    <s v="Jan"/>
    <n v="2022"/>
  </r>
  <r>
    <d v="2022-01-20T00:00:00"/>
    <s v="P0021"/>
    <n v="2"/>
    <x v="2"/>
    <x v="1"/>
    <n v="0"/>
    <s v="Product21"/>
    <s v="Category03"/>
    <s v="Ft"/>
    <n v="126"/>
    <n v="162.54"/>
    <n v="252"/>
    <n v="325.08"/>
    <n v="20"/>
    <s v="Jan"/>
    <n v="2022"/>
  </r>
  <r>
    <d v="2022-01-20T00:00:00"/>
    <s v="P0014"/>
    <n v="7"/>
    <x v="1"/>
    <x v="0"/>
    <n v="0"/>
    <s v="Product14"/>
    <s v="Category02"/>
    <s v="Kg"/>
    <n v="112"/>
    <n v="146.72"/>
    <n v="784"/>
    <n v="1027.04"/>
    <n v="20"/>
    <s v="Jan"/>
    <n v="2022"/>
  </r>
  <r>
    <d v="2022-01-22T00:00:00"/>
    <s v="P0001"/>
    <n v="6"/>
    <x v="1"/>
    <x v="1"/>
    <n v="0"/>
    <s v="Product01"/>
    <s v="Category01"/>
    <s v="Kg"/>
    <n v="98"/>
    <n v="103.88"/>
    <n v="588"/>
    <n v="623.28"/>
    <n v="22"/>
    <s v="Jan"/>
    <n v="2022"/>
  </r>
  <r>
    <d v="2022-01-23T00:00:00"/>
    <s v="P0002"/>
    <n v="5"/>
    <x v="0"/>
    <x v="1"/>
    <n v="0"/>
    <s v="Product02"/>
    <s v="Category01"/>
    <s v="Kg"/>
    <n v="105"/>
    <n v="142.80000000000001"/>
    <n v="525"/>
    <n v="714"/>
    <n v="23"/>
    <s v="Jan"/>
    <n v="2022"/>
  </r>
  <r>
    <d v="2022-01-23T00:00:00"/>
    <s v="P0042"/>
    <n v="8"/>
    <x v="2"/>
    <x v="0"/>
    <n v="0"/>
    <s v="Product42"/>
    <s v="Category05"/>
    <s v="Ft"/>
    <n v="120"/>
    <n v="162"/>
    <n v="960"/>
    <n v="1296"/>
    <n v="23"/>
    <s v="Jan"/>
    <n v="2022"/>
  </r>
  <r>
    <d v="2022-01-24T00:00:00"/>
    <s v="P0030"/>
    <n v="15"/>
    <x v="1"/>
    <x v="0"/>
    <n v="0"/>
    <s v="Product30"/>
    <s v="Category04"/>
    <s v="Ft"/>
    <n v="148"/>
    <n v="201.28"/>
    <n v="2220"/>
    <n v="3019.2"/>
    <n v="24"/>
    <s v="Jan"/>
    <n v="2022"/>
  </r>
  <r>
    <d v="2022-01-25T00:00:00"/>
    <s v="P0017"/>
    <n v="14"/>
    <x v="2"/>
    <x v="1"/>
    <n v="0"/>
    <s v="Product17"/>
    <s v="Category02"/>
    <s v="Ft"/>
    <n v="134"/>
    <n v="156.78"/>
    <n v="1876"/>
    <n v="2194.92"/>
    <n v="25"/>
    <s v="Jan"/>
    <n v="2022"/>
  </r>
  <r>
    <d v="2022-01-28T00:00:00"/>
    <s v="P0016"/>
    <n v="11"/>
    <x v="2"/>
    <x v="0"/>
    <n v="0"/>
    <s v="Product16"/>
    <s v="Category02"/>
    <s v="No."/>
    <n v="13"/>
    <n v="16.64"/>
    <n v="143"/>
    <n v="183.04000000000002"/>
    <n v="28"/>
    <s v="Jan"/>
    <n v="2022"/>
  </r>
  <r>
    <d v="2022-01-31T00:00:00"/>
    <s v="P0023"/>
    <n v="6"/>
    <x v="1"/>
    <x v="1"/>
    <n v="0"/>
    <s v="Product23"/>
    <s v="Category03"/>
    <s v="Ft"/>
    <n v="141"/>
    <n v="149.46"/>
    <n v="846"/>
    <n v="896.76"/>
    <n v="31"/>
    <s v="Jan"/>
    <n v="2022"/>
  </r>
  <r>
    <d v="2022-01-31T00:00:00"/>
    <s v="P0041"/>
    <n v="9"/>
    <x v="2"/>
    <x v="1"/>
    <n v="0"/>
    <s v="Product41"/>
    <s v="Category05"/>
    <s v="Ft"/>
    <n v="138"/>
    <n v="173.88"/>
    <n v="1242"/>
    <n v="1564.92"/>
    <n v="31"/>
    <s v="Jan"/>
    <n v="2022"/>
  </r>
  <r>
    <d v="2022-02-01T00:00:00"/>
    <s v="P0005"/>
    <n v="9"/>
    <x v="2"/>
    <x v="1"/>
    <n v="0"/>
    <s v="Product05"/>
    <s v="Category01"/>
    <s v="Ft"/>
    <n v="133"/>
    <n v="155.61000000000001"/>
    <n v="1197"/>
    <n v="1400.4900000000002"/>
    <n v="1"/>
    <s v="Feb"/>
    <n v="2022"/>
  </r>
  <r>
    <d v="2022-02-03T00:00:00"/>
    <s v="P0014"/>
    <n v="8"/>
    <x v="2"/>
    <x v="0"/>
    <n v="0"/>
    <s v="Product14"/>
    <s v="Category02"/>
    <s v="Kg"/>
    <n v="112"/>
    <n v="146.72"/>
    <n v="896"/>
    <n v="1173.76"/>
    <n v="3"/>
    <s v="Feb"/>
    <n v="2022"/>
  </r>
  <r>
    <d v="2022-02-05T00:00:00"/>
    <s v="P0018"/>
    <n v="6"/>
    <x v="2"/>
    <x v="1"/>
    <n v="0"/>
    <s v="Product18"/>
    <s v="Category02"/>
    <s v="No."/>
    <n v="37"/>
    <n v="49.21"/>
    <n v="222"/>
    <n v="295.26"/>
    <n v="5"/>
    <s v="Feb"/>
    <n v="2022"/>
  </r>
  <r>
    <d v="2022-02-06T00:00:00"/>
    <s v="P0002"/>
    <n v="6"/>
    <x v="2"/>
    <x v="1"/>
    <n v="0"/>
    <s v="Product02"/>
    <s v="Category01"/>
    <s v="Kg"/>
    <n v="105"/>
    <n v="142.80000000000001"/>
    <n v="630"/>
    <n v="856.80000000000007"/>
    <n v="6"/>
    <s v="Feb"/>
    <n v="2022"/>
  </r>
  <r>
    <d v="2022-02-08T00:00:00"/>
    <s v="P0005"/>
    <n v="11"/>
    <x v="1"/>
    <x v="1"/>
    <n v="0"/>
    <s v="Product05"/>
    <s v="Category01"/>
    <s v="Ft"/>
    <n v="133"/>
    <n v="155.61000000000001"/>
    <n v="1463"/>
    <n v="1711.71"/>
    <n v="8"/>
    <s v="Feb"/>
    <n v="2022"/>
  </r>
  <r>
    <d v="2022-02-08T00:00:00"/>
    <s v="P0004"/>
    <n v="3"/>
    <x v="1"/>
    <x v="1"/>
    <n v="0"/>
    <s v="Product04"/>
    <s v="Category01"/>
    <s v="Lt"/>
    <n v="44"/>
    <n v="48.84"/>
    <n v="132"/>
    <n v="146.52000000000001"/>
    <n v="8"/>
    <s v="Feb"/>
    <n v="2022"/>
  </r>
  <r>
    <d v="2022-02-09T00:00:00"/>
    <s v="P0032"/>
    <n v="14"/>
    <x v="1"/>
    <x v="0"/>
    <n v="0"/>
    <s v="Product32"/>
    <s v="Category04"/>
    <s v="Kg"/>
    <n v="89"/>
    <n v="117.48"/>
    <n v="1246"/>
    <n v="1644.72"/>
    <n v="9"/>
    <s v="Feb"/>
    <n v="2022"/>
  </r>
  <r>
    <d v="2022-02-12T00:00:00"/>
    <s v="P0010"/>
    <n v="13"/>
    <x v="2"/>
    <x v="1"/>
    <n v="0"/>
    <s v="Product10"/>
    <s v="Category02"/>
    <s v="Ft"/>
    <n v="148"/>
    <n v="164.28"/>
    <n v="1924"/>
    <n v="2135.64"/>
    <n v="12"/>
    <s v="Feb"/>
    <n v="2022"/>
  </r>
  <r>
    <d v="2022-02-14T00:00:00"/>
    <s v="P0026"/>
    <n v="8"/>
    <x v="1"/>
    <x v="1"/>
    <n v="0"/>
    <s v="Product26"/>
    <s v="Category04"/>
    <s v="No."/>
    <n v="18"/>
    <n v="24.66"/>
    <n v="144"/>
    <n v="197.28"/>
    <n v="14"/>
    <s v="Feb"/>
    <n v="2022"/>
  </r>
  <r>
    <d v="2022-02-14T00:00:00"/>
    <s v="P0028"/>
    <n v="3"/>
    <x v="2"/>
    <x v="1"/>
    <n v="0"/>
    <s v="Product28"/>
    <s v="Category04"/>
    <s v="No."/>
    <n v="37"/>
    <n v="41.81"/>
    <n v="111"/>
    <n v="125.43"/>
    <n v="14"/>
    <s v="Feb"/>
    <n v="2022"/>
  </r>
  <r>
    <d v="2022-02-16T00:00:00"/>
    <s v="P0032"/>
    <n v="1"/>
    <x v="1"/>
    <x v="1"/>
    <n v="0"/>
    <s v="Product32"/>
    <s v="Category04"/>
    <s v="Kg"/>
    <n v="89"/>
    <n v="117.48"/>
    <n v="89"/>
    <n v="117.48"/>
    <n v="16"/>
    <s v="Feb"/>
    <n v="2022"/>
  </r>
  <r>
    <d v="2022-02-19T00:00:00"/>
    <s v="P0002"/>
    <n v="13"/>
    <x v="1"/>
    <x v="1"/>
    <n v="0"/>
    <s v="Product02"/>
    <s v="Category01"/>
    <s v="Kg"/>
    <n v="105"/>
    <n v="142.80000000000001"/>
    <n v="1365"/>
    <n v="1856.4"/>
    <n v="19"/>
    <s v="Feb"/>
    <n v="2022"/>
  </r>
  <r>
    <d v="2022-02-20T00:00:00"/>
    <s v="P0012"/>
    <n v="6"/>
    <x v="2"/>
    <x v="1"/>
    <n v="0"/>
    <s v="Product12"/>
    <s v="Category02"/>
    <s v="Kg"/>
    <n v="73"/>
    <n v="94.17"/>
    <n v="438"/>
    <n v="565.02"/>
    <n v="20"/>
    <s v="Feb"/>
    <n v="2022"/>
  </r>
  <r>
    <d v="2022-02-23T00:00:00"/>
    <s v="P0013"/>
    <n v="6"/>
    <x v="1"/>
    <x v="0"/>
    <n v="0"/>
    <s v="Product13"/>
    <s v="Category02"/>
    <s v="Kg"/>
    <n v="112"/>
    <n v="122.08"/>
    <n v="672"/>
    <n v="732.48"/>
    <n v="23"/>
    <s v="Feb"/>
    <n v="2022"/>
  </r>
  <r>
    <d v="2022-02-23T00:00:00"/>
    <s v="P0016"/>
    <n v="15"/>
    <x v="1"/>
    <x v="1"/>
    <n v="0"/>
    <s v="Product16"/>
    <s v="Category02"/>
    <s v="No."/>
    <n v="13"/>
    <n v="16.64"/>
    <n v="195"/>
    <n v="249.60000000000002"/>
    <n v="23"/>
    <s v="Feb"/>
    <n v="2022"/>
  </r>
  <r>
    <d v="2022-02-23T00:00:00"/>
    <s v="P0036"/>
    <n v="8"/>
    <x v="2"/>
    <x v="0"/>
    <n v="0"/>
    <s v="Product36"/>
    <s v="Category04"/>
    <s v="Kg"/>
    <n v="90"/>
    <n v="96.3"/>
    <n v="720"/>
    <n v="770.4"/>
    <n v="23"/>
    <s v="Feb"/>
    <n v="2022"/>
  </r>
  <r>
    <d v="2022-02-27T00:00:00"/>
    <s v="P0012"/>
    <n v="7"/>
    <x v="2"/>
    <x v="1"/>
    <n v="0"/>
    <s v="Product12"/>
    <s v="Category02"/>
    <s v="Kg"/>
    <n v="73"/>
    <n v="94.17"/>
    <n v="511"/>
    <n v="659.19"/>
    <n v="27"/>
    <s v="Feb"/>
    <n v="2022"/>
  </r>
  <r>
    <d v="2022-02-27T00:00:00"/>
    <s v="P0005"/>
    <n v="15"/>
    <x v="2"/>
    <x v="0"/>
    <n v="0"/>
    <s v="Product05"/>
    <s v="Category01"/>
    <s v="Ft"/>
    <n v="133"/>
    <n v="155.61000000000001"/>
    <n v="1995"/>
    <n v="2334.15"/>
    <n v="27"/>
    <s v="Feb"/>
    <n v="2022"/>
  </r>
  <r>
    <d v="2022-02-28T00:00:00"/>
    <s v="P0037"/>
    <n v="15"/>
    <x v="2"/>
    <x v="1"/>
    <n v="0"/>
    <s v="Product37"/>
    <s v="Category05"/>
    <s v="Kg"/>
    <n v="67"/>
    <n v="85.76"/>
    <n v="1005"/>
    <n v="1286.4000000000001"/>
    <n v="28"/>
    <s v="Feb"/>
    <n v="2022"/>
  </r>
  <r>
    <d v="2022-03-04T00:00:00"/>
    <s v="P0026"/>
    <n v="13"/>
    <x v="0"/>
    <x v="0"/>
    <n v="0"/>
    <s v="Product26"/>
    <s v="Category04"/>
    <s v="No."/>
    <n v="18"/>
    <n v="24.66"/>
    <n v="234"/>
    <n v="320.58"/>
    <n v="4"/>
    <s v="Mar"/>
    <n v="2022"/>
  </r>
  <r>
    <d v="2022-03-06T00:00:00"/>
    <s v="P0004"/>
    <n v="2"/>
    <x v="2"/>
    <x v="1"/>
    <n v="0"/>
    <s v="Product04"/>
    <s v="Category01"/>
    <s v="Lt"/>
    <n v="44"/>
    <n v="48.84"/>
    <n v="88"/>
    <n v="97.68"/>
    <n v="6"/>
    <s v="Mar"/>
    <n v="2022"/>
  </r>
  <r>
    <d v="2022-03-07T00:00:00"/>
    <s v="P0003"/>
    <n v="1"/>
    <x v="2"/>
    <x v="1"/>
    <n v="0"/>
    <s v="Product03"/>
    <s v="Category01"/>
    <s v="Kg"/>
    <n v="71"/>
    <n v="80.94"/>
    <n v="71"/>
    <n v="80.94"/>
    <n v="7"/>
    <s v="Mar"/>
    <n v="2022"/>
  </r>
  <r>
    <d v="2022-03-08T00:00:00"/>
    <s v="P0044"/>
    <n v="6"/>
    <x v="2"/>
    <x v="0"/>
    <n v="0"/>
    <s v="Product44"/>
    <s v="Category05"/>
    <s v="Kg"/>
    <n v="76"/>
    <n v="82.08"/>
    <n v="456"/>
    <n v="492.48"/>
    <n v="8"/>
    <s v="Mar"/>
    <n v="2022"/>
  </r>
  <r>
    <d v="2022-03-09T00:00:00"/>
    <s v="P0030"/>
    <n v="3"/>
    <x v="2"/>
    <x v="0"/>
    <n v="0"/>
    <s v="Product30"/>
    <s v="Category04"/>
    <s v="Ft"/>
    <n v="148"/>
    <n v="201.28"/>
    <n v="444"/>
    <n v="603.84"/>
    <n v="9"/>
    <s v="Mar"/>
    <n v="2022"/>
  </r>
  <r>
    <d v="2022-03-09T00:00:00"/>
    <s v="P0004"/>
    <n v="11"/>
    <x v="1"/>
    <x v="1"/>
    <n v="0"/>
    <s v="Product04"/>
    <s v="Category01"/>
    <s v="Lt"/>
    <n v="44"/>
    <n v="48.84"/>
    <n v="484"/>
    <n v="537.24"/>
    <n v="9"/>
    <s v="Mar"/>
    <n v="2022"/>
  </r>
  <r>
    <d v="2022-03-10T00:00:00"/>
    <s v="P0033"/>
    <n v="12"/>
    <x v="0"/>
    <x v="0"/>
    <n v="0"/>
    <s v="Product33"/>
    <s v="Category04"/>
    <s v="Kg"/>
    <n v="95"/>
    <n v="119.7"/>
    <n v="1140"/>
    <n v="1436.4"/>
    <n v="10"/>
    <s v="Mar"/>
    <n v="2022"/>
  </r>
  <r>
    <d v="2022-03-14T00:00:00"/>
    <s v="P0016"/>
    <n v="2"/>
    <x v="2"/>
    <x v="1"/>
    <n v="0"/>
    <s v="Product16"/>
    <s v="Category02"/>
    <s v="No."/>
    <n v="13"/>
    <n v="16.64"/>
    <n v="26"/>
    <n v="33.28"/>
    <n v="14"/>
    <s v="Mar"/>
    <n v="2022"/>
  </r>
  <r>
    <d v="2022-03-14T00:00:00"/>
    <s v="P0026"/>
    <n v="13"/>
    <x v="2"/>
    <x v="0"/>
    <n v="0"/>
    <s v="Product26"/>
    <s v="Category04"/>
    <s v="No."/>
    <n v="18"/>
    <n v="24.66"/>
    <n v="234"/>
    <n v="320.58"/>
    <n v="14"/>
    <s v="Mar"/>
    <n v="2022"/>
  </r>
  <r>
    <d v="2022-03-18T00:00:00"/>
    <s v="P0019"/>
    <n v="2"/>
    <x v="1"/>
    <x v="1"/>
    <n v="0"/>
    <s v="Product19"/>
    <s v="Category02"/>
    <s v="Ft"/>
    <n v="150"/>
    <n v="210"/>
    <n v="300"/>
    <n v="420"/>
    <n v="18"/>
    <s v="Mar"/>
    <n v="2022"/>
  </r>
  <r>
    <d v="2022-03-18T00:00:00"/>
    <s v="P0027"/>
    <n v="10"/>
    <x v="2"/>
    <x v="1"/>
    <n v="0"/>
    <s v="Product27"/>
    <s v="Category04"/>
    <s v="Lt"/>
    <n v="48"/>
    <n v="57.120000000000005"/>
    <n v="480"/>
    <n v="571.20000000000005"/>
    <n v="18"/>
    <s v="Mar"/>
    <n v="2022"/>
  </r>
  <r>
    <d v="2022-03-19T00:00:00"/>
    <s v="P0041"/>
    <n v="6"/>
    <x v="0"/>
    <x v="1"/>
    <n v="0"/>
    <s v="Product41"/>
    <s v="Category05"/>
    <s v="Ft"/>
    <n v="138"/>
    <n v="173.88"/>
    <n v="828"/>
    <n v="1043.28"/>
    <n v="19"/>
    <s v="Mar"/>
    <n v="2022"/>
  </r>
  <r>
    <d v="2022-03-23T00:00:00"/>
    <s v="P0032"/>
    <n v="9"/>
    <x v="2"/>
    <x v="1"/>
    <n v="0"/>
    <s v="Product32"/>
    <s v="Category04"/>
    <s v="Kg"/>
    <n v="89"/>
    <n v="117.48"/>
    <n v="801"/>
    <n v="1057.32"/>
    <n v="23"/>
    <s v="Mar"/>
    <n v="2022"/>
  </r>
  <r>
    <d v="2022-03-25T00:00:00"/>
    <s v="P0001"/>
    <n v="2"/>
    <x v="0"/>
    <x v="0"/>
    <n v="0"/>
    <s v="Product01"/>
    <s v="Category01"/>
    <s v="Kg"/>
    <n v="98"/>
    <n v="103.88"/>
    <n v="196"/>
    <n v="207.76"/>
    <n v="25"/>
    <s v="Mar"/>
    <n v="2022"/>
  </r>
  <r>
    <d v="2022-03-25T00:00:00"/>
    <s v="P0030"/>
    <n v="11"/>
    <x v="2"/>
    <x v="0"/>
    <n v="0"/>
    <s v="Product30"/>
    <s v="Category04"/>
    <s v="Ft"/>
    <n v="148"/>
    <n v="201.28"/>
    <n v="1628"/>
    <n v="2214.08"/>
    <n v="25"/>
    <s v="Mar"/>
    <n v="2022"/>
  </r>
  <r>
    <d v="2022-03-29T00:00:00"/>
    <s v="P0032"/>
    <n v="12"/>
    <x v="1"/>
    <x v="0"/>
    <n v="0"/>
    <s v="Product32"/>
    <s v="Category04"/>
    <s v="Kg"/>
    <n v="89"/>
    <n v="117.48"/>
    <n v="1068"/>
    <n v="1409.76"/>
    <n v="29"/>
    <s v="Mar"/>
    <n v="2022"/>
  </r>
  <r>
    <d v="2022-03-30T00:00:00"/>
    <s v="P0001"/>
    <n v="13"/>
    <x v="1"/>
    <x v="1"/>
    <n v="0"/>
    <s v="Product01"/>
    <s v="Category01"/>
    <s v="Kg"/>
    <n v="98"/>
    <n v="103.88"/>
    <n v="1274"/>
    <n v="1350.44"/>
    <n v="30"/>
    <s v="Mar"/>
    <n v="2022"/>
  </r>
  <r>
    <d v="2022-04-01T00:00:00"/>
    <s v="P0002"/>
    <n v="2"/>
    <x v="1"/>
    <x v="1"/>
    <n v="0"/>
    <s v="Product02"/>
    <s v="Category01"/>
    <s v="Kg"/>
    <n v="105"/>
    <n v="142.80000000000001"/>
    <n v="210"/>
    <n v="285.60000000000002"/>
    <n v="1"/>
    <s v="Apr"/>
    <n v="2022"/>
  </r>
  <r>
    <d v="2022-04-02T00:00:00"/>
    <s v="P0002"/>
    <n v="3"/>
    <x v="2"/>
    <x v="1"/>
    <n v="0"/>
    <s v="Product02"/>
    <s v="Category01"/>
    <s v="Kg"/>
    <n v="105"/>
    <n v="142.80000000000001"/>
    <n v="315"/>
    <n v="428.40000000000003"/>
    <n v="2"/>
    <s v="Apr"/>
    <n v="2022"/>
  </r>
  <r>
    <d v="2022-04-06T00:00:00"/>
    <s v="P0040"/>
    <n v="2"/>
    <x v="0"/>
    <x v="1"/>
    <n v="0"/>
    <s v="Product40"/>
    <s v="Category05"/>
    <s v="Kg"/>
    <n v="90"/>
    <n v="115.2"/>
    <n v="180"/>
    <n v="230.4"/>
    <n v="6"/>
    <s v="Apr"/>
    <n v="2022"/>
  </r>
  <r>
    <d v="2022-04-07T00:00:00"/>
    <s v="P0026"/>
    <n v="7"/>
    <x v="2"/>
    <x v="0"/>
    <n v="0"/>
    <s v="Product26"/>
    <s v="Category04"/>
    <s v="No."/>
    <n v="18"/>
    <n v="24.66"/>
    <n v="126"/>
    <n v="172.62"/>
    <n v="7"/>
    <s v="Apr"/>
    <n v="2022"/>
  </r>
  <r>
    <d v="2022-04-09T00:00:00"/>
    <s v="P0039"/>
    <n v="12"/>
    <x v="0"/>
    <x v="1"/>
    <n v="0"/>
    <s v="Product39"/>
    <s v="Category05"/>
    <s v="No."/>
    <n v="37"/>
    <n v="42.55"/>
    <n v="444"/>
    <n v="510.59999999999997"/>
    <n v="9"/>
    <s v="Apr"/>
    <n v="2022"/>
  </r>
  <r>
    <d v="2022-04-09T00:00:00"/>
    <s v="P0002"/>
    <n v="9"/>
    <x v="1"/>
    <x v="0"/>
    <n v="0"/>
    <s v="Product02"/>
    <s v="Category01"/>
    <s v="Kg"/>
    <n v="105"/>
    <n v="142.80000000000001"/>
    <n v="945"/>
    <n v="1285.2"/>
    <n v="9"/>
    <s v="Apr"/>
    <n v="2022"/>
  </r>
  <r>
    <d v="2022-04-13T00:00:00"/>
    <s v="P0016"/>
    <n v="14"/>
    <x v="0"/>
    <x v="0"/>
    <n v="0"/>
    <s v="Product16"/>
    <s v="Category02"/>
    <s v="No."/>
    <n v="13"/>
    <n v="16.64"/>
    <n v="182"/>
    <n v="232.96"/>
    <n v="13"/>
    <s v="Apr"/>
    <n v="2022"/>
  </r>
  <r>
    <d v="2022-04-18T00:00:00"/>
    <s v="P0041"/>
    <n v="9"/>
    <x v="2"/>
    <x v="1"/>
    <n v="0"/>
    <s v="Product41"/>
    <s v="Category05"/>
    <s v="Ft"/>
    <n v="138"/>
    <n v="173.88"/>
    <n v="1242"/>
    <n v="1564.92"/>
    <n v="18"/>
    <s v="Apr"/>
    <n v="2022"/>
  </r>
  <r>
    <d v="2022-04-20T00:00:00"/>
    <s v="P0018"/>
    <n v="2"/>
    <x v="0"/>
    <x v="0"/>
    <n v="0"/>
    <s v="Product18"/>
    <s v="Category02"/>
    <s v="No."/>
    <n v="37"/>
    <n v="49.21"/>
    <n v="74"/>
    <n v="98.42"/>
    <n v="20"/>
    <s v="Apr"/>
    <n v="2022"/>
  </r>
  <r>
    <d v="2022-04-20T00:00:00"/>
    <s v="P0012"/>
    <n v="4"/>
    <x v="2"/>
    <x v="0"/>
    <n v="0"/>
    <s v="Product12"/>
    <s v="Category02"/>
    <s v="Kg"/>
    <n v="73"/>
    <n v="94.17"/>
    <n v="292"/>
    <n v="376.68"/>
    <n v="20"/>
    <s v="Apr"/>
    <n v="2022"/>
  </r>
  <r>
    <d v="2022-04-21T00:00:00"/>
    <s v="P0030"/>
    <n v="2"/>
    <x v="2"/>
    <x v="1"/>
    <n v="0"/>
    <s v="Product30"/>
    <s v="Category04"/>
    <s v="Ft"/>
    <n v="148"/>
    <n v="201.28"/>
    <n v="296"/>
    <n v="402.56"/>
    <n v="21"/>
    <s v="Apr"/>
    <n v="2022"/>
  </r>
  <r>
    <d v="2022-04-21T00:00:00"/>
    <s v="P0026"/>
    <n v="14"/>
    <x v="1"/>
    <x v="0"/>
    <n v="0"/>
    <s v="Product26"/>
    <s v="Category04"/>
    <s v="No."/>
    <n v="18"/>
    <n v="24.66"/>
    <n v="252"/>
    <n v="345.24"/>
    <n v="21"/>
    <s v="Apr"/>
    <n v="2022"/>
  </r>
  <r>
    <d v="2022-04-23T00:00:00"/>
    <s v="P0044"/>
    <n v="15"/>
    <x v="1"/>
    <x v="0"/>
    <n v="0"/>
    <s v="Product44"/>
    <s v="Category05"/>
    <s v="Kg"/>
    <n v="76"/>
    <n v="82.08"/>
    <n v="1140"/>
    <n v="1231.2"/>
    <n v="23"/>
    <s v="Apr"/>
    <n v="2022"/>
  </r>
  <r>
    <d v="2022-04-24T00:00:00"/>
    <s v="P0034"/>
    <n v="4"/>
    <x v="2"/>
    <x v="0"/>
    <n v="0"/>
    <s v="Product34"/>
    <s v="Category04"/>
    <s v="Lt"/>
    <n v="55"/>
    <n v="58.3"/>
    <n v="220"/>
    <n v="233.2"/>
    <n v="24"/>
    <s v="Apr"/>
    <n v="2022"/>
  </r>
  <r>
    <d v="2022-04-25T00:00:00"/>
    <s v="P0004"/>
    <n v="9"/>
    <x v="2"/>
    <x v="1"/>
    <n v="0"/>
    <s v="Product04"/>
    <s v="Category01"/>
    <s v="Lt"/>
    <n v="44"/>
    <n v="48.84"/>
    <n v="396"/>
    <n v="439.56000000000006"/>
    <n v="25"/>
    <s v="Apr"/>
    <n v="2022"/>
  </r>
  <r>
    <d v="2022-04-25T00:00:00"/>
    <s v="P0003"/>
    <n v="8"/>
    <x v="1"/>
    <x v="0"/>
    <n v="0"/>
    <s v="Product03"/>
    <s v="Category01"/>
    <s v="Kg"/>
    <n v="71"/>
    <n v="80.94"/>
    <n v="568"/>
    <n v="647.52"/>
    <n v="25"/>
    <s v="Apr"/>
    <n v="2022"/>
  </r>
  <r>
    <d v="2022-04-26T00:00:00"/>
    <s v="P0027"/>
    <n v="2"/>
    <x v="2"/>
    <x v="1"/>
    <n v="0"/>
    <s v="Product27"/>
    <s v="Category04"/>
    <s v="Lt"/>
    <n v="48"/>
    <n v="57.120000000000005"/>
    <n v="96"/>
    <n v="114.24000000000001"/>
    <n v="26"/>
    <s v="Apr"/>
    <n v="2022"/>
  </r>
  <r>
    <d v="2022-04-28T00:00:00"/>
    <s v="P0014"/>
    <n v="14"/>
    <x v="2"/>
    <x v="1"/>
    <n v="0"/>
    <s v="Product14"/>
    <s v="Category02"/>
    <s v="Kg"/>
    <n v="112"/>
    <n v="146.72"/>
    <n v="1568"/>
    <n v="2054.08"/>
    <n v="28"/>
    <s v="Apr"/>
    <n v="2022"/>
  </r>
  <r>
    <d v="2022-04-30T00:00:00"/>
    <s v="P0016"/>
    <n v="13"/>
    <x v="1"/>
    <x v="0"/>
    <n v="0"/>
    <s v="Product16"/>
    <s v="Category02"/>
    <s v="No."/>
    <n v="13"/>
    <n v="16.64"/>
    <n v="169"/>
    <n v="216.32"/>
    <n v="30"/>
    <s v="Apr"/>
    <n v="2022"/>
  </r>
  <r>
    <d v="2022-04-30T00:00:00"/>
    <s v="P0027"/>
    <n v="8"/>
    <x v="2"/>
    <x v="0"/>
    <n v="0"/>
    <s v="Product27"/>
    <s v="Category04"/>
    <s v="Lt"/>
    <n v="48"/>
    <n v="57.120000000000005"/>
    <n v="384"/>
    <n v="456.96000000000004"/>
    <n v="30"/>
    <s v="Apr"/>
    <n v="2022"/>
  </r>
  <r>
    <d v="2022-05-01T00:00:00"/>
    <s v="P0034"/>
    <n v="9"/>
    <x v="0"/>
    <x v="0"/>
    <n v="0"/>
    <s v="Product34"/>
    <s v="Category04"/>
    <s v="Lt"/>
    <n v="55"/>
    <n v="58.3"/>
    <n v="495"/>
    <n v="524.69999999999993"/>
    <n v="1"/>
    <s v="May"/>
    <n v="2022"/>
  </r>
  <r>
    <d v="2022-05-01T00:00:00"/>
    <s v="P0033"/>
    <n v="6"/>
    <x v="1"/>
    <x v="0"/>
    <n v="0"/>
    <s v="Product33"/>
    <s v="Category04"/>
    <s v="Kg"/>
    <n v="95"/>
    <n v="119.7"/>
    <n v="570"/>
    <n v="718.2"/>
    <n v="1"/>
    <s v="May"/>
    <n v="2022"/>
  </r>
  <r>
    <d v="2022-05-02T00:00:00"/>
    <s v="P0013"/>
    <n v="4"/>
    <x v="1"/>
    <x v="1"/>
    <n v="0"/>
    <s v="Product13"/>
    <s v="Category02"/>
    <s v="Kg"/>
    <n v="112"/>
    <n v="122.08"/>
    <n v="448"/>
    <n v="488.32"/>
    <n v="2"/>
    <s v="May"/>
    <n v="2022"/>
  </r>
  <r>
    <d v="2022-05-04T00:00:00"/>
    <s v="P0020"/>
    <n v="10"/>
    <x v="2"/>
    <x v="0"/>
    <n v="0"/>
    <s v="Product20"/>
    <s v="Category03"/>
    <s v="Lt"/>
    <n v="61"/>
    <n v="76.25"/>
    <n v="610"/>
    <n v="762.5"/>
    <n v="4"/>
    <s v="May"/>
    <n v="2022"/>
  </r>
  <r>
    <d v="2022-05-06T00:00:00"/>
    <s v="P0034"/>
    <n v="7"/>
    <x v="2"/>
    <x v="0"/>
    <n v="0"/>
    <s v="Product34"/>
    <s v="Category04"/>
    <s v="Lt"/>
    <n v="55"/>
    <n v="58.3"/>
    <n v="385"/>
    <n v="408.09999999999997"/>
    <n v="6"/>
    <s v="May"/>
    <n v="2022"/>
  </r>
  <r>
    <d v="2022-05-07T00:00:00"/>
    <s v="P0015"/>
    <n v="4"/>
    <x v="1"/>
    <x v="1"/>
    <n v="0"/>
    <s v="Product15"/>
    <s v="Category02"/>
    <s v="No."/>
    <n v="12"/>
    <n v="15.719999999999999"/>
    <n v="48"/>
    <n v="62.879999999999995"/>
    <n v="7"/>
    <s v="May"/>
    <n v="2022"/>
  </r>
  <r>
    <d v="2022-05-07T00:00:00"/>
    <s v="P0027"/>
    <n v="1"/>
    <x v="1"/>
    <x v="0"/>
    <n v="0"/>
    <s v="Product27"/>
    <s v="Category04"/>
    <s v="Lt"/>
    <n v="48"/>
    <n v="57.120000000000005"/>
    <n v="48"/>
    <n v="57.120000000000005"/>
    <n v="7"/>
    <s v="May"/>
    <n v="2022"/>
  </r>
  <r>
    <d v="2022-05-08T00:00:00"/>
    <s v="P0022"/>
    <n v="7"/>
    <x v="1"/>
    <x v="0"/>
    <n v="0"/>
    <s v="Product22"/>
    <s v="Category03"/>
    <s v="Ft"/>
    <n v="121"/>
    <n v="141.57"/>
    <n v="847"/>
    <n v="990.99"/>
    <n v="8"/>
    <s v="May"/>
    <n v="2022"/>
  </r>
  <r>
    <d v="2022-05-09T00:00:00"/>
    <s v="P0017"/>
    <n v="12"/>
    <x v="0"/>
    <x v="1"/>
    <n v="0"/>
    <s v="Product17"/>
    <s v="Category02"/>
    <s v="Ft"/>
    <n v="134"/>
    <n v="156.78"/>
    <n v="1608"/>
    <n v="1881.3600000000001"/>
    <n v="9"/>
    <s v="May"/>
    <n v="2022"/>
  </r>
  <r>
    <d v="2022-05-10T00:00:00"/>
    <s v="P0009"/>
    <n v="6"/>
    <x v="2"/>
    <x v="0"/>
    <n v="0"/>
    <s v="Product09"/>
    <s v="Category01"/>
    <s v="No."/>
    <n v="6"/>
    <n v="7.8599999999999994"/>
    <n v="36"/>
    <n v="47.16"/>
    <n v="10"/>
    <s v="May"/>
    <n v="2022"/>
  </r>
  <r>
    <d v="2022-05-12T00:00:00"/>
    <s v="P0011"/>
    <n v="7"/>
    <x v="1"/>
    <x v="1"/>
    <n v="0"/>
    <s v="Product11"/>
    <s v="Category02"/>
    <s v="Lt"/>
    <n v="44"/>
    <n v="48.4"/>
    <n v="308"/>
    <n v="338.8"/>
    <n v="12"/>
    <s v="May"/>
    <n v="2022"/>
  </r>
  <r>
    <d v="2022-05-13T00:00:00"/>
    <s v="P0012"/>
    <n v="5"/>
    <x v="2"/>
    <x v="0"/>
    <n v="0"/>
    <s v="Product12"/>
    <s v="Category02"/>
    <s v="Kg"/>
    <n v="73"/>
    <n v="94.17"/>
    <n v="365"/>
    <n v="470.85"/>
    <n v="13"/>
    <s v="May"/>
    <n v="2022"/>
  </r>
  <r>
    <d v="2022-05-14T00:00:00"/>
    <s v="P0008"/>
    <n v="14"/>
    <x v="2"/>
    <x v="1"/>
    <n v="0"/>
    <s v="Product08"/>
    <s v="Category01"/>
    <s v="Kg"/>
    <n v="83"/>
    <n v="94.62"/>
    <n v="1162"/>
    <n v="1324.68"/>
    <n v="14"/>
    <s v="May"/>
    <n v="2022"/>
  </r>
  <r>
    <d v="2022-05-15T00:00:00"/>
    <s v="P0020"/>
    <n v="5"/>
    <x v="1"/>
    <x v="0"/>
    <n v="0"/>
    <s v="Product20"/>
    <s v="Category03"/>
    <s v="Lt"/>
    <n v="61"/>
    <n v="76.25"/>
    <n v="305"/>
    <n v="381.25"/>
    <n v="15"/>
    <s v="May"/>
    <n v="2022"/>
  </r>
  <r>
    <d v="2022-05-16T00:00:00"/>
    <s v="P0010"/>
    <n v="13"/>
    <x v="2"/>
    <x v="1"/>
    <n v="0"/>
    <s v="Product10"/>
    <s v="Category02"/>
    <s v="Ft"/>
    <n v="148"/>
    <n v="164.28"/>
    <n v="1924"/>
    <n v="2135.64"/>
    <n v="16"/>
    <s v="May"/>
    <n v="2022"/>
  </r>
  <r>
    <d v="2022-05-16T00:00:00"/>
    <s v="P0031"/>
    <n v="13"/>
    <x v="1"/>
    <x v="0"/>
    <n v="0"/>
    <s v="Product31"/>
    <s v="Category04"/>
    <s v="Kg"/>
    <n v="93"/>
    <n v="104.16"/>
    <n v="1209"/>
    <n v="1354.08"/>
    <n v="16"/>
    <s v="May"/>
    <n v="2022"/>
  </r>
  <r>
    <d v="2022-05-17T00:00:00"/>
    <s v="P0027"/>
    <n v="8"/>
    <x v="2"/>
    <x v="1"/>
    <n v="0"/>
    <s v="Product27"/>
    <s v="Category04"/>
    <s v="Lt"/>
    <n v="48"/>
    <n v="57.120000000000005"/>
    <n v="384"/>
    <n v="456.96000000000004"/>
    <n v="17"/>
    <s v="May"/>
    <n v="2022"/>
  </r>
  <r>
    <d v="2022-05-18T00:00:00"/>
    <s v="P0027"/>
    <n v="4"/>
    <x v="0"/>
    <x v="0"/>
    <n v="0"/>
    <s v="Product27"/>
    <s v="Category04"/>
    <s v="Lt"/>
    <n v="48"/>
    <n v="57.120000000000005"/>
    <n v="192"/>
    <n v="228.48000000000002"/>
    <n v="18"/>
    <s v="May"/>
    <n v="2022"/>
  </r>
  <r>
    <d v="2022-05-18T00:00:00"/>
    <s v="P0038"/>
    <n v="8"/>
    <x v="0"/>
    <x v="0"/>
    <n v="0"/>
    <s v="Product38"/>
    <s v="Category05"/>
    <s v="Kg"/>
    <n v="72"/>
    <n v="79.92"/>
    <n v="576"/>
    <n v="639.36"/>
    <n v="18"/>
    <s v="May"/>
    <n v="2022"/>
  </r>
  <r>
    <d v="2022-05-20T00:00:00"/>
    <s v="P0044"/>
    <n v="15"/>
    <x v="1"/>
    <x v="1"/>
    <n v="0"/>
    <s v="Product44"/>
    <s v="Category05"/>
    <s v="Kg"/>
    <n v="76"/>
    <n v="82.08"/>
    <n v="1140"/>
    <n v="1231.2"/>
    <n v="20"/>
    <s v="May"/>
    <n v="2022"/>
  </r>
  <r>
    <d v="2022-05-22T00:00:00"/>
    <s v="P0015"/>
    <n v="12"/>
    <x v="2"/>
    <x v="0"/>
    <n v="0"/>
    <s v="Product15"/>
    <s v="Category02"/>
    <s v="No."/>
    <n v="12"/>
    <n v="15.719999999999999"/>
    <n v="144"/>
    <n v="188.64"/>
    <n v="22"/>
    <s v="May"/>
    <n v="2022"/>
  </r>
  <r>
    <d v="2022-05-25T00:00:00"/>
    <s v="P0002"/>
    <n v="7"/>
    <x v="1"/>
    <x v="0"/>
    <n v="0"/>
    <s v="Product02"/>
    <s v="Category01"/>
    <s v="Kg"/>
    <n v="105"/>
    <n v="142.80000000000001"/>
    <n v="735"/>
    <n v="999.60000000000014"/>
    <n v="25"/>
    <s v="May"/>
    <n v="2022"/>
  </r>
  <r>
    <d v="2022-05-26T00:00:00"/>
    <s v="P0028"/>
    <n v="2"/>
    <x v="2"/>
    <x v="0"/>
    <n v="0"/>
    <s v="Product28"/>
    <s v="Category04"/>
    <s v="No."/>
    <n v="37"/>
    <n v="41.81"/>
    <n v="74"/>
    <n v="83.62"/>
    <n v="26"/>
    <s v="May"/>
    <n v="2022"/>
  </r>
  <r>
    <d v="2022-05-26T00:00:00"/>
    <s v="P0027"/>
    <n v="2"/>
    <x v="1"/>
    <x v="0"/>
    <n v="0"/>
    <s v="Product27"/>
    <s v="Category04"/>
    <s v="Lt"/>
    <n v="48"/>
    <n v="57.120000000000005"/>
    <n v="96"/>
    <n v="114.24000000000001"/>
    <n v="26"/>
    <s v="May"/>
    <n v="2022"/>
  </r>
  <r>
    <d v="2022-05-28T00:00:00"/>
    <s v="P0041"/>
    <n v="10"/>
    <x v="0"/>
    <x v="1"/>
    <n v="0"/>
    <s v="Product41"/>
    <s v="Category05"/>
    <s v="Ft"/>
    <n v="138"/>
    <n v="173.88"/>
    <n v="1380"/>
    <n v="1738.8"/>
    <n v="28"/>
    <s v="May"/>
    <n v="2022"/>
  </r>
  <r>
    <d v="2022-05-28T00:00:00"/>
    <s v="P0008"/>
    <n v="5"/>
    <x v="0"/>
    <x v="0"/>
    <n v="0"/>
    <s v="Product08"/>
    <s v="Category01"/>
    <s v="Kg"/>
    <n v="83"/>
    <n v="94.62"/>
    <n v="415"/>
    <n v="473.1"/>
    <n v="28"/>
    <s v="May"/>
    <n v="2022"/>
  </r>
  <r>
    <d v="2022-05-28T00:00:00"/>
    <s v="P0010"/>
    <n v="9"/>
    <x v="1"/>
    <x v="1"/>
    <n v="0"/>
    <s v="Product10"/>
    <s v="Category02"/>
    <s v="Ft"/>
    <n v="148"/>
    <n v="164.28"/>
    <n v="1332"/>
    <n v="1478.52"/>
    <n v="28"/>
    <s v="May"/>
    <n v="2022"/>
  </r>
  <r>
    <d v="2022-05-28T00:00:00"/>
    <s v="P0004"/>
    <n v="12"/>
    <x v="1"/>
    <x v="0"/>
    <n v="0"/>
    <s v="Product04"/>
    <s v="Category01"/>
    <s v="Lt"/>
    <n v="44"/>
    <n v="48.84"/>
    <n v="528"/>
    <n v="586.08000000000004"/>
    <n v="28"/>
    <s v="May"/>
    <n v="2022"/>
  </r>
  <r>
    <d v="2022-05-28T00:00:00"/>
    <s v="P0020"/>
    <n v="14"/>
    <x v="2"/>
    <x v="1"/>
    <n v="0"/>
    <s v="Product20"/>
    <s v="Category03"/>
    <s v="Lt"/>
    <n v="61"/>
    <n v="76.25"/>
    <n v="854"/>
    <n v="1067.5"/>
    <n v="28"/>
    <s v="May"/>
    <n v="2022"/>
  </r>
  <r>
    <d v="2022-05-30T00:00:00"/>
    <s v="P0044"/>
    <n v="9"/>
    <x v="2"/>
    <x v="0"/>
    <n v="0"/>
    <s v="Product44"/>
    <s v="Category05"/>
    <s v="Kg"/>
    <n v="76"/>
    <n v="82.08"/>
    <n v="684"/>
    <n v="738.72"/>
    <n v="30"/>
    <s v="May"/>
    <n v="2022"/>
  </r>
  <r>
    <d v="2022-05-30T00:00:00"/>
    <s v="P0005"/>
    <n v="4"/>
    <x v="0"/>
    <x v="1"/>
    <n v="0"/>
    <s v="Product05"/>
    <s v="Category01"/>
    <s v="Ft"/>
    <n v="133"/>
    <n v="155.61000000000001"/>
    <n v="532"/>
    <n v="622.44000000000005"/>
    <n v="30"/>
    <s v="May"/>
    <n v="2022"/>
  </r>
  <r>
    <d v="2022-05-30T00:00:00"/>
    <s v="P0033"/>
    <n v="3"/>
    <x v="1"/>
    <x v="1"/>
    <n v="0"/>
    <s v="Product33"/>
    <s v="Category04"/>
    <s v="Kg"/>
    <n v="95"/>
    <n v="119.7"/>
    <n v="285"/>
    <n v="359.1"/>
    <n v="30"/>
    <s v="May"/>
    <n v="2022"/>
  </r>
  <r>
    <d v="2022-06-03T00:00:00"/>
    <s v="P0008"/>
    <n v="14"/>
    <x v="1"/>
    <x v="0"/>
    <n v="0"/>
    <s v="Product08"/>
    <s v="Category01"/>
    <s v="Kg"/>
    <n v="83"/>
    <n v="94.62"/>
    <n v="1162"/>
    <n v="1324.68"/>
    <n v="3"/>
    <s v="Jun"/>
    <n v="2022"/>
  </r>
  <r>
    <d v="2022-06-10T00:00:00"/>
    <s v="P0028"/>
    <n v="8"/>
    <x v="0"/>
    <x v="0"/>
    <n v="0"/>
    <s v="Product28"/>
    <s v="Category04"/>
    <s v="No."/>
    <n v="37"/>
    <n v="41.81"/>
    <n v="296"/>
    <n v="334.48"/>
    <n v="10"/>
    <s v="Jun"/>
    <n v="2022"/>
  </r>
  <r>
    <d v="2022-06-11T00:00:00"/>
    <s v="P0039"/>
    <n v="13"/>
    <x v="1"/>
    <x v="1"/>
    <n v="0"/>
    <s v="Product39"/>
    <s v="Category05"/>
    <s v="No."/>
    <n v="37"/>
    <n v="42.55"/>
    <n v="481"/>
    <n v="553.15"/>
    <n v="11"/>
    <s v="Jun"/>
    <n v="2022"/>
  </r>
  <r>
    <d v="2022-06-11T00:00:00"/>
    <s v="P0021"/>
    <n v="6"/>
    <x v="2"/>
    <x v="0"/>
    <n v="0"/>
    <s v="Product21"/>
    <s v="Category03"/>
    <s v="Ft"/>
    <n v="126"/>
    <n v="162.54"/>
    <n v="756"/>
    <n v="975.24"/>
    <n v="11"/>
    <s v="Jun"/>
    <n v="2022"/>
  </r>
  <r>
    <d v="2022-06-13T00:00:00"/>
    <s v="P0026"/>
    <n v="6"/>
    <x v="2"/>
    <x v="1"/>
    <n v="0"/>
    <s v="Product26"/>
    <s v="Category04"/>
    <s v="No."/>
    <n v="18"/>
    <n v="24.66"/>
    <n v="108"/>
    <n v="147.96"/>
    <n v="13"/>
    <s v="Jun"/>
    <n v="2022"/>
  </r>
  <r>
    <d v="2022-06-15T00:00:00"/>
    <s v="P0042"/>
    <n v="15"/>
    <x v="0"/>
    <x v="0"/>
    <n v="0"/>
    <s v="Product42"/>
    <s v="Category05"/>
    <s v="Ft"/>
    <n v="120"/>
    <n v="162"/>
    <n v="1800"/>
    <n v="2430"/>
    <n v="15"/>
    <s v="Jun"/>
    <n v="2022"/>
  </r>
  <r>
    <d v="2022-06-16T00:00:00"/>
    <s v="P0029"/>
    <n v="15"/>
    <x v="1"/>
    <x v="1"/>
    <n v="0"/>
    <s v="Product29"/>
    <s v="Category04"/>
    <s v="Lt"/>
    <n v="47"/>
    <n v="53.11"/>
    <n v="705"/>
    <n v="796.65"/>
    <n v="16"/>
    <s v="Jun"/>
    <n v="2022"/>
  </r>
  <r>
    <d v="2022-06-19T00:00:00"/>
    <s v="P0002"/>
    <n v="8"/>
    <x v="2"/>
    <x v="1"/>
    <n v="0"/>
    <s v="Product02"/>
    <s v="Category01"/>
    <s v="Kg"/>
    <n v="105"/>
    <n v="142.80000000000001"/>
    <n v="840"/>
    <n v="1142.4000000000001"/>
    <n v="19"/>
    <s v="Jun"/>
    <n v="2022"/>
  </r>
  <r>
    <d v="2022-06-21T00:00:00"/>
    <s v="P0017"/>
    <n v="14"/>
    <x v="2"/>
    <x v="1"/>
    <n v="0"/>
    <s v="Product17"/>
    <s v="Category02"/>
    <s v="Ft"/>
    <n v="134"/>
    <n v="156.78"/>
    <n v="1876"/>
    <n v="2194.92"/>
    <n v="21"/>
    <s v="Jun"/>
    <n v="2022"/>
  </r>
  <r>
    <d v="2022-06-22T00:00:00"/>
    <s v="P0040"/>
    <n v="10"/>
    <x v="1"/>
    <x v="1"/>
    <n v="0"/>
    <s v="Product40"/>
    <s v="Category05"/>
    <s v="Kg"/>
    <n v="90"/>
    <n v="115.2"/>
    <n v="900"/>
    <n v="1152"/>
    <n v="22"/>
    <s v="Jun"/>
    <n v="2022"/>
  </r>
  <r>
    <d v="2022-06-22T00:00:00"/>
    <s v="P0001"/>
    <n v="4"/>
    <x v="2"/>
    <x v="1"/>
    <n v="0"/>
    <s v="Product01"/>
    <s v="Category01"/>
    <s v="Kg"/>
    <n v="98"/>
    <n v="103.88"/>
    <n v="392"/>
    <n v="415.52"/>
    <n v="22"/>
    <s v="Jun"/>
    <n v="2022"/>
  </r>
  <r>
    <d v="2022-06-23T00:00:00"/>
    <s v="P0004"/>
    <n v="8"/>
    <x v="2"/>
    <x v="0"/>
    <n v="0"/>
    <s v="Product04"/>
    <s v="Category01"/>
    <s v="Lt"/>
    <n v="44"/>
    <n v="48.84"/>
    <n v="352"/>
    <n v="390.72"/>
    <n v="23"/>
    <s v="Jun"/>
    <n v="2022"/>
  </r>
  <r>
    <d v="2022-06-24T00:00:00"/>
    <s v="P0018"/>
    <n v="7"/>
    <x v="2"/>
    <x v="1"/>
    <n v="0"/>
    <s v="Product18"/>
    <s v="Category02"/>
    <s v="No."/>
    <n v="37"/>
    <n v="49.21"/>
    <n v="259"/>
    <n v="344.47"/>
    <n v="24"/>
    <s v="Jun"/>
    <n v="2022"/>
  </r>
  <r>
    <d v="2022-06-25T00:00:00"/>
    <s v="P0012"/>
    <n v="7"/>
    <x v="1"/>
    <x v="0"/>
    <n v="0"/>
    <s v="Product12"/>
    <s v="Category02"/>
    <s v="Kg"/>
    <n v="73"/>
    <n v="94.17"/>
    <n v="511"/>
    <n v="659.19"/>
    <n v="25"/>
    <s v="Jun"/>
    <n v="2022"/>
  </r>
  <r>
    <d v="2022-06-26T00:00:00"/>
    <s v="P0034"/>
    <n v="4"/>
    <x v="2"/>
    <x v="1"/>
    <n v="0"/>
    <s v="Product34"/>
    <s v="Category04"/>
    <s v="Lt"/>
    <n v="55"/>
    <n v="58.3"/>
    <n v="220"/>
    <n v="233.2"/>
    <n v="26"/>
    <s v="Jun"/>
    <n v="2022"/>
  </r>
  <r>
    <d v="2022-06-26T00:00:00"/>
    <s v="P0043"/>
    <n v="12"/>
    <x v="2"/>
    <x v="0"/>
    <n v="0"/>
    <s v="Product43"/>
    <s v="Category05"/>
    <s v="Kg"/>
    <n v="67"/>
    <n v="83.08"/>
    <n v="804"/>
    <n v="996.96"/>
    <n v="26"/>
    <s v="Jun"/>
    <n v="2022"/>
  </r>
  <r>
    <d v="2022-07-03T00:00:00"/>
    <s v="P0033"/>
    <n v="15"/>
    <x v="2"/>
    <x v="1"/>
    <n v="0"/>
    <s v="Product33"/>
    <s v="Category04"/>
    <s v="Kg"/>
    <n v="95"/>
    <n v="119.7"/>
    <n v="1425"/>
    <n v="1795.5"/>
    <n v="3"/>
    <s v="Jul"/>
    <n v="2022"/>
  </r>
  <r>
    <d v="2022-07-04T00:00:00"/>
    <s v="P0007"/>
    <n v="7"/>
    <x v="2"/>
    <x v="0"/>
    <n v="0"/>
    <s v="Product07"/>
    <s v="Category01"/>
    <s v="Lt"/>
    <n v="43"/>
    <n v="47.730000000000004"/>
    <n v="301"/>
    <n v="334.11"/>
    <n v="4"/>
    <s v="Jul"/>
    <n v="2022"/>
  </r>
  <r>
    <d v="2022-07-05T00:00:00"/>
    <s v="P0025"/>
    <n v="7"/>
    <x v="1"/>
    <x v="1"/>
    <n v="0"/>
    <s v="Product25"/>
    <s v="Category03"/>
    <s v="No."/>
    <n v="7"/>
    <n v="8.33"/>
    <n v="49"/>
    <n v="58.31"/>
    <n v="5"/>
    <s v="Jul"/>
    <n v="2022"/>
  </r>
  <r>
    <d v="2022-07-05T00:00:00"/>
    <s v="P0015"/>
    <n v="8"/>
    <x v="2"/>
    <x v="0"/>
    <n v="0"/>
    <s v="Product15"/>
    <s v="Category02"/>
    <s v="No."/>
    <n v="12"/>
    <n v="15.719999999999999"/>
    <n v="96"/>
    <n v="125.75999999999999"/>
    <n v="5"/>
    <s v="Jul"/>
    <n v="2022"/>
  </r>
  <r>
    <d v="2022-07-06T00:00:00"/>
    <s v="P0041"/>
    <n v="2"/>
    <x v="2"/>
    <x v="1"/>
    <n v="0"/>
    <s v="Product41"/>
    <s v="Category05"/>
    <s v="Ft"/>
    <n v="138"/>
    <n v="173.88"/>
    <n v="276"/>
    <n v="347.76"/>
    <n v="6"/>
    <s v="Jul"/>
    <n v="2022"/>
  </r>
  <r>
    <d v="2022-07-08T00:00:00"/>
    <s v="P0018"/>
    <n v="2"/>
    <x v="2"/>
    <x v="0"/>
    <n v="0"/>
    <s v="Product18"/>
    <s v="Category02"/>
    <s v="No."/>
    <n v="37"/>
    <n v="49.21"/>
    <n v="74"/>
    <n v="98.42"/>
    <n v="8"/>
    <s v="Jul"/>
    <n v="2022"/>
  </r>
  <r>
    <d v="2022-07-10T00:00:00"/>
    <s v="P0032"/>
    <n v="12"/>
    <x v="1"/>
    <x v="1"/>
    <n v="0"/>
    <s v="Product32"/>
    <s v="Category04"/>
    <s v="Kg"/>
    <n v="89"/>
    <n v="117.48"/>
    <n v="1068"/>
    <n v="1409.76"/>
    <n v="10"/>
    <s v="Jul"/>
    <n v="2022"/>
  </r>
  <r>
    <d v="2022-07-12T00:00:00"/>
    <s v="P0028"/>
    <n v="12"/>
    <x v="2"/>
    <x v="1"/>
    <n v="0"/>
    <s v="Product28"/>
    <s v="Category04"/>
    <s v="No."/>
    <n v="37"/>
    <n v="41.81"/>
    <n v="444"/>
    <n v="501.72"/>
    <n v="12"/>
    <s v="Jul"/>
    <n v="2022"/>
  </r>
  <r>
    <d v="2022-07-13T00:00:00"/>
    <s v="P0025"/>
    <n v="7"/>
    <x v="2"/>
    <x v="0"/>
    <n v="0"/>
    <s v="Product25"/>
    <s v="Category03"/>
    <s v="No."/>
    <n v="7"/>
    <n v="8.33"/>
    <n v="49"/>
    <n v="58.31"/>
    <n v="13"/>
    <s v="Jul"/>
    <n v="2022"/>
  </r>
  <r>
    <d v="2022-07-14T00:00:00"/>
    <s v="P0033"/>
    <n v="9"/>
    <x v="2"/>
    <x v="0"/>
    <n v="0"/>
    <s v="Product33"/>
    <s v="Category04"/>
    <s v="Kg"/>
    <n v="95"/>
    <n v="119.7"/>
    <n v="855"/>
    <n v="1077.3"/>
    <n v="14"/>
    <s v="Jul"/>
    <n v="2022"/>
  </r>
  <r>
    <d v="2022-07-15T00:00:00"/>
    <s v="P0004"/>
    <n v="2"/>
    <x v="1"/>
    <x v="0"/>
    <n v="0"/>
    <s v="Product04"/>
    <s v="Category01"/>
    <s v="Lt"/>
    <n v="44"/>
    <n v="48.84"/>
    <n v="88"/>
    <n v="97.68"/>
    <n v="15"/>
    <s v="Jul"/>
    <n v="2022"/>
  </r>
  <r>
    <d v="2022-07-17T00:00:00"/>
    <s v="P0041"/>
    <n v="8"/>
    <x v="1"/>
    <x v="1"/>
    <n v="0"/>
    <s v="Product41"/>
    <s v="Category05"/>
    <s v="Ft"/>
    <n v="138"/>
    <n v="173.88"/>
    <n v="1104"/>
    <n v="1391.04"/>
    <n v="17"/>
    <s v="Jul"/>
    <n v="2022"/>
  </r>
  <r>
    <d v="2022-07-18T00:00:00"/>
    <s v="P0010"/>
    <n v="12"/>
    <x v="2"/>
    <x v="0"/>
    <n v="0"/>
    <s v="Product10"/>
    <s v="Category02"/>
    <s v="Ft"/>
    <n v="148"/>
    <n v="164.28"/>
    <n v="1776"/>
    <n v="1971.3600000000001"/>
    <n v="18"/>
    <s v="Jul"/>
    <n v="2022"/>
  </r>
  <r>
    <d v="2022-07-20T00:00:00"/>
    <s v="P0042"/>
    <n v="8"/>
    <x v="0"/>
    <x v="0"/>
    <n v="0"/>
    <s v="Product42"/>
    <s v="Category05"/>
    <s v="Ft"/>
    <n v="120"/>
    <n v="162"/>
    <n v="960"/>
    <n v="1296"/>
    <n v="20"/>
    <s v="Jul"/>
    <n v="2022"/>
  </r>
  <r>
    <d v="2022-07-22T00:00:00"/>
    <s v="P0034"/>
    <n v="6"/>
    <x v="2"/>
    <x v="1"/>
    <n v="0"/>
    <s v="Product34"/>
    <s v="Category04"/>
    <s v="Lt"/>
    <n v="55"/>
    <n v="58.3"/>
    <n v="330"/>
    <n v="349.79999999999995"/>
    <n v="22"/>
    <s v="Jul"/>
    <n v="2022"/>
  </r>
  <r>
    <d v="2022-07-23T00:00:00"/>
    <s v="P0018"/>
    <n v="2"/>
    <x v="1"/>
    <x v="0"/>
    <n v="0"/>
    <s v="Product18"/>
    <s v="Category02"/>
    <s v="No."/>
    <n v="37"/>
    <n v="49.21"/>
    <n v="74"/>
    <n v="98.42"/>
    <n v="23"/>
    <s v="Jul"/>
    <n v="2022"/>
  </r>
  <r>
    <d v="2022-07-24T00:00:00"/>
    <s v="P0006"/>
    <n v="14"/>
    <x v="2"/>
    <x v="1"/>
    <n v="0"/>
    <s v="Product06"/>
    <s v="Category01"/>
    <s v="Kg"/>
    <n v="75"/>
    <n v="85.5"/>
    <n v="1050"/>
    <n v="1197"/>
    <n v="24"/>
    <s v="Jul"/>
    <n v="2022"/>
  </r>
  <r>
    <d v="2022-07-24T00:00:00"/>
    <s v="P0027"/>
    <n v="1"/>
    <x v="1"/>
    <x v="0"/>
    <n v="0"/>
    <s v="Product27"/>
    <s v="Category04"/>
    <s v="Lt"/>
    <n v="48"/>
    <n v="57.120000000000005"/>
    <n v="48"/>
    <n v="57.120000000000005"/>
    <n v="24"/>
    <s v="Jul"/>
    <n v="2022"/>
  </r>
  <r>
    <d v="2022-07-25T00:00:00"/>
    <s v="P0044"/>
    <n v="2"/>
    <x v="2"/>
    <x v="1"/>
    <n v="0"/>
    <s v="Product44"/>
    <s v="Category05"/>
    <s v="Kg"/>
    <n v="76"/>
    <n v="82.08"/>
    <n v="152"/>
    <n v="164.16"/>
    <n v="25"/>
    <s v="Jul"/>
    <n v="2022"/>
  </r>
  <r>
    <d v="2022-07-25T00:00:00"/>
    <s v="P0017"/>
    <n v="12"/>
    <x v="2"/>
    <x v="1"/>
    <n v="0"/>
    <s v="Product17"/>
    <s v="Category02"/>
    <s v="Ft"/>
    <n v="134"/>
    <n v="156.78"/>
    <n v="1608"/>
    <n v="1881.3600000000001"/>
    <n v="25"/>
    <s v="Jul"/>
    <n v="2022"/>
  </r>
  <r>
    <d v="2022-07-25T00:00:00"/>
    <s v="P0003"/>
    <n v="13"/>
    <x v="1"/>
    <x v="1"/>
    <n v="0"/>
    <s v="Product03"/>
    <s v="Category01"/>
    <s v="Kg"/>
    <n v="71"/>
    <n v="80.94"/>
    <n v="923"/>
    <n v="1052.22"/>
    <n v="25"/>
    <s v="Jul"/>
    <n v="2022"/>
  </r>
  <r>
    <d v="2022-07-26T00:00:00"/>
    <s v="P0003"/>
    <n v="10"/>
    <x v="1"/>
    <x v="0"/>
    <n v="0"/>
    <s v="Product03"/>
    <s v="Category01"/>
    <s v="Kg"/>
    <n v="71"/>
    <n v="80.94"/>
    <n v="710"/>
    <n v="809.4"/>
    <n v="26"/>
    <s v="Jul"/>
    <n v="2022"/>
  </r>
  <r>
    <d v="2022-07-26T00:00:00"/>
    <s v="P0026"/>
    <n v="1"/>
    <x v="1"/>
    <x v="1"/>
    <n v="0"/>
    <s v="Product26"/>
    <s v="Category04"/>
    <s v="No."/>
    <n v="18"/>
    <n v="24.66"/>
    <n v="18"/>
    <n v="24.66"/>
    <n v="26"/>
    <s v="Jul"/>
    <n v="2022"/>
  </r>
  <r>
    <d v="2022-08-03T00:00:00"/>
    <s v="P0012"/>
    <n v="5"/>
    <x v="2"/>
    <x v="1"/>
    <n v="0"/>
    <s v="Product12"/>
    <s v="Category02"/>
    <s v="Kg"/>
    <n v="73"/>
    <n v="94.17"/>
    <n v="365"/>
    <n v="470.85"/>
    <n v="3"/>
    <s v="Aug"/>
    <n v="2022"/>
  </r>
  <r>
    <d v="2022-08-06T00:00:00"/>
    <s v="P0016"/>
    <n v="9"/>
    <x v="1"/>
    <x v="0"/>
    <n v="0"/>
    <s v="Product16"/>
    <s v="Category02"/>
    <s v="No."/>
    <n v="13"/>
    <n v="16.64"/>
    <n v="117"/>
    <n v="149.76"/>
    <n v="6"/>
    <s v="Aug"/>
    <n v="2022"/>
  </r>
  <r>
    <d v="2022-08-08T00:00:00"/>
    <s v="P0016"/>
    <n v="2"/>
    <x v="2"/>
    <x v="0"/>
    <n v="0"/>
    <s v="Product16"/>
    <s v="Category02"/>
    <s v="No."/>
    <n v="13"/>
    <n v="16.64"/>
    <n v="26"/>
    <n v="33.28"/>
    <n v="8"/>
    <s v="Aug"/>
    <n v="2022"/>
  </r>
  <r>
    <d v="2022-08-08T00:00:00"/>
    <s v="P0032"/>
    <n v="12"/>
    <x v="2"/>
    <x v="1"/>
    <n v="0"/>
    <s v="Product32"/>
    <s v="Category04"/>
    <s v="Kg"/>
    <n v="89"/>
    <n v="117.48"/>
    <n v="1068"/>
    <n v="1409.76"/>
    <n v="8"/>
    <s v="Aug"/>
    <n v="2022"/>
  </r>
  <r>
    <d v="2022-08-08T00:00:00"/>
    <s v="P0021"/>
    <n v="11"/>
    <x v="2"/>
    <x v="1"/>
    <n v="0"/>
    <s v="Product21"/>
    <s v="Category03"/>
    <s v="Ft"/>
    <n v="126"/>
    <n v="162.54"/>
    <n v="1386"/>
    <n v="1787.9399999999998"/>
    <n v="8"/>
    <s v="Aug"/>
    <n v="2022"/>
  </r>
  <r>
    <d v="2022-08-14T00:00:00"/>
    <s v="P0030"/>
    <n v="14"/>
    <x v="2"/>
    <x v="1"/>
    <n v="0"/>
    <s v="Product30"/>
    <s v="Category04"/>
    <s v="Ft"/>
    <n v="148"/>
    <n v="201.28"/>
    <n v="2072"/>
    <n v="2817.92"/>
    <n v="14"/>
    <s v="Aug"/>
    <n v="2022"/>
  </r>
  <r>
    <d v="2022-08-15T00:00:00"/>
    <s v="P0011"/>
    <n v="10"/>
    <x v="0"/>
    <x v="1"/>
    <n v="0"/>
    <s v="Product11"/>
    <s v="Category02"/>
    <s v="Lt"/>
    <n v="44"/>
    <n v="48.4"/>
    <n v="440"/>
    <n v="484"/>
    <n v="15"/>
    <s v="Aug"/>
    <n v="2022"/>
  </r>
  <r>
    <d v="2022-08-15T00:00:00"/>
    <s v="P0015"/>
    <n v="7"/>
    <x v="2"/>
    <x v="0"/>
    <n v="0"/>
    <s v="Product15"/>
    <s v="Category02"/>
    <s v="No."/>
    <n v="12"/>
    <n v="15.719999999999999"/>
    <n v="84"/>
    <n v="110.03999999999999"/>
    <n v="15"/>
    <s v="Aug"/>
    <n v="2022"/>
  </r>
  <r>
    <d v="2022-08-18T00:00:00"/>
    <s v="P0029"/>
    <n v="8"/>
    <x v="1"/>
    <x v="0"/>
    <n v="0"/>
    <s v="Product29"/>
    <s v="Category04"/>
    <s v="Lt"/>
    <n v="47"/>
    <n v="53.11"/>
    <n v="376"/>
    <n v="424.88"/>
    <n v="18"/>
    <s v="Aug"/>
    <n v="2022"/>
  </r>
  <r>
    <d v="2022-08-18T00:00:00"/>
    <s v="P0010"/>
    <n v="2"/>
    <x v="1"/>
    <x v="1"/>
    <n v="0"/>
    <s v="Product10"/>
    <s v="Category02"/>
    <s v="Ft"/>
    <n v="148"/>
    <n v="164.28"/>
    <n v="296"/>
    <n v="328.56"/>
    <n v="18"/>
    <s v="Aug"/>
    <n v="2022"/>
  </r>
  <r>
    <d v="2022-08-19T00:00:00"/>
    <s v="P0007"/>
    <n v="3"/>
    <x v="1"/>
    <x v="0"/>
    <n v="0"/>
    <s v="Product07"/>
    <s v="Category01"/>
    <s v="Lt"/>
    <n v="43"/>
    <n v="47.730000000000004"/>
    <n v="129"/>
    <n v="143.19"/>
    <n v="19"/>
    <s v="Aug"/>
    <n v="2022"/>
  </r>
  <r>
    <d v="2022-08-20T00:00:00"/>
    <s v="P0023"/>
    <n v="13"/>
    <x v="2"/>
    <x v="0"/>
    <n v="0"/>
    <s v="Product23"/>
    <s v="Category03"/>
    <s v="Ft"/>
    <n v="141"/>
    <n v="149.46"/>
    <n v="1833"/>
    <n v="1942.98"/>
    <n v="20"/>
    <s v="Aug"/>
    <n v="2022"/>
  </r>
  <r>
    <d v="2022-08-20T00:00:00"/>
    <s v="P0033"/>
    <n v="14"/>
    <x v="2"/>
    <x v="0"/>
    <n v="0"/>
    <s v="Product33"/>
    <s v="Category04"/>
    <s v="Kg"/>
    <n v="95"/>
    <n v="119.7"/>
    <n v="1330"/>
    <n v="1675.8"/>
    <n v="20"/>
    <s v="Aug"/>
    <n v="2022"/>
  </r>
  <r>
    <d v="2022-08-21T00:00:00"/>
    <s v="P0016"/>
    <n v="4"/>
    <x v="2"/>
    <x v="0"/>
    <n v="0"/>
    <s v="Product16"/>
    <s v="Category02"/>
    <s v="No."/>
    <n v="13"/>
    <n v="16.64"/>
    <n v="52"/>
    <n v="66.56"/>
    <n v="21"/>
    <s v="Aug"/>
    <n v="2022"/>
  </r>
  <r>
    <d v="2022-08-23T00:00:00"/>
    <s v="P0044"/>
    <n v="11"/>
    <x v="1"/>
    <x v="0"/>
    <n v="0"/>
    <s v="Product44"/>
    <s v="Category05"/>
    <s v="Kg"/>
    <n v="76"/>
    <n v="82.08"/>
    <n v="836"/>
    <n v="902.88"/>
    <n v="23"/>
    <s v="Aug"/>
    <n v="2022"/>
  </r>
  <r>
    <d v="2022-08-23T00:00:00"/>
    <s v="P0029"/>
    <n v="14"/>
    <x v="2"/>
    <x v="1"/>
    <n v="0"/>
    <s v="Product29"/>
    <s v="Category04"/>
    <s v="Lt"/>
    <n v="47"/>
    <n v="53.11"/>
    <n v="658"/>
    <n v="743.54"/>
    <n v="23"/>
    <s v="Aug"/>
    <n v="2022"/>
  </r>
  <r>
    <d v="2022-08-24T00:00:00"/>
    <s v="P0005"/>
    <n v="5"/>
    <x v="2"/>
    <x v="1"/>
    <n v="0"/>
    <s v="Product05"/>
    <s v="Category01"/>
    <s v="Ft"/>
    <n v="133"/>
    <n v="155.61000000000001"/>
    <n v="665"/>
    <n v="778.05000000000007"/>
    <n v="24"/>
    <s v="Aug"/>
    <n v="2022"/>
  </r>
  <r>
    <d v="2022-08-26T00:00:00"/>
    <s v="P0019"/>
    <n v="13"/>
    <x v="0"/>
    <x v="1"/>
    <n v="0"/>
    <s v="Product19"/>
    <s v="Category02"/>
    <s v="Ft"/>
    <n v="150"/>
    <n v="210"/>
    <n v="1950"/>
    <n v="2730"/>
    <n v="26"/>
    <s v="Aug"/>
    <n v="2022"/>
  </r>
  <r>
    <d v="2022-08-26T00:00:00"/>
    <s v="P0037"/>
    <n v="8"/>
    <x v="1"/>
    <x v="0"/>
    <n v="0"/>
    <s v="Product37"/>
    <s v="Category05"/>
    <s v="Kg"/>
    <n v="67"/>
    <n v="85.76"/>
    <n v="536"/>
    <n v="686.08"/>
    <n v="26"/>
    <s v="Aug"/>
    <n v="2022"/>
  </r>
  <r>
    <d v="2022-08-27T00:00:00"/>
    <s v="P0039"/>
    <n v="15"/>
    <x v="0"/>
    <x v="0"/>
    <n v="0"/>
    <s v="Product39"/>
    <s v="Category05"/>
    <s v="No."/>
    <n v="37"/>
    <n v="42.55"/>
    <n v="555"/>
    <n v="638.25"/>
    <n v="27"/>
    <s v="Aug"/>
    <n v="2022"/>
  </r>
  <r>
    <d v="2022-08-28T00:00:00"/>
    <s v="P0005"/>
    <n v="9"/>
    <x v="1"/>
    <x v="0"/>
    <n v="0"/>
    <s v="Product05"/>
    <s v="Category01"/>
    <s v="Ft"/>
    <n v="133"/>
    <n v="155.61000000000001"/>
    <n v="1197"/>
    <n v="1400.4900000000002"/>
    <n v="28"/>
    <s v="Aug"/>
    <n v="2022"/>
  </r>
  <r>
    <d v="2022-08-28T00:00:00"/>
    <s v="P0039"/>
    <n v="5"/>
    <x v="2"/>
    <x v="0"/>
    <n v="0"/>
    <s v="Product39"/>
    <s v="Category05"/>
    <s v="No."/>
    <n v="37"/>
    <n v="42.55"/>
    <n v="185"/>
    <n v="212.75"/>
    <n v="28"/>
    <s v="Aug"/>
    <n v="2022"/>
  </r>
  <r>
    <d v="2022-08-30T00:00:00"/>
    <s v="P0006"/>
    <n v="6"/>
    <x v="1"/>
    <x v="1"/>
    <n v="0"/>
    <s v="Product06"/>
    <s v="Category01"/>
    <s v="Kg"/>
    <n v="75"/>
    <n v="85.5"/>
    <n v="450"/>
    <n v="513"/>
    <n v="30"/>
    <s v="Aug"/>
    <n v="2022"/>
  </r>
  <r>
    <d v="2022-08-30T00:00:00"/>
    <s v="P0043"/>
    <n v="6"/>
    <x v="2"/>
    <x v="1"/>
    <n v="0"/>
    <s v="Product43"/>
    <s v="Category05"/>
    <s v="Kg"/>
    <n v="67"/>
    <n v="83.08"/>
    <n v="402"/>
    <n v="498.48"/>
    <n v="30"/>
    <s v="Aug"/>
    <n v="2022"/>
  </r>
  <r>
    <d v="2022-08-30T00:00:00"/>
    <s v="P0025"/>
    <n v="5"/>
    <x v="2"/>
    <x v="1"/>
    <n v="0"/>
    <s v="Product25"/>
    <s v="Category03"/>
    <s v="No."/>
    <n v="7"/>
    <n v="8.33"/>
    <n v="35"/>
    <n v="41.65"/>
    <n v="30"/>
    <s v="Aug"/>
    <n v="2022"/>
  </r>
  <r>
    <d v="2022-08-31T00:00:00"/>
    <s v="P0015"/>
    <n v="13"/>
    <x v="2"/>
    <x v="1"/>
    <n v="0"/>
    <s v="Product15"/>
    <s v="Category02"/>
    <s v="No."/>
    <n v="12"/>
    <n v="15.719999999999999"/>
    <n v="156"/>
    <n v="204.35999999999999"/>
    <n v="31"/>
    <s v="Aug"/>
    <n v="2022"/>
  </r>
  <r>
    <d v="2022-09-04T00:00:00"/>
    <s v="P0002"/>
    <n v="1"/>
    <x v="2"/>
    <x v="1"/>
    <n v="0"/>
    <s v="Product02"/>
    <s v="Category01"/>
    <s v="Kg"/>
    <n v="105"/>
    <n v="142.80000000000001"/>
    <n v="105"/>
    <n v="142.80000000000001"/>
    <n v="4"/>
    <s v="Sep"/>
    <n v="2022"/>
  </r>
  <r>
    <d v="2022-09-06T00:00:00"/>
    <s v="P0005"/>
    <n v="12"/>
    <x v="0"/>
    <x v="0"/>
    <n v="0"/>
    <s v="Product05"/>
    <s v="Category01"/>
    <s v="Ft"/>
    <n v="133"/>
    <n v="155.61000000000001"/>
    <n v="1596"/>
    <n v="1867.3200000000002"/>
    <n v="6"/>
    <s v="Sep"/>
    <n v="2022"/>
  </r>
  <r>
    <d v="2022-09-09T00:00:00"/>
    <s v="P0041"/>
    <n v="9"/>
    <x v="2"/>
    <x v="0"/>
    <n v="0"/>
    <s v="Product41"/>
    <s v="Category05"/>
    <s v="Ft"/>
    <n v="138"/>
    <n v="173.88"/>
    <n v="1242"/>
    <n v="1564.92"/>
    <n v="9"/>
    <s v="Sep"/>
    <n v="2022"/>
  </r>
  <r>
    <d v="2022-09-09T00:00:00"/>
    <s v="P0003"/>
    <n v="3"/>
    <x v="2"/>
    <x v="0"/>
    <n v="0"/>
    <s v="Product03"/>
    <s v="Category01"/>
    <s v="Kg"/>
    <n v="71"/>
    <n v="80.94"/>
    <n v="213"/>
    <n v="242.82"/>
    <n v="9"/>
    <s v="Sep"/>
    <n v="2022"/>
  </r>
  <r>
    <d v="2022-09-10T00:00:00"/>
    <s v="P0035"/>
    <n v="15"/>
    <x v="1"/>
    <x v="1"/>
    <n v="0"/>
    <s v="Product35"/>
    <s v="Category04"/>
    <s v="No."/>
    <n v="5"/>
    <n v="6.7"/>
    <n v="75"/>
    <n v="100.5"/>
    <n v="10"/>
    <s v="Sep"/>
    <n v="2022"/>
  </r>
  <r>
    <d v="2022-09-10T00:00:00"/>
    <s v="P0038"/>
    <n v="4"/>
    <x v="2"/>
    <x v="1"/>
    <n v="0"/>
    <s v="Product38"/>
    <s v="Category05"/>
    <s v="Kg"/>
    <n v="72"/>
    <n v="79.92"/>
    <n v="288"/>
    <n v="319.68"/>
    <n v="10"/>
    <s v="Sep"/>
    <n v="2022"/>
  </r>
  <r>
    <d v="2022-09-14T00:00:00"/>
    <s v="P0029"/>
    <n v="3"/>
    <x v="2"/>
    <x v="1"/>
    <n v="0"/>
    <s v="Product29"/>
    <s v="Category04"/>
    <s v="Lt"/>
    <n v="47"/>
    <n v="53.11"/>
    <n v="141"/>
    <n v="159.32999999999998"/>
    <n v="14"/>
    <s v="Sep"/>
    <n v="2022"/>
  </r>
  <r>
    <d v="2022-09-15T00:00:00"/>
    <s v="P0037"/>
    <n v="15"/>
    <x v="1"/>
    <x v="0"/>
    <n v="0"/>
    <s v="Product37"/>
    <s v="Category05"/>
    <s v="Kg"/>
    <n v="67"/>
    <n v="85.76"/>
    <n v="1005"/>
    <n v="1286.4000000000001"/>
    <n v="15"/>
    <s v="Sep"/>
    <n v="2022"/>
  </r>
  <r>
    <d v="2022-09-18T00:00:00"/>
    <s v="P0026"/>
    <n v="14"/>
    <x v="1"/>
    <x v="1"/>
    <n v="0"/>
    <s v="Product26"/>
    <s v="Category04"/>
    <s v="No."/>
    <n v="18"/>
    <n v="24.66"/>
    <n v="252"/>
    <n v="345.24"/>
    <n v="18"/>
    <s v="Sep"/>
    <n v="2022"/>
  </r>
  <r>
    <d v="2022-09-19T00:00:00"/>
    <s v="P0033"/>
    <n v="8"/>
    <x v="0"/>
    <x v="1"/>
    <n v="0"/>
    <s v="Product33"/>
    <s v="Category04"/>
    <s v="Kg"/>
    <n v="95"/>
    <n v="119.7"/>
    <n v="760"/>
    <n v="957.6"/>
    <n v="19"/>
    <s v="Sep"/>
    <n v="2022"/>
  </r>
  <r>
    <d v="2022-09-20T00:00:00"/>
    <s v="P0033"/>
    <n v="6"/>
    <x v="2"/>
    <x v="0"/>
    <n v="0"/>
    <s v="Product33"/>
    <s v="Category04"/>
    <s v="Kg"/>
    <n v="95"/>
    <n v="119.7"/>
    <n v="570"/>
    <n v="718.2"/>
    <n v="20"/>
    <s v="Sep"/>
    <n v="2022"/>
  </r>
  <r>
    <d v="2022-09-20T00:00:00"/>
    <s v="P0001"/>
    <n v="10"/>
    <x v="2"/>
    <x v="0"/>
    <n v="0"/>
    <s v="Product01"/>
    <s v="Category01"/>
    <s v="Kg"/>
    <n v="98"/>
    <n v="103.88"/>
    <n v="980"/>
    <n v="1038.8"/>
    <n v="20"/>
    <s v="Sep"/>
    <n v="2022"/>
  </r>
  <r>
    <d v="2022-09-21T00:00:00"/>
    <s v="P0018"/>
    <n v="14"/>
    <x v="1"/>
    <x v="0"/>
    <n v="0"/>
    <s v="Product18"/>
    <s v="Category02"/>
    <s v="No."/>
    <n v="37"/>
    <n v="49.21"/>
    <n v="518"/>
    <n v="688.94"/>
    <n v="21"/>
    <s v="Sep"/>
    <n v="2022"/>
  </r>
  <r>
    <d v="2022-09-21T00:00:00"/>
    <s v="P0026"/>
    <n v="5"/>
    <x v="2"/>
    <x v="1"/>
    <n v="0"/>
    <s v="Product26"/>
    <s v="Category04"/>
    <s v="No."/>
    <n v="18"/>
    <n v="24.66"/>
    <n v="90"/>
    <n v="123.3"/>
    <n v="21"/>
    <s v="Sep"/>
    <n v="2022"/>
  </r>
  <r>
    <d v="2022-09-22T00:00:00"/>
    <s v="P0043"/>
    <n v="12"/>
    <x v="1"/>
    <x v="0"/>
    <n v="0"/>
    <s v="Product43"/>
    <s v="Category05"/>
    <s v="Kg"/>
    <n v="67"/>
    <n v="83.08"/>
    <n v="804"/>
    <n v="996.96"/>
    <n v="22"/>
    <s v="Sep"/>
    <n v="2022"/>
  </r>
  <r>
    <d v="2022-09-23T00:00:00"/>
    <s v="P0012"/>
    <n v="12"/>
    <x v="2"/>
    <x v="0"/>
    <n v="0"/>
    <s v="Product12"/>
    <s v="Category02"/>
    <s v="Kg"/>
    <n v="73"/>
    <n v="94.17"/>
    <n v="876"/>
    <n v="1130.04"/>
    <n v="23"/>
    <s v="Sep"/>
    <n v="2022"/>
  </r>
  <r>
    <d v="2022-09-24T00:00:00"/>
    <s v="P0032"/>
    <n v="14"/>
    <x v="2"/>
    <x v="0"/>
    <n v="0"/>
    <s v="Product32"/>
    <s v="Category04"/>
    <s v="Kg"/>
    <n v="89"/>
    <n v="117.48"/>
    <n v="1246"/>
    <n v="1644.72"/>
    <n v="24"/>
    <s v="Sep"/>
    <n v="2022"/>
  </r>
  <r>
    <d v="2022-09-24T00:00:00"/>
    <s v="P0032"/>
    <n v="8"/>
    <x v="2"/>
    <x v="1"/>
    <n v="0"/>
    <s v="Product32"/>
    <s v="Category04"/>
    <s v="Kg"/>
    <n v="89"/>
    <n v="117.48"/>
    <n v="712"/>
    <n v="939.84"/>
    <n v="24"/>
    <s v="Sep"/>
    <n v="2022"/>
  </r>
  <r>
    <d v="2022-09-27T00:00:00"/>
    <s v="P0036"/>
    <n v="4"/>
    <x v="2"/>
    <x v="1"/>
    <n v="0"/>
    <s v="Product36"/>
    <s v="Category04"/>
    <s v="Kg"/>
    <n v="90"/>
    <n v="96.3"/>
    <n v="360"/>
    <n v="385.2"/>
    <n v="27"/>
    <s v="Sep"/>
    <n v="2022"/>
  </r>
  <r>
    <d v="2022-09-27T00:00:00"/>
    <s v="P0044"/>
    <n v="9"/>
    <x v="2"/>
    <x v="1"/>
    <n v="0"/>
    <s v="Product44"/>
    <s v="Category05"/>
    <s v="Kg"/>
    <n v="76"/>
    <n v="82.08"/>
    <n v="684"/>
    <n v="738.72"/>
    <n v="27"/>
    <s v="Sep"/>
    <n v="2022"/>
  </r>
  <r>
    <d v="2022-09-27T00:00:00"/>
    <s v="P0038"/>
    <n v="3"/>
    <x v="0"/>
    <x v="1"/>
    <n v="0"/>
    <s v="Product38"/>
    <s v="Category05"/>
    <s v="Kg"/>
    <n v="72"/>
    <n v="79.92"/>
    <n v="216"/>
    <n v="239.76"/>
    <n v="27"/>
    <s v="Sep"/>
    <n v="2022"/>
  </r>
  <r>
    <d v="2022-09-29T00:00:00"/>
    <s v="P0034"/>
    <n v="13"/>
    <x v="2"/>
    <x v="0"/>
    <n v="0"/>
    <s v="Product34"/>
    <s v="Category04"/>
    <s v="Lt"/>
    <n v="55"/>
    <n v="58.3"/>
    <n v="715"/>
    <n v="757.9"/>
    <n v="29"/>
    <s v="Sep"/>
    <n v="2022"/>
  </r>
  <r>
    <d v="2022-10-03T00:00:00"/>
    <s v="P0011"/>
    <n v="5"/>
    <x v="2"/>
    <x v="1"/>
    <n v="0"/>
    <s v="Product11"/>
    <s v="Category02"/>
    <s v="Lt"/>
    <n v="44"/>
    <n v="48.4"/>
    <n v="220"/>
    <n v="242"/>
    <n v="3"/>
    <s v="Oct"/>
    <n v="2022"/>
  </r>
  <r>
    <d v="2022-10-04T00:00:00"/>
    <s v="P0007"/>
    <n v="15"/>
    <x v="2"/>
    <x v="0"/>
    <n v="0"/>
    <s v="Product07"/>
    <s v="Category01"/>
    <s v="Lt"/>
    <n v="43"/>
    <n v="47.730000000000004"/>
    <n v="645"/>
    <n v="715.95"/>
    <n v="4"/>
    <s v="Oct"/>
    <n v="2022"/>
  </r>
  <r>
    <d v="2022-10-06T00:00:00"/>
    <s v="P0035"/>
    <n v="1"/>
    <x v="2"/>
    <x v="0"/>
    <n v="0"/>
    <s v="Product35"/>
    <s v="Category04"/>
    <s v="No."/>
    <n v="5"/>
    <n v="6.7"/>
    <n v="5"/>
    <n v="6.7"/>
    <n v="6"/>
    <s v="Oct"/>
    <n v="2022"/>
  </r>
  <r>
    <d v="2022-10-09T00:00:00"/>
    <s v="P0038"/>
    <n v="14"/>
    <x v="1"/>
    <x v="0"/>
    <n v="0"/>
    <s v="Product38"/>
    <s v="Category05"/>
    <s v="Kg"/>
    <n v="72"/>
    <n v="79.92"/>
    <n v="1008"/>
    <n v="1118.8800000000001"/>
    <n v="9"/>
    <s v="Oct"/>
    <n v="2022"/>
  </r>
  <r>
    <d v="2022-10-10T00:00:00"/>
    <s v="P0019"/>
    <n v="9"/>
    <x v="2"/>
    <x v="0"/>
    <n v="0"/>
    <s v="Product19"/>
    <s v="Category02"/>
    <s v="Ft"/>
    <n v="150"/>
    <n v="210"/>
    <n v="1350"/>
    <n v="1890"/>
    <n v="10"/>
    <s v="Oct"/>
    <n v="2022"/>
  </r>
  <r>
    <d v="2022-10-10T00:00:00"/>
    <s v="P0044"/>
    <n v="12"/>
    <x v="1"/>
    <x v="0"/>
    <n v="0"/>
    <s v="Product44"/>
    <s v="Category05"/>
    <s v="Kg"/>
    <n v="76"/>
    <n v="82.08"/>
    <n v="912"/>
    <n v="984.96"/>
    <n v="10"/>
    <s v="Oct"/>
    <n v="2022"/>
  </r>
  <r>
    <d v="2022-10-11T00:00:00"/>
    <s v="P0008"/>
    <n v="10"/>
    <x v="2"/>
    <x v="0"/>
    <n v="0"/>
    <s v="Product08"/>
    <s v="Category01"/>
    <s v="Kg"/>
    <n v="83"/>
    <n v="94.62"/>
    <n v="830"/>
    <n v="946.2"/>
    <n v="11"/>
    <s v="Oct"/>
    <n v="2022"/>
  </r>
  <r>
    <d v="2022-10-13T00:00:00"/>
    <s v="P0002"/>
    <n v="15"/>
    <x v="1"/>
    <x v="0"/>
    <n v="0"/>
    <s v="Product02"/>
    <s v="Category01"/>
    <s v="Kg"/>
    <n v="105"/>
    <n v="142.80000000000001"/>
    <n v="1575"/>
    <n v="2142"/>
    <n v="13"/>
    <s v="Oct"/>
    <n v="2022"/>
  </r>
  <r>
    <d v="2022-10-14T00:00:00"/>
    <s v="P0044"/>
    <n v="15"/>
    <x v="0"/>
    <x v="0"/>
    <n v="0"/>
    <s v="Product44"/>
    <s v="Category05"/>
    <s v="Kg"/>
    <n v="76"/>
    <n v="82.08"/>
    <n v="1140"/>
    <n v="1231.2"/>
    <n v="14"/>
    <s v="Oct"/>
    <n v="2022"/>
  </r>
  <r>
    <d v="2022-10-15T00:00:00"/>
    <s v="P0015"/>
    <n v="10"/>
    <x v="2"/>
    <x v="1"/>
    <n v="0"/>
    <s v="Product15"/>
    <s v="Category02"/>
    <s v="No."/>
    <n v="12"/>
    <n v="15.719999999999999"/>
    <n v="120"/>
    <n v="157.19999999999999"/>
    <n v="15"/>
    <s v="Oct"/>
    <n v="2022"/>
  </r>
  <r>
    <d v="2022-10-16T00:00:00"/>
    <s v="P0036"/>
    <n v="3"/>
    <x v="1"/>
    <x v="0"/>
    <n v="0"/>
    <s v="Product36"/>
    <s v="Category04"/>
    <s v="Kg"/>
    <n v="90"/>
    <n v="96.3"/>
    <n v="270"/>
    <n v="288.89999999999998"/>
    <n v="16"/>
    <s v="Oct"/>
    <n v="2022"/>
  </r>
  <r>
    <d v="2022-10-23T00:00:00"/>
    <s v="P0024"/>
    <n v="14"/>
    <x v="1"/>
    <x v="1"/>
    <n v="0"/>
    <s v="Product24"/>
    <s v="Category03"/>
    <s v="Ft"/>
    <n v="144"/>
    <n v="156.96"/>
    <n v="2016"/>
    <n v="2197.44"/>
    <n v="23"/>
    <s v="Oct"/>
    <n v="2022"/>
  </r>
  <r>
    <d v="2022-10-30T00:00:00"/>
    <s v="P0042"/>
    <n v="3"/>
    <x v="2"/>
    <x v="1"/>
    <n v="0"/>
    <s v="Product42"/>
    <s v="Category05"/>
    <s v="Ft"/>
    <n v="120"/>
    <n v="162"/>
    <n v="360"/>
    <n v="486"/>
    <n v="30"/>
    <s v="Oct"/>
    <n v="2022"/>
  </r>
  <r>
    <d v="2022-10-31T00:00:00"/>
    <s v="P0038"/>
    <n v="8"/>
    <x v="2"/>
    <x v="0"/>
    <n v="0"/>
    <s v="Product38"/>
    <s v="Category05"/>
    <s v="Kg"/>
    <n v="72"/>
    <n v="79.92"/>
    <n v="576"/>
    <n v="639.36"/>
    <n v="31"/>
    <s v="Oct"/>
    <n v="2022"/>
  </r>
  <r>
    <d v="2022-11-01T00:00:00"/>
    <s v="P0012"/>
    <n v="15"/>
    <x v="0"/>
    <x v="0"/>
    <n v="0"/>
    <s v="Product12"/>
    <s v="Category02"/>
    <s v="Kg"/>
    <n v="73"/>
    <n v="94.17"/>
    <n v="1095"/>
    <n v="1412.55"/>
    <n v="1"/>
    <s v="Nov"/>
    <n v="2022"/>
  </r>
  <r>
    <d v="2022-11-02T00:00:00"/>
    <s v="P0015"/>
    <n v="15"/>
    <x v="0"/>
    <x v="1"/>
    <n v="0"/>
    <s v="Product15"/>
    <s v="Category02"/>
    <s v="No."/>
    <n v="12"/>
    <n v="15.719999999999999"/>
    <n v="180"/>
    <n v="235.79999999999998"/>
    <n v="2"/>
    <s v="Nov"/>
    <n v="2022"/>
  </r>
  <r>
    <d v="2022-11-02T00:00:00"/>
    <s v="P0030"/>
    <n v="15"/>
    <x v="2"/>
    <x v="1"/>
    <n v="0"/>
    <s v="Product30"/>
    <s v="Category04"/>
    <s v="Ft"/>
    <n v="148"/>
    <n v="201.28"/>
    <n v="2220"/>
    <n v="3019.2"/>
    <n v="2"/>
    <s v="Nov"/>
    <n v="2022"/>
  </r>
  <r>
    <d v="2022-11-02T00:00:00"/>
    <s v="P0035"/>
    <n v="5"/>
    <x v="2"/>
    <x v="1"/>
    <n v="0"/>
    <s v="Product35"/>
    <s v="Category04"/>
    <s v="No."/>
    <n v="5"/>
    <n v="6.7"/>
    <n v="25"/>
    <n v="33.5"/>
    <n v="2"/>
    <s v="Nov"/>
    <n v="2022"/>
  </r>
  <r>
    <d v="2022-11-03T00:00:00"/>
    <s v="P0020"/>
    <n v="11"/>
    <x v="1"/>
    <x v="0"/>
    <n v="0"/>
    <s v="Product20"/>
    <s v="Category03"/>
    <s v="Lt"/>
    <n v="61"/>
    <n v="76.25"/>
    <n v="671"/>
    <n v="838.75"/>
    <n v="3"/>
    <s v="Nov"/>
    <n v="2022"/>
  </r>
  <r>
    <d v="2022-11-04T00:00:00"/>
    <s v="P0008"/>
    <n v="10"/>
    <x v="2"/>
    <x v="0"/>
    <n v="0"/>
    <s v="Product08"/>
    <s v="Category01"/>
    <s v="Kg"/>
    <n v="83"/>
    <n v="94.62"/>
    <n v="830"/>
    <n v="946.2"/>
    <n v="4"/>
    <s v="Nov"/>
    <n v="2022"/>
  </r>
  <r>
    <d v="2022-11-05T00:00:00"/>
    <s v="P0019"/>
    <n v="15"/>
    <x v="2"/>
    <x v="1"/>
    <n v="0"/>
    <s v="Product19"/>
    <s v="Category02"/>
    <s v="Ft"/>
    <n v="150"/>
    <n v="210"/>
    <n v="2250"/>
    <n v="3150"/>
    <n v="5"/>
    <s v="Nov"/>
    <n v="2022"/>
  </r>
  <r>
    <d v="2022-11-06T00:00:00"/>
    <s v="P0043"/>
    <n v="13"/>
    <x v="2"/>
    <x v="1"/>
    <n v="0"/>
    <s v="Product43"/>
    <s v="Category05"/>
    <s v="Kg"/>
    <n v="67"/>
    <n v="83.08"/>
    <n v="871"/>
    <n v="1080.04"/>
    <n v="6"/>
    <s v="Nov"/>
    <n v="2022"/>
  </r>
  <r>
    <d v="2022-11-06T00:00:00"/>
    <s v="P0015"/>
    <n v="13"/>
    <x v="1"/>
    <x v="0"/>
    <n v="0"/>
    <s v="Product15"/>
    <s v="Category02"/>
    <s v="No."/>
    <n v="12"/>
    <n v="15.719999999999999"/>
    <n v="156"/>
    <n v="204.35999999999999"/>
    <n v="6"/>
    <s v="Nov"/>
    <n v="2022"/>
  </r>
  <r>
    <d v="2022-11-06T00:00:00"/>
    <s v="P0042"/>
    <n v="13"/>
    <x v="2"/>
    <x v="1"/>
    <n v="0"/>
    <s v="Product42"/>
    <s v="Category05"/>
    <s v="Ft"/>
    <n v="120"/>
    <n v="162"/>
    <n v="1560"/>
    <n v="2106"/>
    <n v="6"/>
    <s v="Nov"/>
    <n v="2022"/>
  </r>
  <r>
    <d v="2022-11-07T00:00:00"/>
    <s v="P0040"/>
    <n v="13"/>
    <x v="1"/>
    <x v="1"/>
    <n v="0"/>
    <s v="Product40"/>
    <s v="Category05"/>
    <s v="Kg"/>
    <n v="90"/>
    <n v="115.2"/>
    <n v="1170"/>
    <n v="1497.6000000000001"/>
    <n v="7"/>
    <s v="Nov"/>
    <n v="2022"/>
  </r>
  <r>
    <d v="2022-11-08T00:00:00"/>
    <s v="P0036"/>
    <n v="11"/>
    <x v="0"/>
    <x v="1"/>
    <n v="0"/>
    <s v="Product36"/>
    <s v="Category04"/>
    <s v="Kg"/>
    <n v="90"/>
    <n v="96.3"/>
    <n v="990"/>
    <n v="1059.3"/>
    <n v="8"/>
    <s v="Nov"/>
    <n v="2022"/>
  </r>
  <r>
    <d v="2022-11-08T00:00:00"/>
    <s v="P0019"/>
    <n v="10"/>
    <x v="0"/>
    <x v="0"/>
    <n v="0"/>
    <s v="Product19"/>
    <s v="Category02"/>
    <s v="Ft"/>
    <n v="150"/>
    <n v="210"/>
    <n v="1500"/>
    <n v="2100"/>
    <n v="8"/>
    <s v="Nov"/>
    <n v="2022"/>
  </r>
  <r>
    <d v="2022-11-09T00:00:00"/>
    <s v="P0027"/>
    <n v="8"/>
    <x v="1"/>
    <x v="1"/>
    <n v="0"/>
    <s v="Product27"/>
    <s v="Category04"/>
    <s v="Lt"/>
    <n v="48"/>
    <n v="57.120000000000005"/>
    <n v="384"/>
    <n v="456.96000000000004"/>
    <n v="9"/>
    <s v="Nov"/>
    <n v="2022"/>
  </r>
  <r>
    <d v="2022-11-10T00:00:00"/>
    <s v="P0018"/>
    <n v="7"/>
    <x v="2"/>
    <x v="0"/>
    <n v="0"/>
    <s v="Product18"/>
    <s v="Category02"/>
    <s v="No."/>
    <n v="37"/>
    <n v="49.21"/>
    <n v="259"/>
    <n v="344.47"/>
    <n v="10"/>
    <s v="Nov"/>
    <n v="2022"/>
  </r>
  <r>
    <d v="2022-11-13T00:00:00"/>
    <s v="P0027"/>
    <n v="10"/>
    <x v="0"/>
    <x v="1"/>
    <n v="0"/>
    <s v="Product27"/>
    <s v="Category04"/>
    <s v="Lt"/>
    <n v="48"/>
    <n v="57.120000000000005"/>
    <n v="480"/>
    <n v="571.20000000000005"/>
    <n v="13"/>
    <s v="Nov"/>
    <n v="2022"/>
  </r>
  <r>
    <d v="2022-11-14T00:00:00"/>
    <s v="P0002"/>
    <n v="1"/>
    <x v="2"/>
    <x v="1"/>
    <n v="0"/>
    <s v="Product02"/>
    <s v="Category01"/>
    <s v="Kg"/>
    <n v="105"/>
    <n v="142.80000000000001"/>
    <n v="105"/>
    <n v="142.80000000000001"/>
    <n v="14"/>
    <s v="Nov"/>
    <n v="2022"/>
  </r>
  <r>
    <d v="2022-11-15T00:00:00"/>
    <s v="P0012"/>
    <n v="14"/>
    <x v="2"/>
    <x v="1"/>
    <n v="0"/>
    <s v="Product12"/>
    <s v="Category02"/>
    <s v="Kg"/>
    <n v="73"/>
    <n v="94.17"/>
    <n v="1022"/>
    <n v="1318.38"/>
    <n v="15"/>
    <s v="Nov"/>
    <n v="2022"/>
  </r>
  <r>
    <d v="2022-11-16T00:00:00"/>
    <s v="P0017"/>
    <n v="8"/>
    <x v="1"/>
    <x v="0"/>
    <n v="0"/>
    <s v="Product17"/>
    <s v="Category02"/>
    <s v="Ft"/>
    <n v="134"/>
    <n v="156.78"/>
    <n v="1072"/>
    <n v="1254.24"/>
    <n v="16"/>
    <s v="Nov"/>
    <n v="2022"/>
  </r>
  <r>
    <d v="2022-11-18T00:00:00"/>
    <s v="P0034"/>
    <n v="8"/>
    <x v="2"/>
    <x v="1"/>
    <n v="0"/>
    <s v="Product34"/>
    <s v="Category04"/>
    <s v="Lt"/>
    <n v="55"/>
    <n v="58.3"/>
    <n v="440"/>
    <n v="466.4"/>
    <n v="18"/>
    <s v="Nov"/>
    <n v="2022"/>
  </r>
  <r>
    <d v="2022-11-21T00:00:00"/>
    <s v="P0020"/>
    <n v="6"/>
    <x v="2"/>
    <x v="1"/>
    <n v="0"/>
    <s v="Product20"/>
    <s v="Category03"/>
    <s v="Lt"/>
    <n v="61"/>
    <n v="76.25"/>
    <n v="366"/>
    <n v="457.5"/>
    <n v="21"/>
    <s v="Nov"/>
    <n v="2022"/>
  </r>
  <r>
    <d v="2022-11-23T00:00:00"/>
    <s v="P0036"/>
    <n v="12"/>
    <x v="1"/>
    <x v="0"/>
    <n v="0"/>
    <s v="Product36"/>
    <s v="Category04"/>
    <s v="Kg"/>
    <n v="90"/>
    <n v="96.3"/>
    <n v="1080"/>
    <n v="1155.5999999999999"/>
    <n v="23"/>
    <s v="Nov"/>
    <n v="2022"/>
  </r>
  <r>
    <d v="2022-11-25T00:00:00"/>
    <s v="P0004"/>
    <n v="5"/>
    <x v="2"/>
    <x v="1"/>
    <n v="0"/>
    <s v="Product04"/>
    <s v="Category01"/>
    <s v="Lt"/>
    <n v="44"/>
    <n v="48.84"/>
    <n v="220"/>
    <n v="244.20000000000002"/>
    <n v="25"/>
    <s v="Nov"/>
    <n v="2022"/>
  </r>
  <r>
    <d v="2022-11-26T00:00:00"/>
    <s v="P0032"/>
    <n v="5"/>
    <x v="2"/>
    <x v="0"/>
    <n v="0"/>
    <s v="Product32"/>
    <s v="Category04"/>
    <s v="Kg"/>
    <n v="89"/>
    <n v="117.48"/>
    <n v="445"/>
    <n v="587.4"/>
    <n v="26"/>
    <s v="Nov"/>
    <n v="2022"/>
  </r>
  <r>
    <d v="2022-11-27T00:00:00"/>
    <s v="P0034"/>
    <n v="15"/>
    <x v="2"/>
    <x v="0"/>
    <n v="0"/>
    <s v="Product34"/>
    <s v="Category04"/>
    <s v="Lt"/>
    <n v="55"/>
    <n v="58.3"/>
    <n v="825"/>
    <n v="874.5"/>
    <n v="27"/>
    <s v="Nov"/>
    <n v="2022"/>
  </r>
  <r>
    <d v="2022-11-28T00:00:00"/>
    <s v="P0031"/>
    <n v="8"/>
    <x v="2"/>
    <x v="1"/>
    <n v="0"/>
    <s v="Product31"/>
    <s v="Category04"/>
    <s v="Kg"/>
    <n v="93"/>
    <n v="104.16"/>
    <n v="744"/>
    <n v="833.28"/>
    <n v="28"/>
    <s v="Nov"/>
    <n v="2022"/>
  </r>
  <r>
    <d v="2022-11-30T00:00:00"/>
    <s v="P0015"/>
    <n v="2"/>
    <x v="2"/>
    <x v="0"/>
    <n v="0"/>
    <s v="Product15"/>
    <s v="Category02"/>
    <s v="No."/>
    <n v="12"/>
    <n v="15.719999999999999"/>
    <n v="24"/>
    <n v="31.439999999999998"/>
    <n v="30"/>
    <s v="Nov"/>
    <n v="2022"/>
  </r>
  <r>
    <d v="2022-12-03T00:00:00"/>
    <s v="P0028"/>
    <n v="5"/>
    <x v="0"/>
    <x v="1"/>
    <n v="0"/>
    <s v="Product28"/>
    <s v="Category04"/>
    <s v="No."/>
    <n v="37"/>
    <n v="41.81"/>
    <n v="185"/>
    <n v="209.05"/>
    <n v="3"/>
    <s v="Dec"/>
    <n v="2022"/>
  </r>
  <r>
    <d v="2022-12-04T00:00:00"/>
    <s v="P0026"/>
    <n v="10"/>
    <x v="2"/>
    <x v="1"/>
    <n v="0"/>
    <s v="Product26"/>
    <s v="Category04"/>
    <s v="No."/>
    <n v="18"/>
    <n v="24.66"/>
    <n v="180"/>
    <n v="246.6"/>
    <n v="4"/>
    <s v="Dec"/>
    <n v="2022"/>
  </r>
  <r>
    <d v="2022-12-04T00:00:00"/>
    <s v="P0044"/>
    <n v="15"/>
    <x v="2"/>
    <x v="1"/>
    <n v="0"/>
    <s v="Product44"/>
    <s v="Category05"/>
    <s v="Kg"/>
    <n v="76"/>
    <n v="82.08"/>
    <n v="1140"/>
    <n v="1231.2"/>
    <n v="4"/>
    <s v="Dec"/>
    <n v="2022"/>
  </r>
  <r>
    <d v="2022-12-07T00:00:00"/>
    <s v="P0038"/>
    <n v="12"/>
    <x v="2"/>
    <x v="1"/>
    <n v="0"/>
    <s v="Product38"/>
    <s v="Category05"/>
    <s v="Kg"/>
    <n v="72"/>
    <n v="79.92"/>
    <n v="864"/>
    <n v="959.04"/>
    <n v="7"/>
    <s v="Dec"/>
    <n v="2022"/>
  </r>
  <r>
    <d v="2022-12-07T00:00:00"/>
    <s v="P0016"/>
    <n v="13"/>
    <x v="2"/>
    <x v="0"/>
    <n v="0"/>
    <s v="Product16"/>
    <s v="Category02"/>
    <s v="No."/>
    <n v="13"/>
    <n v="16.64"/>
    <n v="169"/>
    <n v="216.32"/>
    <n v="7"/>
    <s v="Dec"/>
    <n v="2022"/>
  </r>
  <r>
    <d v="2022-12-07T00:00:00"/>
    <s v="P0038"/>
    <n v="5"/>
    <x v="2"/>
    <x v="1"/>
    <n v="0"/>
    <s v="Product38"/>
    <s v="Category05"/>
    <s v="Kg"/>
    <n v="72"/>
    <n v="79.92"/>
    <n v="360"/>
    <n v="399.6"/>
    <n v="7"/>
    <s v="Dec"/>
    <n v="2022"/>
  </r>
  <r>
    <d v="2022-12-11T00:00:00"/>
    <s v="P0027"/>
    <n v="5"/>
    <x v="2"/>
    <x v="0"/>
    <n v="0"/>
    <s v="Product27"/>
    <s v="Category04"/>
    <s v="Lt"/>
    <n v="48"/>
    <n v="57.120000000000005"/>
    <n v="240"/>
    <n v="285.60000000000002"/>
    <n v="11"/>
    <s v="Dec"/>
    <n v="2022"/>
  </r>
  <r>
    <d v="2022-12-11T00:00:00"/>
    <s v="P0013"/>
    <n v="9"/>
    <x v="0"/>
    <x v="0"/>
    <n v="0"/>
    <s v="Product13"/>
    <s v="Category02"/>
    <s v="Kg"/>
    <n v="112"/>
    <n v="122.08"/>
    <n v="1008"/>
    <n v="1098.72"/>
    <n v="11"/>
    <s v="Dec"/>
    <n v="2022"/>
  </r>
  <r>
    <d v="2022-12-11T00:00:00"/>
    <s v="P0014"/>
    <n v="10"/>
    <x v="1"/>
    <x v="1"/>
    <n v="0"/>
    <s v="Product14"/>
    <s v="Category02"/>
    <s v="Kg"/>
    <n v="112"/>
    <n v="146.72"/>
    <n v="1120"/>
    <n v="1467.2"/>
    <n v="11"/>
    <s v="Dec"/>
    <n v="2022"/>
  </r>
  <r>
    <d v="2022-12-12T00:00:00"/>
    <s v="P0030"/>
    <n v="9"/>
    <x v="0"/>
    <x v="1"/>
    <n v="0"/>
    <s v="Product30"/>
    <s v="Category04"/>
    <s v="Ft"/>
    <n v="148"/>
    <n v="201.28"/>
    <n v="1332"/>
    <n v="1811.52"/>
    <n v="12"/>
    <s v="Dec"/>
    <n v="2022"/>
  </r>
  <r>
    <d v="2022-12-12T00:00:00"/>
    <s v="P0041"/>
    <n v="10"/>
    <x v="0"/>
    <x v="0"/>
    <n v="0"/>
    <s v="Product41"/>
    <s v="Category05"/>
    <s v="Ft"/>
    <n v="138"/>
    <n v="173.88"/>
    <n v="1380"/>
    <n v="1738.8"/>
    <n v="12"/>
    <s v="Dec"/>
    <n v="2022"/>
  </r>
  <r>
    <d v="2022-12-14T00:00:00"/>
    <s v="P0005"/>
    <n v="4"/>
    <x v="2"/>
    <x v="1"/>
    <n v="0"/>
    <s v="Product05"/>
    <s v="Category01"/>
    <s v="Ft"/>
    <n v="133"/>
    <n v="155.61000000000001"/>
    <n v="532"/>
    <n v="622.44000000000005"/>
    <n v="14"/>
    <s v="Dec"/>
    <n v="2022"/>
  </r>
  <r>
    <d v="2022-12-15T00:00:00"/>
    <s v="P0009"/>
    <n v="13"/>
    <x v="2"/>
    <x v="0"/>
    <n v="0"/>
    <s v="Product09"/>
    <s v="Category01"/>
    <s v="No."/>
    <n v="6"/>
    <n v="7.8599999999999994"/>
    <n v="78"/>
    <n v="102.17999999999999"/>
    <n v="15"/>
    <s v="Dec"/>
    <n v="2022"/>
  </r>
  <r>
    <d v="2022-12-19T00:00:00"/>
    <s v="P0044"/>
    <n v="7"/>
    <x v="2"/>
    <x v="0"/>
    <n v="0"/>
    <s v="Product44"/>
    <s v="Category05"/>
    <s v="Kg"/>
    <n v="76"/>
    <n v="82.08"/>
    <n v="532"/>
    <n v="574.55999999999995"/>
    <n v="19"/>
    <s v="Dec"/>
    <n v="2022"/>
  </r>
  <r>
    <d v="2022-12-19T00:00:00"/>
    <s v="P0011"/>
    <n v="14"/>
    <x v="2"/>
    <x v="1"/>
    <n v="0"/>
    <s v="Product11"/>
    <s v="Category02"/>
    <s v="Lt"/>
    <n v="44"/>
    <n v="48.4"/>
    <n v="616"/>
    <n v="677.6"/>
    <n v="19"/>
    <s v="Dec"/>
    <n v="2022"/>
  </r>
  <r>
    <d v="2022-12-19T00:00:00"/>
    <s v="P0009"/>
    <n v="11"/>
    <x v="1"/>
    <x v="0"/>
    <n v="0"/>
    <s v="Product09"/>
    <s v="Category01"/>
    <s v="No."/>
    <n v="6"/>
    <n v="7.8599999999999994"/>
    <n v="66"/>
    <n v="86.46"/>
    <n v="19"/>
    <s v="Dec"/>
    <n v="2022"/>
  </r>
  <r>
    <d v="2022-12-21T00:00:00"/>
    <s v="P0006"/>
    <n v="10"/>
    <x v="2"/>
    <x v="0"/>
    <n v="0"/>
    <s v="Product06"/>
    <s v="Category01"/>
    <s v="Kg"/>
    <n v="75"/>
    <n v="85.5"/>
    <n v="750"/>
    <n v="855"/>
    <n v="21"/>
    <s v="Dec"/>
    <n v="2022"/>
  </r>
  <r>
    <d v="2022-12-29T00:00:00"/>
    <s v="P0008"/>
    <n v="15"/>
    <x v="2"/>
    <x v="0"/>
    <n v="0"/>
    <s v="Product08"/>
    <s v="Category01"/>
    <s v="Kg"/>
    <n v="83"/>
    <n v="94.62"/>
    <n v="1245"/>
    <n v="1419.3000000000002"/>
    <n v="29"/>
    <s v="Dec"/>
    <n v="2022"/>
  </r>
  <r>
    <d v="2022-12-29T00:00:00"/>
    <s v="P0042"/>
    <n v="1"/>
    <x v="0"/>
    <x v="1"/>
    <n v="0"/>
    <s v="Product42"/>
    <s v="Category05"/>
    <s v="Ft"/>
    <n v="120"/>
    <n v="162"/>
    <n v="120"/>
    <n v="162"/>
    <n v="29"/>
    <s v="Dec"/>
    <n v="2022"/>
  </r>
  <r>
    <d v="2022-12-30T00:00:00"/>
    <s v="P0041"/>
    <n v="14"/>
    <x v="2"/>
    <x v="0"/>
    <n v="0"/>
    <s v="Product41"/>
    <s v="Category05"/>
    <s v="Ft"/>
    <n v="138"/>
    <n v="173.88"/>
    <n v="1932"/>
    <n v="2434.3199999999997"/>
    <n v="30"/>
    <s v="Dec"/>
    <n v="2022"/>
  </r>
  <r>
    <d v="2022-12-31T00:00:00"/>
    <s v="P0033"/>
    <n v="12"/>
    <x v="1"/>
    <x v="0"/>
    <n v="0"/>
    <s v="Product33"/>
    <s v="Category04"/>
    <s v="Kg"/>
    <n v="95"/>
    <n v="119.7"/>
    <n v="1140"/>
    <n v="1436.4"/>
    <n v="31"/>
    <s v="Dec"/>
    <n v="2022"/>
  </r>
  <r>
    <d v="2022-12-31T00:00:00"/>
    <s v="P0011"/>
    <n v="6"/>
    <x v="1"/>
    <x v="0"/>
    <n v="0"/>
    <s v="Product11"/>
    <s v="Category02"/>
    <s v="Lt"/>
    <n v="44"/>
    <n v="48.4"/>
    <n v="264"/>
    <n v="290.39999999999998"/>
    <n v="31"/>
    <s v="Dec"/>
    <n v="2022"/>
  </r>
  <r>
    <d v="2022-12-31T00:00:00"/>
    <s v="P0011"/>
    <n v="3"/>
    <x v="0"/>
    <x v="1"/>
    <n v="0"/>
    <s v="Product11"/>
    <s v="Category02"/>
    <s v="Lt"/>
    <n v="44"/>
    <n v="48.4"/>
    <n v="132"/>
    <n v="145.19999999999999"/>
    <n v="31"/>
    <s v="Dec"/>
    <n v="202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x v="0"/>
    <s v="Wholesaler"/>
    <s v="Online"/>
    <n v="0"/>
    <s v="Product24"/>
    <x v="0"/>
    <x v="0"/>
    <n v="144"/>
    <n v="156.96"/>
    <n v="1296"/>
    <n v="1412.64"/>
    <n v="1"/>
    <s v="Jan"/>
    <n v="2021"/>
  </r>
  <r>
    <d v="2021-01-02T00:00:00"/>
    <x v="1"/>
    <x v="1"/>
    <s v="Online"/>
    <s v="Cash"/>
    <n v="0"/>
    <s v="Product38"/>
    <x v="1"/>
    <x v="1"/>
    <n v="72"/>
    <n v="79.92"/>
    <n v="1080"/>
    <n v="1198.8"/>
    <n v="2"/>
    <s v="Jan"/>
    <n v="2021"/>
  </r>
  <r>
    <d v="2021-01-02T00:00:00"/>
    <x v="2"/>
    <x v="2"/>
    <s v="Direct Sales"/>
    <s v="Cash"/>
    <n v="0"/>
    <s v="Product13"/>
    <x v="2"/>
    <x v="1"/>
    <n v="112"/>
    <n v="122.08"/>
    <n v="672"/>
    <n v="732.48"/>
    <n v="2"/>
    <s v="Jan"/>
    <n v="2021"/>
  </r>
  <r>
    <d v="2021-01-03T00:00:00"/>
    <x v="3"/>
    <x v="3"/>
    <s v="Direct Sales"/>
    <s v="Online"/>
    <n v="0"/>
    <s v="Product04"/>
    <x v="3"/>
    <x v="2"/>
    <n v="44"/>
    <n v="48.84"/>
    <n v="220"/>
    <n v="244.20000000000002"/>
    <n v="3"/>
    <s v="Jan"/>
    <n v="2021"/>
  </r>
  <r>
    <d v="2021-01-04T00:00:00"/>
    <x v="4"/>
    <x v="4"/>
    <s v="Online"/>
    <s v="Online"/>
    <n v="0"/>
    <s v="Product35"/>
    <x v="4"/>
    <x v="3"/>
    <n v="5"/>
    <n v="6.7"/>
    <n v="60"/>
    <n v="80.400000000000006"/>
    <n v="4"/>
    <s v="Jan"/>
    <n v="2021"/>
  </r>
  <r>
    <d v="2021-01-09T00:00:00"/>
    <x v="5"/>
    <x v="5"/>
    <s v="Direct Sales"/>
    <s v="Cash"/>
    <n v="0"/>
    <s v="Product31"/>
    <x v="4"/>
    <x v="1"/>
    <n v="93"/>
    <n v="104.16"/>
    <n v="93"/>
    <n v="104.16"/>
    <n v="9"/>
    <s v="Jan"/>
    <n v="2021"/>
  </r>
  <r>
    <d v="2021-01-09T00:00:00"/>
    <x v="6"/>
    <x v="6"/>
    <s v="Direct Sales"/>
    <s v="Cash"/>
    <n v="0"/>
    <s v="Product03"/>
    <x v="3"/>
    <x v="1"/>
    <n v="71"/>
    <n v="80.94"/>
    <n v="568"/>
    <n v="647.52"/>
    <n v="9"/>
    <s v="Jan"/>
    <n v="2021"/>
  </r>
  <r>
    <d v="2021-01-09T00:00:00"/>
    <x v="7"/>
    <x v="7"/>
    <s v="Direct Sales"/>
    <s v="Online"/>
    <n v="0"/>
    <s v="Product25"/>
    <x v="0"/>
    <x v="3"/>
    <n v="7"/>
    <n v="8.33"/>
    <n v="28"/>
    <n v="33.32"/>
    <n v="9"/>
    <s v="Jan"/>
    <n v="2021"/>
  </r>
  <r>
    <d v="2021-01-11T00:00:00"/>
    <x v="8"/>
    <x v="8"/>
    <s v="Direct Sales"/>
    <s v="Cash"/>
    <n v="0"/>
    <s v="Product37"/>
    <x v="1"/>
    <x v="1"/>
    <n v="67"/>
    <n v="85.76"/>
    <n v="201"/>
    <n v="257.28000000000003"/>
    <n v="11"/>
    <s v="Jan"/>
    <n v="2021"/>
  </r>
  <r>
    <d v="2021-01-11T00:00:00"/>
    <x v="9"/>
    <x v="7"/>
    <s v="Wholesaler"/>
    <s v="Online"/>
    <n v="0"/>
    <s v="Product14"/>
    <x v="2"/>
    <x v="1"/>
    <n v="112"/>
    <n v="146.72"/>
    <n v="448"/>
    <n v="586.88"/>
    <n v="11"/>
    <s v="Jan"/>
    <n v="2021"/>
  </r>
  <r>
    <d v="2021-01-11T00:00:00"/>
    <x v="10"/>
    <x v="7"/>
    <s v="Direct Sales"/>
    <s v="Online"/>
    <n v="0"/>
    <s v="Product42"/>
    <x v="1"/>
    <x v="0"/>
    <n v="120"/>
    <n v="162"/>
    <n v="480"/>
    <n v="648"/>
    <n v="11"/>
    <s v="Jan"/>
    <n v="2021"/>
  </r>
  <r>
    <d v="2021-01-12T00:00:00"/>
    <x v="10"/>
    <x v="9"/>
    <s v="Online"/>
    <s v="Cash"/>
    <n v="0"/>
    <s v="Product42"/>
    <x v="1"/>
    <x v="0"/>
    <n v="120"/>
    <n v="162"/>
    <n v="1200"/>
    <n v="1620"/>
    <n v="12"/>
    <s v="Jan"/>
    <n v="2021"/>
  </r>
  <r>
    <d v="2021-01-18T00:00:00"/>
    <x v="11"/>
    <x v="10"/>
    <s v="Direct Sales"/>
    <s v="Online"/>
    <n v="0"/>
    <s v="Product44"/>
    <x v="1"/>
    <x v="1"/>
    <n v="76"/>
    <n v="82.08"/>
    <n v="988"/>
    <n v="1067.04"/>
    <n v="18"/>
    <s v="Jan"/>
    <n v="2021"/>
  </r>
  <r>
    <d v="2021-01-18T00:00:00"/>
    <x v="12"/>
    <x v="8"/>
    <s v="Online"/>
    <s v="Cash"/>
    <n v="0"/>
    <s v="Product23"/>
    <x v="0"/>
    <x v="0"/>
    <n v="141"/>
    <n v="149.46"/>
    <n v="423"/>
    <n v="448.38"/>
    <n v="18"/>
    <s v="Jan"/>
    <n v="2021"/>
  </r>
  <r>
    <d v="2021-01-19T00:00:00"/>
    <x v="4"/>
    <x v="2"/>
    <s v="Direct Sales"/>
    <s v="Cash"/>
    <n v="0"/>
    <s v="Product35"/>
    <x v="4"/>
    <x v="3"/>
    <n v="5"/>
    <n v="6.7"/>
    <n v="30"/>
    <n v="40.200000000000003"/>
    <n v="19"/>
    <s v="Jan"/>
    <n v="2021"/>
  </r>
  <r>
    <d v="2021-01-20T00:00:00"/>
    <x v="13"/>
    <x v="7"/>
    <s v="Direct Sales"/>
    <s v="Cash"/>
    <n v="0"/>
    <s v="Product34"/>
    <x v="4"/>
    <x v="2"/>
    <n v="55"/>
    <n v="58.3"/>
    <n v="220"/>
    <n v="233.2"/>
    <n v="20"/>
    <s v="Jan"/>
    <n v="2021"/>
  </r>
  <r>
    <d v="2021-01-20T00:00:00"/>
    <x v="14"/>
    <x v="7"/>
    <s v="Direct Sales"/>
    <s v="Cash"/>
    <n v="0"/>
    <s v="Product20"/>
    <x v="0"/>
    <x v="2"/>
    <n v="61"/>
    <n v="76.25"/>
    <n v="244"/>
    <n v="305"/>
    <n v="20"/>
    <s v="Jan"/>
    <n v="2021"/>
  </r>
  <r>
    <d v="2021-01-21T00:00:00"/>
    <x v="3"/>
    <x v="1"/>
    <s v="Wholesaler"/>
    <s v="Cash"/>
    <n v="0"/>
    <s v="Product04"/>
    <x v="3"/>
    <x v="2"/>
    <n v="44"/>
    <n v="48.84"/>
    <n v="660"/>
    <n v="732.6"/>
    <n v="21"/>
    <s v="Jan"/>
    <n v="2021"/>
  </r>
  <r>
    <d v="2021-01-21T00:00:00"/>
    <x v="6"/>
    <x v="0"/>
    <s v="Direct Sales"/>
    <s v="Online"/>
    <n v="0"/>
    <s v="Product03"/>
    <x v="3"/>
    <x v="1"/>
    <n v="71"/>
    <n v="80.94"/>
    <n v="639"/>
    <n v="728.46"/>
    <n v="21"/>
    <s v="Jan"/>
    <n v="2021"/>
  </r>
  <r>
    <d v="2021-01-21T00:00:00"/>
    <x v="10"/>
    <x v="2"/>
    <s v="Direct Sales"/>
    <s v="Online"/>
    <n v="0"/>
    <s v="Product42"/>
    <x v="1"/>
    <x v="0"/>
    <n v="120"/>
    <n v="162"/>
    <n v="720"/>
    <n v="972"/>
    <n v="21"/>
    <s v="Jan"/>
    <n v="2021"/>
  </r>
  <r>
    <d v="2021-01-25T00:00:00"/>
    <x v="13"/>
    <x v="2"/>
    <s v="Direct Sales"/>
    <s v="Cash"/>
    <n v="0"/>
    <s v="Product34"/>
    <x v="4"/>
    <x v="2"/>
    <n v="55"/>
    <n v="58.3"/>
    <n v="330"/>
    <n v="349.79999999999995"/>
    <n v="25"/>
    <s v="Jan"/>
    <n v="2021"/>
  </r>
  <r>
    <d v="2021-01-25T00:00:00"/>
    <x v="4"/>
    <x v="11"/>
    <s v="Direct Sales"/>
    <s v="Online"/>
    <n v="0"/>
    <s v="Product35"/>
    <x v="4"/>
    <x v="3"/>
    <n v="5"/>
    <n v="6.7"/>
    <n v="35"/>
    <n v="46.9"/>
    <n v="25"/>
    <s v="Jan"/>
    <n v="2021"/>
  </r>
  <r>
    <d v="2021-01-25T00:00:00"/>
    <x v="5"/>
    <x v="12"/>
    <s v="Direct Sales"/>
    <s v="Online"/>
    <n v="0"/>
    <s v="Product31"/>
    <x v="4"/>
    <x v="1"/>
    <n v="93"/>
    <n v="104.16"/>
    <n v="1302"/>
    <n v="1458.24"/>
    <n v="25"/>
    <s v="Jan"/>
    <n v="2021"/>
  </r>
  <r>
    <d v="2021-01-26T00:00:00"/>
    <x v="11"/>
    <x v="0"/>
    <s v="Wholesaler"/>
    <s v="Cash"/>
    <n v="0"/>
    <s v="Product44"/>
    <x v="1"/>
    <x v="1"/>
    <n v="76"/>
    <n v="82.08"/>
    <n v="684"/>
    <n v="738.72"/>
    <n v="26"/>
    <s v="Jan"/>
    <n v="2021"/>
  </r>
  <r>
    <d v="2021-01-26T00:00:00"/>
    <x v="15"/>
    <x v="11"/>
    <s v="Online"/>
    <s v="Cash"/>
    <n v="0"/>
    <s v="Product06"/>
    <x v="3"/>
    <x v="1"/>
    <n v="75"/>
    <n v="85.5"/>
    <n v="525"/>
    <n v="598.5"/>
    <n v="26"/>
    <s v="Jan"/>
    <n v="2021"/>
  </r>
  <r>
    <d v="2021-01-26T00:00:00"/>
    <x v="16"/>
    <x v="11"/>
    <s v="Online"/>
    <s v="Online"/>
    <n v="0"/>
    <s v="Product01"/>
    <x v="3"/>
    <x v="1"/>
    <n v="98"/>
    <n v="103.88"/>
    <n v="686"/>
    <n v="727.16"/>
    <n v="26"/>
    <s v="Jan"/>
    <n v="2021"/>
  </r>
  <r>
    <d v="2021-01-27T00:00:00"/>
    <x v="17"/>
    <x v="11"/>
    <s v="Wholesaler"/>
    <s v="Online"/>
    <n v="0"/>
    <s v="Product40"/>
    <x v="1"/>
    <x v="1"/>
    <n v="90"/>
    <n v="115.2"/>
    <n v="630"/>
    <n v="806.4"/>
    <n v="27"/>
    <s v="Jan"/>
    <n v="2021"/>
  </r>
  <r>
    <d v="2021-01-27T00:00:00"/>
    <x v="18"/>
    <x v="8"/>
    <s v="Wholesaler"/>
    <s v="Online"/>
    <n v="0"/>
    <s v="Product32"/>
    <x v="4"/>
    <x v="1"/>
    <n v="89"/>
    <n v="117.48"/>
    <n v="267"/>
    <n v="352.44"/>
    <n v="27"/>
    <s v="Jan"/>
    <n v="2021"/>
  </r>
  <r>
    <d v="2021-01-28T00:00:00"/>
    <x v="3"/>
    <x v="9"/>
    <s v="Online"/>
    <s v="Cash"/>
    <n v="0"/>
    <s v="Product04"/>
    <x v="3"/>
    <x v="2"/>
    <n v="44"/>
    <n v="48.84"/>
    <n v="440"/>
    <n v="488.40000000000003"/>
    <n v="28"/>
    <s v="Jan"/>
    <n v="2021"/>
  </r>
  <r>
    <d v="2021-01-28T00:00:00"/>
    <x v="19"/>
    <x v="13"/>
    <s v="Direct Sales"/>
    <s v="Cash"/>
    <n v="0"/>
    <s v="Product29"/>
    <x v="4"/>
    <x v="2"/>
    <n v="47"/>
    <n v="53.11"/>
    <n v="94"/>
    <n v="106.22"/>
    <n v="28"/>
    <s v="Jan"/>
    <n v="2021"/>
  </r>
  <r>
    <d v="2021-02-02T00:00:00"/>
    <x v="20"/>
    <x v="11"/>
    <s v="Online"/>
    <s v="Online"/>
    <n v="0"/>
    <s v="Product10"/>
    <x v="2"/>
    <x v="0"/>
    <n v="148"/>
    <n v="164.28"/>
    <n v="1036"/>
    <n v="1149.96"/>
    <n v="2"/>
    <s v="Feb"/>
    <n v="2021"/>
  </r>
  <r>
    <d v="2021-02-03T00:00:00"/>
    <x v="21"/>
    <x v="10"/>
    <s v="Direct Sales"/>
    <s v="Online"/>
    <n v="0"/>
    <s v="Product16"/>
    <x v="2"/>
    <x v="3"/>
    <n v="13"/>
    <n v="16.64"/>
    <n v="169"/>
    <n v="216.32"/>
    <n v="3"/>
    <s v="Feb"/>
    <n v="2021"/>
  </r>
  <r>
    <d v="2021-02-03T00:00:00"/>
    <x v="22"/>
    <x v="13"/>
    <s v="Wholesaler"/>
    <s v="Cash"/>
    <n v="0"/>
    <s v="Product22"/>
    <x v="0"/>
    <x v="0"/>
    <n v="121"/>
    <n v="141.57"/>
    <n v="242"/>
    <n v="283.14"/>
    <n v="3"/>
    <s v="Feb"/>
    <n v="2021"/>
  </r>
  <r>
    <d v="2021-02-04T00:00:00"/>
    <x v="8"/>
    <x v="7"/>
    <s v="Online"/>
    <s v="Online"/>
    <n v="0"/>
    <s v="Product37"/>
    <x v="1"/>
    <x v="1"/>
    <n v="67"/>
    <n v="85.76"/>
    <n v="268"/>
    <n v="343.04"/>
    <n v="4"/>
    <s v="Feb"/>
    <n v="2021"/>
  </r>
  <r>
    <d v="2021-02-05T00:00:00"/>
    <x v="23"/>
    <x v="11"/>
    <s v="Online"/>
    <s v="Cash"/>
    <n v="0"/>
    <s v="Product43"/>
    <x v="1"/>
    <x v="1"/>
    <n v="67"/>
    <n v="83.08"/>
    <n v="469"/>
    <n v="581.55999999999995"/>
    <n v="5"/>
    <s v="Feb"/>
    <n v="2021"/>
  </r>
  <r>
    <d v="2021-02-05T00:00:00"/>
    <x v="24"/>
    <x v="5"/>
    <s v="Direct Sales"/>
    <s v="Cash"/>
    <n v="0"/>
    <s v="Product05"/>
    <x v="3"/>
    <x v="0"/>
    <n v="133"/>
    <n v="155.61000000000001"/>
    <n v="133"/>
    <n v="155.61000000000001"/>
    <n v="5"/>
    <s v="Feb"/>
    <n v="2021"/>
  </r>
  <r>
    <d v="2021-02-05T00:00:00"/>
    <x v="23"/>
    <x v="0"/>
    <s v="Direct Sales"/>
    <s v="Cash"/>
    <n v="0"/>
    <s v="Product43"/>
    <x v="1"/>
    <x v="1"/>
    <n v="67"/>
    <n v="83.08"/>
    <n v="603"/>
    <n v="747.72"/>
    <n v="5"/>
    <s v="Feb"/>
    <n v="2021"/>
  </r>
  <r>
    <d v="2021-02-06T00:00:00"/>
    <x v="4"/>
    <x v="5"/>
    <s v="Direct Sales"/>
    <s v="Cash"/>
    <n v="0"/>
    <s v="Product35"/>
    <x v="4"/>
    <x v="3"/>
    <n v="5"/>
    <n v="6.7"/>
    <n v="5"/>
    <n v="6.7"/>
    <n v="6"/>
    <s v="Feb"/>
    <n v="2021"/>
  </r>
  <r>
    <d v="2021-02-09T00:00:00"/>
    <x v="13"/>
    <x v="12"/>
    <s v="Direct Sales"/>
    <s v="Online"/>
    <n v="0"/>
    <s v="Product34"/>
    <x v="4"/>
    <x v="2"/>
    <n v="55"/>
    <n v="58.3"/>
    <n v="770"/>
    <n v="816.19999999999993"/>
    <n v="9"/>
    <s v="Feb"/>
    <n v="2021"/>
  </r>
  <r>
    <d v="2021-02-12T00:00:00"/>
    <x v="25"/>
    <x v="11"/>
    <s v="Direct Sales"/>
    <s v="Cash"/>
    <n v="0"/>
    <s v="Product08"/>
    <x v="3"/>
    <x v="1"/>
    <n v="83"/>
    <n v="94.62"/>
    <n v="581"/>
    <n v="662.34"/>
    <n v="12"/>
    <s v="Feb"/>
    <n v="2021"/>
  </r>
  <r>
    <d v="2021-02-12T00:00:00"/>
    <x v="12"/>
    <x v="0"/>
    <s v="Online"/>
    <s v="Cash"/>
    <n v="0"/>
    <s v="Product23"/>
    <x v="0"/>
    <x v="0"/>
    <n v="141"/>
    <n v="149.46"/>
    <n v="1269"/>
    <n v="1345.14"/>
    <n v="12"/>
    <s v="Feb"/>
    <n v="2021"/>
  </r>
  <r>
    <d v="2021-02-15T00:00:00"/>
    <x v="26"/>
    <x v="7"/>
    <s v="Direct Sales"/>
    <s v="Online"/>
    <n v="0"/>
    <s v="Product27"/>
    <x v="4"/>
    <x v="2"/>
    <n v="48"/>
    <n v="57.120000000000005"/>
    <n v="192"/>
    <n v="228.48000000000002"/>
    <n v="15"/>
    <s v="Feb"/>
    <n v="2021"/>
  </r>
  <r>
    <d v="2021-02-18T00:00:00"/>
    <x v="27"/>
    <x v="2"/>
    <s v="Online"/>
    <s v="Cash"/>
    <n v="0"/>
    <s v="Product15"/>
    <x v="2"/>
    <x v="3"/>
    <n v="12"/>
    <n v="15.719999999999999"/>
    <n v="72"/>
    <n v="94.32"/>
    <n v="18"/>
    <s v="Feb"/>
    <n v="2021"/>
  </r>
  <r>
    <d v="2021-02-20T00:00:00"/>
    <x v="28"/>
    <x v="14"/>
    <s v="Online"/>
    <s v="Cash"/>
    <n v="0"/>
    <s v="Product30"/>
    <x v="4"/>
    <x v="0"/>
    <n v="148"/>
    <n v="201.28"/>
    <n v="1628"/>
    <n v="2214.08"/>
    <n v="20"/>
    <s v="Feb"/>
    <n v="2021"/>
  </r>
  <r>
    <d v="2021-02-22T00:00:00"/>
    <x v="2"/>
    <x v="3"/>
    <s v="Online"/>
    <s v="Cash"/>
    <n v="0"/>
    <s v="Product13"/>
    <x v="2"/>
    <x v="1"/>
    <n v="112"/>
    <n v="122.08"/>
    <n v="560"/>
    <n v="610.4"/>
    <n v="22"/>
    <s v="Feb"/>
    <n v="2021"/>
  </r>
  <r>
    <d v="2021-02-23T00:00:00"/>
    <x v="7"/>
    <x v="8"/>
    <s v="Direct Sales"/>
    <s v="Cash"/>
    <n v="0"/>
    <s v="Product25"/>
    <x v="0"/>
    <x v="3"/>
    <n v="7"/>
    <n v="8.33"/>
    <n v="21"/>
    <n v="24.990000000000002"/>
    <n v="23"/>
    <s v="Feb"/>
    <n v="2021"/>
  </r>
  <r>
    <d v="2021-02-23T00:00:00"/>
    <x v="24"/>
    <x v="13"/>
    <s v="Direct Sales"/>
    <s v="Online"/>
    <n v="0"/>
    <s v="Product05"/>
    <x v="3"/>
    <x v="0"/>
    <n v="133"/>
    <n v="155.61000000000001"/>
    <n v="266"/>
    <n v="311.22000000000003"/>
    <n v="23"/>
    <s v="Feb"/>
    <n v="2021"/>
  </r>
  <r>
    <d v="2021-02-25T00:00:00"/>
    <x v="29"/>
    <x v="7"/>
    <s v="Wholesaler"/>
    <s v="Online"/>
    <n v="0"/>
    <s v="Product02"/>
    <x v="3"/>
    <x v="1"/>
    <n v="105"/>
    <n v="142.80000000000001"/>
    <n v="420"/>
    <n v="571.20000000000005"/>
    <n v="25"/>
    <s v="Feb"/>
    <n v="2021"/>
  </r>
  <r>
    <d v="2021-02-25T00:00:00"/>
    <x v="18"/>
    <x v="14"/>
    <s v="Online"/>
    <s v="Cash"/>
    <n v="0"/>
    <s v="Product32"/>
    <x v="4"/>
    <x v="1"/>
    <n v="89"/>
    <n v="117.48"/>
    <n v="979"/>
    <n v="1292.28"/>
    <n v="25"/>
    <s v="Feb"/>
    <n v="2021"/>
  </r>
  <r>
    <d v="2021-02-25T00:00:00"/>
    <x v="28"/>
    <x v="13"/>
    <s v="Direct Sales"/>
    <s v="Online"/>
    <n v="0"/>
    <s v="Product30"/>
    <x v="4"/>
    <x v="0"/>
    <n v="148"/>
    <n v="201.28"/>
    <n v="296"/>
    <n v="402.56"/>
    <n v="25"/>
    <s v="Feb"/>
    <n v="2021"/>
  </r>
  <r>
    <d v="2021-02-27T00:00:00"/>
    <x v="30"/>
    <x v="14"/>
    <s v="Wholesaler"/>
    <s v="Online"/>
    <n v="0"/>
    <s v="Product18"/>
    <x v="2"/>
    <x v="3"/>
    <n v="37"/>
    <n v="49.21"/>
    <n v="407"/>
    <n v="541.31000000000006"/>
    <n v="27"/>
    <s v="Feb"/>
    <n v="2021"/>
  </r>
  <r>
    <d v="2021-03-03T00:00:00"/>
    <x v="31"/>
    <x v="5"/>
    <s v="Direct Sales"/>
    <s v="Online"/>
    <n v="0"/>
    <s v="Product11"/>
    <x v="2"/>
    <x v="2"/>
    <n v="44"/>
    <n v="48.4"/>
    <n v="44"/>
    <n v="48.4"/>
    <n v="3"/>
    <s v="Mar"/>
    <n v="2021"/>
  </r>
  <r>
    <d v="2021-03-07T00:00:00"/>
    <x v="32"/>
    <x v="0"/>
    <s v="Direct Sales"/>
    <s v="Cash"/>
    <n v="0"/>
    <s v="Product21"/>
    <x v="0"/>
    <x v="0"/>
    <n v="126"/>
    <n v="162.54"/>
    <n v="1134"/>
    <n v="1462.86"/>
    <n v="7"/>
    <s v="Mar"/>
    <n v="2021"/>
  </r>
  <r>
    <d v="2021-03-08T00:00:00"/>
    <x v="26"/>
    <x v="2"/>
    <s v="Online"/>
    <s v="Cash"/>
    <n v="0"/>
    <s v="Product27"/>
    <x v="4"/>
    <x v="2"/>
    <n v="48"/>
    <n v="57.120000000000005"/>
    <n v="288"/>
    <n v="342.72"/>
    <n v="8"/>
    <s v="Mar"/>
    <n v="2021"/>
  </r>
  <r>
    <d v="2021-03-08T00:00:00"/>
    <x v="11"/>
    <x v="0"/>
    <s v="Online"/>
    <s v="Online"/>
    <n v="0"/>
    <s v="Product44"/>
    <x v="1"/>
    <x v="1"/>
    <n v="76"/>
    <n v="82.08"/>
    <n v="684"/>
    <n v="738.72"/>
    <n v="8"/>
    <s v="Mar"/>
    <n v="2021"/>
  </r>
  <r>
    <d v="2021-03-09T00:00:00"/>
    <x v="19"/>
    <x v="2"/>
    <s v="Wholesaler"/>
    <s v="Online"/>
    <n v="0"/>
    <s v="Product29"/>
    <x v="4"/>
    <x v="2"/>
    <n v="47"/>
    <n v="53.11"/>
    <n v="282"/>
    <n v="318.65999999999997"/>
    <n v="9"/>
    <s v="Mar"/>
    <n v="2021"/>
  </r>
  <r>
    <d v="2021-03-11T00:00:00"/>
    <x v="7"/>
    <x v="14"/>
    <s v="Direct Sales"/>
    <s v="Cash"/>
    <n v="0"/>
    <s v="Product25"/>
    <x v="0"/>
    <x v="3"/>
    <n v="7"/>
    <n v="8.33"/>
    <n v="77"/>
    <n v="91.63"/>
    <n v="11"/>
    <s v="Mar"/>
    <n v="2021"/>
  </r>
  <r>
    <d v="2021-03-13T00:00:00"/>
    <x v="33"/>
    <x v="9"/>
    <s v="Wholesaler"/>
    <s v="Cash"/>
    <n v="0"/>
    <s v="Product28"/>
    <x v="4"/>
    <x v="3"/>
    <n v="37"/>
    <n v="41.81"/>
    <n v="370"/>
    <n v="418.1"/>
    <n v="13"/>
    <s v="Mar"/>
    <n v="2021"/>
  </r>
  <r>
    <d v="2021-03-15T00:00:00"/>
    <x v="34"/>
    <x v="14"/>
    <s v="Online"/>
    <s v="Cash"/>
    <n v="0"/>
    <s v="Product39"/>
    <x v="1"/>
    <x v="3"/>
    <n v="37"/>
    <n v="42.55"/>
    <n v="407"/>
    <n v="468.04999999999995"/>
    <n v="15"/>
    <s v="Mar"/>
    <n v="2021"/>
  </r>
  <r>
    <d v="2021-03-16T00:00:00"/>
    <x v="35"/>
    <x v="12"/>
    <s v="Direct Sales"/>
    <s v="Cash"/>
    <n v="0"/>
    <s v="Product12"/>
    <x v="2"/>
    <x v="1"/>
    <n v="73"/>
    <n v="94.17"/>
    <n v="1022"/>
    <n v="1318.38"/>
    <n v="16"/>
    <s v="Mar"/>
    <n v="2021"/>
  </r>
  <r>
    <d v="2021-03-18T00:00:00"/>
    <x v="10"/>
    <x v="6"/>
    <s v="Wholesaler"/>
    <s v="Cash"/>
    <n v="0"/>
    <s v="Product42"/>
    <x v="1"/>
    <x v="0"/>
    <n v="120"/>
    <n v="162"/>
    <n v="960"/>
    <n v="1296"/>
    <n v="18"/>
    <s v="Mar"/>
    <n v="2021"/>
  </r>
  <r>
    <d v="2021-03-19T00:00:00"/>
    <x v="33"/>
    <x v="0"/>
    <s v="Online"/>
    <s v="Cash"/>
    <n v="0"/>
    <s v="Product28"/>
    <x v="4"/>
    <x v="3"/>
    <n v="37"/>
    <n v="41.81"/>
    <n v="333"/>
    <n v="376.29"/>
    <n v="19"/>
    <s v="Mar"/>
    <n v="2021"/>
  </r>
  <r>
    <d v="2021-03-21T00:00:00"/>
    <x v="14"/>
    <x v="10"/>
    <s v="Online"/>
    <s v="Online"/>
    <n v="0"/>
    <s v="Product20"/>
    <x v="0"/>
    <x v="2"/>
    <n v="61"/>
    <n v="76.25"/>
    <n v="793"/>
    <n v="991.25"/>
    <n v="21"/>
    <s v="Mar"/>
    <n v="2021"/>
  </r>
  <r>
    <d v="2021-03-21T00:00:00"/>
    <x v="34"/>
    <x v="11"/>
    <s v="Direct Sales"/>
    <s v="Online"/>
    <n v="0"/>
    <s v="Product39"/>
    <x v="1"/>
    <x v="3"/>
    <n v="37"/>
    <n v="42.55"/>
    <n v="259"/>
    <n v="297.84999999999997"/>
    <n v="21"/>
    <s v="Mar"/>
    <n v="2021"/>
  </r>
  <r>
    <d v="2021-03-22T00:00:00"/>
    <x v="29"/>
    <x v="6"/>
    <s v="Online"/>
    <s v="Online"/>
    <n v="0"/>
    <s v="Product02"/>
    <x v="3"/>
    <x v="1"/>
    <n v="105"/>
    <n v="142.80000000000001"/>
    <n v="840"/>
    <n v="1142.4000000000001"/>
    <n v="22"/>
    <s v="Mar"/>
    <n v="2021"/>
  </r>
  <r>
    <d v="2021-03-22T00:00:00"/>
    <x v="35"/>
    <x v="7"/>
    <s v="Online"/>
    <s v="Online"/>
    <n v="0"/>
    <s v="Product12"/>
    <x v="2"/>
    <x v="1"/>
    <n v="73"/>
    <n v="94.17"/>
    <n v="292"/>
    <n v="376.68"/>
    <n v="22"/>
    <s v="Mar"/>
    <n v="2021"/>
  </r>
  <r>
    <d v="2021-03-25T00:00:00"/>
    <x v="0"/>
    <x v="12"/>
    <s v="Online"/>
    <s v="Cash"/>
    <n v="0"/>
    <s v="Product24"/>
    <x v="0"/>
    <x v="0"/>
    <n v="144"/>
    <n v="156.96"/>
    <n v="2016"/>
    <n v="2197.44"/>
    <n v="25"/>
    <s v="Mar"/>
    <n v="2021"/>
  </r>
  <r>
    <d v="2021-03-25T00:00:00"/>
    <x v="15"/>
    <x v="7"/>
    <s v="Direct Sales"/>
    <s v="Cash"/>
    <n v="0"/>
    <s v="Product06"/>
    <x v="3"/>
    <x v="1"/>
    <n v="75"/>
    <n v="85.5"/>
    <n v="300"/>
    <n v="342"/>
    <n v="25"/>
    <s v="Mar"/>
    <n v="2021"/>
  </r>
  <r>
    <d v="2021-03-25T00:00:00"/>
    <x v="19"/>
    <x v="6"/>
    <s v="Direct Sales"/>
    <s v="Cash"/>
    <n v="0"/>
    <s v="Product29"/>
    <x v="4"/>
    <x v="2"/>
    <n v="47"/>
    <n v="53.11"/>
    <n v="376"/>
    <n v="424.88"/>
    <n v="25"/>
    <s v="Mar"/>
    <n v="2021"/>
  </r>
  <r>
    <d v="2021-03-25T00:00:00"/>
    <x v="1"/>
    <x v="13"/>
    <s v="Direct Sales"/>
    <s v="Online"/>
    <n v="0"/>
    <s v="Product38"/>
    <x v="1"/>
    <x v="1"/>
    <n v="72"/>
    <n v="79.92"/>
    <n v="144"/>
    <n v="159.84"/>
    <n v="25"/>
    <s v="Mar"/>
    <n v="2021"/>
  </r>
  <r>
    <d v="2021-03-26T00:00:00"/>
    <x v="16"/>
    <x v="7"/>
    <s v="Direct Sales"/>
    <s v="Cash"/>
    <n v="0"/>
    <s v="Product01"/>
    <x v="3"/>
    <x v="1"/>
    <n v="98"/>
    <n v="103.88"/>
    <n v="392"/>
    <n v="415.52"/>
    <n v="26"/>
    <s v="Mar"/>
    <n v="2021"/>
  </r>
  <r>
    <d v="2021-03-26T00:00:00"/>
    <x v="10"/>
    <x v="5"/>
    <s v="Direct Sales"/>
    <s v="Cash"/>
    <n v="0"/>
    <s v="Product42"/>
    <x v="1"/>
    <x v="0"/>
    <n v="120"/>
    <n v="162"/>
    <n v="120"/>
    <n v="162"/>
    <n v="26"/>
    <s v="Mar"/>
    <n v="2021"/>
  </r>
  <r>
    <d v="2021-03-26T00:00:00"/>
    <x v="20"/>
    <x v="0"/>
    <s v="Direct Sales"/>
    <s v="Online"/>
    <n v="0"/>
    <s v="Product10"/>
    <x v="2"/>
    <x v="0"/>
    <n v="148"/>
    <n v="164.28"/>
    <n v="1332"/>
    <n v="1478.52"/>
    <n v="26"/>
    <s v="Mar"/>
    <n v="2021"/>
  </r>
  <r>
    <d v="2021-03-27T00:00:00"/>
    <x v="28"/>
    <x v="8"/>
    <s v="Direct Sales"/>
    <s v="Online"/>
    <n v="0"/>
    <s v="Product30"/>
    <x v="4"/>
    <x v="0"/>
    <n v="148"/>
    <n v="201.28"/>
    <n v="444"/>
    <n v="603.84"/>
    <n v="27"/>
    <s v="Mar"/>
    <n v="2021"/>
  </r>
  <r>
    <d v="2021-03-28T00:00:00"/>
    <x v="36"/>
    <x v="6"/>
    <s v="Online"/>
    <s v="Cash"/>
    <n v="0"/>
    <s v="Product07"/>
    <x v="3"/>
    <x v="2"/>
    <n v="43"/>
    <n v="47.730000000000004"/>
    <n v="344"/>
    <n v="381.84000000000003"/>
    <n v="28"/>
    <s v="Mar"/>
    <n v="2021"/>
  </r>
  <r>
    <d v="2021-03-30T00:00:00"/>
    <x v="1"/>
    <x v="5"/>
    <s v="Online"/>
    <s v="Cash"/>
    <n v="0"/>
    <s v="Product38"/>
    <x v="1"/>
    <x v="1"/>
    <n v="72"/>
    <n v="79.92"/>
    <n v="72"/>
    <n v="79.92"/>
    <n v="30"/>
    <s v="Mar"/>
    <n v="2021"/>
  </r>
  <r>
    <d v="2021-03-31T00:00:00"/>
    <x v="10"/>
    <x v="8"/>
    <s v="Direct Sales"/>
    <s v="Cash"/>
    <n v="0"/>
    <s v="Product42"/>
    <x v="1"/>
    <x v="0"/>
    <n v="120"/>
    <n v="162"/>
    <n v="360"/>
    <n v="486"/>
    <n v="31"/>
    <s v="Mar"/>
    <n v="2021"/>
  </r>
  <r>
    <d v="2021-04-04T00:00:00"/>
    <x v="17"/>
    <x v="7"/>
    <s v="Direct Sales"/>
    <s v="Cash"/>
    <n v="0"/>
    <s v="Product40"/>
    <x v="1"/>
    <x v="1"/>
    <n v="90"/>
    <n v="115.2"/>
    <n v="360"/>
    <n v="460.8"/>
    <n v="4"/>
    <s v="Apr"/>
    <n v="2021"/>
  </r>
  <r>
    <d v="2021-04-04T00:00:00"/>
    <x v="37"/>
    <x v="0"/>
    <s v="Online"/>
    <s v="Cash"/>
    <n v="0"/>
    <s v="Product09"/>
    <x v="3"/>
    <x v="3"/>
    <n v="6"/>
    <n v="7.8599999999999994"/>
    <n v="54"/>
    <n v="70.739999999999995"/>
    <n v="4"/>
    <s v="Apr"/>
    <n v="2021"/>
  </r>
  <r>
    <d v="2021-04-05T00:00:00"/>
    <x v="5"/>
    <x v="1"/>
    <s v="Online"/>
    <s v="Online"/>
    <n v="0"/>
    <s v="Product31"/>
    <x v="4"/>
    <x v="1"/>
    <n v="93"/>
    <n v="104.16"/>
    <n v="1395"/>
    <n v="1562.3999999999999"/>
    <n v="5"/>
    <s v="Apr"/>
    <n v="2021"/>
  </r>
  <r>
    <d v="2021-04-09T00:00:00"/>
    <x v="24"/>
    <x v="8"/>
    <s v="Online"/>
    <s v="Online"/>
    <n v="0"/>
    <s v="Product05"/>
    <x v="3"/>
    <x v="0"/>
    <n v="133"/>
    <n v="155.61000000000001"/>
    <n v="399"/>
    <n v="466.83000000000004"/>
    <n v="9"/>
    <s v="Apr"/>
    <n v="2021"/>
  </r>
  <r>
    <d v="2021-04-10T00:00:00"/>
    <x v="22"/>
    <x v="12"/>
    <s v="Direct Sales"/>
    <s v="Online"/>
    <n v="0"/>
    <s v="Product22"/>
    <x v="0"/>
    <x v="0"/>
    <n v="121"/>
    <n v="141.57"/>
    <n v="1694"/>
    <n v="1981.98"/>
    <n v="10"/>
    <s v="Apr"/>
    <n v="2021"/>
  </r>
  <r>
    <d v="2021-04-12T00:00:00"/>
    <x v="8"/>
    <x v="8"/>
    <s v="Direct Sales"/>
    <s v="Cash"/>
    <n v="0"/>
    <s v="Product37"/>
    <x v="1"/>
    <x v="1"/>
    <n v="67"/>
    <n v="85.76"/>
    <n v="201"/>
    <n v="257.28000000000003"/>
    <n v="12"/>
    <s v="Apr"/>
    <n v="2021"/>
  </r>
  <r>
    <d v="2021-04-12T00:00:00"/>
    <x v="19"/>
    <x v="7"/>
    <s v="Direct Sales"/>
    <s v="Online"/>
    <n v="0"/>
    <s v="Product29"/>
    <x v="4"/>
    <x v="2"/>
    <n v="47"/>
    <n v="53.11"/>
    <n v="188"/>
    <n v="212.44"/>
    <n v="12"/>
    <s v="Apr"/>
    <n v="2021"/>
  </r>
  <r>
    <d v="2021-04-12T00:00:00"/>
    <x v="26"/>
    <x v="0"/>
    <s v="Direct Sales"/>
    <s v="Online"/>
    <n v="0"/>
    <s v="Product27"/>
    <x v="4"/>
    <x v="2"/>
    <n v="48"/>
    <n v="57.120000000000005"/>
    <n v="432"/>
    <n v="514.08000000000004"/>
    <n v="12"/>
    <s v="Apr"/>
    <n v="2021"/>
  </r>
  <r>
    <d v="2021-04-12T00:00:00"/>
    <x v="38"/>
    <x v="10"/>
    <s v="Direct Sales"/>
    <s v="Cash"/>
    <n v="0"/>
    <s v="Product33"/>
    <x v="4"/>
    <x v="1"/>
    <n v="95"/>
    <n v="119.7"/>
    <n v="1235"/>
    <n v="1556.1000000000001"/>
    <n v="12"/>
    <s v="Apr"/>
    <n v="2021"/>
  </r>
  <r>
    <d v="2021-04-15T00:00:00"/>
    <x v="39"/>
    <x v="8"/>
    <s v="Direct Sales"/>
    <s v="Online"/>
    <n v="0"/>
    <s v="Product17"/>
    <x v="2"/>
    <x v="0"/>
    <n v="134"/>
    <n v="156.78"/>
    <n v="402"/>
    <n v="470.34000000000003"/>
    <n v="15"/>
    <s v="Apr"/>
    <n v="2021"/>
  </r>
  <r>
    <d v="2021-04-16T00:00:00"/>
    <x v="30"/>
    <x v="1"/>
    <s v="Direct Sales"/>
    <s v="Cash"/>
    <n v="0"/>
    <s v="Product18"/>
    <x v="2"/>
    <x v="3"/>
    <n v="37"/>
    <n v="49.21"/>
    <n v="555"/>
    <n v="738.15"/>
    <n v="16"/>
    <s v="Apr"/>
    <n v="2021"/>
  </r>
  <r>
    <d v="2021-04-18T00:00:00"/>
    <x v="1"/>
    <x v="0"/>
    <s v="Wholesaler"/>
    <s v="Online"/>
    <n v="0"/>
    <s v="Product38"/>
    <x v="1"/>
    <x v="1"/>
    <n v="72"/>
    <n v="79.92"/>
    <n v="648"/>
    <n v="719.28"/>
    <n v="18"/>
    <s v="Apr"/>
    <n v="2021"/>
  </r>
  <r>
    <d v="2021-04-18T00:00:00"/>
    <x v="40"/>
    <x v="10"/>
    <s v="Direct Sales"/>
    <s v="Cash"/>
    <n v="0"/>
    <s v="Product19"/>
    <x v="2"/>
    <x v="0"/>
    <n v="150"/>
    <n v="210"/>
    <n v="1950"/>
    <n v="2730"/>
    <n v="18"/>
    <s v="Apr"/>
    <n v="2021"/>
  </r>
  <r>
    <d v="2021-04-23T00:00:00"/>
    <x v="10"/>
    <x v="2"/>
    <s v="Direct Sales"/>
    <s v="Online"/>
    <n v="0"/>
    <s v="Product42"/>
    <x v="1"/>
    <x v="0"/>
    <n v="120"/>
    <n v="162"/>
    <n v="720"/>
    <n v="972"/>
    <n v="23"/>
    <s v="Apr"/>
    <n v="2021"/>
  </r>
  <r>
    <d v="2021-04-23T00:00:00"/>
    <x v="33"/>
    <x v="9"/>
    <s v="Direct Sales"/>
    <s v="Online"/>
    <n v="0"/>
    <s v="Product28"/>
    <x v="4"/>
    <x v="3"/>
    <n v="37"/>
    <n v="41.81"/>
    <n v="370"/>
    <n v="418.1"/>
    <n v="23"/>
    <s v="Apr"/>
    <n v="2021"/>
  </r>
  <r>
    <d v="2021-04-24T00:00:00"/>
    <x v="28"/>
    <x v="13"/>
    <s v="Online"/>
    <s v="Online"/>
    <n v="0"/>
    <s v="Product30"/>
    <x v="4"/>
    <x v="0"/>
    <n v="148"/>
    <n v="201.28"/>
    <n v="296"/>
    <n v="402.56"/>
    <n v="24"/>
    <s v="Apr"/>
    <n v="2021"/>
  </r>
  <r>
    <d v="2021-04-26T00:00:00"/>
    <x v="8"/>
    <x v="8"/>
    <s v="Direct Sales"/>
    <s v="Online"/>
    <n v="0"/>
    <s v="Product37"/>
    <x v="1"/>
    <x v="1"/>
    <n v="67"/>
    <n v="85.76"/>
    <n v="201"/>
    <n v="257.28000000000003"/>
    <n v="26"/>
    <s v="Apr"/>
    <n v="2021"/>
  </r>
  <r>
    <d v="2021-04-29T00:00:00"/>
    <x v="28"/>
    <x v="11"/>
    <s v="Direct Sales"/>
    <s v="Online"/>
    <n v="0"/>
    <s v="Product30"/>
    <x v="4"/>
    <x v="0"/>
    <n v="148"/>
    <n v="201.28"/>
    <n v="1036"/>
    <n v="1408.96"/>
    <n v="29"/>
    <s v="Apr"/>
    <n v="2021"/>
  </r>
  <r>
    <d v="2021-04-30T00:00:00"/>
    <x v="19"/>
    <x v="5"/>
    <s v="Direct Sales"/>
    <s v="Online"/>
    <n v="0"/>
    <s v="Product29"/>
    <x v="4"/>
    <x v="2"/>
    <n v="47"/>
    <n v="53.11"/>
    <n v="47"/>
    <n v="53.11"/>
    <n v="30"/>
    <s v="Apr"/>
    <n v="2021"/>
  </r>
  <r>
    <d v="2021-05-01T00:00:00"/>
    <x v="30"/>
    <x v="8"/>
    <s v="Online"/>
    <s v="Cash"/>
    <n v="0"/>
    <s v="Product18"/>
    <x v="2"/>
    <x v="3"/>
    <n v="37"/>
    <n v="49.21"/>
    <n v="111"/>
    <n v="147.63"/>
    <n v="1"/>
    <s v="May"/>
    <n v="2021"/>
  </r>
  <r>
    <d v="2021-05-01T00:00:00"/>
    <x v="10"/>
    <x v="5"/>
    <s v="Online"/>
    <s v="Cash"/>
    <n v="0"/>
    <s v="Product42"/>
    <x v="1"/>
    <x v="0"/>
    <n v="120"/>
    <n v="162"/>
    <n v="120"/>
    <n v="162"/>
    <n v="1"/>
    <s v="May"/>
    <n v="2021"/>
  </r>
  <r>
    <d v="2021-05-03T00:00:00"/>
    <x v="13"/>
    <x v="8"/>
    <s v="Online"/>
    <s v="Online"/>
    <n v="0"/>
    <s v="Product34"/>
    <x v="4"/>
    <x v="2"/>
    <n v="55"/>
    <n v="58.3"/>
    <n v="165"/>
    <n v="174.89999999999998"/>
    <n v="3"/>
    <s v="May"/>
    <n v="2021"/>
  </r>
  <r>
    <d v="2021-05-04T00:00:00"/>
    <x v="27"/>
    <x v="10"/>
    <s v="Online"/>
    <s v="Online"/>
    <n v="0"/>
    <s v="Product15"/>
    <x v="2"/>
    <x v="3"/>
    <n v="12"/>
    <n v="15.719999999999999"/>
    <n v="156"/>
    <n v="204.35999999999999"/>
    <n v="4"/>
    <s v="May"/>
    <n v="2021"/>
  </r>
  <r>
    <d v="2021-05-04T00:00:00"/>
    <x v="9"/>
    <x v="7"/>
    <s v="Direct Sales"/>
    <s v="Cash"/>
    <n v="0"/>
    <s v="Product14"/>
    <x v="2"/>
    <x v="1"/>
    <n v="112"/>
    <n v="146.72"/>
    <n v="448"/>
    <n v="586.88"/>
    <n v="4"/>
    <s v="May"/>
    <n v="2021"/>
  </r>
  <r>
    <d v="2021-05-05T00:00:00"/>
    <x v="37"/>
    <x v="10"/>
    <s v="Direct Sales"/>
    <s v="Cash"/>
    <n v="0"/>
    <s v="Product09"/>
    <x v="3"/>
    <x v="3"/>
    <n v="6"/>
    <n v="7.8599999999999994"/>
    <n v="78"/>
    <n v="102.17999999999999"/>
    <n v="5"/>
    <s v="May"/>
    <n v="2021"/>
  </r>
  <r>
    <d v="2021-05-06T00:00:00"/>
    <x v="25"/>
    <x v="1"/>
    <s v="Direct Sales"/>
    <s v="Online"/>
    <n v="0"/>
    <s v="Product08"/>
    <x v="3"/>
    <x v="1"/>
    <n v="83"/>
    <n v="94.62"/>
    <n v="1245"/>
    <n v="1419.3000000000002"/>
    <n v="6"/>
    <s v="May"/>
    <n v="2021"/>
  </r>
  <r>
    <d v="2021-05-06T00:00:00"/>
    <x v="37"/>
    <x v="2"/>
    <s v="Online"/>
    <s v="Online"/>
    <n v="0"/>
    <s v="Product09"/>
    <x v="3"/>
    <x v="3"/>
    <n v="6"/>
    <n v="7.8599999999999994"/>
    <n v="36"/>
    <n v="47.16"/>
    <n v="6"/>
    <s v="May"/>
    <n v="2021"/>
  </r>
  <r>
    <d v="2021-05-07T00:00:00"/>
    <x v="30"/>
    <x v="5"/>
    <s v="Direct Sales"/>
    <s v="Cash"/>
    <n v="0"/>
    <s v="Product18"/>
    <x v="2"/>
    <x v="3"/>
    <n v="37"/>
    <n v="49.21"/>
    <n v="37"/>
    <n v="49.21"/>
    <n v="7"/>
    <s v="May"/>
    <n v="2021"/>
  </r>
  <r>
    <d v="2021-05-09T00:00:00"/>
    <x v="21"/>
    <x v="2"/>
    <s v="Online"/>
    <s v="Online"/>
    <n v="0"/>
    <s v="Product16"/>
    <x v="2"/>
    <x v="3"/>
    <n v="13"/>
    <n v="16.64"/>
    <n v="78"/>
    <n v="99.84"/>
    <n v="9"/>
    <s v="May"/>
    <n v="2021"/>
  </r>
  <r>
    <d v="2021-05-09T00:00:00"/>
    <x v="33"/>
    <x v="6"/>
    <s v="Direct Sales"/>
    <s v="Cash"/>
    <n v="0"/>
    <s v="Product28"/>
    <x v="4"/>
    <x v="3"/>
    <n v="37"/>
    <n v="41.81"/>
    <n v="296"/>
    <n v="334.48"/>
    <n v="9"/>
    <s v="May"/>
    <n v="2021"/>
  </r>
  <r>
    <d v="2021-05-12T00:00:00"/>
    <x v="21"/>
    <x v="8"/>
    <s v="Direct Sales"/>
    <s v="Online"/>
    <n v="0"/>
    <s v="Product16"/>
    <x v="2"/>
    <x v="3"/>
    <n v="13"/>
    <n v="16.64"/>
    <n v="39"/>
    <n v="49.92"/>
    <n v="12"/>
    <s v="May"/>
    <n v="2021"/>
  </r>
  <r>
    <d v="2021-05-12T00:00:00"/>
    <x v="4"/>
    <x v="1"/>
    <s v="Direct Sales"/>
    <s v="Online"/>
    <n v="0"/>
    <s v="Product35"/>
    <x v="4"/>
    <x v="3"/>
    <n v="5"/>
    <n v="6.7"/>
    <n v="75"/>
    <n v="100.5"/>
    <n v="12"/>
    <s v="May"/>
    <n v="2021"/>
  </r>
  <r>
    <d v="2021-05-13T00:00:00"/>
    <x v="19"/>
    <x v="7"/>
    <s v="Direct Sales"/>
    <s v="Online"/>
    <n v="0"/>
    <s v="Product29"/>
    <x v="4"/>
    <x v="2"/>
    <n v="47"/>
    <n v="53.11"/>
    <n v="188"/>
    <n v="212.44"/>
    <n v="13"/>
    <s v="May"/>
    <n v="2021"/>
  </r>
  <r>
    <d v="2021-05-20T00:00:00"/>
    <x v="10"/>
    <x v="13"/>
    <s v="Online"/>
    <s v="Cash"/>
    <n v="0"/>
    <s v="Product42"/>
    <x v="1"/>
    <x v="0"/>
    <n v="120"/>
    <n v="162"/>
    <n v="240"/>
    <n v="324"/>
    <n v="20"/>
    <s v="May"/>
    <n v="2021"/>
  </r>
  <r>
    <d v="2021-05-23T00:00:00"/>
    <x v="17"/>
    <x v="14"/>
    <s v="Direct Sales"/>
    <s v="Online"/>
    <n v="0"/>
    <s v="Product40"/>
    <x v="1"/>
    <x v="1"/>
    <n v="90"/>
    <n v="115.2"/>
    <n v="990"/>
    <n v="1267.2"/>
    <n v="23"/>
    <s v="May"/>
    <n v="2021"/>
  </r>
  <r>
    <d v="2021-05-30T00:00:00"/>
    <x v="12"/>
    <x v="10"/>
    <s v="Online"/>
    <s v="Online"/>
    <n v="0"/>
    <s v="Product23"/>
    <x v="0"/>
    <x v="0"/>
    <n v="141"/>
    <n v="149.46"/>
    <n v="1833"/>
    <n v="1942.98"/>
    <n v="30"/>
    <s v="May"/>
    <n v="2021"/>
  </r>
  <r>
    <d v="2021-05-30T00:00:00"/>
    <x v="2"/>
    <x v="2"/>
    <s v="Online"/>
    <s v="Cash"/>
    <n v="0"/>
    <s v="Product13"/>
    <x v="2"/>
    <x v="1"/>
    <n v="112"/>
    <n v="122.08"/>
    <n v="672"/>
    <n v="732.48"/>
    <n v="30"/>
    <s v="May"/>
    <n v="2021"/>
  </r>
  <r>
    <d v="2021-06-03T00:00:00"/>
    <x v="32"/>
    <x v="9"/>
    <s v="Direct Sales"/>
    <s v="Cash"/>
    <n v="0"/>
    <s v="Product21"/>
    <x v="0"/>
    <x v="0"/>
    <n v="126"/>
    <n v="162.54"/>
    <n v="1260"/>
    <n v="1625.3999999999999"/>
    <n v="3"/>
    <s v="Jun"/>
    <n v="2021"/>
  </r>
  <r>
    <d v="2021-06-04T00:00:00"/>
    <x v="14"/>
    <x v="6"/>
    <s v="Wholesaler"/>
    <s v="Online"/>
    <n v="0"/>
    <s v="Product20"/>
    <x v="0"/>
    <x v="2"/>
    <n v="61"/>
    <n v="76.25"/>
    <n v="488"/>
    <n v="610"/>
    <n v="4"/>
    <s v="Jun"/>
    <n v="2021"/>
  </r>
  <r>
    <d v="2021-06-04T00:00:00"/>
    <x v="14"/>
    <x v="4"/>
    <s v="Online"/>
    <s v="Cash"/>
    <n v="0"/>
    <s v="Product20"/>
    <x v="0"/>
    <x v="2"/>
    <n v="61"/>
    <n v="76.25"/>
    <n v="732"/>
    <n v="915"/>
    <n v="4"/>
    <s v="Jun"/>
    <n v="2021"/>
  </r>
  <r>
    <d v="2021-06-05T00:00:00"/>
    <x v="22"/>
    <x v="1"/>
    <s v="Wholesaler"/>
    <s v="Online"/>
    <n v="0"/>
    <s v="Product22"/>
    <x v="0"/>
    <x v="0"/>
    <n v="121"/>
    <n v="141.57"/>
    <n v="1815"/>
    <n v="2123.5499999999997"/>
    <n v="5"/>
    <s v="Jun"/>
    <n v="2021"/>
  </r>
  <r>
    <d v="2021-06-05T00:00:00"/>
    <x v="4"/>
    <x v="9"/>
    <s v="Direct Sales"/>
    <s v="Online"/>
    <n v="0"/>
    <s v="Product35"/>
    <x v="4"/>
    <x v="3"/>
    <n v="5"/>
    <n v="6.7"/>
    <n v="50"/>
    <n v="67"/>
    <n v="5"/>
    <s v="Jun"/>
    <n v="2021"/>
  </r>
  <r>
    <d v="2021-06-06T00:00:00"/>
    <x v="38"/>
    <x v="2"/>
    <s v="Direct Sales"/>
    <s v="Online"/>
    <n v="0"/>
    <s v="Product33"/>
    <x v="4"/>
    <x v="1"/>
    <n v="95"/>
    <n v="119.7"/>
    <n v="570"/>
    <n v="718.2"/>
    <n v="6"/>
    <s v="Jun"/>
    <n v="2021"/>
  </r>
  <r>
    <d v="2021-06-08T00:00:00"/>
    <x v="33"/>
    <x v="14"/>
    <s v="Direct Sales"/>
    <s v="Online"/>
    <n v="0"/>
    <s v="Product28"/>
    <x v="4"/>
    <x v="3"/>
    <n v="37"/>
    <n v="41.81"/>
    <n v="407"/>
    <n v="459.91"/>
    <n v="8"/>
    <s v="Jun"/>
    <n v="2021"/>
  </r>
  <r>
    <d v="2021-06-08T00:00:00"/>
    <x v="3"/>
    <x v="14"/>
    <s v="Wholesaler"/>
    <s v="Cash"/>
    <n v="0"/>
    <s v="Product04"/>
    <x v="3"/>
    <x v="2"/>
    <n v="44"/>
    <n v="48.84"/>
    <n v="484"/>
    <n v="537.24"/>
    <n v="8"/>
    <s v="Jun"/>
    <n v="2021"/>
  </r>
  <r>
    <d v="2021-06-09T00:00:00"/>
    <x v="16"/>
    <x v="11"/>
    <s v="Direct Sales"/>
    <s v="Online"/>
    <n v="0"/>
    <s v="Product01"/>
    <x v="3"/>
    <x v="1"/>
    <n v="98"/>
    <n v="103.88"/>
    <n v="686"/>
    <n v="727.16"/>
    <n v="9"/>
    <s v="Jun"/>
    <n v="2021"/>
  </r>
  <r>
    <d v="2021-06-11T00:00:00"/>
    <x v="18"/>
    <x v="4"/>
    <s v="Wholesaler"/>
    <s v="Cash"/>
    <n v="0"/>
    <s v="Product32"/>
    <x v="4"/>
    <x v="1"/>
    <n v="89"/>
    <n v="117.48"/>
    <n v="1068"/>
    <n v="1409.76"/>
    <n v="11"/>
    <s v="Jun"/>
    <n v="2021"/>
  </r>
  <r>
    <d v="2021-06-12T00:00:00"/>
    <x v="41"/>
    <x v="2"/>
    <s v="Direct Sales"/>
    <s v="Online"/>
    <n v="0"/>
    <s v="Product41"/>
    <x v="1"/>
    <x v="0"/>
    <n v="138"/>
    <n v="173.88"/>
    <n v="828"/>
    <n v="1043.28"/>
    <n v="12"/>
    <s v="Jun"/>
    <n v="2021"/>
  </r>
  <r>
    <d v="2021-06-14T00:00:00"/>
    <x v="7"/>
    <x v="9"/>
    <s v="Online"/>
    <s v="Cash"/>
    <n v="0"/>
    <s v="Product25"/>
    <x v="0"/>
    <x v="3"/>
    <n v="7"/>
    <n v="8.33"/>
    <n v="70"/>
    <n v="83.3"/>
    <n v="14"/>
    <s v="Jun"/>
    <n v="2021"/>
  </r>
  <r>
    <d v="2021-06-16T00:00:00"/>
    <x v="40"/>
    <x v="3"/>
    <s v="Wholesaler"/>
    <s v="Cash"/>
    <n v="0"/>
    <s v="Product19"/>
    <x v="2"/>
    <x v="0"/>
    <n v="150"/>
    <n v="210"/>
    <n v="750"/>
    <n v="1050"/>
    <n v="16"/>
    <s v="Jun"/>
    <n v="2021"/>
  </r>
  <r>
    <d v="2021-06-16T00:00:00"/>
    <x v="27"/>
    <x v="4"/>
    <s v="Online"/>
    <s v="Cash"/>
    <n v="0"/>
    <s v="Product15"/>
    <x v="2"/>
    <x v="3"/>
    <n v="12"/>
    <n v="15.719999999999999"/>
    <n v="144"/>
    <n v="188.64"/>
    <n v="16"/>
    <s v="Jun"/>
    <n v="2021"/>
  </r>
  <r>
    <d v="2021-06-16T00:00:00"/>
    <x v="34"/>
    <x v="14"/>
    <s v="Direct Sales"/>
    <s v="Cash"/>
    <n v="0"/>
    <s v="Product39"/>
    <x v="1"/>
    <x v="3"/>
    <n v="37"/>
    <n v="42.55"/>
    <n v="407"/>
    <n v="468.04999999999995"/>
    <n v="16"/>
    <s v="Jun"/>
    <n v="2021"/>
  </r>
  <r>
    <d v="2021-06-18T00:00:00"/>
    <x v="7"/>
    <x v="10"/>
    <s v="Direct Sales"/>
    <s v="Cash"/>
    <n v="0"/>
    <s v="Product25"/>
    <x v="0"/>
    <x v="3"/>
    <n v="7"/>
    <n v="8.33"/>
    <n v="91"/>
    <n v="108.29"/>
    <n v="18"/>
    <s v="Jun"/>
    <n v="2021"/>
  </r>
  <r>
    <d v="2021-06-19T00:00:00"/>
    <x v="41"/>
    <x v="3"/>
    <s v="Direct Sales"/>
    <s v="Online"/>
    <n v="0"/>
    <s v="Product41"/>
    <x v="1"/>
    <x v="0"/>
    <n v="138"/>
    <n v="173.88"/>
    <n v="690"/>
    <n v="869.4"/>
    <n v="19"/>
    <s v="Jun"/>
    <n v="2021"/>
  </r>
  <r>
    <d v="2021-06-20T00:00:00"/>
    <x v="21"/>
    <x v="5"/>
    <s v="Wholesaler"/>
    <s v="Cash"/>
    <n v="0"/>
    <s v="Product16"/>
    <x v="2"/>
    <x v="3"/>
    <n v="13"/>
    <n v="16.64"/>
    <n v="13"/>
    <n v="16.64"/>
    <n v="20"/>
    <s v="Jun"/>
    <n v="2021"/>
  </r>
  <r>
    <d v="2021-06-23T00:00:00"/>
    <x v="21"/>
    <x v="7"/>
    <s v="Direct Sales"/>
    <s v="Online"/>
    <n v="0"/>
    <s v="Product16"/>
    <x v="2"/>
    <x v="3"/>
    <n v="13"/>
    <n v="16.64"/>
    <n v="52"/>
    <n v="66.56"/>
    <n v="23"/>
    <s v="Jun"/>
    <n v="2021"/>
  </r>
  <r>
    <d v="2021-06-24T00:00:00"/>
    <x v="31"/>
    <x v="10"/>
    <s v="Direct Sales"/>
    <s v="Online"/>
    <n v="0"/>
    <s v="Product11"/>
    <x v="2"/>
    <x v="2"/>
    <n v="44"/>
    <n v="48.4"/>
    <n v="572"/>
    <n v="629.19999999999993"/>
    <n v="24"/>
    <s v="Jun"/>
    <n v="2021"/>
  </r>
  <r>
    <d v="2021-06-26T00:00:00"/>
    <x v="37"/>
    <x v="11"/>
    <s v="Online"/>
    <s v="Online"/>
    <n v="0"/>
    <s v="Product09"/>
    <x v="3"/>
    <x v="3"/>
    <n v="6"/>
    <n v="7.8599999999999994"/>
    <n v="42"/>
    <n v="55.019999999999996"/>
    <n v="26"/>
    <s v="Jun"/>
    <n v="2021"/>
  </r>
  <r>
    <d v="2021-06-27T00:00:00"/>
    <x v="24"/>
    <x v="14"/>
    <s v="Direct Sales"/>
    <s v="Cash"/>
    <n v="0"/>
    <s v="Product05"/>
    <x v="3"/>
    <x v="0"/>
    <n v="133"/>
    <n v="155.61000000000001"/>
    <n v="1463"/>
    <n v="1711.71"/>
    <n v="27"/>
    <s v="Jun"/>
    <n v="2021"/>
  </r>
  <r>
    <d v="2021-06-28T00:00:00"/>
    <x v="32"/>
    <x v="13"/>
    <s v="Online"/>
    <s v="Cash"/>
    <n v="0"/>
    <s v="Product21"/>
    <x v="0"/>
    <x v="0"/>
    <n v="126"/>
    <n v="162.54"/>
    <n v="252"/>
    <n v="325.08"/>
    <n v="28"/>
    <s v="Jun"/>
    <n v="2021"/>
  </r>
  <r>
    <d v="2021-06-28T00:00:00"/>
    <x v="4"/>
    <x v="11"/>
    <s v="Online"/>
    <s v="Online"/>
    <n v="0"/>
    <s v="Product35"/>
    <x v="4"/>
    <x v="3"/>
    <n v="5"/>
    <n v="6.7"/>
    <n v="35"/>
    <n v="46.9"/>
    <n v="28"/>
    <s v="Jun"/>
    <n v="2021"/>
  </r>
  <r>
    <d v="2021-06-29T00:00:00"/>
    <x v="9"/>
    <x v="7"/>
    <s v="Direct Sales"/>
    <s v="Online"/>
    <n v="0"/>
    <s v="Product14"/>
    <x v="2"/>
    <x v="1"/>
    <n v="112"/>
    <n v="146.72"/>
    <n v="448"/>
    <n v="586.88"/>
    <n v="29"/>
    <s v="Jun"/>
    <n v="2021"/>
  </r>
  <r>
    <d v="2021-07-01T00:00:00"/>
    <x v="24"/>
    <x v="14"/>
    <s v="Direct Sales"/>
    <s v="Cash"/>
    <n v="0"/>
    <s v="Product05"/>
    <x v="3"/>
    <x v="0"/>
    <n v="133"/>
    <n v="155.61000000000001"/>
    <n v="1463"/>
    <n v="1711.71"/>
    <n v="1"/>
    <s v="Jul"/>
    <n v="2021"/>
  </r>
  <r>
    <d v="2021-07-02T00:00:00"/>
    <x v="20"/>
    <x v="14"/>
    <s v="Direct Sales"/>
    <s v="Cash"/>
    <n v="0"/>
    <s v="Product10"/>
    <x v="2"/>
    <x v="0"/>
    <n v="148"/>
    <n v="164.28"/>
    <n v="1628"/>
    <n v="1807.08"/>
    <n v="2"/>
    <s v="Jul"/>
    <n v="2021"/>
  </r>
  <r>
    <d v="2021-07-03T00:00:00"/>
    <x v="38"/>
    <x v="0"/>
    <s v="Online"/>
    <s v="Cash"/>
    <n v="0"/>
    <s v="Product33"/>
    <x v="4"/>
    <x v="1"/>
    <n v="95"/>
    <n v="119.7"/>
    <n v="855"/>
    <n v="1077.3"/>
    <n v="3"/>
    <s v="Jul"/>
    <n v="2021"/>
  </r>
  <r>
    <d v="2021-07-03T00:00:00"/>
    <x v="6"/>
    <x v="6"/>
    <s v="Online"/>
    <s v="Cash"/>
    <n v="0"/>
    <s v="Product03"/>
    <x v="3"/>
    <x v="1"/>
    <n v="71"/>
    <n v="80.94"/>
    <n v="568"/>
    <n v="647.52"/>
    <n v="3"/>
    <s v="Jul"/>
    <n v="2021"/>
  </r>
  <r>
    <d v="2021-07-05T00:00:00"/>
    <x v="29"/>
    <x v="6"/>
    <s v="Direct Sales"/>
    <s v="Online"/>
    <n v="0"/>
    <s v="Product02"/>
    <x v="3"/>
    <x v="1"/>
    <n v="105"/>
    <n v="142.80000000000001"/>
    <n v="840"/>
    <n v="1142.4000000000001"/>
    <n v="5"/>
    <s v="Jul"/>
    <n v="2021"/>
  </r>
  <r>
    <d v="2021-07-06T00:00:00"/>
    <x v="41"/>
    <x v="1"/>
    <s v="Direct Sales"/>
    <s v="Cash"/>
    <n v="0"/>
    <s v="Product41"/>
    <x v="1"/>
    <x v="0"/>
    <n v="138"/>
    <n v="173.88"/>
    <n v="2070"/>
    <n v="2608.1999999999998"/>
    <n v="6"/>
    <s v="Jul"/>
    <n v="2021"/>
  </r>
  <r>
    <d v="2021-07-08T00:00:00"/>
    <x v="3"/>
    <x v="9"/>
    <s v="Direct Sales"/>
    <s v="Online"/>
    <n v="0"/>
    <s v="Product04"/>
    <x v="3"/>
    <x v="2"/>
    <n v="44"/>
    <n v="48.84"/>
    <n v="440"/>
    <n v="488.40000000000003"/>
    <n v="8"/>
    <s v="Jul"/>
    <n v="2021"/>
  </r>
  <r>
    <d v="2021-07-10T00:00:00"/>
    <x v="13"/>
    <x v="2"/>
    <s v="Wholesaler"/>
    <s v="Cash"/>
    <n v="0"/>
    <s v="Product34"/>
    <x v="4"/>
    <x v="2"/>
    <n v="55"/>
    <n v="58.3"/>
    <n v="330"/>
    <n v="349.79999999999995"/>
    <n v="10"/>
    <s v="Jul"/>
    <n v="2021"/>
  </r>
  <r>
    <d v="2021-07-11T00:00:00"/>
    <x v="37"/>
    <x v="7"/>
    <s v="Wholesaler"/>
    <s v="Online"/>
    <n v="0"/>
    <s v="Product09"/>
    <x v="3"/>
    <x v="3"/>
    <n v="6"/>
    <n v="7.8599999999999994"/>
    <n v="24"/>
    <n v="31.439999999999998"/>
    <n v="11"/>
    <s v="Jul"/>
    <n v="2021"/>
  </r>
  <r>
    <d v="2021-07-13T00:00:00"/>
    <x v="40"/>
    <x v="5"/>
    <s v="Direct Sales"/>
    <s v="Cash"/>
    <n v="0"/>
    <s v="Product19"/>
    <x v="2"/>
    <x v="0"/>
    <n v="150"/>
    <n v="210"/>
    <n v="150"/>
    <n v="210"/>
    <n v="13"/>
    <s v="Jul"/>
    <n v="2021"/>
  </r>
  <r>
    <d v="2021-07-16T00:00:00"/>
    <x v="12"/>
    <x v="6"/>
    <s v="Wholesaler"/>
    <s v="Cash"/>
    <n v="0"/>
    <s v="Product23"/>
    <x v="0"/>
    <x v="0"/>
    <n v="141"/>
    <n v="149.46"/>
    <n v="1128"/>
    <n v="1195.68"/>
    <n v="16"/>
    <s v="Jul"/>
    <n v="2021"/>
  </r>
  <r>
    <d v="2021-07-18T00:00:00"/>
    <x v="26"/>
    <x v="12"/>
    <s v="Online"/>
    <s v="Online"/>
    <n v="0"/>
    <s v="Product27"/>
    <x v="4"/>
    <x v="2"/>
    <n v="48"/>
    <n v="57.120000000000005"/>
    <n v="672"/>
    <n v="799.68000000000006"/>
    <n v="18"/>
    <s v="Jul"/>
    <n v="2021"/>
  </r>
  <r>
    <d v="2021-07-20T00:00:00"/>
    <x v="1"/>
    <x v="14"/>
    <s v="Online"/>
    <s v="Online"/>
    <n v="0"/>
    <s v="Product38"/>
    <x v="1"/>
    <x v="1"/>
    <n v="72"/>
    <n v="79.92"/>
    <n v="792"/>
    <n v="879.12"/>
    <n v="20"/>
    <s v="Jul"/>
    <n v="2021"/>
  </r>
  <r>
    <d v="2021-07-20T00:00:00"/>
    <x v="23"/>
    <x v="3"/>
    <s v="Direct Sales"/>
    <s v="Online"/>
    <n v="0"/>
    <s v="Product43"/>
    <x v="1"/>
    <x v="1"/>
    <n v="67"/>
    <n v="83.08"/>
    <n v="335"/>
    <n v="415.4"/>
    <n v="20"/>
    <s v="Jul"/>
    <n v="2021"/>
  </r>
  <r>
    <d v="2021-07-21T00:00:00"/>
    <x v="19"/>
    <x v="1"/>
    <s v="Direct Sales"/>
    <s v="Online"/>
    <n v="0"/>
    <s v="Product29"/>
    <x v="4"/>
    <x v="2"/>
    <n v="47"/>
    <n v="53.11"/>
    <n v="705"/>
    <n v="796.65"/>
    <n v="21"/>
    <s v="Jul"/>
    <n v="2021"/>
  </r>
  <r>
    <d v="2021-07-22T00:00:00"/>
    <x v="42"/>
    <x v="8"/>
    <s v="Wholesaler"/>
    <s v="Cash"/>
    <n v="0"/>
    <s v="Product26"/>
    <x v="4"/>
    <x v="3"/>
    <n v="18"/>
    <n v="24.66"/>
    <n v="54"/>
    <n v="73.98"/>
    <n v="22"/>
    <s v="Jul"/>
    <n v="2021"/>
  </r>
  <r>
    <d v="2021-07-22T00:00:00"/>
    <x v="0"/>
    <x v="12"/>
    <s v="Online"/>
    <s v="Cash"/>
    <n v="0"/>
    <s v="Product24"/>
    <x v="0"/>
    <x v="0"/>
    <n v="144"/>
    <n v="156.96"/>
    <n v="2016"/>
    <n v="2197.44"/>
    <n v="22"/>
    <s v="Jul"/>
    <n v="2021"/>
  </r>
  <r>
    <d v="2021-07-23T00:00:00"/>
    <x v="43"/>
    <x v="11"/>
    <s v="Wholesaler"/>
    <s v="Online"/>
    <n v="0"/>
    <s v="Product36"/>
    <x v="4"/>
    <x v="1"/>
    <n v="90"/>
    <n v="96.3"/>
    <n v="630"/>
    <n v="674.1"/>
    <n v="23"/>
    <s v="Jul"/>
    <n v="2021"/>
  </r>
  <r>
    <d v="2021-07-23T00:00:00"/>
    <x v="8"/>
    <x v="6"/>
    <s v="Direct Sales"/>
    <s v="Online"/>
    <n v="0"/>
    <s v="Product37"/>
    <x v="1"/>
    <x v="1"/>
    <n v="67"/>
    <n v="85.76"/>
    <n v="536"/>
    <n v="686.08"/>
    <n v="23"/>
    <s v="Jul"/>
    <n v="2021"/>
  </r>
  <r>
    <d v="2021-07-24T00:00:00"/>
    <x v="37"/>
    <x v="7"/>
    <s v="Online"/>
    <s v="Cash"/>
    <n v="0"/>
    <s v="Product09"/>
    <x v="3"/>
    <x v="3"/>
    <n v="6"/>
    <n v="7.8599999999999994"/>
    <n v="24"/>
    <n v="31.439999999999998"/>
    <n v="24"/>
    <s v="Jul"/>
    <n v="2021"/>
  </r>
  <r>
    <d v="2021-07-29T00:00:00"/>
    <x v="11"/>
    <x v="1"/>
    <s v="Online"/>
    <s v="Cash"/>
    <n v="0"/>
    <s v="Product44"/>
    <x v="1"/>
    <x v="1"/>
    <n v="76"/>
    <n v="82.08"/>
    <n v="1140"/>
    <n v="1231.2"/>
    <n v="29"/>
    <s v="Jul"/>
    <n v="2021"/>
  </r>
  <r>
    <d v="2021-08-01T00:00:00"/>
    <x v="16"/>
    <x v="14"/>
    <s v="Direct Sales"/>
    <s v="Cash"/>
    <n v="0"/>
    <s v="Product01"/>
    <x v="3"/>
    <x v="1"/>
    <n v="98"/>
    <n v="103.88"/>
    <n v="1078"/>
    <n v="1142.6799999999998"/>
    <n v="1"/>
    <s v="Aug"/>
    <n v="2021"/>
  </r>
  <r>
    <d v="2021-08-02T00:00:00"/>
    <x v="12"/>
    <x v="8"/>
    <s v="Direct Sales"/>
    <s v="Online"/>
    <n v="0"/>
    <s v="Product23"/>
    <x v="0"/>
    <x v="0"/>
    <n v="141"/>
    <n v="149.46"/>
    <n v="423"/>
    <n v="448.38"/>
    <n v="2"/>
    <s v="Aug"/>
    <n v="2021"/>
  </r>
  <r>
    <d v="2021-08-03T00:00:00"/>
    <x v="22"/>
    <x v="10"/>
    <s v="Online"/>
    <s v="Online"/>
    <n v="0"/>
    <s v="Product22"/>
    <x v="0"/>
    <x v="0"/>
    <n v="121"/>
    <n v="141.57"/>
    <n v="1573"/>
    <n v="1840.4099999999999"/>
    <n v="3"/>
    <s v="Aug"/>
    <n v="2021"/>
  </r>
  <r>
    <d v="2021-08-03T00:00:00"/>
    <x v="13"/>
    <x v="4"/>
    <s v="Online"/>
    <s v="Online"/>
    <n v="0"/>
    <s v="Product34"/>
    <x v="4"/>
    <x v="2"/>
    <n v="55"/>
    <n v="58.3"/>
    <n v="660"/>
    <n v="699.59999999999991"/>
    <n v="3"/>
    <s v="Aug"/>
    <n v="2021"/>
  </r>
  <r>
    <d v="2021-08-05T00:00:00"/>
    <x v="33"/>
    <x v="12"/>
    <s v="Direct Sales"/>
    <s v="Cash"/>
    <n v="0"/>
    <s v="Product28"/>
    <x v="4"/>
    <x v="3"/>
    <n v="37"/>
    <n v="41.81"/>
    <n v="518"/>
    <n v="585.34"/>
    <n v="5"/>
    <s v="Aug"/>
    <n v="2021"/>
  </r>
  <r>
    <d v="2021-08-06T00:00:00"/>
    <x v="8"/>
    <x v="5"/>
    <s v="Wholesaler"/>
    <s v="Cash"/>
    <n v="0"/>
    <s v="Product37"/>
    <x v="1"/>
    <x v="1"/>
    <n v="67"/>
    <n v="85.76"/>
    <n v="67"/>
    <n v="85.76"/>
    <n v="6"/>
    <s v="Aug"/>
    <n v="2021"/>
  </r>
  <r>
    <d v="2021-08-10T00:00:00"/>
    <x v="24"/>
    <x v="7"/>
    <s v="Wholesaler"/>
    <s v="Cash"/>
    <n v="0"/>
    <s v="Product05"/>
    <x v="3"/>
    <x v="0"/>
    <n v="133"/>
    <n v="155.61000000000001"/>
    <n v="532"/>
    <n v="622.44000000000005"/>
    <n v="10"/>
    <s v="Aug"/>
    <n v="2021"/>
  </r>
  <r>
    <d v="2021-08-10T00:00:00"/>
    <x v="11"/>
    <x v="9"/>
    <s v="Online"/>
    <s v="Cash"/>
    <n v="0"/>
    <s v="Product44"/>
    <x v="1"/>
    <x v="1"/>
    <n v="76"/>
    <n v="82.08"/>
    <n v="760"/>
    <n v="820.8"/>
    <n v="10"/>
    <s v="Aug"/>
    <n v="2021"/>
  </r>
  <r>
    <d v="2021-08-10T00:00:00"/>
    <x v="15"/>
    <x v="2"/>
    <s v="Direct Sales"/>
    <s v="Cash"/>
    <n v="0"/>
    <s v="Product06"/>
    <x v="3"/>
    <x v="1"/>
    <n v="75"/>
    <n v="85.5"/>
    <n v="450"/>
    <n v="513"/>
    <n v="10"/>
    <s v="Aug"/>
    <n v="2021"/>
  </r>
  <r>
    <d v="2021-08-11T00:00:00"/>
    <x v="12"/>
    <x v="7"/>
    <s v="Direct Sales"/>
    <s v="Online"/>
    <n v="0"/>
    <s v="Product23"/>
    <x v="0"/>
    <x v="0"/>
    <n v="141"/>
    <n v="149.46"/>
    <n v="564"/>
    <n v="597.84"/>
    <n v="11"/>
    <s v="Aug"/>
    <n v="2021"/>
  </r>
  <r>
    <d v="2021-08-13T00:00:00"/>
    <x v="31"/>
    <x v="10"/>
    <s v="Direct Sales"/>
    <s v="Online"/>
    <n v="0"/>
    <s v="Product11"/>
    <x v="2"/>
    <x v="2"/>
    <n v="44"/>
    <n v="48.4"/>
    <n v="572"/>
    <n v="629.19999999999993"/>
    <n v="13"/>
    <s v="Aug"/>
    <n v="2021"/>
  </r>
  <r>
    <d v="2021-08-13T00:00:00"/>
    <x v="26"/>
    <x v="0"/>
    <s v="Direct Sales"/>
    <s v="Online"/>
    <n v="0"/>
    <s v="Product27"/>
    <x v="4"/>
    <x v="2"/>
    <n v="48"/>
    <n v="57.120000000000005"/>
    <n v="432"/>
    <n v="514.08000000000004"/>
    <n v="13"/>
    <s v="Aug"/>
    <n v="2021"/>
  </r>
  <r>
    <d v="2021-08-16T00:00:00"/>
    <x v="6"/>
    <x v="8"/>
    <s v="Online"/>
    <s v="Online"/>
    <n v="0"/>
    <s v="Product03"/>
    <x v="3"/>
    <x v="1"/>
    <n v="71"/>
    <n v="80.94"/>
    <n v="213"/>
    <n v="242.82"/>
    <n v="16"/>
    <s v="Aug"/>
    <n v="2021"/>
  </r>
  <r>
    <d v="2021-08-18T00:00:00"/>
    <x v="7"/>
    <x v="2"/>
    <s v="Direct Sales"/>
    <s v="Online"/>
    <n v="0"/>
    <s v="Product25"/>
    <x v="0"/>
    <x v="3"/>
    <n v="7"/>
    <n v="8.33"/>
    <n v="42"/>
    <n v="49.980000000000004"/>
    <n v="18"/>
    <s v="Aug"/>
    <n v="2021"/>
  </r>
  <r>
    <d v="2021-08-20T00:00:00"/>
    <x v="14"/>
    <x v="1"/>
    <s v="Direct Sales"/>
    <s v="Cash"/>
    <n v="0"/>
    <s v="Product20"/>
    <x v="0"/>
    <x v="2"/>
    <n v="61"/>
    <n v="76.25"/>
    <n v="915"/>
    <n v="1143.75"/>
    <n v="20"/>
    <s v="Aug"/>
    <n v="2021"/>
  </r>
  <r>
    <d v="2021-08-20T00:00:00"/>
    <x v="5"/>
    <x v="0"/>
    <s v="Direct Sales"/>
    <s v="Online"/>
    <n v="0"/>
    <s v="Product31"/>
    <x v="4"/>
    <x v="1"/>
    <n v="93"/>
    <n v="104.16"/>
    <n v="837"/>
    <n v="937.43999999999994"/>
    <n v="20"/>
    <s v="Aug"/>
    <n v="2021"/>
  </r>
  <r>
    <d v="2021-08-20T00:00:00"/>
    <x v="33"/>
    <x v="10"/>
    <s v="Direct Sales"/>
    <s v="Online"/>
    <n v="0"/>
    <s v="Product28"/>
    <x v="4"/>
    <x v="3"/>
    <n v="37"/>
    <n v="41.81"/>
    <n v="481"/>
    <n v="543.53"/>
    <n v="20"/>
    <s v="Aug"/>
    <n v="2021"/>
  </r>
  <r>
    <d v="2021-08-26T00:00:00"/>
    <x v="34"/>
    <x v="7"/>
    <s v="Direct Sales"/>
    <s v="Online"/>
    <n v="0"/>
    <s v="Product39"/>
    <x v="1"/>
    <x v="3"/>
    <n v="37"/>
    <n v="42.55"/>
    <n v="148"/>
    <n v="170.2"/>
    <n v="26"/>
    <s v="Aug"/>
    <n v="2021"/>
  </r>
  <r>
    <d v="2021-08-29T00:00:00"/>
    <x v="13"/>
    <x v="4"/>
    <s v="Wholesaler"/>
    <s v="Online"/>
    <n v="0"/>
    <s v="Product34"/>
    <x v="4"/>
    <x v="2"/>
    <n v="55"/>
    <n v="58.3"/>
    <n v="660"/>
    <n v="699.59999999999991"/>
    <n v="29"/>
    <s v="Aug"/>
    <n v="2021"/>
  </r>
  <r>
    <d v="2021-08-30T00:00:00"/>
    <x v="2"/>
    <x v="10"/>
    <s v="Direct Sales"/>
    <s v="Online"/>
    <n v="0"/>
    <s v="Product13"/>
    <x v="2"/>
    <x v="1"/>
    <n v="112"/>
    <n v="122.08"/>
    <n v="1456"/>
    <n v="1587.04"/>
    <n v="30"/>
    <s v="Aug"/>
    <n v="2021"/>
  </r>
  <r>
    <d v="2021-08-31T00:00:00"/>
    <x v="16"/>
    <x v="13"/>
    <s v="Direct Sales"/>
    <s v="Online"/>
    <n v="0"/>
    <s v="Product01"/>
    <x v="3"/>
    <x v="1"/>
    <n v="98"/>
    <n v="103.88"/>
    <n v="196"/>
    <n v="207.76"/>
    <n v="31"/>
    <s v="Aug"/>
    <n v="2021"/>
  </r>
  <r>
    <d v="2021-08-31T00:00:00"/>
    <x v="4"/>
    <x v="14"/>
    <s v="Direct Sales"/>
    <s v="Online"/>
    <n v="0"/>
    <s v="Product35"/>
    <x v="4"/>
    <x v="3"/>
    <n v="5"/>
    <n v="6.7"/>
    <n v="55"/>
    <n v="73.7"/>
    <n v="31"/>
    <s v="Aug"/>
    <n v="2021"/>
  </r>
  <r>
    <d v="2021-09-01T00:00:00"/>
    <x v="0"/>
    <x v="5"/>
    <s v="Wholesaler"/>
    <s v="Cash"/>
    <n v="0"/>
    <s v="Product24"/>
    <x v="0"/>
    <x v="0"/>
    <n v="144"/>
    <n v="156.96"/>
    <n v="144"/>
    <n v="156.96"/>
    <n v="1"/>
    <s v="Sep"/>
    <n v="2021"/>
  </r>
  <r>
    <d v="2021-09-01T00:00:00"/>
    <x v="6"/>
    <x v="12"/>
    <s v="Online"/>
    <s v="Online"/>
    <n v="0"/>
    <s v="Product03"/>
    <x v="3"/>
    <x v="1"/>
    <n v="71"/>
    <n v="80.94"/>
    <n v="994"/>
    <n v="1133.1599999999999"/>
    <n v="1"/>
    <s v="Sep"/>
    <n v="2021"/>
  </r>
  <r>
    <d v="2021-09-03T00:00:00"/>
    <x v="41"/>
    <x v="6"/>
    <s v="Direct Sales"/>
    <s v="Online"/>
    <n v="0"/>
    <s v="Product41"/>
    <x v="1"/>
    <x v="0"/>
    <n v="138"/>
    <n v="173.88"/>
    <n v="1104"/>
    <n v="1391.04"/>
    <n v="3"/>
    <s v="Sep"/>
    <n v="2021"/>
  </r>
  <r>
    <d v="2021-09-04T00:00:00"/>
    <x v="33"/>
    <x v="11"/>
    <s v="Direct Sales"/>
    <s v="Online"/>
    <n v="0"/>
    <s v="Product28"/>
    <x v="4"/>
    <x v="3"/>
    <n v="37"/>
    <n v="41.81"/>
    <n v="259"/>
    <n v="292.67"/>
    <n v="4"/>
    <s v="Sep"/>
    <n v="2021"/>
  </r>
  <r>
    <d v="2021-09-04T00:00:00"/>
    <x v="12"/>
    <x v="1"/>
    <s v="Direct Sales"/>
    <s v="Online"/>
    <n v="0"/>
    <s v="Product23"/>
    <x v="0"/>
    <x v="0"/>
    <n v="141"/>
    <n v="149.46"/>
    <n v="2115"/>
    <n v="2241.9"/>
    <n v="4"/>
    <s v="Sep"/>
    <n v="2021"/>
  </r>
  <r>
    <d v="2021-09-05T00:00:00"/>
    <x v="18"/>
    <x v="5"/>
    <s v="Direct Sales"/>
    <s v="Cash"/>
    <n v="0"/>
    <s v="Product32"/>
    <x v="4"/>
    <x v="1"/>
    <n v="89"/>
    <n v="117.48"/>
    <n v="89"/>
    <n v="117.48"/>
    <n v="5"/>
    <s v="Sep"/>
    <n v="2021"/>
  </r>
  <r>
    <d v="2021-09-07T00:00:00"/>
    <x v="40"/>
    <x v="3"/>
    <s v="Direct Sales"/>
    <s v="Online"/>
    <n v="0"/>
    <s v="Product19"/>
    <x v="2"/>
    <x v="0"/>
    <n v="150"/>
    <n v="210"/>
    <n v="750"/>
    <n v="1050"/>
    <n v="7"/>
    <s v="Sep"/>
    <n v="2021"/>
  </r>
  <r>
    <d v="2021-09-09T00:00:00"/>
    <x v="11"/>
    <x v="7"/>
    <s v="Direct Sales"/>
    <s v="Online"/>
    <n v="0"/>
    <s v="Product44"/>
    <x v="1"/>
    <x v="1"/>
    <n v="76"/>
    <n v="82.08"/>
    <n v="304"/>
    <n v="328.32"/>
    <n v="9"/>
    <s v="Sep"/>
    <n v="2021"/>
  </r>
  <r>
    <d v="2021-09-10T00:00:00"/>
    <x v="28"/>
    <x v="2"/>
    <s v="Direct Sales"/>
    <s v="Online"/>
    <n v="0"/>
    <s v="Product30"/>
    <x v="4"/>
    <x v="0"/>
    <n v="148"/>
    <n v="201.28"/>
    <n v="888"/>
    <n v="1207.68"/>
    <n v="10"/>
    <s v="Sep"/>
    <n v="2021"/>
  </r>
  <r>
    <d v="2021-09-10T00:00:00"/>
    <x v="16"/>
    <x v="0"/>
    <s v="Wholesaler"/>
    <s v="Online"/>
    <n v="0"/>
    <s v="Product01"/>
    <x v="3"/>
    <x v="1"/>
    <n v="98"/>
    <n v="103.88"/>
    <n v="882"/>
    <n v="934.92"/>
    <n v="10"/>
    <s v="Sep"/>
    <n v="2021"/>
  </r>
  <r>
    <d v="2021-09-10T00:00:00"/>
    <x v="42"/>
    <x v="13"/>
    <s v="Direct Sales"/>
    <s v="Online"/>
    <n v="0"/>
    <s v="Product26"/>
    <x v="4"/>
    <x v="3"/>
    <n v="18"/>
    <n v="24.66"/>
    <n v="36"/>
    <n v="49.32"/>
    <n v="10"/>
    <s v="Sep"/>
    <n v="2021"/>
  </r>
  <r>
    <d v="2021-09-11T00:00:00"/>
    <x v="16"/>
    <x v="2"/>
    <s v="Wholesaler"/>
    <s v="Online"/>
    <n v="0"/>
    <s v="Product01"/>
    <x v="3"/>
    <x v="1"/>
    <n v="98"/>
    <n v="103.88"/>
    <n v="588"/>
    <n v="623.28"/>
    <n v="11"/>
    <s v="Sep"/>
    <n v="2021"/>
  </r>
  <r>
    <d v="2021-09-13T00:00:00"/>
    <x v="41"/>
    <x v="11"/>
    <s v="Direct Sales"/>
    <s v="Cash"/>
    <n v="0"/>
    <s v="Product41"/>
    <x v="1"/>
    <x v="0"/>
    <n v="138"/>
    <n v="173.88"/>
    <n v="966"/>
    <n v="1217.1599999999999"/>
    <n v="13"/>
    <s v="Sep"/>
    <n v="2021"/>
  </r>
  <r>
    <d v="2021-09-15T00:00:00"/>
    <x v="10"/>
    <x v="2"/>
    <s v="Direct Sales"/>
    <s v="Online"/>
    <n v="0"/>
    <s v="Product42"/>
    <x v="1"/>
    <x v="0"/>
    <n v="120"/>
    <n v="162"/>
    <n v="720"/>
    <n v="972"/>
    <n v="15"/>
    <s v="Sep"/>
    <n v="2021"/>
  </r>
  <r>
    <d v="2021-09-15T00:00:00"/>
    <x v="10"/>
    <x v="12"/>
    <s v="Direct Sales"/>
    <s v="Online"/>
    <n v="0"/>
    <s v="Product42"/>
    <x v="1"/>
    <x v="0"/>
    <n v="120"/>
    <n v="162"/>
    <n v="1680"/>
    <n v="2268"/>
    <n v="15"/>
    <s v="Sep"/>
    <n v="2021"/>
  </r>
  <r>
    <d v="2021-09-21T00:00:00"/>
    <x v="14"/>
    <x v="11"/>
    <s v="Wholesaler"/>
    <s v="Cash"/>
    <n v="0"/>
    <s v="Product20"/>
    <x v="0"/>
    <x v="2"/>
    <n v="61"/>
    <n v="76.25"/>
    <n v="427"/>
    <n v="533.75"/>
    <n v="21"/>
    <s v="Sep"/>
    <n v="2021"/>
  </r>
  <r>
    <d v="2021-09-22T00:00:00"/>
    <x v="17"/>
    <x v="13"/>
    <s v="Online"/>
    <s v="Cash"/>
    <n v="0"/>
    <s v="Product40"/>
    <x v="1"/>
    <x v="1"/>
    <n v="90"/>
    <n v="115.2"/>
    <n v="180"/>
    <n v="230.4"/>
    <n v="22"/>
    <s v="Sep"/>
    <n v="2021"/>
  </r>
  <r>
    <d v="2021-09-22T00:00:00"/>
    <x v="29"/>
    <x v="7"/>
    <s v="Direct Sales"/>
    <s v="Cash"/>
    <n v="0"/>
    <s v="Product02"/>
    <x v="3"/>
    <x v="1"/>
    <n v="105"/>
    <n v="142.80000000000001"/>
    <n v="420"/>
    <n v="571.20000000000005"/>
    <n v="22"/>
    <s v="Sep"/>
    <n v="2021"/>
  </r>
  <r>
    <d v="2021-09-23T00:00:00"/>
    <x v="30"/>
    <x v="4"/>
    <s v="Direct Sales"/>
    <s v="Cash"/>
    <n v="0"/>
    <s v="Product18"/>
    <x v="2"/>
    <x v="3"/>
    <n v="37"/>
    <n v="49.21"/>
    <n v="444"/>
    <n v="590.52"/>
    <n v="23"/>
    <s v="Sep"/>
    <n v="2021"/>
  </r>
  <r>
    <d v="2021-09-23T00:00:00"/>
    <x v="32"/>
    <x v="11"/>
    <s v="Online"/>
    <s v="Online"/>
    <n v="0"/>
    <s v="Product21"/>
    <x v="0"/>
    <x v="0"/>
    <n v="126"/>
    <n v="162.54"/>
    <n v="882"/>
    <n v="1137.78"/>
    <n v="23"/>
    <s v="Sep"/>
    <n v="2021"/>
  </r>
  <r>
    <d v="2021-09-27T00:00:00"/>
    <x v="13"/>
    <x v="5"/>
    <s v="Direct Sales"/>
    <s v="Cash"/>
    <n v="0"/>
    <s v="Product34"/>
    <x v="4"/>
    <x v="2"/>
    <n v="55"/>
    <n v="58.3"/>
    <n v="55"/>
    <n v="58.3"/>
    <n v="27"/>
    <s v="Sep"/>
    <n v="2021"/>
  </r>
  <r>
    <d v="2021-09-30T00:00:00"/>
    <x v="9"/>
    <x v="0"/>
    <s v="Online"/>
    <s v="Online"/>
    <n v="0"/>
    <s v="Product14"/>
    <x v="2"/>
    <x v="1"/>
    <n v="112"/>
    <n v="146.72"/>
    <n v="1008"/>
    <n v="1320.48"/>
    <n v="30"/>
    <s v="Sep"/>
    <n v="2021"/>
  </r>
  <r>
    <d v="2021-09-30T00:00:00"/>
    <x v="15"/>
    <x v="3"/>
    <s v="Online"/>
    <s v="Online"/>
    <n v="0"/>
    <s v="Product06"/>
    <x v="3"/>
    <x v="1"/>
    <n v="75"/>
    <n v="85.5"/>
    <n v="375"/>
    <n v="427.5"/>
    <n v="30"/>
    <s v="Sep"/>
    <n v="2021"/>
  </r>
  <r>
    <d v="2021-10-01T00:00:00"/>
    <x v="28"/>
    <x v="12"/>
    <s v="Online"/>
    <s v="Cash"/>
    <n v="0"/>
    <s v="Product30"/>
    <x v="4"/>
    <x v="0"/>
    <n v="148"/>
    <n v="201.28"/>
    <n v="2072"/>
    <n v="2817.92"/>
    <n v="1"/>
    <s v="Oct"/>
    <n v="2021"/>
  </r>
  <r>
    <d v="2021-10-02T00:00:00"/>
    <x v="9"/>
    <x v="1"/>
    <s v="Direct Sales"/>
    <s v="Online"/>
    <n v="0"/>
    <s v="Product14"/>
    <x v="2"/>
    <x v="1"/>
    <n v="112"/>
    <n v="146.72"/>
    <n v="1680"/>
    <n v="2200.8000000000002"/>
    <n v="2"/>
    <s v="Oct"/>
    <n v="2021"/>
  </r>
  <r>
    <d v="2021-10-03T00:00:00"/>
    <x v="40"/>
    <x v="0"/>
    <s v="Direct Sales"/>
    <s v="Online"/>
    <n v="0"/>
    <s v="Product19"/>
    <x v="2"/>
    <x v="0"/>
    <n v="150"/>
    <n v="210"/>
    <n v="1350"/>
    <n v="1890"/>
    <n v="3"/>
    <s v="Oct"/>
    <n v="2021"/>
  </r>
  <r>
    <d v="2021-10-06T00:00:00"/>
    <x v="4"/>
    <x v="5"/>
    <s v="Direct Sales"/>
    <s v="Online"/>
    <n v="0"/>
    <s v="Product35"/>
    <x v="4"/>
    <x v="3"/>
    <n v="5"/>
    <n v="6.7"/>
    <n v="5"/>
    <n v="6.7"/>
    <n v="6"/>
    <s v="Oct"/>
    <n v="2021"/>
  </r>
  <r>
    <d v="2021-10-06T00:00:00"/>
    <x v="43"/>
    <x v="4"/>
    <s v="Online"/>
    <s v="Online"/>
    <n v="0"/>
    <s v="Product36"/>
    <x v="4"/>
    <x v="1"/>
    <n v="90"/>
    <n v="96.3"/>
    <n v="1080"/>
    <n v="1155.5999999999999"/>
    <n v="6"/>
    <s v="Oct"/>
    <n v="2021"/>
  </r>
  <r>
    <d v="2021-10-07T00:00:00"/>
    <x v="42"/>
    <x v="2"/>
    <s v="Direct Sales"/>
    <s v="Cash"/>
    <n v="0"/>
    <s v="Product26"/>
    <x v="4"/>
    <x v="3"/>
    <n v="18"/>
    <n v="24.66"/>
    <n v="108"/>
    <n v="147.96"/>
    <n v="7"/>
    <s v="Oct"/>
    <n v="2021"/>
  </r>
  <r>
    <d v="2021-10-09T00:00:00"/>
    <x v="1"/>
    <x v="3"/>
    <s v="Direct Sales"/>
    <s v="Cash"/>
    <n v="0"/>
    <s v="Product38"/>
    <x v="1"/>
    <x v="1"/>
    <n v="72"/>
    <n v="79.92"/>
    <n v="360"/>
    <n v="399.6"/>
    <n v="9"/>
    <s v="Oct"/>
    <n v="2021"/>
  </r>
  <r>
    <d v="2021-10-09T00:00:00"/>
    <x v="18"/>
    <x v="14"/>
    <s v="Online"/>
    <s v="Cash"/>
    <n v="0"/>
    <s v="Product32"/>
    <x v="4"/>
    <x v="1"/>
    <n v="89"/>
    <n v="117.48"/>
    <n v="979"/>
    <n v="1292.28"/>
    <n v="9"/>
    <s v="Oct"/>
    <n v="2021"/>
  </r>
  <r>
    <d v="2021-10-10T00:00:00"/>
    <x v="4"/>
    <x v="12"/>
    <s v="Direct Sales"/>
    <s v="Cash"/>
    <n v="0"/>
    <s v="Product35"/>
    <x v="4"/>
    <x v="3"/>
    <n v="5"/>
    <n v="6.7"/>
    <n v="70"/>
    <n v="93.8"/>
    <n v="10"/>
    <s v="Oct"/>
    <n v="2021"/>
  </r>
  <r>
    <d v="2021-10-11T00:00:00"/>
    <x v="31"/>
    <x v="1"/>
    <s v="Direct Sales"/>
    <s v="Cash"/>
    <n v="0"/>
    <s v="Product11"/>
    <x v="2"/>
    <x v="2"/>
    <n v="44"/>
    <n v="48.4"/>
    <n v="660"/>
    <n v="726"/>
    <n v="11"/>
    <s v="Oct"/>
    <n v="2021"/>
  </r>
  <r>
    <d v="2021-10-12T00:00:00"/>
    <x v="26"/>
    <x v="6"/>
    <s v="Online"/>
    <s v="Online"/>
    <n v="0"/>
    <s v="Product27"/>
    <x v="4"/>
    <x v="2"/>
    <n v="48"/>
    <n v="57.120000000000005"/>
    <n v="384"/>
    <n v="456.96000000000004"/>
    <n v="12"/>
    <s v="Oct"/>
    <n v="2021"/>
  </r>
  <r>
    <d v="2021-10-17T00:00:00"/>
    <x v="16"/>
    <x v="10"/>
    <s v="Direct Sales"/>
    <s v="Online"/>
    <n v="0"/>
    <s v="Product01"/>
    <x v="3"/>
    <x v="1"/>
    <n v="98"/>
    <n v="103.88"/>
    <n v="1274"/>
    <n v="1350.44"/>
    <n v="17"/>
    <s v="Oct"/>
    <n v="2021"/>
  </r>
  <r>
    <d v="2021-10-18T00:00:00"/>
    <x v="7"/>
    <x v="2"/>
    <s v="Online"/>
    <s v="Cash"/>
    <n v="0"/>
    <s v="Product25"/>
    <x v="0"/>
    <x v="3"/>
    <n v="7"/>
    <n v="8.33"/>
    <n v="42"/>
    <n v="49.980000000000004"/>
    <n v="18"/>
    <s v="Oct"/>
    <n v="2021"/>
  </r>
  <r>
    <d v="2021-10-18T00:00:00"/>
    <x v="32"/>
    <x v="10"/>
    <s v="Online"/>
    <s v="Cash"/>
    <n v="0"/>
    <s v="Product21"/>
    <x v="0"/>
    <x v="0"/>
    <n v="126"/>
    <n v="162.54"/>
    <n v="1638"/>
    <n v="2113.02"/>
    <n v="18"/>
    <s v="Oct"/>
    <n v="2021"/>
  </r>
  <r>
    <d v="2021-10-22T00:00:00"/>
    <x v="31"/>
    <x v="11"/>
    <s v="Direct Sales"/>
    <s v="Cash"/>
    <n v="0"/>
    <s v="Product11"/>
    <x v="2"/>
    <x v="2"/>
    <n v="44"/>
    <n v="48.4"/>
    <n v="308"/>
    <n v="338.8"/>
    <n v="22"/>
    <s v="Oct"/>
    <n v="2021"/>
  </r>
  <r>
    <d v="2021-10-22T00:00:00"/>
    <x v="0"/>
    <x v="10"/>
    <s v="Online"/>
    <s v="Cash"/>
    <n v="0"/>
    <s v="Product24"/>
    <x v="0"/>
    <x v="0"/>
    <n v="144"/>
    <n v="156.96"/>
    <n v="1872"/>
    <n v="2040.48"/>
    <n v="22"/>
    <s v="Oct"/>
    <n v="2021"/>
  </r>
  <r>
    <d v="2021-10-22T00:00:00"/>
    <x v="37"/>
    <x v="5"/>
    <s v="Direct Sales"/>
    <s v="Cash"/>
    <n v="0"/>
    <s v="Product09"/>
    <x v="3"/>
    <x v="3"/>
    <n v="6"/>
    <n v="7.8599999999999994"/>
    <n v="6"/>
    <n v="7.8599999999999994"/>
    <n v="22"/>
    <s v="Oct"/>
    <n v="2021"/>
  </r>
  <r>
    <d v="2021-10-24T00:00:00"/>
    <x v="31"/>
    <x v="8"/>
    <s v="Wholesaler"/>
    <s v="Cash"/>
    <n v="0"/>
    <s v="Product11"/>
    <x v="2"/>
    <x v="2"/>
    <n v="44"/>
    <n v="48.4"/>
    <n v="132"/>
    <n v="145.19999999999999"/>
    <n v="24"/>
    <s v="Oct"/>
    <n v="2021"/>
  </r>
  <r>
    <d v="2021-10-25T00:00:00"/>
    <x v="11"/>
    <x v="0"/>
    <s v="Online"/>
    <s v="Cash"/>
    <n v="0"/>
    <s v="Product44"/>
    <x v="1"/>
    <x v="1"/>
    <n v="76"/>
    <n v="82.08"/>
    <n v="684"/>
    <n v="738.72"/>
    <n v="25"/>
    <s v="Oct"/>
    <n v="2021"/>
  </r>
  <r>
    <d v="2021-10-26T00:00:00"/>
    <x v="3"/>
    <x v="2"/>
    <s v="Wholesaler"/>
    <s v="Cash"/>
    <n v="0"/>
    <s v="Product04"/>
    <x v="3"/>
    <x v="2"/>
    <n v="44"/>
    <n v="48.84"/>
    <n v="264"/>
    <n v="293.04000000000002"/>
    <n v="26"/>
    <s v="Oct"/>
    <n v="2021"/>
  </r>
  <r>
    <d v="2021-10-28T00:00:00"/>
    <x v="25"/>
    <x v="5"/>
    <s v="Direct Sales"/>
    <s v="Cash"/>
    <n v="0"/>
    <s v="Product08"/>
    <x v="3"/>
    <x v="1"/>
    <n v="83"/>
    <n v="94.62"/>
    <n v="83"/>
    <n v="94.62"/>
    <n v="28"/>
    <s v="Oct"/>
    <n v="2021"/>
  </r>
  <r>
    <d v="2021-10-29T00:00:00"/>
    <x v="1"/>
    <x v="12"/>
    <s v="Online"/>
    <s v="Online"/>
    <n v="0"/>
    <s v="Product38"/>
    <x v="1"/>
    <x v="1"/>
    <n v="72"/>
    <n v="79.92"/>
    <n v="1008"/>
    <n v="1118.8800000000001"/>
    <n v="29"/>
    <s v="Oct"/>
    <n v="2021"/>
  </r>
  <r>
    <d v="2021-10-31T00:00:00"/>
    <x v="32"/>
    <x v="2"/>
    <s v="Online"/>
    <s v="Cash"/>
    <n v="0"/>
    <s v="Product21"/>
    <x v="0"/>
    <x v="0"/>
    <n v="126"/>
    <n v="162.54"/>
    <n v="756"/>
    <n v="975.24"/>
    <n v="31"/>
    <s v="Oct"/>
    <n v="2021"/>
  </r>
  <r>
    <d v="2021-11-03T00:00:00"/>
    <x v="2"/>
    <x v="4"/>
    <s v="Direct Sales"/>
    <s v="Cash"/>
    <n v="0"/>
    <s v="Product13"/>
    <x v="2"/>
    <x v="1"/>
    <n v="112"/>
    <n v="122.08"/>
    <n v="1344"/>
    <n v="1464.96"/>
    <n v="3"/>
    <s v="Nov"/>
    <n v="2021"/>
  </r>
  <r>
    <d v="2021-11-06T00:00:00"/>
    <x v="43"/>
    <x v="9"/>
    <s v="Direct Sales"/>
    <s v="Online"/>
    <n v="0"/>
    <s v="Product36"/>
    <x v="4"/>
    <x v="1"/>
    <n v="90"/>
    <n v="96.3"/>
    <n v="900"/>
    <n v="963"/>
    <n v="6"/>
    <s v="Nov"/>
    <n v="2021"/>
  </r>
  <r>
    <d v="2021-11-08T00:00:00"/>
    <x v="36"/>
    <x v="1"/>
    <s v="Direct Sales"/>
    <s v="Online"/>
    <n v="0"/>
    <s v="Product07"/>
    <x v="3"/>
    <x v="2"/>
    <n v="43"/>
    <n v="47.730000000000004"/>
    <n v="645"/>
    <n v="715.95"/>
    <n v="8"/>
    <s v="Nov"/>
    <n v="2021"/>
  </r>
  <r>
    <d v="2021-11-10T00:00:00"/>
    <x v="10"/>
    <x v="2"/>
    <s v="Online"/>
    <s v="Cash"/>
    <n v="0"/>
    <s v="Product42"/>
    <x v="1"/>
    <x v="0"/>
    <n v="120"/>
    <n v="162"/>
    <n v="720"/>
    <n v="972"/>
    <n v="10"/>
    <s v="Nov"/>
    <n v="2021"/>
  </r>
  <r>
    <d v="2021-11-11T00:00:00"/>
    <x v="17"/>
    <x v="4"/>
    <s v="Wholesaler"/>
    <s v="Online"/>
    <n v="0"/>
    <s v="Product40"/>
    <x v="1"/>
    <x v="1"/>
    <n v="90"/>
    <n v="115.2"/>
    <n v="1080"/>
    <n v="1382.4"/>
    <n v="11"/>
    <s v="Nov"/>
    <n v="2021"/>
  </r>
  <r>
    <d v="2021-11-12T00:00:00"/>
    <x v="20"/>
    <x v="8"/>
    <s v="Online"/>
    <s v="Cash"/>
    <n v="0"/>
    <s v="Product10"/>
    <x v="2"/>
    <x v="0"/>
    <n v="148"/>
    <n v="164.28"/>
    <n v="444"/>
    <n v="492.84000000000003"/>
    <n v="12"/>
    <s v="Nov"/>
    <n v="2021"/>
  </r>
  <r>
    <d v="2021-11-20T00:00:00"/>
    <x v="13"/>
    <x v="12"/>
    <s v="Online"/>
    <s v="Online"/>
    <n v="0"/>
    <s v="Product34"/>
    <x v="4"/>
    <x v="2"/>
    <n v="55"/>
    <n v="58.3"/>
    <n v="770"/>
    <n v="816.19999999999993"/>
    <n v="20"/>
    <s v="Nov"/>
    <n v="2021"/>
  </r>
  <r>
    <d v="2021-11-20T00:00:00"/>
    <x v="25"/>
    <x v="14"/>
    <s v="Online"/>
    <s v="Cash"/>
    <n v="0"/>
    <s v="Product08"/>
    <x v="3"/>
    <x v="1"/>
    <n v="83"/>
    <n v="94.62"/>
    <n v="913"/>
    <n v="1040.8200000000002"/>
    <n v="20"/>
    <s v="Nov"/>
    <n v="2021"/>
  </r>
  <r>
    <d v="2021-11-21T00:00:00"/>
    <x v="9"/>
    <x v="5"/>
    <s v="Wholesaler"/>
    <s v="Online"/>
    <n v="0"/>
    <s v="Product14"/>
    <x v="2"/>
    <x v="1"/>
    <n v="112"/>
    <n v="146.72"/>
    <n v="112"/>
    <n v="146.72"/>
    <n v="21"/>
    <s v="Nov"/>
    <n v="2021"/>
  </r>
  <r>
    <d v="2021-11-21T00:00:00"/>
    <x v="15"/>
    <x v="5"/>
    <s v="Online"/>
    <s v="Cash"/>
    <n v="0"/>
    <s v="Product06"/>
    <x v="3"/>
    <x v="1"/>
    <n v="75"/>
    <n v="85.5"/>
    <n v="75"/>
    <n v="85.5"/>
    <n v="21"/>
    <s v="Nov"/>
    <n v="2021"/>
  </r>
  <r>
    <d v="2021-11-27T00:00:00"/>
    <x v="35"/>
    <x v="6"/>
    <s v="Online"/>
    <s v="Online"/>
    <n v="0"/>
    <s v="Product12"/>
    <x v="2"/>
    <x v="1"/>
    <n v="73"/>
    <n v="94.17"/>
    <n v="584"/>
    <n v="753.36"/>
    <n v="27"/>
    <s v="Nov"/>
    <n v="2021"/>
  </r>
  <r>
    <d v="2021-11-28T00:00:00"/>
    <x v="17"/>
    <x v="13"/>
    <s v="Direct Sales"/>
    <s v="Cash"/>
    <n v="0"/>
    <s v="Product40"/>
    <x v="1"/>
    <x v="1"/>
    <n v="90"/>
    <n v="115.2"/>
    <n v="180"/>
    <n v="230.4"/>
    <n v="28"/>
    <s v="Nov"/>
    <n v="2021"/>
  </r>
  <r>
    <d v="2021-11-30T00:00:00"/>
    <x v="34"/>
    <x v="1"/>
    <s v="Direct Sales"/>
    <s v="Online"/>
    <n v="0"/>
    <s v="Product39"/>
    <x v="1"/>
    <x v="3"/>
    <n v="37"/>
    <n v="42.55"/>
    <n v="555"/>
    <n v="638.25"/>
    <n v="30"/>
    <s v="Nov"/>
    <n v="2021"/>
  </r>
  <r>
    <d v="2021-12-02T00:00:00"/>
    <x v="21"/>
    <x v="9"/>
    <s v="Direct Sales"/>
    <s v="Cash"/>
    <n v="0"/>
    <s v="Product16"/>
    <x v="2"/>
    <x v="3"/>
    <n v="13"/>
    <n v="16.64"/>
    <n v="130"/>
    <n v="166.4"/>
    <n v="2"/>
    <s v="Dec"/>
    <n v="2021"/>
  </r>
  <r>
    <d v="2021-12-03T00:00:00"/>
    <x v="13"/>
    <x v="13"/>
    <s v="Online"/>
    <s v="Cash"/>
    <n v="0"/>
    <s v="Product34"/>
    <x v="4"/>
    <x v="2"/>
    <n v="55"/>
    <n v="58.3"/>
    <n v="110"/>
    <n v="116.6"/>
    <n v="3"/>
    <s v="Dec"/>
    <n v="2021"/>
  </r>
  <r>
    <d v="2021-12-03T00:00:00"/>
    <x v="40"/>
    <x v="6"/>
    <s v="Online"/>
    <s v="Online"/>
    <n v="0"/>
    <s v="Product19"/>
    <x v="2"/>
    <x v="0"/>
    <n v="150"/>
    <n v="210"/>
    <n v="1200"/>
    <n v="1680"/>
    <n v="3"/>
    <s v="Dec"/>
    <n v="2021"/>
  </r>
  <r>
    <d v="2021-12-05T00:00:00"/>
    <x v="3"/>
    <x v="1"/>
    <s v="Direct Sales"/>
    <s v="Cash"/>
    <n v="0"/>
    <s v="Product04"/>
    <x v="3"/>
    <x v="2"/>
    <n v="44"/>
    <n v="48.84"/>
    <n v="660"/>
    <n v="732.6"/>
    <n v="5"/>
    <s v="Dec"/>
    <n v="2021"/>
  </r>
  <r>
    <d v="2021-12-05T00:00:00"/>
    <x v="20"/>
    <x v="5"/>
    <s v="Direct Sales"/>
    <s v="Online"/>
    <n v="0"/>
    <s v="Product10"/>
    <x v="2"/>
    <x v="0"/>
    <n v="148"/>
    <n v="164.28"/>
    <n v="148"/>
    <n v="164.28"/>
    <n v="5"/>
    <s v="Dec"/>
    <n v="2021"/>
  </r>
  <r>
    <d v="2021-12-07T00:00:00"/>
    <x v="2"/>
    <x v="6"/>
    <s v="Direct Sales"/>
    <s v="Online"/>
    <n v="0"/>
    <s v="Product13"/>
    <x v="2"/>
    <x v="1"/>
    <n v="112"/>
    <n v="122.08"/>
    <n v="896"/>
    <n v="976.64"/>
    <n v="7"/>
    <s v="Dec"/>
    <n v="2021"/>
  </r>
  <r>
    <d v="2021-12-08T00:00:00"/>
    <x v="11"/>
    <x v="12"/>
    <s v="Direct Sales"/>
    <s v="Online"/>
    <n v="0"/>
    <s v="Product44"/>
    <x v="1"/>
    <x v="1"/>
    <n v="76"/>
    <n v="82.08"/>
    <n v="1064"/>
    <n v="1149.1199999999999"/>
    <n v="8"/>
    <s v="Dec"/>
    <n v="2021"/>
  </r>
  <r>
    <d v="2021-12-14T00:00:00"/>
    <x v="10"/>
    <x v="7"/>
    <s v="Direct Sales"/>
    <s v="Online"/>
    <n v="0"/>
    <s v="Product42"/>
    <x v="1"/>
    <x v="0"/>
    <n v="120"/>
    <n v="162"/>
    <n v="480"/>
    <n v="648"/>
    <n v="14"/>
    <s v="Dec"/>
    <n v="2021"/>
  </r>
  <r>
    <d v="2021-12-18T00:00:00"/>
    <x v="6"/>
    <x v="13"/>
    <s v="Direct Sales"/>
    <s v="Cash"/>
    <n v="0"/>
    <s v="Product03"/>
    <x v="3"/>
    <x v="1"/>
    <n v="71"/>
    <n v="80.94"/>
    <n v="142"/>
    <n v="161.88"/>
    <n v="18"/>
    <s v="Dec"/>
    <n v="2021"/>
  </r>
  <r>
    <d v="2021-12-18T00:00:00"/>
    <x v="22"/>
    <x v="6"/>
    <s v="Online"/>
    <s v="Cash"/>
    <n v="0"/>
    <s v="Product22"/>
    <x v="0"/>
    <x v="0"/>
    <n v="121"/>
    <n v="141.57"/>
    <n v="968"/>
    <n v="1132.56"/>
    <n v="18"/>
    <s v="Dec"/>
    <n v="2021"/>
  </r>
  <r>
    <d v="2021-12-19T00:00:00"/>
    <x v="12"/>
    <x v="4"/>
    <s v="Direct Sales"/>
    <s v="Online"/>
    <n v="0"/>
    <s v="Product23"/>
    <x v="0"/>
    <x v="0"/>
    <n v="141"/>
    <n v="149.46"/>
    <n v="1692"/>
    <n v="1793.52"/>
    <n v="19"/>
    <s v="Dec"/>
    <n v="2021"/>
  </r>
  <r>
    <d v="2021-12-19T00:00:00"/>
    <x v="19"/>
    <x v="8"/>
    <s v="Wholesaler"/>
    <s v="Online"/>
    <n v="0"/>
    <s v="Product29"/>
    <x v="4"/>
    <x v="2"/>
    <n v="47"/>
    <n v="53.11"/>
    <n v="141"/>
    <n v="159.32999999999998"/>
    <n v="19"/>
    <s v="Dec"/>
    <n v="2021"/>
  </r>
  <r>
    <d v="2021-12-19T00:00:00"/>
    <x v="31"/>
    <x v="9"/>
    <s v="Online"/>
    <s v="Online"/>
    <n v="0"/>
    <s v="Product11"/>
    <x v="2"/>
    <x v="2"/>
    <n v="44"/>
    <n v="48.4"/>
    <n v="440"/>
    <n v="484"/>
    <n v="19"/>
    <s v="Dec"/>
    <n v="2021"/>
  </r>
  <r>
    <d v="2021-12-20T00:00:00"/>
    <x v="35"/>
    <x v="12"/>
    <s v="Direct Sales"/>
    <s v="Online"/>
    <n v="0"/>
    <s v="Product12"/>
    <x v="2"/>
    <x v="1"/>
    <n v="73"/>
    <n v="94.17"/>
    <n v="1022"/>
    <n v="1318.38"/>
    <n v="20"/>
    <s v="Dec"/>
    <n v="2021"/>
  </r>
  <r>
    <d v="2021-12-21T00:00:00"/>
    <x v="42"/>
    <x v="9"/>
    <s v="Online"/>
    <s v="Cash"/>
    <n v="0"/>
    <s v="Product26"/>
    <x v="4"/>
    <x v="3"/>
    <n v="18"/>
    <n v="24.66"/>
    <n v="180"/>
    <n v="246.6"/>
    <n v="21"/>
    <s v="Dec"/>
    <n v="2021"/>
  </r>
  <r>
    <d v="2021-12-24T00:00:00"/>
    <x v="10"/>
    <x v="6"/>
    <s v="Wholesaler"/>
    <s v="Cash"/>
    <n v="0"/>
    <s v="Product42"/>
    <x v="1"/>
    <x v="0"/>
    <n v="120"/>
    <n v="162"/>
    <n v="960"/>
    <n v="1296"/>
    <n v="24"/>
    <s v="Dec"/>
    <n v="2021"/>
  </r>
  <r>
    <d v="2021-12-24T00:00:00"/>
    <x v="43"/>
    <x v="6"/>
    <s v="Wholesaler"/>
    <s v="Online"/>
    <n v="0"/>
    <s v="Product36"/>
    <x v="4"/>
    <x v="1"/>
    <n v="90"/>
    <n v="96.3"/>
    <n v="720"/>
    <n v="770.4"/>
    <n v="24"/>
    <s v="Dec"/>
    <n v="2021"/>
  </r>
  <r>
    <d v="2021-12-26T00:00:00"/>
    <x v="41"/>
    <x v="12"/>
    <s v="Online"/>
    <s v="Cash"/>
    <n v="0"/>
    <s v="Product41"/>
    <x v="1"/>
    <x v="0"/>
    <n v="138"/>
    <n v="173.88"/>
    <n v="1932"/>
    <n v="2434.3199999999997"/>
    <n v="26"/>
    <s v="Dec"/>
    <n v="2021"/>
  </r>
  <r>
    <d v="2021-12-27T00:00:00"/>
    <x v="19"/>
    <x v="12"/>
    <s v="Direct Sales"/>
    <s v="Cash"/>
    <n v="0"/>
    <s v="Product29"/>
    <x v="4"/>
    <x v="2"/>
    <n v="47"/>
    <n v="53.11"/>
    <n v="658"/>
    <n v="743.54"/>
    <n v="27"/>
    <s v="Dec"/>
    <n v="2021"/>
  </r>
  <r>
    <d v="2021-12-28T00:00:00"/>
    <x v="19"/>
    <x v="2"/>
    <s v="Direct Sales"/>
    <s v="Cash"/>
    <n v="0"/>
    <s v="Product29"/>
    <x v="4"/>
    <x v="2"/>
    <n v="47"/>
    <n v="53.11"/>
    <n v="282"/>
    <n v="318.65999999999997"/>
    <n v="28"/>
    <s v="Dec"/>
    <n v="2021"/>
  </r>
  <r>
    <d v="2021-12-30T00:00:00"/>
    <x v="20"/>
    <x v="10"/>
    <s v="Online"/>
    <s v="Online"/>
    <n v="0"/>
    <s v="Product10"/>
    <x v="2"/>
    <x v="0"/>
    <n v="148"/>
    <n v="164.28"/>
    <n v="1924"/>
    <n v="2135.64"/>
    <n v="30"/>
    <s v="Dec"/>
    <n v="2021"/>
  </r>
  <r>
    <d v="2022-01-01T00:00:00"/>
    <x v="22"/>
    <x v="5"/>
    <s v="Wholesaler"/>
    <s v="Cash"/>
    <n v="0"/>
    <s v="Product22"/>
    <x v="0"/>
    <x v="0"/>
    <n v="121"/>
    <n v="141.57"/>
    <n v="121"/>
    <n v="141.57"/>
    <n v="1"/>
    <s v="Jan"/>
    <n v="2022"/>
  </r>
  <r>
    <d v="2022-01-02T00:00:00"/>
    <x v="20"/>
    <x v="11"/>
    <s v="Direct Sales"/>
    <s v="Cash"/>
    <n v="0"/>
    <s v="Product10"/>
    <x v="2"/>
    <x v="0"/>
    <n v="148"/>
    <n v="164.28"/>
    <n v="1036"/>
    <n v="1149.96"/>
    <n v="2"/>
    <s v="Jan"/>
    <n v="2022"/>
  </r>
  <r>
    <d v="2022-01-02T00:00:00"/>
    <x v="27"/>
    <x v="13"/>
    <s v="Online"/>
    <s v="Cash"/>
    <n v="0"/>
    <s v="Product15"/>
    <x v="2"/>
    <x v="3"/>
    <n v="12"/>
    <n v="15.719999999999999"/>
    <n v="24"/>
    <n v="31.439999999999998"/>
    <n v="2"/>
    <s v="Jan"/>
    <n v="2022"/>
  </r>
  <r>
    <d v="2022-01-02T00:00:00"/>
    <x v="38"/>
    <x v="5"/>
    <s v="Direct Sales"/>
    <s v="Cash"/>
    <n v="0"/>
    <s v="Product33"/>
    <x v="4"/>
    <x v="1"/>
    <n v="95"/>
    <n v="119.7"/>
    <n v="95"/>
    <n v="119.7"/>
    <n v="2"/>
    <s v="Jan"/>
    <n v="2022"/>
  </r>
  <r>
    <d v="2022-01-03T00:00:00"/>
    <x v="23"/>
    <x v="0"/>
    <s v="Direct Sales"/>
    <s v="Cash"/>
    <n v="0"/>
    <s v="Product43"/>
    <x v="1"/>
    <x v="1"/>
    <n v="67"/>
    <n v="83.08"/>
    <n v="603"/>
    <n v="747.72"/>
    <n v="3"/>
    <s v="Jan"/>
    <n v="2022"/>
  </r>
  <r>
    <d v="2022-01-04T00:00:00"/>
    <x v="35"/>
    <x v="6"/>
    <s v="Direct Sales"/>
    <s v="Online"/>
    <n v="0"/>
    <s v="Product12"/>
    <x v="2"/>
    <x v="1"/>
    <n v="73"/>
    <n v="94.17"/>
    <n v="584"/>
    <n v="753.36"/>
    <n v="4"/>
    <s v="Jan"/>
    <n v="2022"/>
  </r>
  <r>
    <d v="2022-01-04T00:00:00"/>
    <x v="19"/>
    <x v="5"/>
    <s v="Online"/>
    <s v="Online"/>
    <n v="0"/>
    <s v="Product29"/>
    <x v="4"/>
    <x v="2"/>
    <n v="47"/>
    <n v="53.11"/>
    <n v="47"/>
    <n v="53.11"/>
    <n v="4"/>
    <s v="Jan"/>
    <n v="2022"/>
  </r>
  <r>
    <d v="2022-01-09T00:00:00"/>
    <x v="18"/>
    <x v="4"/>
    <s v="Direct Sales"/>
    <s v="Online"/>
    <n v="0"/>
    <s v="Product32"/>
    <x v="4"/>
    <x v="1"/>
    <n v="89"/>
    <n v="117.48"/>
    <n v="1068"/>
    <n v="1409.76"/>
    <n v="9"/>
    <s v="Jan"/>
    <n v="2022"/>
  </r>
  <r>
    <d v="2022-01-10T00:00:00"/>
    <x v="13"/>
    <x v="12"/>
    <s v="Online"/>
    <s v="Online"/>
    <n v="0"/>
    <s v="Product34"/>
    <x v="4"/>
    <x v="2"/>
    <n v="55"/>
    <n v="58.3"/>
    <n v="770"/>
    <n v="816.19999999999993"/>
    <n v="10"/>
    <s v="Jan"/>
    <n v="2022"/>
  </r>
  <r>
    <d v="2022-01-11T00:00:00"/>
    <x v="18"/>
    <x v="13"/>
    <s v="Direct Sales"/>
    <s v="Online"/>
    <n v="0"/>
    <s v="Product32"/>
    <x v="4"/>
    <x v="1"/>
    <n v="89"/>
    <n v="117.48"/>
    <n v="178"/>
    <n v="234.96"/>
    <n v="11"/>
    <s v="Jan"/>
    <n v="2022"/>
  </r>
  <r>
    <d v="2022-01-13T00:00:00"/>
    <x v="40"/>
    <x v="2"/>
    <s v="Online"/>
    <s v="Online"/>
    <n v="0"/>
    <s v="Product19"/>
    <x v="2"/>
    <x v="0"/>
    <n v="150"/>
    <n v="210"/>
    <n v="900"/>
    <n v="1260"/>
    <n v="13"/>
    <s v="Jan"/>
    <n v="2022"/>
  </r>
  <r>
    <d v="2022-01-14T00:00:00"/>
    <x v="31"/>
    <x v="12"/>
    <s v="Direct Sales"/>
    <s v="Online"/>
    <n v="0"/>
    <s v="Product11"/>
    <x v="2"/>
    <x v="2"/>
    <n v="44"/>
    <n v="48.4"/>
    <n v="616"/>
    <n v="677.6"/>
    <n v="14"/>
    <s v="Jan"/>
    <n v="2022"/>
  </r>
  <r>
    <d v="2022-01-15T00:00:00"/>
    <x v="22"/>
    <x v="9"/>
    <s v="Direct Sales"/>
    <s v="Cash"/>
    <n v="0"/>
    <s v="Product22"/>
    <x v="0"/>
    <x v="0"/>
    <n v="121"/>
    <n v="141.57"/>
    <n v="1210"/>
    <n v="1415.6999999999998"/>
    <n v="15"/>
    <s v="Jan"/>
    <n v="2022"/>
  </r>
  <r>
    <d v="2022-01-16T00:00:00"/>
    <x v="9"/>
    <x v="14"/>
    <s v="Online"/>
    <s v="Cash"/>
    <n v="0"/>
    <s v="Product14"/>
    <x v="2"/>
    <x v="1"/>
    <n v="112"/>
    <n v="146.72"/>
    <n v="1232"/>
    <n v="1613.92"/>
    <n v="16"/>
    <s v="Jan"/>
    <n v="2022"/>
  </r>
  <r>
    <d v="2022-01-17T00:00:00"/>
    <x v="17"/>
    <x v="7"/>
    <s v="Online"/>
    <s v="Online"/>
    <n v="0"/>
    <s v="Product40"/>
    <x v="1"/>
    <x v="1"/>
    <n v="90"/>
    <n v="115.2"/>
    <n v="360"/>
    <n v="460.8"/>
    <n v="17"/>
    <s v="Jan"/>
    <n v="2022"/>
  </r>
  <r>
    <d v="2022-01-18T00:00:00"/>
    <x v="25"/>
    <x v="0"/>
    <s v="Wholesaler"/>
    <s v="Cash"/>
    <n v="0"/>
    <s v="Product08"/>
    <x v="3"/>
    <x v="1"/>
    <n v="83"/>
    <n v="94.62"/>
    <n v="747"/>
    <n v="851.58"/>
    <n v="18"/>
    <s v="Jan"/>
    <n v="2022"/>
  </r>
  <r>
    <d v="2022-01-20T00:00:00"/>
    <x v="32"/>
    <x v="13"/>
    <s v="Direct Sales"/>
    <s v="Cash"/>
    <n v="0"/>
    <s v="Product21"/>
    <x v="0"/>
    <x v="0"/>
    <n v="126"/>
    <n v="162.54"/>
    <n v="252"/>
    <n v="325.08"/>
    <n v="20"/>
    <s v="Jan"/>
    <n v="2022"/>
  </r>
  <r>
    <d v="2022-01-20T00:00:00"/>
    <x v="9"/>
    <x v="11"/>
    <s v="Online"/>
    <s v="Online"/>
    <n v="0"/>
    <s v="Product14"/>
    <x v="2"/>
    <x v="1"/>
    <n v="112"/>
    <n v="146.72"/>
    <n v="784"/>
    <n v="1027.04"/>
    <n v="20"/>
    <s v="Jan"/>
    <n v="2022"/>
  </r>
  <r>
    <d v="2022-01-22T00:00:00"/>
    <x v="16"/>
    <x v="2"/>
    <s v="Online"/>
    <s v="Cash"/>
    <n v="0"/>
    <s v="Product01"/>
    <x v="3"/>
    <x v="1"/>
    <n v="98"/>
    <n v="103.88"/>
    <n v="588"/>
    <n v="623.28"/>
    <n v="22"/>
    <s v="Jan"/>
    <n v="2022"/>
  </r>
  <r>
    <d v="2022-01-23T00:00:00"/>
    <x v="29"/>
    <x v="3"/>
    <s v="Wholesaler"/>
    <s v="Cash"/>
    <n v="0"/>
    <s v="Product02"/>
    <x v="3"/>
    <x v="1"/>
    <n v="105"/>
    <n v="142.80000000000001"/>
    <n v="525"/>
    <n v="714"/>
    <n v="23"/>
    <s v="Jan"/>
    <n v="2022"/>
  </r>
  <r>
    <d v="2022-01-23T00:00:00"/>
    <x v="10"/>
    <x v="6"/>
    <s v="Direct Sales"/>
    <s v="Online"/>
    <n v="0"/>
    <s v="Product42"/>
    <x v="1"/>
    <x v="0"/>
    <n v="120"/>
    <n v="162"/>
    <n v="960"/>
    <n v="1296"/>
    <n v="23"/>
    <s v="Jan"/>
    <n v="2022"/>
  </r>
  <r>
    <d v="2022-01-24T00:00:00"/>
    <x v="28"/>
    <x v="1"/>
    <s v="Online"/>
    <s v="Online"/>
    <n v="0"/>
    <s v="Product30"/>
    <x v="4"/>
    <x v="0"/>
    <n v="148"/>
    <n v="201.28"/>
    <n v="2220"/>
    <n v="3019.2"/>
    <n v="24"/>
    <s v="Jan"/>
    <n v="2022"/>
  </r>
  <r>
    <d v="2022-01-25T00:00:00"/>
    <x v="39"/>
    <x v="12"/>
    <s v="Direct Sales"/>
    <s v="Cash"/>
    <n v="0"/>
    <s v="Product17"/>
    <x v="2"/>
    <x v="0"/>
    <n v="134"/>
    <n v="156.78"/>
    <n v="1876"/>
    <n v="2194.92"/>
    <n v="25"/>
    <s v="Jan"/>
    <n v="2022"/>
  </r>
  <r>
    <d v="2022-01-28T00:00:00"/>
    <x v="21"/>
    <x v="14"/>
    <s v="Direct Sales"/>
    <s v="Online"/>
    <n v="0"/>
    <s v="Product16"/>
    <x v="2"/>
    <x v="3"/>
    <n v="13"/>
    <n v="16.64"/>
    <n v="143"/>
    <n v="183.04000000000002"/>
    <n v="28"/>
    <s v="Jan"/>
    <n v="2022"/>
  </r>
  <r>
    <d v="2022-01-31T00:00:00"/>
    <x v="12"/>
    <x v="2"/>
    <s v="Online"/>
    <s v="Cash"/>
    <n v="0"/>
    <s v="Product23"/>
    <x v="0"/>
    <x v="0"/>
    <n v="141"/>
    <n v="149.46"/>
    <n v="846"/>
    <n v="896.76"/>
    <n v="31"/>
    <s v="Jan"/>
    <n v="2022"/>
  </r>
  <r>
    <d v="2022-01-31T00:00:00"/>
    <x v="41"/>
    <x v="0"/>
    <s v="Direct Sales"/>
    <s v="Cash"/>
    <n v="0"/>
    <s v="Product41"/>
    <x v="1"/>
    <x v="0"/>
    <n v="138"/>
    <n v="173.88"/>
    <n v="1242"/>
    <n v="1564.92"/>
    <n v="31"/>
    <s v="Jan"/>
    <n v="2022"/>
  </r>
  <r>
    <d v="2022-02-01T00:00:00"/>
    <x v="24"/>
    <x v="0"/>
    <s v="Direct Sales"/>
    <s v="Cash"/>
    <n v="0"/>
    <s v="Product05"/>
    <x v="3"/>
    <x v="0"/>
    <n v="133"/>
    <n v="155.61000000000001"/>
    <n v="1197"/>
    <n v="1400.4900000000002"/>
    <n v="1"/>
    <s v="Feb"/>
    <n v="2022"/>
  </r>
  <r>
    <d v="2022-02-03T00:00:00"/>
    <x v="9"/>
    <x v="6"/>
    <s v="Direct Sales"/>
    <s v="Online"/>
    <n v="0"/>
    <s v="Product14"/>
    <x v="2"/>
    <x v="1"/>
    <n v="112"/>
    <n v="146.72"/>
    <n v="896"/>
    <n v="1173.76"/>
    <n v="3"/>
    <s v="Feb"/>
    <n v="2022"/>
  </r>
  <r>
    <d v="2022-02-05T00:00:00"/>
    <x v="30"/>
    <x v="2"/>
    <s v="Direct Sales"/>
    <s v="Cash"/>
    <n v="0"/>
    <s v="Product18"/>
    <x v="2"/>
    <x v="3"/>
    <n v="37"/>
    <n v="49.21"/>
    <n v="222"/>
    <n v="295.26"/>
    <n v="5"/>
    <s v="Feb"/>
    <n v="2022"/>
  </r>
  <r>
    <d v="2022-02-06T00:00:00"/>
    <x v="29"/>
    <x v="2"/>
    <s v="Direct Sales"/>
    <s v="Cash"/>
    <n v="0"/>
    <s v="Product02"/>
    <x v="3"/>
    <x v="1"/>
    <n v="105"/>
    <n v="142.80000000000001"/>
    <n v="630"/>
    <n v="856.80000000000007"/>
    <n v="6"/>
    <s v="Feb"/>
    <n v="2022"/>
  </r>
  <r>
    <d v="2022-02-08T00:00:00"/>
    <x v="24"/>
    <x v="14"/>
    <s v="Online"/>
    <s v="Cash"/>
    <n v="0"/>
    <s v="Product05"/>
    <x v="3"/>
    <x v="0"/>
    <n v="133"/>
    <n v="155.61000000000001"/>
    <n v="1463"/>
    <n v="1711.71"/>
    <n v="8"/>
    <s v="Feb"/>
    <n v="2022"/>
  </r>
  <r>
    <d v="2022-02-08T00:00:00"/>
    <x v="3"/>
    <x v="8"/>
    <s v="Online"/>
    <s v="Cash"/>
    <n v="0"/>
    <s v="Product04"/>
    <x v="3"/>
    <x v="2"/>
    <n v="44"/>
    <n v="48.84"/>
    <n v="132"/>
    <n v="146.52000000000001"/>
    <n v="8"/>
    <s v="Feb"/>
    <n v="2022"/>
  </r>
  <r>
    <d v="2022-02-09T00:00:00"/>
    <x v="18"/>
    <x v="12"/>
    <s v="Online"/>
    <s v="Online"/>
    <n v="0"/>
    <s v="Product32"/>
    <x v="4"/>
    <x v="1"/>
    <n v="89"/>
    <n v="117.48"/>
    <n v="1246"/>
    <n v="1644.72"/>
    <n v="9"/>
    <s v="Feb"/>
    <n v="2022"/>
  </r>
  <r>
    <d v="2022-02-12T00:00:00"/>
    <x v="20"/>
    <x v="10"/>
    <s v="Direct Sales"/>
    <s v="Cash"/>
    <n v="0"/>
    <s v="Product10"/>
    <x v="2"/>
    <x v="0"/>
    <n v="148"/>
    <n v="164.28"/>
    <n v="1924"/>
    <n v="2135.64"/>
    <n v="12"/>
    <s v="Feb"/>
    <n v="2022"/>
  </r>
  <r>
    <d v="2022-02-14T00:00:00"/>
    <x v="42"/>
    <x v="6"/>
    <s v="Online"/>
    <s v="Cash"/>
    <n v="0"/>
    <s v="Product26"/>
    <x v="4"/>
    <x v="3"/>
    <n v="18"/>
    <n v="24.66"/>
    <n v="144"/>
    <n v="197.28"/>
    <n v="14"/>
    <s v="Feb"/>
    <n v="2022"/>
  </r>
  <r>
    <d v="2022-02-14T00:00:00"/>
    <x v="33"/>
    <x v="8"/>
    <s v="Direct Sales"/>
    <s v="Cash"/>
    <n v="0"/>
    <s v="Product28"/>
    <x v="4"/>
    <x v="3"/>
    <n v="37"/>
    <n v="41.81"/>
    <n v="111"/>
    <n v="125.43"/>
    <n v="14"/>
    <s v="Feb"/>
    <n v="2022"/>
  </r>
  <r>
    <d v="2022-02-16T00:00:00"/>
    <x v="18"/>
    <x v="5"/>
    <s v="Online"/>
    <s v="Cash"/>
    <n v="0"/>
    <s v="Product32"/>
    <x v="4"/>
    <x v="1"/>
    <n v="89"/>
    <n v="117.48"/>
    <n v="89"/>
    <n v="117.48"/>
    <n v="16"/>
    <s v="Feb"/>
    <n v="2022"/>
  </r>
  <r>
    <d v="2022-02-19T00:00:00"/>
    <x v="29"/>
    <x v="10"/>
    <s v="Online"/>
    <s v="Cash"/>
    <n v="0"/>
    <s v="Product02"/>
    <x v="3"/>
    <x v="1"/>
    <n v="105"/>
    <n v="142.80000000000001"/>
    <n v="1365"/>
    <n v="1856.4"/>
    <n v="19"/>
    <s v="Feb"/>
    <n v="2022"/>
  </r>
  <r>
    <d v="2022-02-20T00:00:00"/>
    <x v="35"/>
    <x v="2"/>
    <s v="Direct Sales"/>
    <s v="Cash"/>
    <n v="0"/>
    <s v="Product12"/>
    <x v="2"/>
    <x v="1"/>
    <n v="73"/>
    <n v="94.17"/>
    <n v="438"/>
    <n v="565.02"/>
    <n v="20"/>
    <s v="Feb"/>
    <n v="2022"/>
  </r>
  <r>
    <d v="2022-02-23T00:00:00"/>
    <x v="2"/>
    <x v="2"/>
    <s v="Online"/>
    <s v="Online"/>
    <n v="0"/>
    <s v="Product13"/>
    <x v="2"/>
    <x v="1"/>
    <n v="112"/>
    <n v="122.08"/>
    <n v="672"/>
    <n v="732.48"/>
    <n v="23"/>
    <s v="Feb"/>
    <n v="2022"/>
  </r>
  <r>
    <d v="2022-02-23T00:00:00"/>
    <x v="21"/>
    <x v="1"/>
    <s v="Online"/>
    <s v="Cash"/>
    <n v="0"/>
    <s v="Product16"/>
    <x v="2"/>
    <x v="3"/>
    <n v="13"/>
    <n v="16.64"/>
    <n v="195"/>
    <n v="249.60000000000002"/>
    <n v="23"/>
    <s v="Feb"/>
    <n v="2022"/>
  </r>
  <r>
    <d v="2022-02-23T00:00:00"/>
    <x v="43"/>
    <x v="6"/>
    <s v="Direct Sales"/>
    <s v="Online"/>
    <n v="0"/>
    <s v="Product36"/>
    <x v="4"/>
    <x v="1"/>
    <n v="90"/>
    <n v="96.3"/>
    <n v="720"/>
    <n v="770.4"/>
    <n v="23"/>
    <s v="Feb"/>
    <n v="2022"/>
  </r>
  <r>
    <d v="2022-02-27T00:00:00"/>
    <x v="35"/>
    <x v="11"/>
    <s v="Direct Sales"/>
    <s v="Cash"/>
    <n v="0"/>
    <s v="Product12"/>
    <x v="2"/>
    <x v="1"/>
    <n v="73"/>
    <n v="94.17"/>
    <n v="511"/>
    <n v="659.19"/>
    <n v="27"/>
    <s v="Feb"/>
    <n v="2022"/>
  </r>
  <r>
    <d v="2022-02-27T00:00:00"/>
    <x v="24"/>
    <x v="1"/>
    <s v="Direct Sales"/>
    <s v="Online"/>
    <n v="0"/>
    <s v="Product05"/>
    <x v="3"/>
    <x v="0"/>
    <n v="133"/>
    <n v="155.61000000000001"/>
    <n v="1995"/>
    <n v="2334.15"/>
    <n v="27"/>
    <s v="Feb"/>
    <n v="2022"/>
  </r>
  <r>
    <d v="2022-02-28T00:00:00"/>
    <x v="8"/>
    <x v="1"/>
    <s v="Direct Sales"/>
    <s v="Cash"/>
    <n v="0"/>
    <s v="Product37"/>
    <x v="1"/>
    <x v="1"/>
    <n v="67"/>
    <n v="85.76"/>
    <n v="1005"/>
    <n v="1286.4000000000001"/>
    <n v="28"/>
    <s v="Feb"/>
    <n v="2022"/>
  </r>
  <r>
    <d v="2022-03-04T00:00:00"/>
    <x v="42"/>
    <x v="10"/>
    <s v="Wholesaler"/>
    <s v="Online"/>
    <n v="0"/>
    <s v="Product26"/>
    <x v="4"/>
    <x v="3"/>
    <n v="18"/>
    <n v="24.66"/>
    <n v="234"/>
    <n v="320.58"/>
    <n v="4"/>
    <s v="Mar"/>
    <n v="2022"/>
  </r>
  <r>
    <d v="2022-03-06T00:00:00"/>
    <x v="3"/>
    <x v="13"/>
    <s v="Direct Sales"/>
    <s v="Cash"/>
    <n v="0"/>
    <s v="Product04"/>
    <x v="3"/>
    <x v="2"/>
    <n v="44"/>
    <n v="48.84"/>
    <n v="88"/>
    <n v="97.68"/>
    <n v="6"/>
    <s v="Mar"/>
    <n v="2022"/>
  </r>
  <r>
    <d v="2022-03-07T00:00:00"/>
    <x v="6"/>
    <x v="5"/>
    <s v="Direct Sales"/>
    <s v="Cash"/>
    <n v="0"/>
    <s v="Product03"/>
    <x v="3"/>
    <x v="1"/>
    <n v="71"/>
    <n v="80.94"/>
    <n v="71"/>
    <n v="80.94"/>
    <n v="7"/>
    <s v="Mar"/>
    <n v="2022"/>
  </r>
  <r>
    <d v="2022-03-08T00:00:00"/>
    <x v="11"/>
    <x v="2"/>
    <s v="Direct Sales"/>
    <s v="Online"/>
    <n v="0"/>
    <s v="Product44"/>
    <x v="1"/>
    <x v="1"/>
    <n v="76"/>
    <n v="82.08"/>
    <n v="456"/>
    <n v="492.48"/>
    <n v="8"/>
    <s v="Mar"/>
    <n v="2022"/>
  </r>
  <r>
    <d v="2022-03-09T00:00:00"/>
    <x v="28"/>
    <x v="8"/>
    <s v="Direct Sales"/>
    <s v="Online"/>
    <n v="0"/>
    <s v="Product30"/>
    <x v="4"/>
    <x v="0"/>
    <n v="148"/>
    <n v="201.28"/>
    <n v="444"/>
    <n v="603.84"/>
    <n v="9"/>
    <s v="Mar"/>
    <n v="2022"/>
  </r>
  <r>
    <d v="2022-03-09T00:00:00"/>
    <x v="3"/>
    <x v="14"/>
    <s v="Online"/>
    <s v="Cash"/>
    <n v="0"/>
    <s v="Product04"/>
    <x v="3"/>
    <x v="2"/>
    <n v="44"/>
    <n v="48.84"/>
    <n v="484"/>
    <n v="537.24"/>
    <n v="9"/>
    <s v="Mar"/>
    <n v="2022"/>
  </r>
  <r>
    <d v="2022-03-10T00:00:00"/>
    <x v="38"/>
    <x v="4"/>
    <s v="Wholesaler"/>
    <s v="Online"/>
    <n v="0"/>
    <s v="Product33"/>
    <x v="4"/>
    <x v="1"/>
    <n v="95"/>
    <n v="119.7"/>
    <n v="1140"/>
    <n v="1436.4"/>
    <n v="10"/>
    <s v="Mar"/>
    <n v="2022"/>
  </r>
  <r>
    <d v="2022-03-14T00:00:00"/>
    <x v="21"/>
    <x v="13"/>
    <s v="Direct Sales"/>
    <s v="Cash"/>
    <n v="0"/>
    <s v="Product16"/>
    <x v="2"/>
    <x v="3"/>
    <n v="13"/>
    <n v="16.64"/>
    <n v="26"/>
    <n v="33.28"/>
    <n v="14"/>
    <s v="Mar"/>
    <n v="2022"/>
  </r>
  <r>
    <d v="2022-03-14T00:00:00"/>
    <x v="42"/>
    <x v="10"/>
    <s v="Direct Sales"/>
    <s v="Online"/>
    <n v="0"/>
    <s v="Product26"/>
    <x v="4"/>
    <x v="3"/>
    <n v="18"/>
    <n v="24.66"/>
    <n v="234"/>
    <n v="320.58"/>
    <n v="14"/>
    <s v="Mar"/>
    <n v="2022"/>
  </r>
  <r>
    <d v="2022-03-18T00:00:00"/>
    <x v="40"/>
    <x v="13"/>
    <s v="Online"/>
    <s v="Cash"/>
    <n v="0"/>
    <s v="Product19"/>
    <x v="2"/>
    <x v="0"/>
    <n v="150"/>
    <n v="210"/>
    <n v="300"/>
    <n v="420"/>
    <n v="18"/>
    <s v="Mar"/>
    <n v="2022"/>
  </r>
  <r>
    <d v="2022-03-18T00:00:00"/>
    <x v="26"/>
    <x v="9"/>
    <s v="Direct Sales"/>
    <s v="Cash"/>
    <n v="0"/>
    <s v="Product27"/>
    <x v="4"/>
    <x v="2"/>
    <n v="48"/>
    <n v="57.120000000000005"/>
    <n v="480"/>
    <n v="571.20000000000005"/>
    <n v="18"/>
    <s v="Mar"/>
    <n v="2022"/>
  </r>
  <r>
    <d v="2022-03-19T00:00:00"/>
    <x v="41"/>
    <x v="2"/>
    <s v="Wholesaler"/>
    <s v="Cash"/>
    <n v="0"/>
    <s v="Product41"/>
    <x v="1"/>
    <x v="0"/>
    <n v="138"/>
    <n v="173.88"/>
    <n v="828"/>
    <n v="1043.28"/>
    <n v="19"/>
    <s v="Mar"/>
    <n v="2022"/>
  </r>
  <r>
    <d v="2022-03-23T00:00:00"/>
    <x v="18"/>
    <x v="0"/>
    <s v="Direct Sales"/>
    <s v="Cash"/>
    <n v="0"/>
    <s v="Product32"/>
    <x v="4"/>
    <x v="1"/>
    <n v="89"/>
    <n v="117.48"/>
    <n v="801"/>
    <n v="1057.32"/>
    <n v="23"/>
    <s v="Mar"/>
    <n v="2022"/>
  </r>
  <r>
    <d v="2022-03-25T00:00:00"/>
    <x v="16"/>
    <x v="13"/>
    <s v="Wholesaler"/>
    <s v="Online"/>
    <n v="0"/>
    <s v="Product01"/>
    <x v="3"/>
    <x v="1"/>
    <n v="98"/>
    <n v="103.88"/>
    <n v="196"/>
    <n v="207.76"/>
    <n v="25"/>
    <s v="Mar"/>
    <n v="2022"/>
  </r>
  <r>
    <d v="2022-03-25T00:00:00"/>
    <x v="28"/>
    <x v="14"/>
    <s v="Direct Sales"/>
    <s v="Online"/>
    <n v="0"/>
    <s v="Product30"/>
    <x v="4"/>
    <x v="0"/>
    <n v="148"/>
    <n v="201.28"/>
    <n v="1628"/>
    <n v="2214.08"/>
    <n v="25"/>
    <s v="Mar"/>
    <n v="2022"/>
  </r>
  <r>
    <d v="2022-03-29T00:00:00"/>
    <x v="18"/>
    <x v="4"/>
    <s v="Online"/>
    <s v="Online"/>
    <n v="0"/>
    <s v="Product32"/>
    <x v="4"/>
    <x v="1"/>
    <n v="89"/>
    <n v="117.48"/>
    <n v="1068"/>
    <n v="1409.76"/>
    <n v="29"/>
    <s v="Mar"/>
    <n v="2022"/>
  </r>
  <r>
    <d v="2022-03-30T00:00:00"/>
    <x v="16"/>
    <x v="10"/>
    <s v="Online"/>
    <s v="Cash"/>
    <n v="0"/>
    <s v="Product01"/>
    <x v="3"/>
    <x v="1"/>
    <n v="98"/>
    <n v="103.88"/>
    <n v="1274"/>
    <n v="1350.44"/>
    <n v="30"/>
    <s v="Mar"/>
    <n v="2022"/>
  </r>
  <r>
    <d v="2022-04-01T00:00:00"/>
    <x v="29"/>
    <x v="13"/>
    <s v="Online"/>
    <s v="Cash"/>
    <n v="0"/>
    <s v="Product02"/>
    <x v="3"/>
    <x v="1"/>
    <n v="105"/>
    <n v="142.80000000000001"/>
    <n v="210"/>
    <n v="285.60000000000002"/>
    <n v="1"/>
    <s v="Apr"/>
    <n v="2022"/>
  </r>
  <r>
    <d v="2022-04-02T00:00:00"/>
    <x v="29"/>
    <x v="8"/>
    <s v="Direct Sales"/>
    <s v="Cash"/>
    <n v="0"/>
    <s v="Product02"/>
    <x v="3"/>
    <x v="1"/>
    <n v="105"/>
    <n v="142.80000000000001"/>
    <n v="315"/>
    <n v="428.40000000000003"/>
    <n v="2"/>
    <s v="Apr"/>
    <n v="2022"/>
  </r>
  <r>
    <d v="2022-04-06T00:00:00"/>
    <x v="17"/>
    <x v="13"/>
    <s v="Wholesaler"/>
    <s v="Cash"/>
    <n v="0"/>
    <s v="Product40"/>
    <x v="1"/>
    <x v="1"/>
    <n v="90"/>
    <n v="115.2"/>
    <n v="180"/>
    <n v="230.4"/>
    <n v="6"/>
    <s v="Apr"/>
    <n v="2022"/>
  </r>
  <r>
    <d v="2022-04-07T00:00:00"/>
    <x v="42"/>
    <x v="11"/>
    <s v="Direct Sales"/>
    <s v="Online"/>
    <n v="0"/>
    <s v="Product26"/>
    <x v="4"/>
    <x v="3"/>
    <n v="18"/>
    <n v="24.66"/>
    <n v="126"/>
    <n v="172.62"/>
    <n v="7"/>
    <s v="Apr"/>
    <n v="2022"/>
  </r>
  <r>
    <d v="2022-04-09T00:00:00"/>
    <x v="34"/>
    <x v="4"/>
    <s v="Wholesaler"/>
    <s v="Cash"/>
    <n v="0"/>
    <s v="Product39"/>
    <x v="1"/>
    <x v="3"/>
    <n v="37"/>
    <n v="42.55"/>
    <n v="444"/>
    <n v="510.59999999999997"/>
    <n v="9"/>
    <s v="Apr"/>
    <n v="2022"/>
  </r>
  <r>
    <d v="2022-04-09T00:00:00"/>
    <x v="29"/>
    <x v="0"/>
    <s v="Online"/>
    <s v="Online"/>
    <n v="0"/>
    <s v="Product02"/>
    <x v="3"/>
    <x v="1"/>
    <n v="105"/>
    <n v="142.80000000000001"/>
    <n v="945"/>
    <n v="1285.2"/>
    <n v="9"/>
    <s v="Apr"/>
    <n v="2022"/>
  </r>
  <r>
    <d v="2022-04-13T00:00:00"/>
    <x v="21"/>
    <x v="12"/>
    <s v="Wholesaler"/>
    <s v="Online"/>
    <n v="0"/>
    <s v="Product16"/>
    <x v="2"/>
    <x v="3"/>
    <n v="13"/>
    <n v="16.64"/>
    <n v="182"/>
    <n v="232.96"/>
    <n v="13"/>
    <s v="Apr"/>
    <n v="2022"/>
  </r>
  <r>
    <d v="2022-04-18T00:00:00"/>
    <x v="41"/>
    <x v="0"/>
    <s v="Direct Sales"/>
    <s v="Cash"/>
    <n v="0"/>
    <s v="Product41"/>
    <x v="1"/>
    <x v="0"/>
    <n v="138"/>
    <n v="173.88"/>
    <n v="1242"/>
    <n v="1564.92"/>
    <n v="18"/>
    <s v="Apr"/>
    <n v="2022"/>
  </r>
  <r>
    <d v="2022-04-20T00:00:00"/>
    <x v="30"/>
    <x v="13"/>
    <s v="Wholesaler"/>
    <s v="Online"/>
    <n v="0"/>
    <s v="Product18"/>
    <x v="2"/>
    <x v="3"/>
    <n v="37"/>
    <n v="49.21"/>
    <n v="74"/>
    <n v="98.42"/>
    <n v="20"/>
    <s v="Apr"/>
    <n v="2022"/>
  </r>
  <r>
    <d v="2022-04-20T00:00:00"/>
    <x v="35"/>
    <x v="7"/>
    <s v="Direct Sales"/>
    <s v="Online"/>
    <n v="0"/>
    <s v="Product12"/>
    <x v="2"/>
    <x v="1"/>
    <n v="73"/>
    <n v="94.17"/>
    <n v="292"/>
    <n v="376.68"/>
    <n v="20"/>
    <s v="Apr"/>
    <n v="2022"/>
  </r>
  <r>
    <d v="2022-04-21T00:00:00"/>
    <x v="28"/>
    <x v="13"/>
    <s v="Direct Sales"/>
    <s v="Cash"/>
    <n v="0"/>
    <s v="Product30"/>
    <x v="4"/>
    <x v="0"/>
    <n v="148"/>
    <n v="201.28"/>
    <n v="296"/>
    <n v="402.56"/>
    <n v="21"/>
    <s v="Apr"/>
    <n v="2022"/>
  </r>
  <r>
    <d v="2022-04-21T00:00:00"/>
    <x v="42"/>
    <x v="12"/>
    <s v="Online"/>
    <s v="Online"/>
    <n v="0"/>
    <s v="Product26"/>
    <x v="4"/>
    <x v="3"/>
    <n v="18"/>
    <n v="24.66"/>
    <n v="252"/>
    <n v="345.24"/>
    <n v="21"/>
    <s v="Apr"/>
    <n v="2022"/>
  </r>
  <r>
    <d v="2022-04-23T00:00:00"/>
    <x v="11"/>
    <x v="1"/>
    <s v="Online"/>
    <s v="Online"/>
    <n v="0"/>
    <s v="Product44"/>
    <x v="1"/>
    <x v="1"/>
    <n v="76"/>
    <n v="82.08"/>
    <n v="1140"/>
    <n v="1231.2"/>
    <n v="23"/>
    <s v="Apr"/>
    <n v="2022"/>
  </r>
  <r>
    <d v="2022-04-24T00:00:00"/>
    <x v="13"/>
    <x v="7"/>
    <s v="Direct Sales"/>
    <s v="Online"/>
    <n v="0"/>
    <s v="Product34"/>
    <x v="4"/>
    <x v="2"/>
    <n v="55"/>
    <n v="58.3"/>
    <n v="220"/>
    <n v="233.2"/>
    <n v="24"/>
    <s v="Apr"/>
    <n v="2022"/>
  </r>
  <r>
    <d v="2022-04-25T00:00:00"/>
    <x v="3"/>
    <x v="0"/>
    <s v="Direct Sales"/>
    <s v="Cash"/>
    <n v="0"/>
    <s v="Product04"/>
    <x v="3"/>
    <x v="2"/>
    <n v="44"/>
    <n v="48.84"/>
    <n v="396"/>
    <n v="439.56000000000006"/>
    <n v="25"/>
    <s v="Apr"/>
    <n v="2022"/>
  </r>
  <r>
    <d v="2022-04-25T00:00:00"/>
    <x v="6"/>
    <x v="6"/>
    <s v="Online"/>
    <s v="Online"/>
    <n v="0"/>
    <s v="Product03"/>
    <x v="3"/>
    <x v="1"/>
    <n v="71"/>
    <n v="80.94"/>
    <n v="568"/>
    <n v="647.52"/>
    <n v="25"/>
    <s v="Apr"/>
    <n v="2022"/>
  </r>
  <r>
    <d v="2022-04-26T00:00:00"/>
    <x v="26"/>
    <x v="13"/>
    <s v="Direct Sales"/>
    <s v="Cash"/>
    <n v="0"/>
    <s v="Product27"/>
    <x v="4"/>
    <x v="2"/>
    <n v="48"/>
    <n v="57.120000000000005"/>
    <n v="96"/>
    <n v="114.24000000000001"/>
    <n v="26"/>
    <s v="Apr"/>
    <n v="2022"/>
  </r>
  <r>
    <d v="2022-04-28T00:00:00"/>
    <x v="9"/>
    <x v="12"/>
    <s v="Direct Sales"/>
    <s v="Cash"/>
    <n v="0"/>
    <s v="Product14"/>
    <x v="2"/>
    <x v="1"/>
    <n v="112"/>
    <n v="146.72"/>
    <n v="1568"/>
    <n v="2054.08"/>
    <n v="28"/>
    <s v="Apr"/>
    <n v="2022"/>
  </r>
  <r>
    <d v="2022-04-30T00:00:00"/>
    <x v="21"/>
    <x v="10"/>
    <s v="Online"/>
    <s v="Online"/>
    <n v="0"/>
    <s v="Product16"/>
    <x v="2"/>
    <x v="3"/>
    <n v="13"/>
    <n v="16.64"/>
    <n v="169"/>
    <n v="216.32"/>
    <n v="30"/>
    <s v="Apr"/>
    <n v="2022"/>
  </r>
  <r>
    <d v="2022-04-30T00:00:00"/>
    <x v="26"/>
    <x v="6"/>
    <s v="Direct Sales"/>
    <s v="Online"/>
    <n v="0"/>
    <s v="Product27"/>
    <x v="4"/>
    <x v="2"/>
    <n v="48"/>
    <n v="57.120000000000005"/>
    <n v="384"/>
    <n v="456.96000000000004"/>
    <n v="30"/>
    <s v="Apr"/>
    <n v="2022"/>
  </r>
  <r>
    <d v="2022-05-01T00:00:00"/>
    <x v="13"/>
    <x v="0"/>
    <s v="Wholesaler"/>
    <s v="Online"/>
    <n v="0"/>
    <s v="Product34"/>
    <x v="4"/>
    <x v="2"/>
    <n v="55"/>
    <n v="58.3"/>
    <n v="495"/>
    <n v="524.69999999999993"/>
    <n v="1"/>
    <s v="May"/>
    <n v="2022"/>
  </r>
  <r>
    <d v="2022-05-01T00:00:00"/>
    <x v="38"/>
    <x v="2"/>
    <s v="Online"/>
    <s v="Online"/>
    <n v="0"/>
    <s v="Product33"/>
    <x v="4"/>
    <x v="1"/>
    <n v="95"/>
    <n v="119.7"/>
    <n v="570"/>
    <n v="718.2"/>
    <n v="1"/>
    <s v="May"/>
    <n v="2022"/>
  </r>
  <r>
    <d v="2022-05-02T00:00:00"/>
    <x v="2"/>
    <x v="7"/>
    <s v="Online"/>
    <s v="Cash"/>
    <n v="0"/>
    <s v="Product13"/>
    <x v="2"/>
    <x v="1"/>
    <n v="112"/>
    <n v="122.08"/>
    <n v="448"/>
    <n v="488.32"/>
    <n v="2"/>
    <s v="May"/>
    <n v="2022"/>
  </r>
  <r>
    <d v="2022-05-04T00:00:00"/>
    <x v="14"/>
    <x v="9"/>
    <s v="Direct Sales"/>
    <s v="Online"/>
    <n v="0"/>
    <s v="Product20"/>
    <x v="0"/>
    <x v="2"/>
    <n v="61"/>
    <n v="76.25"/>
    <n v="610"/>
    <n v="762.5"/>
    <n v="4"/>
    <s v="May"/>
    <n v="2022"/>
  </r>
  <r>
    <d v="2022-05-06T00:00:00"/>
    <x v="13"/>
    <x v="11"/>
    <s v="Direct Sales"/>
    <s v="Online"/>
    <n v="0"/>
    <s v="Product34"/>
    <x v="4"/>
    <x v="2"/>
    <n v="55"/>
    <n v="58.3"/>
    <n v="385"/>
    <n v="408.09999999999997"/>
    <n v="6"/>
    <s v="May"/>
    <n v="2022"/>
  </r>
  <r>
    <d v="2022-05-07T00:00:00"/>
    <x v="27"/>
    <x v="7"/>
    <s v="Online"/>
    <s v="Cash"/>
    <n v="0"/>
    <s v="Product15"/>
    <x v="2"/>
    <x v="3"/>
    <n v="12"/>
    <n v="15.719999999999999"/>
    <n v="48"/>
    <n v="62.879999999999995"/>
    <n v="7"/>
    <s v="May"/>
    <n v="2022"/>
  </r>
  <r>
    <d v="2022-05-07T00:00:00"/>
    <x v="26"/>
    <x v="5"/>
    <s v="Online"/>
    <s v="Online"/>
    <n v="0"/>
    <s v="Product27"/>
    <x v="4"/>
    <x v="2"/>
    <n v="48"/>
    <n v="57.120000000000005"/>
    <n v="48"/>
    <n v="57.120000000000005"/>
    <n v="7"/>
    <s v="May"/>
    <n v="2022"/>
  </r>
  <r>
    <d v="2022-05-08T00:00:00"/>
    <x v="22"/>
    <x v="11"/>
    <s v="Online"/>
    <s v="Online"/>
    <n v="0"/>
    <s v="Product22"/>
    <x v="0"/>
    <x v="0"/>
    <n v="121"/>
    <n v="141.57"/>
    <n v="847"/>
    <n v="990.99"/>
    <n v="8"/>
    <s v="May"/>
    <n v="2022"/>
  </r>
  <r>
    <d v="2022-05-09T00:00:00"/>
    <x v="39"/>
    <x v="4"/>
    <s v="Wholesaler"/>
    <s v="Cash"/>
    <n v="0"/>
    <s v="Product17"/>
    <x v="2"/>
    <x v="0"/>
    <n v="134"/>
    <n v="156.78"/>
    <n v="1608"/>
    <n v="1881.3600000000001"/>
    <n v="9"/>
    <s v="May"/>
    <n v="2022"/>
  </r>
  <r>
    <d v="2022-05-10T00:00:00"/>
    <x v="37"/>
    <x v="2"/>
    <s v="Direct Sales"/>
    <s v="Online"/>
    <n v="0"/>
    <s v="Product09"/>
    <x v="3"/>
    <x v="3"/>
    <n v="6"/>
    <n v="7.8599999999999994"/>
    <n v="36"/>
    <n v="47.16"/>
    <n v="10"/>
    <s v="May"/>
    <n v="2022"/>
  </r>
  <r>
    <d v="2022-05-12T00:00:00"/>
    <x v="31"/>
    <x v="11"/>
    <s v="Online"/>
    <s v="Cash"/>
    <n v="0"/>
    <s v="Product11"/>
    <x v="2"/>
    <x v="2"/>
    <n v="44"/>
    <n v="48.4"/>
    <n v="308"/>
    <n v="338.8"/>
    <n v="12"/>
    <s v="May"/>
    <n v="2022"/>
  </r>
  <r>
    <d v="2022-05-13T00:00:00"/>
    <x v="35"/>
    <x v="3"/>
    <s v="Direct Sales"/>
    <s v="Online"/>
    <n v="0"/>
    <s v="Product12"/>
    <x v="2"/>
    <x v="1"/>
    <n v="73"/>
    <n v="94.17"/>
    <n v="365"/>
    <n v="470.85"/>
    <n v="13"/>
    <s v="May"/>
    <n v="2022"/>
  </r>
  <r>
    <d v="2022-05-14T00:00:00"/>
    <x v="25"/>
    <x v="12"/>
    <s v="Direct Sales"/>
    <s v="Cash"/>
    <n v="0"/>
    <s v="Product08"/>
    <x v="3"/>
    <x v="1"/>
    <n v="83"/>
    <n v="94.62"/>
    <n v="1162"/>
    <n v="1324.68"/>
    <n v="14"/>
    <s v="May"/>
    <n v="2022"/>
  </r>
  <r>
    <d v="2022-05-15T00:00:00"/>
    <x v="14"/>
    <x v="3"/>
    <s v="Online"/>
    <s v="Online"/>
    <n v="0"/>
    <s v="Product20"/>
    <x v="0"/>
    <x v="2"/>
    <n v="61"/>
    <n v="76.25"/>
    <n v="305"/>
    <n v="381.25"/>
    <n v="15"/>
    <s v="May"/>
    <n v="2022"/>
  </r>
  <r>
    <d v="2022-05-16T00:00:00"/>
    <x v="20"/>
    <x v="10"/>
    <s v="Direct Sales"/>
    <s v="Cash"/>
    <n v="0"/>
    <s v="Product10"/>
    <x v="2"/>
    <x v="0"/>
    <n v="148"/>
    <n v="164.28"/>
    <n v="1924"/>
    <n v="2135.64"/>
    <n v="16"/>
    <s v="May"/>
    <n v="2022"/>
  </r>
  <r>
    <d v="2022-05-16T00:00:00"/>
    <x v="5"/>
    <x v="10"/>
    <s v="Online"/>
    <s v="Online"/>
    <n v="0"/>
    <s v="Product31"/>
    <x v="4"/>
    <x v="1"/>
    <n v="93"/>
    <n v="104.16"/>
    <n v="1209"/>
    <n v="1354.08"/>
    <n v="16"/>
    <s v="May"/>
    <n v="2022"/>
  </r>
  <r>
    <d v="2022-05-17T00:00:00"/>
    <x v="26"/>
    <x v="6"/>
    <s v="Direct Sales"/>
    <s v="Cash"/>
    <n v="0"/>
    <s v="Product27"/>
    <x v="4"/>
    <x v="2"/>
    <n v="48"/>
    <n v="57.120000000000005"/>
    <n v="384"/>
    <n v="456.96000000000004"/>
    <n v="17"/>
    <s v="May"/>
    <n v="2022"/>
  </r>
  <r>
    <d v="2022-05-18T00:00:00"/>
    <x v="26"/>
    <x v="7"/>
    <s v="Wholesaler"/>
    <s v="Online"/>
    <n v="0"/>
    <s v="Product27"/>
    <x v="4"/>
    <x v="2"/>
    <n v="48"/>
    <n v="57.120000000000005"/>
    <n v="192"/>
    <n v="228.48000000000002"/>
    <n v="18"/>
    <s v="May"/>
    <n v="2022"/>
  </r>
  <r>
    <d v="2022-05-18T00:00:00"/>
    <x v="1"/>
    <x v="6"/>
    <s v="Wholesaler"/>
    <s v="Online"/>
    <n v="0"/>
    <s v="Product38"/>
    <x v="1"/>
    <x v="1"/>
    <n v="72"/>
    <n v="79.92"/>
    <n v="576"/>
    <n v="639.36"/>
    <n v="18"/>
    <s v="May"/>
    <n v="2022"/>
  </r>
  <r>
    <d v="2022-05-20T00:00:00"/>
    <x v="11"/>
    <x v="1"/>
    <s v="Online"/>
    <s v="Cash"/>
    <n v="0"/>
    <s v="Product44"/>
    <x v="1"/>
    <x v="1"/>
    <n v="76"/>
    <n v="82.08"/>
    <n v="1140"/>
    <n v="1231.2"/>
    <n v="20"/>
    <s v="May"/>
    <n v="2022"/>
  </r>
  <r>
    <d v="2022-05-22T00:00:00"/>
    <x v="27"/>
    <x v="4"/>
    <s v="Direct Sales"/>
    <s v="Online"/>
    <n v="0"/>
    <s v="Product15"/>
    <x v="2"/>
    <x v="3"/>
    <n v="12"/>
    <n v="15.719999999999999"/>
    <n v="144"/>
    <n v="188.64"/>
    <n v="22"/>
    <s v="May"/>
    <n v="2022"/>
  </r>
  <r>
    <d v="2022-05-25T00:00:00"/>
    <x v="29"/>
    <x v="11"/>
    <s v="Online"/>
    <s v="Online"/>
    <n v="0"/>
    <s v="Product02"/>
    <x v="3"/>
    <x v="1"/>
    <n v="105"/>
    <n v="142.80000000000001"/>
    <n v="735"/>
    <n v="999.60000000000014"/>
    <n v="25"/>
    <s v="May"/>
    <n v="2022"/>
  </r>
  <r>
    <d v="2022-05-26T00:00:00"/>
    <x v="33"/>
    <x v="13"/>
    <s v="Direct Sales"/>
    <s v="Online"/>
    <n v="0"/>
    <s v="Product28"/>
    <x v="4"/>
    <x v="3"/>
    <n v="37"/>
    <n v="41.81"/>
    <n v="74"/>
    <n v="83.62"/>
    <n v="26"/>
    <s v="May"/>
    <n v="2022"/>
  </r>
  <r>
    <d v="2022-05-26T00:00:00"/>
    <x v="26"/>
    <x v="13"/>
    <s v="Online"/>
    <s v="Online"/>
    <n v="0"/>
    <s v="Product27"/>
    <x v="4"/>
    <x v="2"/>
    <n v="48"/>
    <n v="57.120000000000005"/>
    <n v="96"/>
    <n v="114.24000000000001"/>
    <n v="26"/>
    <s v="May"/>
    <n v="2022"/>
  </r>
  <r>
    <d v="2022-05-28T00:00:00"/>
    <x v="41"/>
    <x v="9"/>
    <s v="Wholesaler"/>
    <s v="Cash"/>
    <n v="0"/>
    <s v="Product41"/>
    <x v="1"/>
    <x v="0"/>
    <n v="138"/>
    <n v="173.88"/>
    <n v="1380"/>
    <n v="1738.8"/>
    <n v="28"/>
    <s v="May"/>
    <n v="2022"/>
  </r>
  <r>
    <d v="2022-05-28T00:00:00"/>
    <x v="25"/>
    <x v="3"/>
    <s v="Wholesaler"/>
    <s v="Online"/>
    <n v="0"/>
    <s v="Product08"/>
    <x v="3"/>
    <x v="1"/>
    <n v="83"/>
    <n v="94.62"/>
    <n v="415"/>
    <n v="473.1"/>
    <n v="28"/>
    <s v="May"/>
    <n v="2022"/>
  </r>
  <r>
    <d v="2022-05-28T00:00:00"/>
    <x v="20"/>
    <x v="0"/>
    <s v="Online"/>
    <s v="Cash"/>
    <n v="0"/>
    <s v="Product10"/>
    <x v="2"/>
    <x v="0"/>
    <n v="148"/>
    <n v="164.28"/>
    <n v="1332"/>
    <n v="1478.52"/>
    <n v="28"/>
    <s v="May"/>
    <n v="2022"/>
  </r>
  <r>
    <d v="2022-05-28T00:00:00"/>
    <x v="3"/>
    <x v="4"/>
    <s v="Online"/>
    <s v="Online"/>
    <n v="0"/>
    <s v="Product04"/>
    <x v="3"/>
    <x v="2"/>
    <n v="44"/>
    <n v="48.84"/>
    <n v="528"/>
    <n v="586.08000000000004"/>
    <n v="28"/>
    <s v="May"/>
    <n v="2022"/>
  </r>
  <r>
    <d v="2022-05-28T00:00:00"/>
    <x v="14"/>
    <x v="12"/>
    <s v="Direct Sales"/>
    <s v="Cash"/>
    <n v="0"/>
    <s v="Product20"/>
    <x v="0"/>
    <x v="2"/>
    <n v="61"/>
    <n v="76.25"/>
    <n v="854"/>
    <n v="1067.5"/>
    <n v="28"/>
    <s v="May"/>
    <n v="2022"/>
  </r>
  <r>
    <d v="2022-05-30T00:00:00"/>
    <x v="11"/>
    <x v="0"/>
    <s v="Direct Sales"/>
    <s v="Online"/>
    <n v="0"/>
    <s v="Product44"/>
    <x v="1"/>
    <x v="1"/>
    <n v="76"/>
    <n v="82.08"/>
    <n v="684"/>
    <n v="738.72"/>
    <n v="30"/>
    <s v="May"/>
    <n v="2022"/>
  </r>
  <r>
    <d v="2022-05-30T00:00:00"/>
    <x v="24"/>
    <x v="7"/>
    <s v="Wholesaler"/>
    <s v="Cash"/>
    <n v="0"/>
    <s v="Product05"/>
    <x v="3"/>
    <x v="0"/>
    <n v="133"/>
    <n v="155.61000000000001"/>
    <n v="532"/>
    <n v="622.44000000000005"/>
    <n v="30"/>
    <s v="May"/>
    <n v="2022"/>
  </r>
  <r>
    <d v="2022-05-30T00:00:00"/>
    <x v="38"/>
    <x v="8"/>
    <s v="Online"/>
    <s v="Cash"/>
    <n v="0"/>
    <s v="Product33"/>
    <x v="4"/>
    <x v="1"/>
    <n v="95"/>
    <n v="119.7"/>
    <n v="285"/>
    <n v="359.1"/>
    <n v="30"/>
    <s v="May"/>
    <n v="2022"/>
  </r>
  <r>
    <d v="2022-06-03T00:00:00"/>
    <x v="25"/>
    <x v="12"/>
    <s v="Online"/>
    <s v="Online"/>
    <n v="0"/>
    <s v="Product08"/>
    <x v="3"/>
    <x v="1"/>
    <n v="83"/>
    <n v="94.62"/>
    <n v="1162"/>
    <n v="1324.68"/>
    <n v="3"/>
    <s v="Jun"/>
    <n v="2022"/>
  </r>
  <r>
    <d v="2022-06-10T00:00:00"/>
    <x v="33"/>
    <x v="6"/>
    <s v="Wholesaler"/>
    <s v="Online"/>
    <n v="0"/>
    <s v="Product28"/>
    <x v="4"/>
    <x v="3"/>
    <n v="37"/>
    <n v="41.81"/>
    <n v="296"/>
    <n v="334.48"/>
    <n v="10"/>
    <s v="Jun"/>
    <n v="2022"/>
  </r>
  <r>
    <d v="2022-06-11T00:00:00"/>
    <x v="34"/>
    <x v="10"/>
    <s v="Online"/>
    <s v="Cash"/>
    <n v="0"/>
    <s v="Product39"/>
    <x v="1"/>
    <x v="3"/>
    <n v="37"/>
    <n v="42.55"/>
    <n v="481"/>
    <n v="553.15"/>
    <n v="11"/>
    <s v="Jun"/>
    <n v="2022"/>
  </r>
  <r>
    <d v="2022-06-11T00:00:00"/>
    <x v="32"/>
    <x v="2"/>
    <s v="Direct Sales"/>
    <s v="Online"/>
    <n v="0"/>
    <s v="Product21"/>
    <x v="0"/>
    <x v="0"/>
    <n v="126"/>
    <n v="162.54"/>
    <n v="756"/>
    <n v="975.24"/>
    <n v="11"/>
    <s v="Jun"/>
    <n v="2022"/>
  </r>
  <r>
    <d v="2022-06-13T00:00:00"/>
    <x v="42"/>
    <x v="2"/>
    <s v="Direct Sales"/>
    <s v="Cash"/>
    <n v="0"/>
    <s v="Product26"/>
    <x v="4"/>
    <x v="3"/>
    <n v="18"/>
    <n v="24.66"/>
    <n v="108"/>
    <n v="147.96"/>
    <n v="13"/>
    <s v="Jun"/>
    <n v="2022"/>
  </r>
  <r>
    <d v="2022-06-15T00:00:00"/>
    <x v="10"/>
    <x v="1"/>
    <s v="Wholesaler"/>
    <s v="Online"/>
    <n v="0"/>
    <s v="Product42"/>
    <x v="1"/>
    <x v="0"/>
    <n v="120"/>
    <n v="162"/>
    <n v="1800"/>
    <n v="2430"/>
    <n v="15"/>
    <s v="Jun"/>
    <n v="2022"/>
  </r>
  <r>
    <d v="2022-06-16T00:00:00"/>
    <x v="19"/>
    <x v="1"/>
    <s v="Online"/>
    <s v="Cash"/>
    <n v="0"/>
    <s v="Product29"/>
    <x v="4"/>
    <x v="2"/>
    <n v="47"/>
    <n v="53.11"/>
    <n v="705"/>
    <n v="796.65"/>
    <n v="16"/>
    <s v="Jun"/>
    <n v="2022"/>
  </r>
  <r>
    <d v="2022-06-19T00:00:00"/>
    <x v="29"/>
    <x v="6"/>
    <s v="Direct Sales"/>
    <s v="Cash"/>
    <n v="0"/>
    <s v="Product02"/>
    <x v="3"/>
    <x v="1"/>
    <n v="105"/>
    <n v="142.80000000000001"/>
    <n v="840"/>
    <n v="1142.4000000000001"/>
    <n v="19"/>
    <s v="Jun"/>
    <n v="2022"/>
  </r>
  <r>
    <d v="2022-06-21T00:00:00"/>
    <x v="39"/>
    <x v="12"/>
    <s v="Direct Sales"/>
    <s v="Cash"/>
    <n v="0"/>
    <s v="Product17"/>
    <x v="2"/>
    <x v="0"/>
    <n v="134"/>
    <n v="156.78"/>
    <n v="1876"/>
    <n v="2194.92"/>
    <n v="21"/>
    <s v="Jun"/>
    <n v="2022"/>
  </r>
  <r>
    <d v="2022-06-22T00:00:00"/>
    <x v="17"/>
    <x v="9"/>
    <s v="Online"/>
    <s v="Cash"/>
    <n v="0"/>
    <s v="Product40"/>
    <x v="1"/>
    <x v="1"/>
    <n v="90"/>
    <n v="115.2"/>
    <n v="900"/>
    <n v="1152"/>
    <n v="22"/>
    <s v="Jun"/>
    <n v="2022"/>
  </r>
  <r>
    <d v="2022-06-22T00:00:00"/>
    <x v="16"/>
    <x v="7"/>
    <s v="Direct Sales"/>
    <s v="Cash"/>
    <n v="0"/>
    <s v="Product01"/>
    <x v="3"/>
    <x v="1"/>
    <n v="98"/>
    <n v="103.88"/>
    <n v="392"/>
    <n v="415.52"/>
    <n v="22"/>
    <s v="Jun"/>
    <n v="2022"/>
  </r>
  <r>
    <d v="2022-06-23T00:00:00"/>
    <x v="3"/>
    <x v="6"/>
    <s v="Direct Sales"/>
    <s v="Online"/>
    <n v="0"/>
    <s v="Product04"/>
    <x v="3"/>
    <x v="2"/>
    <n v="44"/>
    <n v="48.84"/>
    <n v="352"/>
    <n v="390.72"/>
    <n v="23"/>
    <s v="Jun"/>
    <n v="2022"/>
  </r>
  <r>
    <d v="2022-06-24T00:00:00"/>
    <x v="30"/>
    <x v="11"/>
    <s v="Direct Sales"/>
    <s v="Cash"/>
    <n v="0"/>
    <s v="Product18"/>
    <x v="2"/>
    <x v="3"/>
    <n v="37"/>
    <n v="49.21"/>
    <n v="259"/>
    <n v="344.47"/>
    <n v="24"/>
    <s v="Jun"/>
    <n v="2022"/>
  </r>
  <r>
    <d v="2022-06-25T00:00:00"/>
    <x v="35"/>
    <x v="11"/>
    <s v="Online"/>
    <s v="Online"/>
    <n v="0"/>
    <s v="Product12"/>
    <x v="2"/>
    <x v="1"/>
    <n v="73"/>
    <n v="94.17"/>
    <n v="511"/>
    <n v="659.19"/>
    <n v="25"/>
    <s v="Jun"/>
    <n v="2022"/>
  </r>
  <r>
    <d v="2022-06-26T00:00:00"/>
    <x v="13"/>
    <x v="7"/>
    <s v="Direct Sales"/>
    <s v="Cash"/>
    <n v="0"/>
    <s v="Product34"/>
    <x v="4"/>
    <x v="2"/>
    <n v="55"/>
    <n v="58.3"/>
    <n v="220"/>
    <n v="233.2"/>
    <n v="26"/>
    <s v="Jun"/>
    <n v="2022"/>
  </r>
  <r>
    <d v="2022-06-26T00:00:00"/>
    <x v="23"/>
    <x v="4"/>
    <s v="Direct Sales"/>
    <s v="Online"/>
    <n v="0"/>
    <s v="Product43"/>
    <x v="1"/>
    <x v="1"/>
    <n v="67"/>
    <n v="83.08"/>
    <n v="804"/>
    <n v="996.96"/>
    <n v="26"/>
    <s v="Jun"/>
    <n v="2022"/>
  </r>
  <r>
    <d v="2022-07-03T00:00:00"/>
    <x v="38"/>
    <x v="1"/>
    <s v="Direct Sales"/>
    <s v="Cash"/>
    <n v="0"/>
    <s v="Product33"/>
    <x v="4"/>
    <x v="1"/>
    <n v="95"/>
    <n v="119.7"/>
    <n v="1425"/>
    <n v="1795.5"/>
    <n v="3"/>
    <s v="Jul"/>
    <n v="2022"/>
  </r>
  <r>
    <d v="2022-07-04T00:00:00"/>
    <x v="36"/>
    <x v="11"/>
    <s v="Direct Sales"/>
    <s v="Online"/>
    <n v="0"/>
    <s v="Product07"/>
    <x v="3"/>
    <x v="2"/>
    <n v="43"/>
    <n v="47.730000000000004"/>
    <n v="301"/>
    <n v="334.11"/>
    <n v="4"/>
    <s v="Jul"/>
    <n v="2022"/>
  </r>
  <r>
    <d v="2022-07-05T00:00:00"/>
    <x v="7"/>
    <x v="11"/>
    <s v="Online"/>
    <s v="Cash"/>
    <n v="0"/>
    <s v="Product25"/>
    <x v="0"/>
    <x v="3"/>
    <n v="7"/>
    <n v="8.33"/>
    <n v="49"/>
    <n v="58.31"/>
    <n v="5"/>
    <s v="Jul"/>
    <n v="2022"/>
  </r>
  <r>
    <d v="2022-07-05T00:00:00"/>
    <x v="27"/>
    <x v="6"/>
    <s v="Direct Sales"/>
    <s v="Online"/>
    <n v="0"/>
    <s v="Product15"/>
    <x v="2"/>
    <x v="3"/>
    <n v="12"/>
    <n v="15.719999999999999"/>
    <n v="96"/>
    <n v="125.75999999999999"/>
    <n v="5"/>
    <s v="Jul"/>
    <n v="2022"/>
  </r>
  <r>
    <d v="2022-07-06T00:00:00"/>
    <x v="41"/>
    <x v="13"/>
    <s v="Direct Sales"/>
    <s v="Cash"/>
    <n v="0"/>
    <s v="Product41"/>
    <x v="1"/>
    <x v="0"/>
    <n v="138"/>
    <n v="173.88"/>
    <n v="276"/>
    <n v="347.76"/>
    <n v="6"/>
    <s v="Jul"/>
    <n v="2022"/>
  </r>
  <r>
    <d v="2022-07-08T00:00:00"/>
    <x v="30"/>
    <x v="13"/>
    <s v="Direct Sales"/>
    <s v="Online"/>
    <n v="0"/>
    <s v="Product18"/>
    <x v="2"/>
    <x v="3"/>
    <n v="37"/>
    <n v="49.21"/>
    <n v="74"/>
    <n v="98.42"/>
    <n v="8"/>
    <s v="Jul"/>
    <n v="2022"/>
  </r>
  <r>
    <d v="2022-07-10T00:00:00"/>
    <x v="18"/>
    <x v="4"/>
    <s v="Online"/>
    <s v="Cash"/>
    <n v="0"/>
    <s v="Product32"/>
    <x v="4"/>
    <x v="1"/>
    <n v="89"/>
    <n v="117.48"/>
    <n v="1068"/>
    <n v="1409.76"/>
    <n v="10"/>
    <s v="Jul"/>
    <n v="2022"/>
  </r>
  <r>
    <d v="2022-07-12T00:00:00"/>
    <x v="33"/>
    <x v="4"/>
    <s v="Direct Sales"/>
    <s v="Cash"/>
    <n v="0"/>
    <s v="Product28"/>
    <x v="4"/>
    <x v="3"/>
    <n v="37"/>
    <n v="41.81"/>
    <n v="444"/>
    <n v="501.72"/>
    <n v="12"/>
    <s v="Jul"/>
    <n v="2022"/>
  </r>
  <r>
    <d v="2022-07-13T00:00:00"/>
    <x v="7"/>
    <x v="11"/>
    <s v="Direct Sales"/>
    <s v="Online"/>
    <n v="0"/>
    <s v="Product25"/>
    <x v="0"/>
    <x v="3"/>
    <n v="7"/>
    <n v="8.33"/>
    <n v="49"/>
    <n v="58.31"/>
    <n v="13"/>
    <s v="Jul"/>
    <n v="2022"/>
  </r>
  <r>
    <d v="2022-07-14T00:00:00"/>
    <x v="38"/>
    <x v="0"/>
    <s v="Direct Sales"/>
    <s v="Online"/>
    <n v="0"/>
    <s v="Product33"/>
    <x v="4"/>
    <x v="1"/>
    <n v="95"/>
    <n v="119.7"/>
    <n v="855"/>
    <n v="1077.3"/>
    <n v="14"/>
    <s v="Jul"/>
    <n v="2022"/>
  </r>
  <r>
    <d v="2022-07-15T00:00:00"/>
    <x v="3"/>
    <x v="13"/>
    <s v="Online"/>
    <s v="Online"/>
    <n v="0"/>
    <s v="Product04"/>
    <x v="3"/>
    <x v="2"/>
    <n v="44"/>
    <n v="48.84"/>
    <n v="88"/>
    <n v="97.68"/>
    <n v="15"/>
    <s v="Jul"/>
    <n v="2022"/>
  </r>
  <r>
    <d v="2022-07-17T00:00:00"/>
    <x v="41"/>
    <x v="6"/>
    <s v="Online"/>
    <s v="Cash"/>
    <n v="0"/>
    <s v="Product41"/>
    <x v="1"/>
    <x v="0"/>
    <n v="138"/>
    <n v="173.88"/>
    <n v="1104"/>
    <n v="1391.04"/>
    <n v="17"/>
    <s v="Jul"/>
    <n v="2022"/>
  </r>
  <r>
    <d v="2022-07-18T00:00:00"/>
    <x v="20"/>
    <x v="4"/>
    <s v="Direct Sales"/>
    <s v="Online"/>
    <n v="0"/>
    <s v="Product10"/>
    <x v="2"/>
    <x v="0"/>
    <n v="148"/>
    <n v="164.28"/>
    <n v="1776"/>
    <n v="1971.3600000000001"/>
    <n v="18"/>
    <s v="Jul"/>
    <n v="2022"/>
  </r>
  <r>
    <d v="2022-07-20T00:00:00"/>
    <x v="10"/>
    <x v="6"/>
    <s v="Wholesaler"/>
    <s v="Online"/>
    <n v="0"/>
    <s v="Product42"/>
    <x v="1"/>
    <x v="0"/>
    <n v="120"/>
    <n v="162"/>
    <n v="960"/>
    <n v="1296"/>
    <n v="20"/>
    <s v="Jul"/>
    <n v="2022"/>
  </r>
  <r>
    <d v="2022-07-22T00:00:00"/>
    <x v="13"/>
    <x v="2"/>
    <s v="Direct Sales"/>
    <s v="Cash"/>
    <n v="0"/>
    <s v="Product34"/>
    <x v="4"/>
    <x v="2"/>
    <n v="55"/>
    <n v="58.3"/>
    <n v="330"/>
    <n v="349.79999999999995"/>
    <n v="22"/>
    <s v="Jul"/>
    <n v="2022"/>
  </r>
  <r>
    <d v="2022-07-23T00:00:00"/>
    <x v="30"/>
    <x v="13"/>
    <s v="Online"/>
    <s v="Online"/>
    <n v="0"/>
    <s v="Product18"/>
    <x v="2"/>
    <x v="3"/>
    <n v="37"/>
    <n v="49.21"/>
    <n v="74"/>
    <n v="98.42"/>
    <n v="23"/>
    <s v="Jul"/>
    <n v="2022"/>
  </r>
  <r>
    <d v="2022-07-24T00:00:00"/>
    <x v="15"/>
    <x v="12"/>
    <s v="Direct Sales"/>
    <s v="Cash"/>
    <n v="0"/>
    <s v="Product06"/>
    <x v="3"/>
    <x v="1"/>
    <n v="75"/>
    <n v="85.5"/>
    <n v="1050"/>
    <n v="1197"/>
    <n v="24"/>
    <s v="Jul"/>
    <n v="2022"/>
  </r>
  <r>
    <d v="2022-07-24T00:00:00"/>
    <x v="26"/>
    <x v="5"/>
    <s v="Online"/>
    <s v="Online"/>
    <n v="0"/>
    <s v="Product27"/>
    <x v="4"/>
    <x v="2"/>
    <n v="48"/>
    <n v="57.120000000000005"/>
    <n v="48"/>
    <n v="57.120000000000005"/>
    <n v="24"/>
    <s v="Jul"/>
    <n v="2022"/>
  </r>
  <r>
    <d v="2022-07-25T00:00:00"/>
    <x v="11"/>
    <x v="13"/>
    <s v="Direct Sales"/>
    <s v="Cash"/>
    <n v="0"/>
    <s v="Product44"/>
    <x v="1"/>
    <x v="1"/>
    <n v="76"/>
    <n v="82.08"/>
    <n v="152"/>
    <n v="164.16"/>
    <n v="25"/>
    <s v="Jul"/>
    <n v="2022"/>
  </r>
  <r>
    <d v="2022-07-25T00:00:00"/>
    <x v="39"/>
    <x v="4"/>
    <s v="Direct Sales"/>
    <s v="Cash"/>
    <n v="0"/>
    <s v="Product17"/>
    <x v="2"/>
    <x v="0"/>
    <n v="134"/>
    <n v="156.78"/>
    <n v="1608"/>
    <n v="1881.3600000000001"/>
    <n v="25"/>
    <s v="Jul"/>
    <n v="2022"/>
  </r>
  <r>
    <d v="2022-07-25T00:00:00"/>
    <x v="6"/>
    <x v="10"/>
    <s v="Online"/>
    <s v="Cash"/>
    <n v="0"/>
    <s v="Product03"/>
    <x v="3"/>
    <x v="1"/>
    <n v="71"/>
    <n v="80.94"/>
    <n v="923"/>
    <n v="1052.22"/>
    <n v="25"/>
    <s v="Jul"/>
    <n v="2022"/>
  </r>
  <r>
    <d v="2022-07-26T00:00:00"/>
    <x v="6"/>
    <x v="9"/>
    <s v="Online"/>
    <s v="Online"/>
    <n v="0"/>
    <s v="Product03"/>
    <x v="3"/>
    <x v="1"/>
    <n v="71"/>
    <n v="80.94"/>
    <n v="710"/>
    <n v="809.4"/>
    <n v="26"/>
    <s v="Jul"/>
    <n v="2022"/>
  </r>
  <r>
    <d v="2022-07-26T00:00:00"/>
    <x v="42"/>
    <x v="5"/>
    <s v="Online"/>
    <s v="Cash"/>
    <n v="0"/>
    <s v="Product26"/>
    <x v="4"/>
    <x v="3"/>
    <n v="18"/>
    <n v="24.66"/>
    <n v="18"/>
    <n v="24.66"/>
    <n v="26"/>
    <s v="Jul"/>
    <n v="2022"/>
  </r>
  <r>
    <d v="2022-08-03T00:00:00"/>
    <x v="35"/>
    <x v="3"/>
    <s v="Direct Sales"/>
    <s v="Cash"/>
    <n v="0"/>
    <s v="Product12"/>
    <x v="2"/>
    <x v="1"/>
    <n v="73"/>
    <n v="94.17"/>
    <n v="365"/>
    <n v="470.85"/>
    <n v="3"/>
    <s v="Aug"/>
    <n v="2022"/>
  </r>
  <r>
    <d v="2022-08-06T00:00:00"/>
    <x v="21"/>
    <x v="0"/>
    <s v="Online"/>
    <s v="Online"/>
    <n v="0"/>
    <s v="Product16"/>
    <x v="2"/>
    <x v="3"/>
    <n v="13"/>
    <n v="16.64"/>
    <n v="117"/>
    <n v="149.76"/>
    <n v="6"/>
    <s v="Aug"/>
    <n v="2022"/>
  </r>
  <r>
    <d v="2022-08-08T00:00:00"/>
    <x v="21"/>
    <x v="13"/>
    <s v="Direct Sales"/>
    <s v="Online"/>
    <n v="0"/>
    <s v="Product16"/>
    <x v="2"/>
    <x v="3"/>
    <n v="13"/>
    <n v="16.64"/>
    <n v="26"/>
    <n v="33.28"/>
    <n v="8"/>
    <s v="Aug"/>
    <n v="2022"/>
  </r>
  <r>
    <d v="2022-08-08T00:00:00"/>
    <x v="18"/>
    <x v="4"/>
    <s v="Direct Sales"/>
    <s v="Cash"/>
    <n v="0"/>
    <s v="Product32"/>
    <x v="4"/>
    <x v="1"/>
    <n v="89"/>
    <n v="117.48"/>
    <n v="1068"/>
    <n v="1409.76"/>
    <n v="8"/>
    <s v="Aug"/>
    <n v="2022"/>
  </r>
  <r>
    <d v="2022-08-08T00:00:00"/>
    <x v="32"/>
    <x v="14"/>
    <s v="Direct Sales"/>
    <s v="Cash"/>
    <n v="0"/>
    <s v="Product21"/>
    <x v="0"/>
    <x v="0"/>
    <n v="126"/>
    <n v="162.54"/>
    <n v="1386"/>
    <n v="1787.9399999999998"/>
    <n v="8"/>
    <s v="Aug"/>
    <n v="2022"/>
  </r>
  <r>
    <d v="2022-08-14T00:00:00"/>
    <x v="28"/>
    <x v="12"/>
    <s v="Direct Sales"/>
    <s v="Cash"/>
    <n v="0"/>
    <s v="Product30"/>
    <x v="4"/>
    <x v="0"/>
    <n v="148"/>
    <n v="201.28"/>
    <n v="2072"/>
    <n v="2817.92"/>
    <n v="14"/>
    <s v="Aug"/>
    <n v="2022"/>
  </r>
  <r>
    <d v="2022-08-15T00:00:00"/>
    <x v="31"/>
    <x v="9"/>
    <s v="Wholesaler"/>
    <s v="Cash"/>
    <n v="0"/>
    <s v="Product11"/>
    <x v="2"/>
    <x v="2"/>
    <n v="44"/>
    <n v="48.4"/>
    <n v="440"/>
    <n v="484"/>
    <n v="15"/>
    <s v="Aug"/>
    <n v="2022"/>
  </r>
  <r>
    <d v="2022-08-15T00:00:00"/>
    <x v="27"/>
    <x v="11"/>
    <s v="Direct Sales"/>
    <s v="Online"/>
    <n v="0"/>
    <s v="Product15"/>
    <x v="2"/>
    <x v="3"/>
    <n v="12"/>
    <n v="15.719999999999999"/>
    <n v="84"/>
    <n v="110.03999999999999"/>
    <n v="15"/>
    <s v="Aug"/>
    <n v="2022"/>
  </r>
  <r>
    <d v="2022-08-18T00:00:00"/>
    <x v="19"/>
    <x v="6"/>
    <s v="Online"/>
    <s v="Online"/>
    <n v="0"/>
    <s v="Product29"/>
    <x v="4"/>
    <x v="2"/>
    <n v="47"/>
    <n v="53.11"/>
    <n v="376"/>
    <n v="424.88"/>
    <n v="18"/>
    <s v="Aug"/>
    <n v="2022"/>
  </r>
  <r>
    <d v="2022-08-18T00:00:00"/>
    <x v="20"/>
    <x v="13"/>
    <s v="Online"/>
    <s v="Cash"/>
    <n v="0"/>
    <s v="Product10"/>
    <x v="2"/>
    <x v="0"/>
    <n v="148"/>
    <n v="164.28"/>
    <n v="296"/>
    <n v="328.56"/>
    <n v="18"/>
    <s v="Aug"/>
    <n v="2022"/>
  </r>
  <r>
    <d v="2022-08-19T00:00:00"/>
    <x v="36"/>
    <x v="8"/>
    <s v="Online"/>
    <s v="Online"/>
    <n v="0"/>
    <s v="Product07"/>
    <x v="3"/>
    <x v="2"/>
    <n v="43"/>
    <n v="47.730000000000004"/>
    <n v="129"/>
    <n v="143.19"/>
    <n v="19"/>
    <s v="Aug"/>
    <n v="2022"/>
  </r>
  <r>
    <d v="2022-08-20T00:00:00"/>
    <x v="12"/>
    <x v="10"/>
    <s v="Direct Sales"/>
    <s v="Online"/>
    <n v="0"/>
    <s v="Product23"/>
    <x v="0"/>
    <x v="0"/>
    <n v="141"/>
    <n v="149.46"/>
    <n v="1833"/>
    <n v="1942.98"/>
    <n v="20"/>
    <s v="Aug"/>
    <n v="2022"/>
  </r>
  <r>
    <d v="2022-08-20T00:00:00"/>
    <x v="38"/>
    <x v="12"/>
    <s v="Direct Sales"/>
    <s v="Online"/>
    <n v="0"/>
    <s v="Product33"/>
    <x v="4"/>
    <x v="1"/>
    <n v="95"/>
    <n v="119.7"/>
    <n v="1330"/>
    <n v="1675.8"/>
    <n v="20"/>
    <s v="Aug"/>
    <n v="2022"/>
  </r>
  <r>
    <d v="2022-08-21T00:00:00"/>
    <x v="21"/>
    <x v="7"/>
    <s v="Direct Sales"/>
    <s v="Online"/>
    <n v="0"/>
    <s v="Product16"/>
    <x v="2"/>
    <x v="3"/>
    <n v="13"/>
    <n v="16.64"/>
    <n v="52"/>
    <n v="66.56"/>
    <n v="21"/>
    <s v="Aug"/>
    <n v="2022"/>
  </r>
  <r>
    <d v="2022-08-23T00:00:00"/>
    <x v="11"/>
    <x v="14"/>
    <s v="Online"/>
    <s v="Online"/>
    <n v="0"/>
    <s v="Product44"/>
    <x v="1"/>
    <x v="1"/>
    <n v="76"/>
    <n v="82.08"/>
    <n v="836"/>
    <n v="902.88"/>
    <n v="23"/>
    <s v="Aug"/>
    <n v="2022"/>
  </r>
  <r>
    <d v="2022-08-23T00:00:00"/>
    <x v="19"/>
    <x v="12"/>
    <s v="Direct Sales"/>
    <s v="Cash"/>
    <n v="0"/>
    <s v="Product29"/>
    <x v="4"/>
    <x v="2"/>
    <n v="47"/>
    <n v="53.11"/>
    <n v="658"/>
    <n v="743.54"/>
    <n v="23"/>
    <s v="Aug"/>
    <n v="2022"/>
  </r>
  <r>
    <d v="2022-08-24T00:00:00"/>
    <x v="24"/>
    <x v="3"/>
    <s v="Direct Sales"/>
    <s v="Cash"/>
    <n v="0"/>
    <s v="Product05"/>
    <x v="3"/>
    <x v="0"/>
    <n v="133"/>
    <n v="155.61000000000001"/>
    <n v="665"/>
    <n v="778.05000000000007"/>
    <n v="24"/>
    <s v="Aug"/>
    <n v="2022"/>
  </r>
  <r>
    <d v="2022-08-26T00:00:00"/>
    <x v="40"/>
    <x v="10"/>
    <s v="Wholesaler"/>
    <s v="Cash"/>
    <n v="0"/>
    <s v="Product19"/>
    <x v="2"/>
    <x v="0"/>
    <n v="150"/>
    <n v="210"/>
    <n v="1950"/>
    <n v="2730"/>
    <n v="26"/>
    <s v="Aug"/>
    <n v="2022"/>
  </r>
  <r>
    <d v="2022-08-26T00:00:00"/>
    <x v="8"/>
    <x v="6"/>
    <s v="Online"/>
    <s v="Online"/>
    <n v="0"/>
    <s v="Product37"/>
    <x v="1"/>
    <x v="1"/>
    <n v="67"/>
    <n v="85.76"/>
    <n v="536"/>
    <n v="686.08"/>
    <n v="26"/>
    <s v="Aug"/>
    <n v="2022"/>
  </r>
  <r>
    <d v="2022-08-27T00:00:00"/>
    <x v="34"/>
    <x v="1"/>
    <s v="Wholesaler"/>
    <s v="Online"/>
    <n v="0"/>
    <s v="Product39"/>
    <x v="1"/>
    <x v="3"/>
    <n v="37"/>
    <n v="42.55"/>
    <n v="555"/>
    <n v="638.25"/>
    <n v="27"/>
    <s v="Aug"/>
    <n v="2022"/>
  </r>
  <r>
    <d v="2022-08-28T00:00:00"/>
    <x v="24"/>
    <x v="0"/>
    <s v="Online"/>
    <s v="Online"/>
    <n v="0"/>
    <s v="Product05"/>
    <x v="3"/>
    <x v="0"/>
    <n v="133"/>
    <n v="155.61000000000001"/>
    <n v="1197"/>
    <n v="1400.4900000000002"/>
    <n v="28"/>
    <s v="Aug"/>
    <n v="2022"/>
  </r>
  <r>
    <d v="2022-08-28T00:00:00"/>
    <x v="34"/>
    <x v="3"/>
    <s v="Direct Sales"/>
    <s v="Online"/>
    <n v="0"/>
    <s v="Product39"/>
    <x v="1"/>
    <x v="3"/>
    <n v="37"/>
    <n v="42.55"/>
    <n v="185"/>
    <n v="212.75"/>
    <n v="28"/>
    <s v="Aug"/>
    <n v="2022"/>
  </r>
  <r>
    <d v="2022-08-30T00:00:00"/>
    <x v="15"/>
    <x v="2"/>
    <s v="Online"/>
    <s v="Cash"/>
    <n v="0"/>
    <s v="Product06"/>
    <x v="3"/>
    <x v="1"/>
    <n v="75"/>
    <n v="85.5"/>
    <n v="450"/>
    <n v="513"/>
    <n v="30"/>
    <s v="Aug"/>
    <n v="2022"/>
  </r>
  <r>
    <d v="2022-08-30T00:00:00"/>
    <x v="23"/>
    <x v="2"/>
    <s v="Direct Sales"/>
    <s v="Cash"/>
    <n v="0"/>
    <s v="Product43"/>
    <x v="1"/>
    <x v="1"/>
    <n v="67"/>
    <n v="83.08"/>
    <n v="402"/>
    <n v="498.48"/>
    <n v="30"/>
    <s v="Aug"/>
    <n v="2022"/>
  </r>
  <r>
    <d v="2022-08-30T00:00:00"/>
    <x v="7"/>
    <x v="3"/>
    <s v="Direct Sales"/>
    <s v="Cash"/>
    <n v="0"/>
    <s v="Product25"/>
    <x v="0"/>
    <x v="3"/>
    <n v="7"/>
    <n v="8.33"/>
    <n v="35"/>
    <n v="41.65"/>
    <n v="30"/>
    <s v="Aug"/>
    <n v="2022"/>
  </r>
  <r>
    <d v="2022-08-31T00:00:00"/>
    <x v="27"/>
    <x v="10"/>
    <s v="Direct Sales"/>
    <s v="Cash"/>
    <n v="0"/>
    <s v="Product15"/>
    <x v="2"/>
    <x v="3"/>
    <n v="12"/>
    <n v="15.719999999999999"/>
    <n v="156"/>
    <n v="204.35999999999999"/>
    <n v="31"/>
    <s v="Aug"/>
    <n v="2022"/>
  </r>
  <r>
    <d v="2022-09-04T00:00:00"/>
    <x v="29"/>
    <x v="5"/>
    <s v="Direct Sales"/>
    <s v="Cash"/>
    <n v="0"/>
    <s v="Product02"/>
    <x v="3"/>
    <x v="1"/>
    <n v="105"/>
    <n v="142.80000000000001"/>
    <n v="105"/>
    <n v="142.80000000000001"/>
    <n v="4"/>
    <s v="Sep"/>
    <n v="2022"/>
  </r>
  <r>
    <d v="2022-09-06T00:00:00"/>
    <x v="24"/>
    <x v="4"/>
    <s v="Wholesaler"/>
    <s v="Online"/>
    <n v="0"/>
    <s v="Product05"/>
    <x v="3"/>
    <x v="0"/>
    <n v="133"/>
    <n v="155.61000000000001"/>
    <n v="1596"/>
    <n v="1867.3200000000002"/>
    <n v="6"/>
    <s v="Sep"/>
    <n v="2022"/>
  </r>
  <r>
    <d v="2022-09-09T00:00:00"/>
    <x v="41"/>
    <x v="0"/>
    <s v="Direct Sales"/>
    <s v="Online"/>
    <n v="0"/>
    <s v="Product41"/>
    <x v="1"/>
    <x v="0"/>
    <n v="138"/>
    <n v="173.88"/>
    <n v="1242"/>
    <n v="1564.92"/>
    <n v="9"/>
    <s v="Sep"/>
    <n v="2022"/>
  </r>
  <r>
    <d v="2022-09-09T00:00:00"/>
    <x v="6"/>
    <x v="8"/>
    <s v="Direct Sales"/>
    <s v="Online"/>
    <n v="0"/>
    <s v="Product03"/>
    <x v="3"/>
    <x v="1"/>
    <n v="71"/>
    <n v="80.94"/>
    <n v="213"/>
    <n v="242.82"/>
    <n v="9"/>
    <s v="Sep"/>
    <n v="2022"/>
  </r>
  <r>
    <d v="2022-09-10T00:00:00"/>
    <x v="4"/>
    <x v="1"/>
    <s v="Online"/>
    <s v="Cash"/>
    <n v="0"/>
    <s v="Product35"/>
    <x v="4"/>
    <x v="3"/>
    <n v="5"/>
    <n v="6.7"/>
    <n v="75"/>
    <n v="100.5"/>
    <n v="10"/>
    <s v="Sep"/>
    <n v="2022"/>
  </r>
  <r>
    <d v="2022-09-10T00:00:00"/>
    <x v="1"/>
    <x v="7"/>
    <s v="Direct Sales"/>
    <s v="Cash"/>
    <n v="0"/>
    <s v="Product38"/>
    <x v="1"/>
    <x v="1"/>
    <n v="72"/>
    <n v="79.92"/>
    <n v="288"/>
    <n v="319.68"/>
    <n v="10"/>
    <s v="Sep"/>
    <n v="2022"/>
  </r>
  <r>
    <d v="2022-09-14T00:00:00"/>
    <x v="19"/>
    <x v="8"/>
    <s v="Direct Sales"/>
    <s v="Cash"/>
    <n v="0"/>
    <s v="Product29"/>
    <x v="4"/>
    <x v="2"/>
    <n v="47"/>
    <n v="53.11"/>
    <n v="141"/>
    <n v="159.32999999999998"/>
    <n v="14"/>
    <s v="Sep"/>
    <n v="2022"/>
  </r>
  <r>
    <d v="2022-09-15T00:00:00"/>
    <x v="8"/>
    <x v="1"/>
    <s v="Online"/>
    <s v="Online"/>
    <n v="0"/>
    <s v="Product37"/>
    <x v="1"/>
    <x v="1"/>
    <n v="67"/>
    <n v="85.76"/>
    <n v="1005"/>
    <n v="1286.4000000000001"/>
    <n v="15"/>
    <s v="Sep"/>
    <n v="2022"/>
  </r>
  <r>
    <d v="2022-09-18T00:00:00"/>
    <x v="42"/>
    <x v="12"/>
    <s v="Online"/>
    <s v="Cash"/>
    <n v="0"/>
    <s v="Product26"/>
    <x v="4"/>
    <x v="3"/>
    <n v="18"/>
    <n v="24.66"/>
    <n v="252"/>
    <n v="345.24"/>
    <n v="18"/>
    <s v="Sep"/>
    <n v="2022"/>
  </r>
  <r>
    <d v="2022-09-19T00:00:00"/>
    <x v="38"/>
    <x v="6"/>
    <s v="Wholesaler"/>
    <s v="Cash"/>
    <n v="0"/>
    <s v="Product33"/>
    <x v="4"/>
    <x v="1"/>
    <n v="95"/>
    <n v="119.7"/>
    <n v="760"/>
    <n v="957.6"/>
    <n v="19"/>
    <s v="Sep"/>
    <n v="2022"/>
  </r>
  <r>
    <d v="2022-09-20T00:00:00"/>
    <x v="38"/>
    <x v="2"/>
    <s v="Direct Sales"/>
    <s v="Online"/>
    <n v="0"/>
    <s v="Product33"/>
    <x v="4"/>
    <x v="1"/>
    <n v="95"/>
    <n v="119.7"/>
    <n v="570"/>
    <n v="718.2"/>
    <n v="20"/>
    <s v="Sep"/>
    <n v="2022"/>
  </r>
  <r>
    <d v="2022-09-20T00:00:00"/>
    <x v="16"/>
    <x v="9"/>
    <s v="Direct Sales"/>
    <s v="Online"/>
    <n v="0"/>
    <s v="Product01"/>
    <x v="3"/>
    <x v="1"/>
    <n v="98"/>
    <n v="103.88"/>
    <n v="980"/>
    <n v="1038.8"/>
    <n v="20"/>
    <s v="Sep"/>
    <n v="2022"/>
  </r>
  <r>
    <d v="2022-09-21T00:00:00"/>
    <x v="30"/>
    <x v="12"/>
    <s v="Online"/>
    <s v="Online"/>
    <n v="0"/>
    <s v="Product18"/>
    <x v="2"/>
    <x v="3"/>
    <n v="37"/>
    <n v="49.21"/>
    <n v="518"/>
    <n v="688.94"/>
    <n v="21"/>
    <s v="Sep"/>
    <n v="2022"/>
  </r>
  <r>
    <d v="2022-09-21T00:00:00"/>
    <x v="42"/>
    <x v="3"/>
    <s v="Direct Sales"/>
    <s v="Cash"/>
    <n v="0"/>
    <s v="Product26"/>
    <x v="4"/>
    <x v="3"/>
    <n v="18"/>
    <n v="24.66"/>
    <n v="90"/>
    <n v="123.3"/>
    <n v="21"/>
    <s v="Sep"/>
    <n v="2022"/>
  </r>
  <r>
    <d v="2022-09-22T00:00:00"/>
    <x v="23"/>
    <x v="4"/>
    <s v="Online"/>
    <s v="Online"/>
    <n v="0"/>
    <s v="Product43"/>
    <x v="1"/>
    <x v="1"/>
    <n v="67"/>
    <n v="83.08"/>
    <n v="804"/>
    <n v="996.96"/>
    <n v="22"/>
    <s v="Sep"/>
    <n v="2022"/>
  </r>
  <r>
    <d v="2022-09-23T00:00:00"/>
    <x v="35"/>
    <x v="4"/>
    <s v="Direct Sales"/>
    <s v="Online"/>
    <n v="0"/>
    <s v="Product12"/>
    <x v="2"/>
    <x v="1"/>
    <n v="73"/>
    <n v="94.17"/>
    <n v="876"/>
    <n v="1130.04"/>
    <n v="23"/>
    <s v="Sep"/>
    <n v="2022"/>
  </r>
  <r>
    <d v="2022-09-24T00:00:00"/>
    <x v="18"/>
    <x v="12"/>
    <s v="Direct Sales"/>
    <s v="Online"/>
    <n v="0"/>
    <s v="Product32"/>
    <x v="4"/>
    <x v="1"/>
    <n v="89"/>
    <n v="117.48"/>
    <n v="1246"/>
    <n v="1644.72"/>
    <n v="24"/>
    <s v="Sep"/>
    <n v="2022"/>
  </r>
  <r>
    <d v="2022-09-24T00:00:00"/>
    <x v="18"/>
    <x v="6"/>
    <s v="Direct Sales"/>
    <s v="Cash"/>
    <n v="0"/>
    <s v="Product32"/>
    <x v="4"/>
    <x v="1"/>
    <n v="89"/>
    <n v="117.48"/>
    <n v="712"/>
    <n v="939.84"/>
    <n v="24"/>
    <s v="Sep"/>
    <n v="2022"/>
  </r>
  <r>
    <d v="2022-09-27T00:00:00"/>
    <x v="43"/>
    <x v="7"/>
    <s v="Direct Sales"/>
    <s v="Cash"/>
    <n v="0"/>
    <s v="Product36"/>
    <x v="4"/>
    <x v="1"/>
    <n v="90"/>
    <n v="96.3"/>
    <n v="360"/>
    <n v="385.2"/>
    <n v="27"/>
    <s v="Sep"/>
    <n v="2022"/>
  </r>
  <r>
    <d v="2022-09-27T00:00:00"/>
    <x v="11"/>
    <x v="0"/>
    <s v="Direct Sales"/>
    <s v="Cash"/>
    <n v="0"/>
    <s v="Product44"/>
    <x v="1"/>
    <x v="1"/>
    <n v="76"/>
    <n v="82.08"/>
    <n v="684"/>
    <n v="738.72"/>
    <n v="27"/>
    <s v="Sep"/>
    <n v="2022"/>
  </r>
  <r>
    <d v="2022-09-27T00:00:00"/>
    <x v="1"/>
    <x v="8"/>
    <s v="Wholesaler"/>
    <s v="Cash"/>
    <n v="0"/>
    <s v="Product38"/>
    <x v="1"/>
    <x v="1"/>
    <n v="72"/>
    <n v="79.92"/>
    <n v="216"/>
    <n v="239.76"/>
    <n v="27"/>
    <s v="Sep"/>
    <n v="2022"/>
  </r>
  <r>
    <d v="2022-09-29T00:00:00"/>
    <x v="13"/>
    <x v="10"/>
    <s v="Direct Sales"/>
    <s v="Online"/>
    <n v="0"/>
    <s v="Product34"/>
    <x v="4"/>
    <x v="2"/>
    <n v="55"/>
    <n v="58.3"/>
    <n v="715"/>
    <n v="757.9"/>
    <n v="29"/>
    <s v="Sep"/>
    <n v="2022"/>
  </r>
  <r>
    <d v="2022-10-03T00:00:00"/>
    <x v="31"/>
    <x v="3"/>
    <s v="Direct Sales"/>
    <s v="Cash"/>
    <n v="0"/>
    <s v="Product11"/>
    <x v="2"/>
    <x v="2"/>
    <n v="44"/>
    <n v="48.4"/>
    <n v="220"/>
    <n v="242"/>
    <n v="3"/>
    <s v="Oct"/>
    <n v="2022"/>
  </r>
  <r>
    <d v="2022-10-04T00:00:00"/>
    <x v="36"/>
    <x v="1"/>
    <s v="Direct Sales"/>
    <s v="Online"/>
    <n v="0"/>
    <s v="Product07"/>
    <x v="3"/>
    <x v="2"/>
    <n v="43"/>
    <n v="47.730000000000004"/>
    <n v="645"/>
    <n v="715.95"/>
    <n v="4"/>
    <s v="Oct"/>
    <n v="2022"/>
  </r>
  <r>
    <d v="2022-10-06T00:00:00"/>
    <x v="4"/>
    <x v="5"/>
    <s v="Direct Sales"/>
    <s v="Online"/>
    <n v="0"/>
    <s v="Product35"/>
    <x v="4"/>
    <x v="3"/>
    <n v="5"/>
    <n v="6.7"/>
    <n v="5"/>
    <n v="6.7"/>
    <n v="6"/>
    <s v="Oct"/>
    <n v="2022"/>
  </r>
  <r>
    <d v="2022-10-09T00:00:00"/>
    <x v="1"/>
    <x v="12"/>
    <s v="Online"/>
    <s v="Online"/>
    <n v="0"/>
    <s v="Product38"/>
    <x v="1"/>
    <x v="1"/>
    <n v="72"/>
    <n v="79.92"/>
    <n v="1008"/>
    <n v="1118.8800000000001"/>
    <n v="9"/>
    <s v="Oct"/>
    <n v="2022"/>
  </r>
  <r>
    <d v="2022-10-10T00:00:00"/>
    <x v="40"/>
    <x v="0"/>
    <s v="Direct Sales"/>
    <s v="Online"/>
    <n v="0"/>
    <s v="Product19"/>
    <x v="2"/>
    <x v="0"/>
    <n v="150"/>
    <n v="210"/>
    <n v="1350"/>
    <n v="1890"/>
    <n v="10"/>
    <s v="Oct"/>
    <n v="2022"/>
  </r>
  <r>
    <d v="2022-10-10T00:00:00"/>
    <x v="11"/>
    <x v="4"/>
    <s v="Online"/>
    <s v="Online"/>
    <n v="0"/>
    <s v="Product44"/>
    <x v="1"/>
    <x v="1"/>
    <n v="76"/>
    <n v="82.08"/>
    <n v="912"/>
    <n v="984.96"/>
    <n v="10"/>
    <s v="Oct"/>
    <n v="2022"/>
  </r>
  <r>
    <d v="2022-10-11T00:00:00"/>
    <x v="25"/>
    <x v="9"/>
    <s v="Direct Sales"/>
    <s v="Online"/>
    <n v="0"/>
    <s v="Product08"/>
    <x v="3"/>
    <x v="1"/>
    <n v="83"/>
    <n v="94.62"/>
    <n v="830"/>
    <n v="946.2"/>
    <n v="11"/>
    <s v="Oct"/>
    <n v="2022"/>
  </r>
  <r>
    <d v="2022-10-13T00:00:00"/>
    <x v="29"/>
    <x v="1"/>
    <s v="Online"/>
    <s v="Online"/>
    <n v="0"/>
    <s v="Product02"/>
    <x v="3"/>
    <x v="1"/>
    <n v="105"/>
    <n v="142.80000000000001"/>
    <n v="1575"/>
    <n v="2142"/>
    <n v="13"/>
    <s v="Oct"/>
    <n v="2022"/>
  </r>
  <r>
    <d v="2022-10-14T00:00:00"/>
    <x v="11"/>
    <x v="1"/>
    <s v="Wholesaler"/>
    <s v="Online"/>
    <n v="0"/>
    <s v="Product44"/>
    <x v="1"/>
    <x v="1"/>
    <n v="76"/>
    <n v="82.08"/>
    <n v="1140"/>
    <n v="1231.2"/>
    <n v="14"/>
    <s v="Oct"/>
    <n v="2022"/>
  </r>
  <r>
    <d v="2022-10-15T00:00:00"/>
    <x v="27"/>
    <x v="9"/>
    <s v="Direct Sales"/>
    <s v="Cash"/>
    <n v="0"/>
    <s v="Product15"/>
    <x v="2"/>
    <x v="3"/>
    <n v="12"/>
    <n v="15.719999999999999"/>
    <n v="120"/>
    <n v="157.19999999999999"/>
    <n v="15"/>
    <s v="Oct"/>
    <n v="2022"/>
  </r>
  <r>
    <d v="2022-10-16T00:00:00"/>
    <x v="43"/>
    <x v="8"/>
    <s v="Online"/>
    <s v="Online"/>
    <n v="0"/>
    <s v="Product36"/>
    <x v="4"/>
    <x v="1"/>
    <n v="90"/>
    <n v="96.3"/>
    <n v="270"/>
    <n v="288.89999999999998"/>
    <n v="16"/>
    <s v="Oct"/>
    <n v="2022"/>
  </r>
  <r>
    <d v="2022-10-23T00:00:00"/>
    <x v="0"/>
    <x v="12"/>
    <s v="Online"/>
    <s v="Cash"/>
    <n v="0"/>
    <s v="Product24"/>
    <x v="0"/>
    <x v="0"/>
    <n v="144"/>
    <n v="156.96"/>
    <n v="2016"/>
    <n v="2197.44"/>
    <n v="23"/>
    <s v="Oct"/>
    <n v="2022"/>
  </r>
  <r>
    <d v="2022-10-30T00:00:00"/>
    <x v="10"/>
    <x v="8"/>
    <s v="Direct Sales"/>
    <s v="Cash"/>
    <n v="0"/>
    <s v="Product42"/>
    <x v="1"/>
    <x v="0"/>
    <n v="120"/>
    <n v="162"/>
    <n v="360"/>
    <n v="486"/>
    <n v="30"/>
    <s v="Oct"/>
    <n v="2022"/>
  </r>
  <r>
    <d v="2022-10-31T00:00:00"/>
    <x v="1"/>
    <x v="6"/>
    <s v="Direct Sales"/>
    <s v="Online"/>
    <n v="0"/>
    <s v="Product38"/>
    <x v="1"/>
    <x v="1"/>
    <n v="72"/>
    <n v="79.92"/>
    <n v="576"/>
    <n v="639.36"/>
    <n v="31"/>
    <s v="Oct"/>
    <n v="2022"/>
  </r>
  <r>
    <d v="2022-11-01T00:00:00"/>
    <x v="35"/>
    <x v="1"/>
    <s v="Wholesaler"/>
    <s v="Online"/>
    <n v="0"/>
    <s v="Product12"/>
    <x v="2"/>
    <x v="1"/>
    <n v="73"/>
    <n v="94.17"/>
    <n v="1095"/>
    <n v="1412.55"/>
    <n v="1"/>
    <s v="Nov"/>
    <n v="2022"/>
  </r>
  <r>
    <d v="2022-11-02T00:00:00"/>
    <x v="27"/>
    <x v="1"/>
    <s v="Wholesaler"/>
    <s v="Cash"/>
    <n v="0"/>
    <s v="Product15"/>
    <x v="2"/>
    <x v="3"/>
    <n v="12"/>
    <n v="15.719999999999999"/>
    <n v="180"/>
    <n v="235.79999999999998"/>
    <n v="2"/>
    <s v="Nov"/>
    <n v="2022"/>
  </r>
  <r>
    <d v="2022-11-02T00:00:00"/>
    <x v="28"/>
    <x v="1"/>
    <s v="Direct Sales"/>
    <s v="Cash"/>
    <n v="0"/>
    <s v="Product30"/>
    <x v="4"/>
    <x v="0"/>
    <n v="148"/>
    <n v="201.28"/>
    <n v="2220"/>
    <n v="3019.2"/>
    <n v="2"/>
    <s v="Nov"/>
    <n v="2022"/>
  </r>
  <r>
    <d v="2022-11-02T00:00:00"/>
    <x v="4"/>
    <x v="3"/>
    <s v="Direct Sales"/>
    <s v="Cash"/>
    <n v="0"/>
    <s v="Product35"/>
    <x v="4"/>
    <x v="3"/>
    <n v="5"/>
    <n v="6.7"/>
    <n v="25"/>
    <n v="33.5"/>
    <n v="2"/>
    <s v="Nov"/>
    <n v="2022"/>
  </r>
  <r>
    <d v="2022-11-03T00:00:00"/>
    <x v="14"/>
    <x v="14"/>
    <s v="Online"/>
    <s v="Online"/>
    <n v="0"/>
    <s v="Product20"/>
    <x v="0"/>
    <x v="2"/>
    <n v="61"/>
    <n v="76.25"/>
    <n v="671"/>
    <n v="838.75"/>
    <n v="3"/>
    <s v="Nov"/>
    <n v="2022"/>
  </r>
  <r>
    <d v="2022-11-04T00:00:00"/>
    <x v="25"/>
    <x v="9"/>
    <s v="Direct Sales"/>
    <s v="Online"/>
    <n v="0"/>
    <s v="Product08"/>
    <x v="3"/>
    <x v="1"/>
    <n v="83"/>
    <n v="94.62"/>
    <n v="830"/>
    <n v="946.2"/>
    <n v="4"/>
    <s v="Nov"/>
    <n v="2022"/>
  </r>
  <r>
    <d v="2022-11-05T00:00:00"/>
    <x v="40"/>
    <x v="1"/>
    <s v="Direct Sales"/>
    <s v="Cash"/>
    <n v="0"/>
    <s v="Product19"/>
    <x v="2"/>
    <x v="0"/>
    <n v="150"/>
    <n v="210"/>
    <n v="2250"/>
    <n v="3150"/>
    <n v="5"/>
    <s v="Nov"/>
    <n v="2022"/>
  </r>
  <r>
    <d v="2022-11-06T00:00:00"/>
    <x v="23"/>
    <x v="10"/>
    <s v="Direct Sales"/>
    <s v="Cash"/>
    <n v="0"/>
    <s v="Product43"/>
    <x v="1"/>
    <x v="1"/>
    <n v="67"/>
    <n v="83.08"/>
    <n v="871"/>
    <n v="1080.04"/>
    <n v="6"/>
    <s v="Nov"/>
    <n v="2022"/>
  </r>
  <r>
    <d v="2022-11-06T00:00:00"/>
    <x v="27"/>
    <x v="10"/>
    <s v="Online"/>
    <s v="Online"/>
    <n v="0"/>
    <s v="Product15"/>
    <x v="2"/>
    <x v="3"/>
    <n v="12"/>
    <n v="15.719999999999999"/>
    <n v="156"/>
    <n v="204.35999999999999"/>
    <n v="6"/>
    <s v="Nov"/>
    <n v="2022"/>
  </r>
  <r>
    <d v="2022-11-06T00:00:00"/>
    <x v="10"/>
    <x v="10"/>
    <s v="Direct Sales"/>
    <s v="Cash"/>
    <n v="0"/>
    <s v="Product42"/>
    <x v="1"/>
    <x v="0"/>
    <n v="120"/>
    <n v="162"/>
    <n v="1560"/>
    <n v="2106"/>
    <n v="6"/>
    <s v="Nov"/>
    <n v="2022"/>
  </r>
  <r>
    <d v="2022-11-07T00:00:00"/>
    <x v="17"/>
    <x v="10"/>
    <s v="Online"/>
    <s v="Cash"/>
    <n v="0"/>
    <s v="Product40"/>
    <x v="1"/>
    <x v="1"/>
    <n v="90"/>
    <n v="115.2"/>
    <n v="1170"/>
    <n v="1497.6000000000001"/>
    <n v="7"/>
    <s v="Nov"/>
    <n v="2022"/>
  </r>
  <r>
    <d v="2022-11-08T00:00:00"/>
    <x v="43"/>
    <x v="14"/>
    <s v="Wholesaler"/>
    <s v="Cash"/>
    <n v="0"/>
    <s v="Product36"/>
    <x v="4"/>
    <x v="1"/>
    <n v="90"/>
    <n v="96.3"/>
    <n v="990"/>
    <n v="1059.3"/>
    <n v="8"/>
    <s v="Nov"/>
    <n v="2022"/>
  </r>
  <r>
    <d v="2022-11-08T00:00:00"/>
    <x v="40"/>
    <x v="9"/>
    <s v="Wholesaler"/>
    <s v="Online"/>
    <n v="0"/>
    <s v="Product19"/>
    <x v="2"/>
    <x v="0"/>
    <n v="150"/>
    <n v="210"/>
    <n v="1500"/>
    <n v="2100"/>
    <n v="8"/>
    <s v="Nov"/>
    <n v="2022"/>
  </r>
  <r>
    <d v="2022-11-09T00:00:00"/>
    <x v="26"/>
    <x v="6"/>
    <s v="Online"/>
    <s v="Cash"/>
    <n v="0"/>
    <s v="Product27"/>
    <x v="4"/>
    <x v="2"/>
    <n v="48"/>
    <n v="57.120000000000005"/>
    <n v="384"/>
    <n v="456.96000000000004"/>
    <n v="9"/>
    <s v="Nov"/>
    <n v="2022"/>
  </r>
  <r>
    <d v="2022-11-10T00:00:00"/>
    <x v="30"/>
    <x v="11"/>
    <s v="Direct Sales"/>
    <s v="Online"/>
    <n v="0"/>
    <s v="Product18"/>
    <x v="2"/>
    <x v="3"/>
    <n v="37"/>
    <n v="49.21"/>
    <n v="259"/>
    <n v="344.47"/>
    <n v="10"/>
    <s v="Nov"/>
    <n v="2022"/>
  </r>
  <r>
    <d v="2022-11-13T00:00:00"/>
    <x v="26"/>
    <x v="9"/>
    <s v="Wholesaler"/>
    <s v="Cash"/>
    <n v="0"/>
    <s v="Product27"/>
    <x v="4"/>
    <x v="2"/>
    <n v="48"/>
    <n v="57.120000000000005"/>
    <n v="480"/>
    <n v="571.20000000000005"/>
    <n v="13"/>
    <s v="Nov"/>
    <n v="2022"/>
  </r>
  <r>
    <d v="2022-11-14T00:00:00"/>
    <x v="29"/>
    <x v="5"/>
    <s v="Direct Sales"/>
    <s v="Cash"/>
    <n v="0"/>
    <s v="Product02"/>
    <x v="3"/>
    <x v="1"/>
    <n v="105"/>
    <n v="142.80000000000001"/>
    <n v="105"/>
    <n v="142.80000000000001"/>
    <n v="14"/>
    <s v="Nov"/>
    <n v="2022"/>
  </r>
  <r>
    <d v="2022-11-15T00:00:00"/>
    <x v="35"/>
    <x v="12"/>
    <s v="Direct Sales"/>
    <s v="Cash"/>
    <n v="0"/>
    <s v="Product12"/>
    <x v="2"/>
    <x v="1"/>
    <n v="73"/>
    <n v="94.17"/>
    <n v="1022"/>
    <n v="1318.38"/>
    <n v="15"/>
    <s v="Nov"/>
    <n v="2022"/>
  </r>
  <r>
    <d v="2022-11-16T00:00:00"/>
    <x v="39"/>
    <x v="6"/>
    <s v="Online"/>
    <s v="Online"/>
    <n v="0"/>
    <s v="Product17"/>
    <x v="2"/>
    <x v="0"/>
    <n v="134"/>
    <n v="156.78"/>
    <n v="1072"/>
    <n v="1254.24"/>
    <n v="16"/>
    <s v="Nov"/>
    <n v="2022"/>
  </r>
  <r>
    <d v="2022-11-18T00:00:00"/>
    <x v="13"/>
    <x v="6"/>
    <s v="Direct Sales"/>
    <s v="Cash"/>
    <n v="0"/>
    <s v="Product34"/>
    <x v="4"/>
    <x v="2"/>
    <n v="55"/>
    <n v="58.3"/>
    <n v="440"/>
    <n v="466.4"/>
    <n v="18"/>
    <s v="Nov"/>
    <n v="2022"/>
  </r>
  <r>
    <d v="2022-11-21T00:00:00"/>
    <x v="14"/>
    <x v="2"/>
    <s v="Direct Sales"/>
    <s v="Cash"/>
    <n v="0"/>
    <s v="Product20"/>
    <x v="0"/>
    <x v="2"/>
    <n v="61"/>
    <n v="76.25"/>
    <n v="366"/>
    <n v="457.5"/>
    <n v="21"/>
    <s v="Nov"/>
    <n v="2022"/>
  </r>
  <r>
    <d v="2022-11-23T00:00:00"/>
    <x v="43"/>
    <x v="4"/>
    <s v="Online"/>
    <s v="Online"/>
    <n v="0"/>
    <s v="Product36"/>
    <x v="4"/>
    <x v="1"/>
    <n v="90"/>
    <n v="96.3"/>
    <n v="1080"/>
    <n v="1155.5999999999999"/>
    <n v="23"/>
    <s v="Nov"/>
    <n v="2022"/>
  </r>
  <r>
    <d v="2022-11-25T00:00:00"/>
    <x v="3"/>
    <x v="3"/>
    <s v="Direct Sales"/>
    <s v="Cash"/>
    <n v="0"/>
    <s v="Product04"/>
    <x v="3"/>
    <x v="2"/>
    <n v="44"/>
    <n v="48.84"/>
    <n v="220"/>
    <n v="244.20000000000002"/>
    <n v="25"/>
    <s v="Nov"/>
    <n v="2022"/>
  </r>
  <r>
    <d v="2022-11-26T00:00:00"/>
    <x v="18"/>
    <x v="3"/>
    <s v="Direct Sales"/>
    <s v="Online"/>
    <n v="0"/>
    <s v="Product32"/>
    <x v="4"/>
    <x v="1"/>
    <n v="89"/>
    <n v="117.48"/>
    <n v="445"/>
    <n v="587.4"/>
    <n v="26"/>
    <s v="Nov"/>
    <n v="2022"/>
  </r>
  <r>
    <d v="2022-11-27T00:00:00"/>
    <x v="13"/>
    <x v="1"/>
    <s v="Direct Sales"/>
    <s v="Online"/>
    <n v="0"/>
    <s v="Product34"/>
    <x v="4"/>
    <x v="2"/>
    <n v="55"/>
    <n v="58.3"/>
    <n v="825"/>
    <n v="874.5"/>
    <n v="27"/>
    <s v="Nov"/>
    <n v="2022"/>
  </r>
  <r>
    <d v="2022-11-28T00:00:00"/>
    <x v="5"/>
    <x v="6"/>
    <s v="Direct Sales"/>
    <s v="Cash"/>
    <n v="0"/>
    <s v="Product31"/>
    <x v="4"/>
    <x v="1"/>
    <n v="93"/>
    <n v="104.16"/>
    <n v="744"/>
    <n v="833.28"/>
    <n v="28"/>
    <s v="Nov"/>
    <n v="2022"/>
  </r>
  <r>
    <d v="2022-11-30T00:00:00"/>
    <x v="27"/>
    <x v="13"/>
    <s v="Direct Sales"/>
    <s v="Online"/>
    <n v="0"/>
    <s v="Product15"/>
    <x v="2"/>
    <x v="3"/>
    <n v="12"/>
    <n v="15.719999999999999"/>
    <n v="24"/>
    <n v="31.439999999999998"/>
    <n v="30"/>
    <s v="Nov"/>
    <n v="2022"/>
  </r>
  <r>
    <d v="2022-12-03T00:00:00"/>
    <x v="33"/>
    <x v="3"/>
    <s v="Wholesaler"/>
    <s v="Cash"/>
    <n v="0"/>
    <s v="Product28"/>
    <x v="4"/>
    <x v="3"/>
    <n v="37"/>
    <n v="41.81"/>
    <n v="185"/>
    <n v="209.05"/>
    <n v="3"/>
    <s v="Dec"/>
    <n v="2022"/>
  </r>
  <r>
    <d v="2022-12-04T00:00:00"/>
    <x v="42"/>
    <x v="9"/>
    <s v="Direct Sales"/>
    <s v="Cash"/>
    <n v="0"/>
    <s v="Product26"/>
    <x v="4"/>
    <x v="3"/>
    <n v="18"/>
    <n v="24.66"/>
    <n v="180"/>
    <n v="246.6"/>
    <n v="4"/>
    <s v="Dec"/>
    <n v="2022"/>
  </r>
  <r>
    <d v="2022-12-04T00:00:00"/>
    <x v="11"/>
    <x v="1"/>
    <s v="Direct Sales"/>
    <s v="Cash"/>
    <n v="0"/>
    <s v="Product44"/>
    <x v="1"/>
    <x v="1"/>
    <n v="76"/>
    <n v="82.08"/>
    <n v="1140"/>
    <n v="1231.2"/>
    <n v="4"/>
    <s v="Dec"/>
    <n v="2022"/>
  </r>
  <r>
    <d v="2022-12-07T00:00:00"/>
    <x v="1"/>
    <x v="4"/>
    <s v="Direct Sales"/>
    <s v="Cash"/>
    <n v="0"/>
    <s v="Product38"/>
    <x v="1"/>
    <x v="1"/>
    <n v="72"/>
    <n v="79.92"/>
    <n v="864"/>
    <n v="959.04"/>
    <n v="7"/>
    <s v="Dec"/>
    <n v="2022"/>
  </r>
  <r>
    <d v="2022-12-07T00:00:00"/>
    <x v="21"/>
    <x v="10"/>
    <s v="Direct Sales"/>
    <s v="Online"/>
    <n v="0"/>
    <s v="Product16"/>
    <x v="2"/>
    <x v="3"/>
    <n v="13"/>
    <n v="16.64"/>
    <n v="169"/>
    <n v="216.32"/>
    <n v="7"/>
    <s v="Dec"/>
    <n v="2022"/>
  </r>
  <r>
    <d v="2022-12-07T00:00:00"/>
    <x v="1"/>
    <x v="3"/>
    <s v="Direct Sales"/>
    <s v="Cash"/>
    <n v="0"/>
    <s v="Product38"/>
    <x v="1"/>
    <x v="1"/>
    <n v="72"/>
    <n v="79.92"/>
    <n v="360"/>
    <n v="399.6"/>
    <n v="7"/>
    <s v="Dec"/>
    <n v="2022"/>
  </r>
  <r>
    <d v="2022-12-11T00:00:00"/>
    <x v="26"/>
    <x v="3"/>
    <s v="Direct Sales"/>
    <s v="Online"/>
    <n v="0"/>
    <s v="Product27"/>
    <x v="4"/>
    <x v="2"/>
    <n v="48"/>
    <n v="57.120000000000005"/>
    <n v="240"/>
    <n v="285.60000000000002"/>
    <n v="11"/>
    <s v="Dec"/>
    <n v="2022"/>
  </r>
  <r>
    <d v="2022-12-11T00:00:00"/>
    <x v="2"/>
    <x v="0"/>
    <s v="Wholesaler"/>
    <s v="Online"/>
    <n v="0"/>
    <s v="Product13"/>
    <x v="2"/>
    <x v="1"/>
    <n v="112"/>
    <n v="122.08"/>
    <n v="1008"/>
    <n v="1098.72"/>
    <n v="11"/>
    <s v="Dec"/>
    <n v="2022"/>
  </r>
  <r>
    <d v="2022-12-11T00:00:00"/>
    <x v="9"/>
    <x v="9"/>
    <s v="Online"/>
    <s v="Cash"/>
    <n v="0"/>
    <s v="Product14"/>
    <x v="2"/>
    <x v="1"/>
    <n v="112"/>
    <n v="146.72"/>
    <n v="1120"/>
    <n v="1467.2"/>
    <n v="11"/>
    <s v="Dec"/>
    <n v="2022"/>
  </r>
  <r>
    <d v="2022-12-12T00:00:00"/>
    <x v="28"/>
    <x v="0"/>
    <s v="Wholesaler"/>
    <s v="Cash"/>
    <n v="0"/>
    <s v="Product30"/>
    <x v="4"/>
    <x v="0"/>
    <n v="148"/>
    <n v="201.28"/>
    <n v="1332"/>
    <n v="1811.52"/>
    <n v="12"/>
    <s v="Dec"/>
    <n v="2022"/>
  </r>
  <r>
    <d v="2022-12-12T00:00:00"/>
    <x v="41"/>
    <x v="9"/>
    <s v="Wholesaler"/>
    <s v="Online"/>
    <n v="0"/>
    <s v="Product41"/>
    <x v="1"/>
    <x v="0"/>
    <n v="138"/>
    <n v="173.88"/>
    <n v="1380"/>
    <n v="1738.8"/>
    <n v="12"/>
    <s v="Dec"/>
    <n v="2022"/>
  </r>
  <r>
    <d v="2022-12-14T00:00:00"/>
    <x v="24"/>
    <x v="7"/>
    <s v="Direct Sales"/>
    <s v="Cash"/>
    <n v="0"/>
    <s v="Product05"/>
    <x v="3"/>
    <x v="0"/>
    <n v="133"/>
    <n v="155.61000000000001"/>
    <n v="532"/>
    <n v="622.44000000000005"/>
    <n v="14"/>
    <s v="Dec"/>
    <n v="2022"/>
  </r>
  <r>
    <d v="2022-12-15T00:00:00"/>
    <x v="37"/>
    <x v="10"/>
    <s v="Direct Sales"/>
    <s v="Online"/>
    <n v="0"/>
    <s v="Product09"/>
    <x v="3"/>
    <x v="3"/>
    <n v="6"/>
    <n v="7.8599999999999994"/>
    <n v="78"/>
    <n v="102.17999999999999"/>
    <n v="15"/>
    <s v="Dec"/>
    <n v="2022"/>
  </r>
  <r>
    <d v="2022-12-19T00:00:00"/>
    <x v="11"/>
    <x v="11"/>
    <s v="Direct Sales"/>
    <s v="Online"/>
    <n v="0"/>
    <s v="Product44"/>
    <x v="1"/>
    <x v="1"/>
    <n v="76"/>
    <n v="82.08"/>
    <n v="532"/>
    <n v="574.55999999999995"/>
    <n v="19"/>
    <s v="Dec"/>
    <n v="2022"/>
  </r>
  <r>
    <d v="2022-12-19T00:00:00"/>
    <x v="31"/>
    <x v="12"/>
    <s v="Direct Sales"/>
    <s v="Cash"/>
    <n v="0"/>
    <s v="Product11"/>
    <x v="2"/>
    <x v="2"/>
    <n v="44"/>
    <n v="48.4"/>
    <n v="616"/>
    <n v="677.6"/>
    <n v="19"/>
    <s v="Dec"/>
    <n v="2022"/>
  </r>
  <r>
    <d v="2022-12-19T00:00:00"/>
    <x v="37"/>
    <x v="14"/>
    <s v="Online"/>
    <s v="Online"/>
    <n v="0"/>
    <s v="Product09"/>
    <x v="3"/>
    <x v="3"/>
    <n v="6"/>
    <n v="7.8599999999999994"/>
    <n v="66"/>
    <n v="86.46"/>
    <n v="19"/>
    <s v="Dec"/>
    <n v="2022"/>
  </r>
  <r>
    <d v="2022-12-21T00:00:00"/>
    <x v="15"/>
    <x v="9"/>
    <s v="Direct Sales"/>
    <s v="Online"/>
    <n v="0"/>
    <s v="Product06"/>
    <x v="3"/>
    <x v="1"/>
    <n v="75"/>
    <n v="85.5"/>
    <n v="750"/>
    <n v="855"/>
    <n v="21"/>
    <s v="Dec"/>
    <n v="2022"/>
  </r>
  <r>
    <d v="2022-12-29T00:00:00"/>
    <x v="25"/>
    <x v="1"/>
    <s v="Direct Sales"/>
    <s v="Online"/>
    <n v="0"/>
    <s v="Product08"/>
    <x v="3"/>
    <x v="1"/>
    <n v="83"/>
    <n v="94.62"/>
    <n v="1245"/>
    <n v="1419.3000000000002"/>
    <n v="29"/>
    <s v="Dec"/>
    <n v="2022"/>
  </r>
  <r>
    <d v="2022-12-29T00:00:00"/>
    <x v="10"/>
    <x v="5"/>
    <s v="Wholesaler"/>
    <s v="Cash"/>
    <n v="0"/>
    <s v="Product42"/>
    <x v="1"/>
    <x v="0"/>
    <n v="120"/>
    <n v="162"/>
    <n v="120"/>
    <n v="162"/>
    <n v="29"/>
    <s v="Dec"/>
    <n v="2022"/>
  </r>
  <r>
    <d v="2022-12-30T00:00:00"/>
    <x v="41"/>
    <x v="12"/>
    <s v="Direct Sales"/>
    <s v="Online"/>
    <n v="0"/>
    <s v="Product41"/>
    <x v="1"/>
    <x v="0"/>
    <n v="138"/>
    <n v="173.88"/>
    <n v="1932"/>
    <n v="2434.3199999999997"/>
    <n v="30"/>
    <s v="Dec"/>
    <n v="2022"/>
  </r>
  <r>
    <d v="2022-12-31T00:00:00"/>
    <x v="38"/>
    <x v="4"/>
    <s v="Online"/>
    <s v="Online"/>
    <n v="0"/>
    <s v="Product33"/>
    <x v="4"/>
    <x v="1"/>
    <n v="95"/>
    <n v="119.7"/>
    <n v="1140"/>
    <n v="1436.4"/>
    <n v="31"/>
    <s v="Dec"/>
    <n v="2022"/>
  </r>
  <r>
    <d v="2022-12-31T00:00:00"/>
    <x v="31"/>
    <x v="2"/>
    <s v="Online"/>
    <s v="Online"/>
    <n v="0"/>
    <s v="Product11"/>
    <x v="2"/>
    <x v="2"/>
    <n v="44"/>
    <n v="48.4"/>
    <n v="264"/>
    <n v="290.39999999999998"/>
    <n v="31"/>
    <s v="Dec"/>
    <n v="2022"/>
  </r>
  <r>
    <d v="2022-12-31T00:00:00"/>
    <x v="31"/>
    <x v="8"/>
    <s v="Wholesaler"/>
    <s v="Cash"/>
    <n v="0"/>
    <s v="Product11"/>
    <x v="2"/>
    <x v="2"/>
    <n v="44"/>
    <n v="48.4"/>
    <n v="132"/>
    <n v="145.19999999999999"/>
    <n v="31"/>
    <s v="Dec"/>
    <n v="202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s v="Wholesaler"/>
    <x v="0"/>
    <n v="0"/>
    <s v="Product24"/>
    <s v="Category03"/>
    <s v="Ft"/>
    <n v="144"/>
    <n v="156.96"/>
    <n v="1296"/>
    <n v="1412.64"/>
    <x v="0"/>
    <x v="0"/>
    <n v="2021"/>
  </r>
  <r>
    <x v="1"/>
    <s v="P0038"/>
    <n v="15"/>
    <s v="Online"/>
    <x v="1"/>
    <n v="0"/>
    <s v="Product38"/>
    <s v="Category05"/>
    <s v="Kg"/>
    <n v="72"/>
    <n v="79.92"/>
    <n v="1080"/>
    <n v="1198.8"/>
    <x v="1"/>
    <x v="0"/>
    <n v="2021"/>
  </r>
  <r>
    <x v="1"/>
    <s v="P0013"/>
    <n v="6"/>
    <s v="Direct Sales"/>
    <x v="1"/>
    <n v="0"/>
    <s v="Product13"/>
    <s v="Category02"/>
    <s v="Kg"/>
    <n v="112"/>
    <n v="122.08"/>
    <n v="672"/>
    <n v="732.48"/>
    <x v="1"/>
    <x v="0"/>
    <n v="2021"/>
  </r>
  <r>
    <x v="2"/>
    <s v="P0004"/>
    <n v="5"/>
    <s v="Direct Sales"/>
    <x v="0"/>
    <n v="0"/>
    <s v="Product04"/>
    <s v="Category01"/>
    <s v="Lt"/>
    <n v="44"/>
    <n v="48.84"/>
    <n v="220"/>
    <n v="244.20000000000002"/>
    <x v="2"/>
    <x v="0"/>
    <n v="2021"/>
  </r>
  <r>
    <x v="3"/>
    <s v="P0035"/>
    <n v="12"/>
    <s v="Online"/>
    <x v="0"/>
    <n v="0"/>
    <s v="Product35"/>
    <s v="Category04"/>
    <s v="No."/>
    <n v="5"/>
    <n v="6.7"/>
    <n v="60"/>
    <n v="80.400000000000006"/>
    <x v="3"/>
    <x v="0"/>
    <n v="2021"/>
  </r>
  <r>
    <x v="4"/>
    <s v="P0031"/>
    <n v="1"/>
    <s v="Direct Sales"/>
    <x v="1"/>
    <n v="0"/>
    <s v="Product31"/>
    <s v="Category04"/>
    <s v="Kg"/>
    <n v="93"/>
    <n v="104.16"/>
    <n v="93"/>
    <n v="104.16"/>
    <x v="4"/>
    <x v="0"/>
    <n v="2021"/>
  </r>
  <r>
    <x v="4"/>
    <s v="P0003"/>
    <n v="8"/>
    <s v="Direct Sales"/>
    <x v="1"/>
    <n v="0"/>
    <s v="Product03"/>
    <s v="Category01"/>
    <s v="Kg"/>
    <n v="71"/>
    <n v="80.94"/>
    <n v="568"/>
    <n v="647.52"/>
    <x v="4"/>
    <x v="0"/>
    <n v="2021"/>
  </r>
  <r>
    <x v="4"/>
    <s v="P0025"/>
    <n v="4"/>
    <s v="Direct Sales"/>
    <x v="0"/>
    <n v="0"/>
    <s v="Product25"/>
    <s v="Category03"/>
    <s v="No."/>
    <n v="7"/>
    <n v="8.33"/>
    <n v="28"/>
    <n v="33.32"/>
    <x v="4"/>
    <x v="0"/>
    <n v="2021"/>
  </r>
  <r>
    <x v="5"/>
    <s v="P0037"/>
    <n v="3"/>
    <s v="Direct Sales"/>
    <x v="1"/>
    <n v="0"/>
    <s v="Product37"/>
    <s v="Category05"/>
    <s v="Kg"/>
    <n v="67"/>
    <n v="85.76"/>
    <n v="201"/>
    <n v="257.28000000000003"/>
    <x v="5"/>
    <x v="0"/>
    <n v="2021"/>
  </r>
  <r>
    <x v="5"/>
    <s v="P0014"/>
    <n v="4"/>
    <s v="Wholesaler"/>
    <x v="0"/>
    <n v="0"/>
    <s v="Product14"/>
    <s v="Category02"/>
    <s v="Kg"/>
    <n v="112"/>
    <n v="146.72"/>
    <n v="448"/>
    <n v="586.88"/>
    <x v="5"/>
    <x v="0"/>
    <n v="2021"/>
  </r>
  <r>
    <x v="5"/>
    <s v="P0042"/>
    <n v="4"/>
    <s v="Direct Sales"/>
    <x v="0"/>
    <n v="0"/>
    <s v="Product42"/>
    <s v="Category05"/>
    <s v="Ft"/>
    <n v="120"/>
    <n v="162"/>
    <n v="480"/>
    <n v="648"/>
    <x v="5"/>
    <x v="0"/>
    <n v="2021"/>
  </r>
  <r>
    <x v="6"/>
    <s v="P0042"/>
    <n v="10"/>
    <s v="Online"/>
    <x v="1"/>
    <n v="0"/>
    <s v="Product42"/>
    <s v="Category05"/>
    <s v="Ft"/>
    <n v="120"/>
    <n v="162"/>
    <n v="1200"/>
    <n v="1620"/>
    <x v="6"/>
    <x v="0"/>
    <n v="2021"/>
  </r>
  <r>
    <x v="7"/>
    <s v="P0044"/>
    <n v="13"/>
    <s v="Direct Sales"/>
    <x v="0"/>
    <n v="0"/>
    <s v="Product44"/>
    <s v="Category05"/>
    <s v="Kg"/>
    <n v="76"/>
    <n v="82.08"/>
    <n v="988"/>
    <n v="1067.04"/>
    <x v="7"/>
    <x v="0"/>
    <n v="2021"/>
  </r>
  <r>
    <x v="7"/>
    <s v="P0023"/>
    <n v="3"/>
    <s v="Online"/>
    <x v="1"/>
    <n v="0"/>
    <s v="Product23"/>
    <s v="Category03"/>
    <s v="Ft"/>
    <n v="141"/>
    <n v="149.46"/>
    <n v="423"/>
    <n v="448.38"/>
    <x v="7"/>
    <x v="0"/>
    <n v="2021"/>
  </r>
  <r>
    <x v="8"/>
    <s v="P0035"/>
    <n v="6"/>
    <s v="Direct Sales"/>
    <x v="1"/>
    <n v="0"/>
    <s v="Product35"/>
    <s v="Category04"/>
    <s v="No."/>
    <n v="5"/>
    <n v="6.7"/>
    <n v="30"/>
    <n v="40.200000000000003"/>
    <x v="8"/>
    <x v="0"/>
    <n v="2021"/>
  </r>
  <r>
    <x v="9"/>
    <s v="P0034"/>
    <n v="4"/>
    <s v="Direct Sales"/>
    <x v="1"/>
    <n v="0"/>
    <s v="Product34"/>
    <s v="Category04"/>
    <s v="Lt"/>
    <n v="55"/>
    <n v="58.3"/>
    <n v="220"/>
    <n v="233.2"/>
    <x v="9"/>
    <x v="0"/>
    <n v="2021"/>
  </r>
  <r>
    <x v="9"/>
    <s v="P0020"/>
    <n v="4"/>
    <s v="Direct Sales"/>
    <x v="1"/>
    <n v="0"/>
    <s v="Product20"/>
    <s v="Category03"/>
    <s v="Lt"/>
    <n v="61"/>
    <n v="76.25"/>
    <n v="244"/>
    <n v="305"/>
    <x v="9"/>
    <x v="0"/>
    <n v="2021"/>
  </r>
  <r>
    <x v="10"/>
    <s v="P0004"/>
    <n v="15"/>
    <s v="Wholesaler"/>
    <x v="1"/>
    <n v="0"/>
    <s v="Product04"/>
    <s v="Category01"/>
    <s v="Lt"/>
    <n v="44"/>
    <n v="48.84"/>
    <n v="660"/>
    <n v="732.6"/>
    <x v="10"/>
    <x v="0"/>
    <n v="2021"/>
  </r>
  <r>
    <x v="10"/>
    <s v="P0003"/>
    <n v="9"/>
    <s v="Direct Sales"/>
    <x v="0"/>
    <n v="0"/>
    <s v="Product03"/>
    <s v="Category01"/>
    <s v="Kg"/>
    <n v="71"/>
    <n v="80.94"/>
    <n v="639"/>
    <n v="728.46"/>
    <x v="10"/>
    <x v="0"/>
    <n v="2021"/>
  </r>
  <r>
    <x v="10"/>
    <s v="P0042"/>
    <n v="6"/>
    <s v="Direct Sales"/>
    <x v="0"/>
    <n v="0"/>
    <s v="Product42"/>
    <s v="Category05"/>
    <s v="Ft"/>
    <n v="120"/>
    <n v="162"/>
    <n v="720"/>
    <n v="972"/>
    <x v="10"/>
    <x v="0"/>
    <n v="2021"/>
  </r>
  <r>
    <x v="11"/>
    <s v="P0034"/>
    <n v="6"/>
    <s v="Direct Sales"/>
    <x v="1"/>
    <n v="0"/>
    <s v="Product34"/>
    <s v="Category04"/>
    <s v="Lt"/>
    <n v="55"/>
    <n v="58.3"/>
    <n v="330"/>
    <n v="349.79999999999995"/>
    <x v="11"/>
    <x v="0"/>
    <n v="2021"/>
  </r>
  <r>
    <x v="11"/>
    <s v="P0035"/>
    <n v="7"/>
    <s v="Direct Sales"/>
    <x v="0"/>
    <n v="0"/>
    <s v="Product35"/>
    <s v="Category04"/>
    <s v="No."/>
    <n v="5"/>
    <n v="6.7"/>
    <n v="35"/>
    <n v="46.9"/>
    <x v="11"/>
    <x v="0"/>
    <n v="2021"/>
  </r>
  <r>
    <x v="11"/>
    <s v="P0031"/>
    <n v="14"/>
    <s v="Direct Sales"/>
    <x v="0"/>
    <n v="0"/>
    <s v="Product31"/>
    <s v="Category04"/>
    <s v="Kg"/>
    <n v="93"/>
    <n v="104.16"/>
    <n v="1302"/>
    <n v="1458.24"/>
    <x v="11"/>
    <x v="0"/>
    <n v="2021"/>
  </r>
  <r>
    <x v="12"/>
    <s v="P0044"/>
    <n v="9"/>
    <s v="Wholesaler"/>
    <x v="1"/>
    <n v="0"/>
    <s v="Product44"/>
    <s v="Category05"/>
    <s v="Kg"/>
    <n v="76"/>
    <n v="82.08"/>
    <n v="684"/>
    <n v="738.72"/>
    <x v="12"/>
    <x v="0"/>
    <n v="2021"/>
  </r>
  <r>
    <x v="12"/>
    <s v="P0006"/>
    <n v="7"/>
    <s v="Online"/>
    <x v="1"/>
    <n v="0"/>
    <s v="Product06"/>
    <s v="Category01"/>
    <s v="Kg"/>
    <n v="75"/>
    <n v="85.5"/>
    <n v="525"/>
    <n v="598.5"/>
    <x v="12"/>
    <x v="0"/>
    <n v="2021"/>
  </r>
  <r>
    <x v="12"/>
    <s v="P0001"/>
    <n v="7"/>
    <s v="Online"/>
    <x v="0"/>
    <n v="0"/>
    <s v="Product01"/>
    <s v="Category01"/>
    <s v="Kg"/>
    <n v="98"/>
    <n v="103.88"/>
    <n v="686"/>
    <n v="727.16"/>
    <x v="12"/>
    <x v="0"/>
    <n v="2021"/>
  </r>
  <r>
    <x v="13"/>
    <s v="P0040"/>
    <n v="7"/>
    <s v="Wholesaler"/>
    <x v="0"/>
    <n v="0"/>
    <s v="Product40"/>
    <s v="Category05"/>
    <s v="Kg"/>
    <n v="90"/>
    <n v="115.2"/>
    <n v="630"/>
    <n v="806.4"/>
    <x v="13"/>
    <x v="0"/>
    <n v="2021"/>
  </r>
  <r>
    <x v="13"/>
    <s v="P0032"/>
    <n v="3"/>
    <s v="Wholesaler"/>
    <x v="0"/>
    <n v="0"/>
    <s v="Product32"/>
    <s v="Category04"/>
    <s v="Kg"/>
    <n v="89"/>
    <n v="117.48"/>
    <n v="267"/>
    <n v="352.44"/>
    <x v="13"/>
    <x v="0"/>
    <n v="2021"/>
  </r>
  <r>
    <x v="14"/>
    <s v="P0004"/>
    <n v="10"/>
    <s v="Online"/>
    <x v="1"/>
    <n v="0"/>
    <s v="Product04"/>
    <s v="Category01"/>
    <s v="Lt"/>
    <n v="44"/>
    <n v="48.84"/>
    <n v="440"/>
    <n v="488.40000000000003"/>
    <x v="14"/>
    <x v="0"/>
    <n v="2021"/>
  </r>
  <r>
    <x v="14"/>
    <s v="P0029"/>
    <n v="2"/>
    <s v="Direct Sales"/>
    <x v="1"/>
    <n v="0"/>
    <s v="Product29"/>
    <s v="Category04"/>
    <s v="Lt"/>
    <n v="47"/>
    <n v="53.11"/>
    <n v="94"/>
    <n v="106.22"/>
    <x v="14"/>
    <x v="0"/>
    <n v="2021"/>
  </r>
  <r>
    <x v="15"/>
    <s v="P0010"/>
    <n v="7"/>
    <s v="Online"/>
    <x v="0"/>
    <n v="0"/>
    <s v="Product10"/>
    <s v="Category02"/>
    <s v="Ft"/>
    <n v="148"/>
    <n v="164.28"/>
    <n v="1036"/>
    <n v="1149.96"/>
    <x v="1"/>
    <x v="1"/>
    <n v="2021"/>
  </r>
  <r>
    <x v="16"/>
    <s v="P0016"/>
    <n v="13"/>
    <s v="Direct Sales"/>
    <x v="0"/>
    <n v="0"/>
    <s v="Product16"/>
    <s v="Category02"/>
    <s v="No."/>
    <n v="13"/>
    <n v="16.64"/>
    <n v="169"/>
    <n v="216.32"/>
    <x v="2"/>
    <x v="1"/>
    <n v="2021"/>
  </r>
  <r>
    <x v="16"/>
    <s v="P0022"/>
    <n v="2"/>
    <s v="Wholesaler"/>
    <x v="1"/>
    <n v="0"/>
    <s v="Product22"/>
    <s v="Category03"/>
    <s v="Ft"/>
    <n v="121"/>
    <n v="141.57"/>
    <n v="242"/>
    <n v="283.14"/>
    <x v="2"/>
    <x v="1"/>
    <n v="2021"/>
  </r>
  <r>
    <x v="17"/>
    <s v="P0037"/>
    <n v="4"/>
    <s v="Online"/>
    <x v="0"/>
    <n v="0"/>
    <s v="Product37"/>
    <s v="Category05"/>
    <s v="Kg"/>
    <n v="67"/>
    <n v="85.76"/>
    <n v="268"/>
    <n v="343.04"/>
    <x v="3"/>
    <x v="1"/>
    <n v="2021"/>
  </r>
  <r>
    <x v="18"/>
    <s v="P0043"/>
    <n v="7"/>
    <s v="Online"/>
    <x v="1"/>
    <n v="0"/>
    <s v="Product43"/>
    <s v="Category05"/>
    <s v="Kg"/>
    <n v="67"/>
    <n v="83.08"/>
    <n v="469"/>
    <n v="581.55999999999995"/>
    <x v="15"/>
    <x v="1"/>
    <n v="2021"/>
  </r>
  <r>
    <x v="18"/>
    <s v="P0005"/>
    <n v="1"/>
    <s v="Direct Sales"/>
    <x v="1"/>
    <n v="0"/>
    <s v="Product05"/>
    <s v="Category01"/>
    <s v="Ft"/>
    <n v="133"/>
    <n v="155.61000000000001"/>
    <n v="133"/>
    <n v="155.61000000000001"/>
    <x v="15"/>
    <x v="1"/>
    <n v="2021"/>
  </r>
  <r>
    <x v="18"/>
    <s v="P0043"/>
    <n v="9"/>
    <s v="Direct Sales"/>
    <x v="1"/>
    <n v="0"/>
    <s v="Product43"/>
    <s v="Category05"/>
    <s v="Kg"/>
    <n v="67"/>
    <n v="83.08"/>
    <n v="603"/>
    <n v="747.72"/>
    <x v="15"/>
    <x v="1"/>
    <n v="2021"/>
  </r>
  <r>
    <x v="19"/>
    <s v="P0035"/>
    <n v="1"/>
    <s v="Direct Sales"/>
    <x v="1"/>
    <n v="0"/>
    <s v="Product35"/>
    <s v="Category04"/>
    <s v="No."/>
    <n v="5"/>
    <n v="6.7"/>
    <n v="5"/>
    <n v="6.7"/>
    <x v="16"/>
    <x v="1"/>
    <n v="2021"/>
  </r>
  <r>
    <x v="20"/>
    <s v="P0034"/>
    <n v="14"/>
    <s v="Direct Sales"/>
    <x v="0"/>
    <n v="0"/>
    <s v="Product34"/>
    <s v="Category04"/>
    <s v="Lt"/>
    <n v="55"/>
    <n v="58.3"/>
    <n v="770"/>
    <n v="816.19999999999993"/>
    <x v="4"/>
    <x v="1"/>
    <n v="2021"/>
  </r>
  <r>
    <x v="21"/>
    <s v="P0008"/>
    <n v="7"/>
    <s v="Direct Sales"/>
    <x v="1"/>
    <n v="0"/>
    <s v="Product08"/>
    <s v="Category01"/>
    <s v="Kg"/>
    <n v="83"/>
    <n v="94.62"/>
    <n v="581"/>
    <n v="662.34"/>
    <x v="6"/>
    <x v="1"/>
    <n v="2021"/>
  </r>
  <r>
    <x v="21"/>
    <s v="P0023"/>
    <n v="9"/>
    <s v="Online"/>
    <x v="1"/>
    <n v="0"/>
    <s v="Product23"/>
    <s v="Category03"/>
    <s v="Ft"/>
    <n v="141"/>
    <n v="149.46"/>
    <n v="1269"/>
    <n v="1345.14"/>
    <x v="6"/>
    <x v="1"/>
    <n v="2021"/>
  </r>
  <r>
    <x v="22"/>
    <s v="P0027"/>
    <n v="4"/>
    <s v="Direct Sales"/>
    <x v="0"/>
    <n v="0"/>
    <s v="Product27"/>
    <s v="Category04"/>
    <s v="Lt"/>
    <n v="48"/>
    <n v="57.120000000000005"/>
    <n v="192"/>
    <n v="228.48000000000002"/>
    <x v="17"/>
    <x v="1"/>
    <n v="2021"/>
  </r>
  <r>
    <x v="23"/>
    <s v="P0015"/>
    <n v="6"/>
    <s v="Online"/>
    <x v="1"/>
    <n v="0"/>
    <s v="Product15"/>
    <s v="Category02"/>
    <s v="No."/>
    <n v="12"/>
    <n v="15.719999999999999"/>
    <n v="72"/>
    <n v="94.32"/>
    <x v="7"/>
    <x v="1"/>
    <n v="2021"/>
  </r>
  <r>
    <x v="24"/>
    <s v="P0030"/>
    <n v="11"/>
    <s v="Online"/>
    <x v="1"/>
    <n v="0"/>
    <s v="Product30"/>
    <s v="Category04"/>
    <s v="Ft"/>
    <n v="148"/>
    <n v="201.28"/>
    <n v="1628"/>
    <n v="2214.08"/>
    <x v="9"/>
    <x v="1"/>
    <n v="2021"/>
  </r>
  <r>
    <x v="25"/>
    <s v="P0013"/>
    <n v="5"/>
    <s v="Online"/>
    <x v="1"/>
    <n v="0"/>
    <s v="Product13"/>
    <s v="Category02"/>
    <s v="Kg"/>
    <n v="112"/>
    <n v="122.08"/>
    <n v="560"/>
    <n v="610.4"/>
    <x v="18"/>
    <x v="1"/>
    <n v="2021"/>
  </r>
  <r>
    <x v="26"/>
    <s v="P0025"/>
    <n v="3"/>
    <s v="Direct Sales"/>
    <x v="1"/>
    <n v="0"/>
    <s v="Product25"/>
    <s v="Category03"/>
    <s v="No."/>
    <n v="7"/>
    <n v="8.33"/>
    <n v="21"/>
    <n v="24.990000000000002"/>
    <x v="19"/>
    <x v="1"/>
    <n v="2021"/>
  </r>
  <r>
    <x v="26"/>
    <s v="P0005"/>
    <n v="2"/>
    <s v="Direct Sales"/>
    <x v="0"/>
    <n v="0"/>
    <s v="Product05"/>
    <s v="Category01"/>
    <s v="Ft"/>
    <n v="133"/>
    <n v="155.61000000000001"/>
    <n v="266"/>
    <n v="311.22000000000003"/>
    <x v="19"/>
    <x v="1"/>
    <n v="2021"/>
  </r>
  <r>
    <x v="27"/>
    <s v="P0002"/>
    <n v="4"/>
    <s v="Wholesaler"/>
    <x v="0"/>
    <n v="0"/>
    <s v="Product02"/>
    <s v="Category01"/>
    <s v="Kg"/>
    <n v="105"/>
    <n v="142.80000000000001"/>
    <n v="420"/>
    <n v="571.20000000000005"/>
    <x v="11"/>
    <x v="1"/>
    <n v="2021"/>
  </r>
  <r>
    <x v="27"/>
    <s v="P0032"/>
    <n v="11"/>
    <s v="Online"/>
    <x v="1"/>
    <n v="0"/>
    <s v="Product32"/>
    <s v="Category04"/>
    <s v="Kg"/>
    <n v="89"/>
    <n v="117.48"/>
    <n v="979"/>
    <n v="1292.28"/>
    <x v="11"/>
    <x v="1"/>
    <n v="2021"/>
  </r>
  <r>
    <x v="27"/>
    <s v="P0030"/>
    <n v="2"/>
    <s v="Direct Sales"/>
    <x v="0"/>
    <n v="0"/>
    <s v="Product30"/>
    <s v="Category04"/>
    <s v="Ft"/>
    <n v="148"/>
    <n v="201.28"/>
    <n v="296"/>
    <n v="402.56"/>
    <x v="11"/>
    <x v="1"/>
    <n v="2021"/>
  </r>
  <r>
    <x v="28"/>
    <s v="P0018"/>
    <n v="11"/>
    <s v="Wholesaler"/>
    <x v="0"/>
    <n v="0"/>
    <s v="Product18"/>
    <s v="Category02"/>
    <s v="No."/>
    <n v="37"/>
    <n v="49.21"/>
    <n v="407"/>
    <n v="541.31000000000006"/>
    <x v="13"/>
    <x v="1"/>
    <n v="2021"/>
  </r>
  <r>
    <x v="29"/>
    <s v="P0011"/>
    <n v="1"/>
    <s v="Direct Sales"/>
    <x v="0"/>
    <n v="0"/>
    <s v="Product11"/>
    <s v="Category02"/>
    <s v="Lt"/>
    <n v="44"/>
    <n v="48.4"/>
    <n v="44"/>
    <n v="48.4"/>
    <x v="2"/>
    <x v="2"/>
    <n v="2021"/>
  </r>
  <r>
    <x v="30"/>
    <s v="P0021"/>
    <n v="9"/>
    <s v="Direct Sales"/>
    <x v="1"/>
    <n v="0"/>
    <s v="Product21"/>
    <s v="Category03"/>
    <s v="Ft"/>
    <n v="126"/>
    <n v="162.54"/>
    <n v="1134"/>
    <n v="1462.86"/>
    <x v="20"/>
    <x v="2"/>
    <n v="2021"/>
  </r>
  <r>
    <x v="31"/>
    <s v="P0027"/>
    <n v="6"/>
    <s v="Online"/>
    <x v="1"/>
    <n v="0"/>
    <s v="Product27"/>
    <s v="Category04"/>
    <s v="Lt"/>
    <n v="48"/>
    <n v="57.120000000000005"/>
    <n v="288"/>
    <n v="342.72"/>
    <x v="21"/>
    <x v="2"/>
    <n v="2021"/>
  </r>
  <r>
    <x v="31"/>
    <s v="P0044"/>
    <n v="9"/>
    <s v="Online"/>
    <x v="0"/>
    <n v="0"/>
    <s v="Product44"/>
    <s v="Category05"/>
    <s v="Kg"/>
    <n v="76"/>
    <n v="82.08"/>
    <n v="684"/>
    <n v="738.72"/>
    <x v="21"/>
    <x v="2"/>
    <n v="2021"/>
  </r>
  <r>
    <x v="32"/>
    <s v="P0029"/>
    <n v="6"/>
    <s v="Wholesaler"/>
    <x v="0"/>
    <n v="0"/>
    <s v="Product29"/>
    <s v="Category04"/>
    <s v="Lt"/>
    <n v="47"/>
    <n v="53.11"/>
    <n v="282"/>
    <n v="318.65999999999997"/>
    <x v="4"/>
    <x v="2"/>
    <n v="2021"/>
  </r>
  <r>
    <x v="33"/>
    <s v="P0025"/>
    <n v="11"/>
    <s v="Direct Sales"/>
    <x v="1"/>
    <n v="0"/>
    <s v="Product25"/>
    <s v="Category03"/>
    <s v="No."/>
    <n v="7"/>
    <n v="8.33"/>
    <n v="77"/>
    <n v="91.63"/>
    <x v="5"/>
    <x v="2"/>
    <n v="2021"/>
  </r>
  <r>
    <x v="34"/>
    <s v="P0028"/>
    <n v="10"/>
    <s v="Wholesaler"/>
    <x v="1"/>
    <n v="0"/>
    <s v="Product28"/>
    <s v="Category04"/>
    <s v="No."/>
    <n v="37"/>
    <n v="41.81"/>
    <n v="370"/>
    <n v="418.1"/>
    <x v="22"/>
    <x v="2"/>
    <n v="2021"/>
  </r>
  <r>
    <x v="35"/>
    <s v="P0039"/>
    <n v="11"/>
    <s v="Online"/>
    <x v="1"/>
    <n v="0"/>
    <s v="Product39"/>
    <s v="Category05"/>
    <s v="No."/>
    <n v="37"/>
    <n v="42.55"/>
    <n v="407"/>
    <n v="468.04999999999995"/>
    <x v="17"/>
    <x v="2"/>
    <n v="2021"/>
  </r>
  <r>
    <x v="36"/>
    <s v="P0012"/>
    <n v="14"/>
    <s v="Direct Sales"/>
    <x v="1"/>
    <n v="0"/>
    <s v="Product12"/>
    <s v="Category02"/>
    <s v="Kg"/>
    <n v="73"/>
    <n v="94.17"/>
    <n v="1022"/>
    <n v="1318.38"/>
    <x v="23"/>
    <x v="2"/>
    <n v="2021"/>
  </r>
  <r>
    <x v="37"/>
    <s v="P0042"/>
    <n v="8"/>
    <s v="Wholesaler"/>
    <x v="1"/>
    <n v="0"/>
    <s v="Product42"/>
    <s v="Category05"/>
    <s v="Ft"/>
    <n v="120"/>
    <n v="162"/>
    <n v="960"/>
    <n v="1296"/>
    <x v="7"/>
    <x v="2"/>
    <n v="2021"/>
  </r>
  <r>
    <x v="38"/>
    <s v="P0028"/>
    <n v="9"/>
    <s v="Online"/>
    <x v="1"/>
    <n v="0"/>
    <s v="Product28"/>
    <s v="Category04"/>
    <s v="No."/>
    <n v="37"/>
    <n v="41.81"/>
    <n v="333"/>
    <n v="376.29"/>
    <x v="8"/>
    <x v="2"/>
    <n v="2021"/>
  </r>
  <r>
    <x v="39"/>
    <s v="P0020"/>
    <n v="13"/>
    <s v="Online"/>
    <x v="0"/>
    <n v="0"/>
    <s v="Product20"/>
    <s v="Category03"/>
    <s v="Lt"/>
    <n v="61"/>
    <n v="76.25"/>
    <n v="793"/>
    <n v="991.25"/>
    <x v="10"/>
    <x v="2"/>
    <n v="2021"/>
  </r>
  <r>
    <x v="39"/>
    <s v="P0039"/>
    <n v="7"/>
    <s v="Direct Sales"/>
    <x v="0"/>
    <n v="0"/>
    <s v="Product39"/>
    <s v="Category05"/>
    <s v="No."/>
    <n v="37"/>
    <n v="42.55"/>
    <n v="259"/>
    <n v="297.84999999999997"/>
    <x v="10"/>
    <x v="2"/>
    <n v="2021"/>
  </r>
  <r>
    <x v="40"/>
    <s v="P0002"/>
    <n v="8"/>
    <s v="Online"/>
    <x v="0"/>
    <n v="0"/>
    <s v="Product02"/>
    <s v="Category01"/>
    <s v="Kg"/>
    <n v="105"/>
    <n v="142.80000000000001"/>
    <n v="840"/>
    <n v="1142.4000000000001"/>
    <x v="18"/>
    <x v="2"/>
    <n v="2021"/>
  </r>
  <r>
    <x v="40"/>
    <s v="P0012"/>
    <n v="4"/>
    <s v="Online"/>
    <x v="0"/>
    <n v="0"/>
    <s v="Product12"/>
    <s v="Category02"/>
    <s v="Kg"/>
    <n v="73"/>
    <n v="94.17"/>
    <n v="292"/>
    <n v="376.68"/>
    <x v="18"/>
    <x v="2"/>
    <n v="2021"/>
  </r>
  <r>
    <x v="41"/>
    <s v="P0024"/>
    <n v="14"/>
    <s v="Online"/>
    <x v="1"/>
    <n v="0"/>
    <s v="Product24"/>
    <s v="Category03"/>
    <s v="Ft"/>
    <n v="144"/>
    <n v="156.96"/>
    <n v="2016"/>
    <n v="2197.44"/>
    <x v="11"/>
    <x v="2"/>
    <n v="2021"/>
  </r>
  <r>
    <x v="41"/>
    <s v="P0006"/>
    <n v="4"/>
    <s v="Direct Sales"/>
    <x v="1"/>
    <n v="0"/>
    <s v="Product06"/>
    <s v="Category01"/>
    <s v="Kg"/>
    <n v="75"/>
    <n v="85.5"/>
    <n v="300"/>
    <n v="342"/>
    <x v="11"/>
    <x v="2"/>
    <n v="2021"/>
  </r>
  <r>
    <x v="41"/>
    <s v="P0029"/>
    <n v="8"/>
    <s v="Direct Sales"/>
    <x v="1"/>
    <n v="0"/>
    <s v="Product29"/>
    <s v="Category04"/>
    <s v="Lt"/>
    <n v="47"/>
    <n v="53.11"/>
    <n v="376"/>
    <n v="424.88"/>
    <x v="11"/>
    <x v="2"/>
    <n v="2021"/>
  </r>
  <r>
    <x v="41"/>
    <s v="P0038"/>
    <n v="2"/>
    <s v="Direct Sales"/>
    <x v="0"/>
    <n v="0"/>
    <s v="Product38"/>
    <s v="Category05"/>
    <s v="Kg"/>
    <n v="72"/>
    <n v="79.92"/>
    <n v="144"/>
    <n v="159.84"/>
    <x v="11"/>
    <x v="2"/>
    <n v="2021"/>
  </r>
  <r>
    <x v="42"/>
    <s v="P0001"/>
    <n v="4"/>
    <s v="Direct Sales"/>
    <x v="1"/>
    <n v="0"/>
    <s v="Product01"/>
    <s v="Category01"/>
    <s v="Kg"/>
    <n v="98"/>
    <n v="103.88"/>
    <n v="392"/>
    <n v="415.52"/>
    <x v="12"/>
    <x v="2"/>
    <n v="2021"/>
  </r>
  <r>
    <x v="42"/>
    <s v="P0042"/>
    <n v="1"/>
    <s v="Direct Sales"/>
    <x v="1"/>
    <n v="0"/>
    <s v="Product42"/>
    <s v="Category05"/>
    <s v="Ft"/>
    <n v="120"/>
    <n v="162"/>
    <n v="120"/>
    <n v="162"/>
    <x v="12"/>
    <x v="2"/>
    <n v="2021"/>
  </r>
  <r>
    <x v="42"/>
    <s v="P0010"/>
    <n v="9"/>
    <s v="Direct Sales"/>
    <x v="0"/>
    <n v="0"/>
    <s v="Product10"/>
    <s v="Category02"/>
    <s v="Ft"/>
    <n v="148"/>
    <n v="164.28"/>
    <n v="1332"/>
    <n v="1478.52"/>
    <x v="12"/>
    <x v="2"/>
    <n v="2021"/>
  </r>
  <r>
    <x v="43"/>
    <s v="P0030"/>
    <n v="3"/>
    <s v="Direct Sales"/>
    <x v="0"/>
    <n v="0"/>
    <s v="Product30"/>
    <s v="Category04"/>
    <s v="Ft"/>
    <n v="148"/>
    <n v="201.28"/>
    <n v="444"/>
    <n v="603.84"/>
    <x v="13"/>
    <x v="2"/>
    <n v="2021"/>
  </r>
  <r>
    <x v="44"/>
    <s v="P0007"/>
    <n v="8"/>
    <s v="Online"/>
    <x v="1"/>
    <n v="0"/>
    <s v="Product07"/>
    <s v="Category01"/>
    <s v="Lt"/>
    <n v="43"/>
    <n v="47.730000000000004"/>
    <n v="344"/>
    <n v="381.84000000000003"/>
    <x v="14"/>
    <x v="2"/>
    <n v="2021"/>
  </r>
  <r>
    <x v="45"/>
    <s v="P0038"/>
    <n v="1"/>
    <s v="Online"/>
    <x v="1"/>
    <n v="0"/>
    <s v="Product38"/>
    <s v="Category05"/>
    <s v="Kg"/>
    <n v="72"/>
    <n v="79.92"/>
    <n v="72"/>
    <n v="79.92"/>
    <x v="24"/>
    <x v="2"/>
    <n v="2021"/>
  </r>
  <r>
    <x v="46"/>
    <s v="P0042"/>
    <n v="3"/>
    <s v="Direct Sales"/>
    <x v="1"/>
    <n v="0"/>
    <s v="Product42"/>
    <s v="Category05"/>
    <s v="Ft"/>
    <n v="120"/>
    <n v="162"/>
    <n v="360"/>
    <n v="486"/>
    <x v="25"/>
    <x v="2"/>
    <n v="2021"/>
  </r>
  <r>
    <x v="47"/>
    <s v="P0040"/>
    <n v="4"/>
    <s v="Direct Sales"/>
    <x v="1"/>
    <n v="0"/>
    <s v="Product40"/>
    <s v="Category05"/>
    <s v="Kg"/>
    <n v="90"/>
    <n v="115.2"/>
    <n v="360"/>
    <n v="460.8"/>
    <x v="3"/>
    <x v="3"/>
    <n v="2021"/>
  </r>
  <r>
    <x v="47"/>
    <s v="P0009"/>
    <n v="9"/>
    <s v="Online"/>
    <x v="1"/>
    <n v="0"/>
    <s v="Product09"/>
    <s v="Category01"/>
    <s v="No."/>
    <n v="6"/>
    <n v="7.8599999999999994"/>
    <n v="54"/>
    <n v="70.739999999999995"/>
    <x v="3"/>
    <x v="3"/>
    <n v="2021"/>
  </r>
  <r>
    <x v="48"/>
    <s v="P0031"/>
    <n v="15"/>
    <s v="Online"/>
    <x v="0"/>
    <n v="0"/>
    <s v="Product31"/>
    <s v="Category04"/>
    <s v="Kg"/>
    <n v="93"/>
    <n v="104.16"/>
    <n v="1395"/>
    <n v="1562.3999999999999"/>
    <x v="15"/>
    <x v="3"/>
    <n v="2021"/>
  </r>
  <r>
    <x v="49"/>
    <s v="P0005"/>
    <n v="3"/>
    <s v="Online"/>
    <x v="0"/>
    <n v="0"/>
    <s v="Product05"/>
    <s v="Category01"/>
    <s v="Ft"/>
    <n v="133"/>
    <n v="155.61000000000001"/>
    <n v="399"/>
    <n v="466.83000000000004"/>
    <x v="4"/>
    <x v="3"/>
    <n v="2021"/>
  </r>
  <r>
    <x v="50"/>
    <s v="P0022"/>
    <n v="14"/>
    <s v="Direct Sales"/>
    <x v="0"/>
    <n v="0"/>
    <s v="Product22"/>
    <s v="Category03"/>
    <s v="Ft"/>
    <n v="121"/>
    <n v="141.57"/>
    <n v="1694"/>
    <n v="1981.98"/>
    <x v="26"/>
    <x v="3"/>
    <n v="2021"/>
  </r>
  <r>
    <x v="51"/>
    <s v="P0037"/>
    <n v="3"/>
    <s v="Direct Sales"/>
    <x v="1"/>
    <n v="0"/>
    <s v="Product37"/>
    <s v="Category05"/>
    <s v="Kg"/>
    <n v="67"/>
    <n v="85.76"/>
    <n v="201"/>
    <n v="257.28000000000003"/>
    <x v="6"/>
    <x v="3"/>
    <n v="2021"/>
  </r>
  <r>
    <x v="51"/>
    <s v="P0029"/>
    <n v="4"/>
    <s v="Direct Sales"/>
    <x v="0"/>
    <n v="0"/>
    <s v="Product29"/>
    <s v="Category04"/>
    <s v="Lt"/>
    <n v="47"/>
    <n v="53.11"/>
    <n v="188"/>
    <n v="212.44"/>
    <x v="6"/>
    <x v="3"/>
    <n v="2021"/>
  </r>
  <r>
    <x v="51"/>
    <s v="P0027"/>
    <n v="9"/>
    <s v="Direct Sales"/>
    <x v="0"/>
    <n v="0"/>
    <s v="Product27"/>
    <s v="Category04"/>
    <s v="Lt"/>
    <n v="48"/>
    <n v="57.120000000000005"/>
    <n v="432"/>
    <n v="514.08000000000004"/>
    <x v="6"/>
    <x v="3"/>
    <n v="2021"/>
  </r>
  <r>
    <x v="51"/>
    <s v="P0033"/>
    <n v="13"/>
    <s v="Direct Sales"/>
    <x v="1"/>
    <n v="0"/>
    <s v="Product33"/>
    <s v="Category04"/>
    <s v="Kg"/>
    <n v="95"/>
    <n v="119.7"/>
    <n v="1235"/>
    <n v="1556.1000000000001"/>
    <x v="6"/>
    <x v="3"/>
    <n v="2021"/>
  </r>
  <r>
    <x v="52"/>
    <s v="P0017"/>
    <n v="3"/>
    <s v="Direct Sales"/>
    <x v="0"/>
    <n v="0"/>
    <s v="Product17"/>
    <s v="Category02"/>
    <s v="Ft"/>
    <n v="134"/>
    <n v="156.78"/>
    <n v="402"/>
    <n v="470.34000000000003"/>
    <x v="17"/>
    <x v="3"/>
    <n v="2021"/>
  </r>
  <r>
    <x v="53"/>
    <s v="P0018"/>
    <n v="15"/>
    <s v="Direct Sales"/>
    <x v="1"/>
    <n v="0"/>
    <s v="Product18"/>
    <s v="Category02"/>
    <s v="No."/>
    <n v="37"/>
    <n v="49.21"/>
    <n v="555"/>
    <n v="738.15"/>
    <x v="23"/>
    <x v="3"/>
    <n v="2021"/>
  </r>
  <r>
    <x v="54"/>
    <s v="P0038"/>
    <n v="9"/>
    <s v="Wholesaler"/>
    <x v="0"/>
    <n v="0"/>
    <s v="Product38"/>
    <s v="Category05"/>
    <s v="Kg"/>
    <n v="72"/>
    <n v="79.92"/>
    <n v="648"/>
    <n v="719.28"/>
    <x v="7"/>
    <x v="3"/>
    <n v="2021"/>
  </r>
  <r>
    <x v="54"/>
    <s v="P0019"/>
    <n v="13"/>
    <s v="Direct Sales"/>
    <x v="1"/>
    <n v="0"/>
    <s v="Product19"/>
    <s v="Category02"/>
    <s v="Ft"/>
    <n v="150"/>
    <n v="210"/>
    <n v="1950"/>
    <n v="2730"/>
    <x v="7"/>
    <x v="3"/>
    <n v="2021"/>
  </r>
  <r>
    <x v="55"/>
    <s v="P0042"/>
    <n v="6"/>
    <s v="Direct Sales"/>
    <x v="0"/>
    <n v="0"/>
    <s v="Product42"/>
    <s v="Category05"/>
    <s v="Ft"/>
    <n v="120"/>
    <n v="162"/>
    <n v="720"/>
    <n v="972"/>
    <x v="19"/>
    <x v="3"/>
    <n v="2021"/>
  </r>
  <r>
    <x v="55"/>
    <s v="P0028"/>
    <n v="10"/>
    <s v="Direct Sales"/>
    <x v="0"/>
    <n v="0"/>
    <s v="Product28"/>
    <s v="Category04"/>
    <s v="No."/>
    <n v="37"/>
    <n v="41.81"/>
    <n v="370"/>
    <n v="418.1"/>
    <x v="19"/>
    <x v="3"/>
    <n v="2021"/>
  </r>
  <r>
    <x v="56"/>
    <s v="P0030"/>
    <n v="2"/>
    <s v="Online"/>
    <x v="0"/>
    <n v="0"/>
    <s v="Product30"/>
    <s v="Category04"/>
    <s v="Ft"/>
    <n v="148"/>
    <n v="201.28"/>
    <n v="296"/>
    <n v="402.56"/>
    <x v="27"/>
    <x v="3"/>
    <n v="2021"/>
  </r>
  <r>
    <x v="57"/>
    <s v="P0037"/>
    <n v="3"/>
    <s v="Direct Sales"/>
    <x v="0"/>
    <n v="0"/>
    <s v="Product37"/>
    <s v="Category05"/>
    <s v="Kg"/>
    <n v="67"/>
    <n v="85.76"/>
    <n v="201"/>
    <n v="257.28000000000003"/>
    <x v="12"/>
    <x v="3"/>
    <n v="2021"/>
  </r>
  <r>
    <x v="58"/>
    <s v="P0030"/>
    <n v="7"/>
    <s v="Direct Sales"/>
    <x v="0"/>
    <n v="0"/>
    <s v="Product30"/>
    <s v="Category04"/>
    <s v="Ft"/>
    <n v="148"/>
    <n v="201.28"/>
    <n v="1036"/>
    <n v="1408.96"/>
    <x v="28"/>
    <x v="3"/>
    <n v="2021"/>
  </r>
  <r>
    <x v="59"/>
    <s v="P0029"/>
    <n v="1"/>
    <s v="Direct Sales"/>
    <x v="0"/>
    <n v="0"/>
    <s v="Product29"/>
    <s v="Category04"/>
    <s v="Lt"/>
    <n v="47"/>
    <n v="53.11"/>
    <n v="47"/>
    <n v="53.11"/>
    <x v="24"/>
    <x v="3"/>
    <n v="2021"/>
  </r>
  <r>
    <x v="60"/>
    <s v="P0018"/>
    <n v="3"/>
    <s v="Online"/>
    <x v="1"/>
    <n v="0"/>
    <s v="Product18"/>
    <s v="Category02"/>
    <s v="No."/>
    <n v="37"/>
    <n v="49.21"/>
    <n v="111"/>
    <n v="147.63"/>
    <x v="0"/>
    <x v="4"/>
    <n v="2021"/>
  </r>
  <r>
    <x v="60"/>
    <s v="P0042"/>
    <n v="1"/>
    <s v="Online"/>
    <x v="1"/>
    <n v="0"/>
    <s v="Product42"/>
    <s v="Category05"/>
    <s v="Ft"/>
    <n v="120"/>
    <n v="162"/>
    <n v="120"/>
    <n v="162"/>
    <x v="0"/>
    <x v="4"/>
    <n v="2021"/>
  </r>
  <r>
    <x v="61"/>
    <s v="P0034"/>
    <n v="3"/>
    <s v="Online"/>
    <x v="0"/>
    <n v="0"/>
    <s v="Product34"/>
    <s v="Category04"/>
    <s v="Lt"/>
    <n v="55"/>
    <n v="58.3"/>
    <n v="165"/>
    <n v="174.89999999999998"/>
    <x v="2"/>
    <x v="4"/>
    <n v="2021"/>
  </r>
  <r>
    <x v="62"/>
    <s v="P0015"/>
    <n v="13"/>
    <s v="Online"/>
    <x v="0"/>
    <n v="0"/>
    <s v="Product15"/>
    <s v="Category02"/>
    <s v="No."/>
    <n v="12"/>
    <n v="15.719999999999999"/>
    <n v="156"/>
    <n v="204.35999999999999"/>
    <x v="3"/>
    <x v="4"/>
    <n v="2021"/>
  </r>
  <r>
    <x v="62"/>
    <s v="P0014"/>
    <n v="4"/>
    <s v="Direct Sales"/>
    <x v="1"/>
    <n v="0"/>
    <s v="Product14"/>
    <s v="Category02"/>
    <s v="Kg"/>
    <n v="112"/>
    <n v="146.72"/>
    <n v="448"/>
    <n v="586.88"/>
    <x v="3"/>
    <x v="4"/>
    <n v="2021"/>
  </r>
  <r>
    <x v="63"/>
    <s v="P0009"/>
    <n v="13"/>
    <s v="Direct Sales"/>
    <x v="1"/>
    <n v="0"/>
    <s v="Product09"/>
    <s v="Category01"/>
    <s v="No."/>
    <n v="6"/>
    <n v="7.8599999999999994"/>
    <n v="78"/>
    <n v="102.17999999999999"/>
    <x v="15"/>
    <x v="4"/>
    <n v="2021"/>
  </r>
  <r>
    <x v="64"/>
    <s v="P0008"/>
    <n v="15"/>
    <s v="Direct Sales"/>
    <x v="0"/>
    <n v="0"/>
    <s v="Product08"/>
    <s v="Category01"/>
    <s v="Kg"/>
    <n v="83"/>
    <n v="94.62"/>
    <n v="1245"/>
    <n v="1419.3000000000002"/>
    <x v="16"/>
    <x v="4"/>
    <n v="2021"/>
  </r>
  <r>
    <x v="64"/>
    <s v="P0009"/>
    <n v="6"/>
    <s v="Online"/>
    <x v="0"/>
    <n v="0"/>
    <s v="Product09"/>
    <s v="Category01"/>
    <s v="No."/>
    <n v="6"/>
    <n v="7.8599999999999994"/>
    <n v="36"/>
    <n v="47.16"/>
    <x v="16"/>
    <x v="4"/>
    <n v="2021"/>
  </r>
  <r>
    <x v="65"/>
    <s v="P0018"/>
    <n v="1"/>
    <s v="Direct Sales"/>
    <x v="1"/>
    <n v="0"/>
    <s v="Product18"/>
    <s v="Category02"/>
    <s v="No."/>
    <n v="37"/>
    <n v="49.21"/>
    <n v="37"/>
    <n v="49.21"/>
    <x v="20"/>
    <x v="4"/>
    <n v="2021"/>
  </r>
  <r>
    <x v="66"/>
    <s v="P0016"/>
    <n v="6"/>
    <s v="Online"/>
    <x v="0"/>
    <n v="0"/>
    <s v="Product16"/>
    <s v="Category02"/>
    <s v="No."/>
    <n v="13"/>
    <n v="16.64"/>
    <n v="78"/>
    <n v="99.84"/>
    <x v="4"/>
    <x v="4"/>
    <n v="2021"/>
  </r>
  <r>
    <x v="66"/>
    <s v="P0028"/>
    <n v="8"/>
    <s v="Direct Sales"/>
    <x v="1"/>
    <n v="0"/>
    <s v="Product28"/>
    <s v="Category04"/>
    <s v="No."/>
    <n v="37"/>
    <n v="41.81"/>
    <n v="296"/>
    <n v="334.48"/>
    <x v="4"/>
    <x v="4"/>
    <n v="2021"/>
  </r>
  <r>
    <x v="67"/>
    <s v="P0016"/>
    <n v="3"/>
    <s v="Direct Sales"/>
    <x v="0"/>
    <n v="0"/>
    <s v="Product16"/>
    <s v="Category02"/>
    <s v="No."/>
    <n v="13"/>
    <n v="16.64"/>
    <n v="39"/>
    <n v="49.92"/>
    <x v="6"/>
    <x v="4"/>
    <n v="2021"/>
  </r>
  <r>
    <x v="67"/>
    <s v="P0035"/>
    <n v="15"/>
    <s v="Direct Sales"/>
    <x v="0"/>
    <n v="0"/>
    <s v="Product35"/>
    <s v="Category04"/>
    <s v="No."/>
    <n v="5"/>
    <n v="6.7"/>
    <n v="75"/>
    <n v="100.5"/>
    <x v="6"/>
    <x v="4"/>
    <n v="2021"/>
  </r>
  <r>
    <x v="68"/>
    <s v="P0029"/>
    <n v="4"/>
    <s v="Direct Sales"/>
    <x v="0"/>
    <n v="0"/>
    <s v="Product29"/>
    <s v="Category04"/>
    <s v="Lt"/>
    <n v="47"/>
    <n v="53.11"/>
    <n v="188"/>
    <n v="212.44"/>
    <x v="22"/>
    <x v="4"/>
    <n v="2021"/>
  </r>
  <r>
    <x v="69"/>
    <s v="P0042"/>
    <n v="2"/>
    <s v="Online"/>
    <x v="1"/>
    <n v="0"/>
    <s v="Product42"/>
    <s v="Category05"/>
    <s v="Ft"/>
    <n v="120"/>
    <n v="162"/>
    <n v="240"/>
    <n v="324"/>
    <x v="9"/>
    <x v="4"/>
    <n v="2021"/>
  </r>
  <r>
    <x v="70"/>
    <s v="P0040"/>
    <n v="11"/>
    <s v="Direct Sales"/>
    <x v="0"/>
    <n v="0"/>
    <s v="Product40"/>
    <s v="Category05"/>
    <s v="Kg"/>
    <n v="90"/>
    <n v="115.2"/>
    <n v="990"/>
    <n v="1267.2"/>
    <x v="19"/>
    <x v="4"/>
    <n v="2021"/>
  </r>
  <r>
    <x v="71"/>
    <s v="P0023"/>
    <n v="13"/>
    <s v="Online"/>
    <x v="0"/>
    <n v="0"/>
    <s v="Product23"/>
    <s v="Category03"/>
    <s v="Ft"/>
    <n v="141"/>
    <n v="149.46"/>
    <n v="1833"/>
    <n v="1942.98"/>
    <x v="24"/>
    <x v="4"/>
    <n v="2021"/>
  </r>
  <r>
    <x v="71"/>
    <s v="P0013"/>
    <n v="6"/>
    <s v="Online"/>
    <x v="1"/>
    <n v="0"/>
    <s v="Product13"/>
    <s v="Category02"/>
    <s v="Kg"/>
    <n v="112"/>
    <n v="122.08"/>
    <n v="672"/>
    <n v="732.48"/>
    <x v="24"/>
    <x v="4"/>
    <n v="2021"/>
  </r>
  <r>
    <x v="72"/>
    <s v="P0021"/>
    <n v="10"/>
    <s v="Direct Sales"/>
    <x v="1"/>
    <n v="0"/>
    <s v="Product21"/>
    <s v="Category03"/>
    <s v="Ft"/>
    <n v="126"/>
    <n v="162.54"/>
    <n v="1260"/>
    <n v="1625.3999999999999"/>
    <x v="2"/>
    <x v="5"/>
    <n v="2021"/>
  </r>
  <r>
    <x v="73"/>
    <s v="P0020"/>
    <n v="8"/>
    <s v="Wholesaler"/>
    <x v="0"/>
    <n v="0"/>
    <s v="Product20"/>
    <s v="Category03"/>
    <s v="Lt"/>
    <n v="61"/>
    <n v="76.25"/>
    <n v="488"/>
    <n v="610"/>
    <x v="3"/>
    <x v="5"/>
    <n v="2021"/>
  </r>
  <r>
    <x v="73"/>
    <s v="P0020"/>
    <n v="12"/>
    <s v="Online"/>
    <x v="1"/>
    <n v="0"/>
    <s v="Product20"/>
    <s v="Category03"/>
    <s v="Lt"/>
    <n v="61"/>
    <n v="76.25"/>
    <n v="732"/>
    <n v="915"/>
    <x v="3"/>
    <x v="5"/>
    <n v="2021"/>
  </r>
  <r>
    <x v="74"/>
    <s v="P0022"/>
    <n v="15"/>
    <s v="Wholesaler"/>
    <x v="0"/>
    <n v="0"/>
    <s v="Product22"/>
    <s v="Category03"/>
    <s v="Ft"/>
    <n v="121"/>
    <n v="141.57"/>
    <n v="1815"/>
    <n v="2123.5499999999997"/>
    <x v="15"/>
    <x v="5"/>
    <n v="2021"/>
  </r>
  <r>
    <x v="74"/>
    <s v="P0035"/>
    <n v="10"/>
    <s v="Direct Sales"/>
    <x v="0"/>
    <n v="0"/>
    <s v="Product35"/>
    <s v="Category04"/>
    <s v="No."/>
    <n v="5"/>
    <n v="6.7"/>
    <n v="50"/>
    <n v="67"/>
    <x v="15"/>
    <x v="5"/>
    <n v="2021"/>
  </r>
  <r>
    <x v="75"/>
    <s v="P0033"/>
    <n v="6"/>
    <s v="Direct Sales"/>
    <x v="0"/>
    <n v="0"/>
    <s v="Product33"/>
    <s v="Category04"/>
    <s v="Kg"/>
    <n v="95"/>
    <n v="119.7"/>
    <n v="570"/>
    <n v="718.2"/>
    <x v="16"/>
    <x v="5"/>
    <n v="2021"/>
  </r>
  <r>
    <x v="76"/>
    <s v="P0028"/>
    <n v="11"/>
    <s v="Direct Sales"/>
    <x v="0"/>
    <n v="0"/>
    <s v="Product28"/>
    <s v="Category04"/>
    <s v="No."/>
    <n v="37"/>
    <n v="41.81"/>
    <n v="407"/>
    <n v="459.91"/>
    <x v="21"/>
    <x v="5"/>
    <n v="2021"/>
  </r>
  <r>
    <x v="76"/>
    <s v="P0004"/>
    <n v="11"/>
    <s v="Wholesaler"/>
    <x v="1"/>
    <n v="0"/>
    <s v="Product04"/>
    <s v="Category01"/>
    <s v="Lt"/>
    <n v="44"/>
    <n v="48.84"/>
    <n v="484"/>
    <n v="537.24"/>
    <x v="21"/>
    <x v="5"/>
    <n v="2021"/>
  </r>
  <r>
    <x v="77"/>
    <s v="P0001"/>
    <n v="7"/>
    <s v="Direct Sales"/>
    <x v="0"/>
    <n v="0"/>
    <s v="Product01"/>
    <s v="Category01"/>
    <s v="Kg"/>
    <n v="98"/>
    <n v="103.88"/>
    <n v="686"/>
    <n v="727.16"/>
    <x v="4"/>
    <x v="5"/>
    <n v="2021"/>
  </r>
  <r>
    <x v="78"/>
    <s v="P0032"/>
    <n v="12"/>
    <s v="Wholesaler"/>
    <x v="1"/>
    <n v="0"/>
    <s v="Product32"/>
    <s v="Category04"/>
    <s v="Kg"/>
    <n v="89"/>
    <n v="117.48"/>
    <n v="1068"/>
    <n v="1409.76"/>
    <x v="5"/>
    <x v="5"/>
    <n v="2021"/>
  </r>
  <r>
    <x v="79"/>
    <s v="P0041"/>
    <n v="6"/>
    <s v="Direct Sales"/>
    <x v="0"/>
    <n v="0"/>
    <s v="Product41"/>
    <s v="Category05"/>
    <s v="Ft"/>
    <n v="138"/>
    <n v="173.88"/>
    <n v="828"/>
    <n v="1043.28"/>
    <x v="6"/>
    <x v="5"/>
    <n v="2021"/>
  </r>
  <r>
    <x v="80"/>
    <s v="P0025"/>
    <n v="10"/>
    <s v="Online"/>
    <x v="1"/>
    <n v="0"/>
    <s v="Product25"/>
    <s v="Category03"/>
    <s v="No."/>
    <n v="7"/>
    <n v="8.33"/>
    <n v="70"/>
    <n v="83.3"/>
    <x v="29"/>
    <x v="5"/>
    <n v="2021"/>
  </r>
  <r>
    <x v="81"/>
    <s v="P0019"/>
    <n v="5"/>
    <s v="Wholesaler"/>
    <x v="1"/>
    <n v="0"/>
    <s v="Product19"/>
    <s v="Category02"/>
    <s v="Ft"/>
    <n v="150"/>
    <n v="210"/>
    <n v="750"/>
    <n v="1050"/>
    <x v="23"/>
    <x v="5"/>
    <n v="2021"/>
  </r>
  <r>
    <x v="81"/>
    <s v="P0015"/>
    <n v="12"/>
    <s v="Online"/>
    <x v="1"/>
    <n v="0"/>
    <s v="Product15"/>
    <s v="Category02"/>
    <s v="No."/>
    <n v="12"/>
    <n v="15.719999999999999"/>
    <n v="144"/>
    <n v="188.64"/>
    <x v="23"/>
    <x v="5"/>
    <n v="2021"/>
  </r>
  <r>
    <x v="81"/>
    <s v="P0039"/>
    <n v="11"/>
    <s v="Direct Sales"/>
    <x v="1"/>
    <n v="0"/>
    <s v="Product39"/>
    <s v="Category05"/>
    <s v="No."/>
    <n v="37"/>
    <n v="42.55"/>
    <n v="407"/>
    <n v="468.04999999999995"/>
    <x v="23"/>
    <x v="5"/>
    <n v="2021"/>
  </r>
  <r>
    <x v="82"/>
    <s v="P0025"/>
    <n v="13"/>
    <s v="Direct Sales"/>
    <x v="1"/>
    <n v="0"/>
    <s v="Product25"/>
    <s v="Category03"/>
    <s v="No."/>
    <n v="7"/>
    <n v="8.33"/>
    <n v="91"/>
    <n v="108.29"/>
    <x v="7"/>
    <x v="5"/>
    <n v="2021"/>
  </r>
  <r>
    <x v="83"/>
    <s v="P0041"/>
    <n v="5"/>
    <s v="Direct Sales"/>
    <x v="0"/>
    <n v="0"/>
    <s v="Product41"/>
    <s v="Category05"/>
    <s v="Ft"/>
    <n v="138"/>
    <n v="173.88"/>
    <n v="690"/>
    <n v="869.4"/>
    <x v="8"/>
    <x v="5"/>
    <n v="2021"/>
  </r>
  <r>
    <x v="84"/>
    <s v="P0016"/>
    <n v="1"/>
    <s v="Wholesaler"/>
    <x v="1"/>
    <n v="0"/>
    <s v="Product16"/>
    <s v="Category02"/>
    <s v="No."/>
    <n v="13"/>
    <n v="16.64"/>
    <n v="13"/>
    <n v="16.64"/>
    <x v="9"/>
    <x v="5"/>
    <n v="2021"/>
  </r>
  <r>
    <x v="85"/>
    <s v="P0016"/>
    <n v="4"/>
    <s v="Direct Sales"/>
    <x v="0"/>
    <n v="0"/>
    <s v="Product16"/>
    <s v="Category02"/>
    <s v="No."/>
    <n v="13"/>
    <n v="16.64"/>
    <n v="52"/>
    <n v="66.56"/>
    <x v="19"/>
    <x v="5"/>
    <n v="2021"/>
  </r>
  <r>
    <x v="86"/>
    <s v="P0011"/>
    <n v="13"/>
    <s v="Direct Sales"/>
    <x v="0"/>
    <n v="0"/>
    <s v="Product11"/>
    <s v="Category02"/>
    <s v="Lt"/>
    <n v="44"/>
    <n v="48.4"/>
    <n v="572"/>
    <n v="629.19999999999993"/>
    <x v="27"/>
    <x v="5"/>
    <n v="2021"/>
  </r>
  <r>
    <x v="87"/>
    <s v="P0009"/>
    <n v="7"/>
    <s v="Online"/>
    <x v="0"/>
    <n v="0"/>
    <s v="Product09"/>
    <s v="Category01"/>
    <s v="No."/>
    <n v="6"/>
    <n v="7.8599999999999994"/>
    <n v="42"/>
    <n v="55.019999999999996"/>
    <x v="12"/>
    <x v="5"/>
    <n v="2021"/>
  </r>
  <r>
    <x v="88"/>
    <s v="P0005"/>
    <n v="11"/>
    <s v="Direct Sales"/>
    <x v="1"/>
    <n v="0"/>
    <s v="Product05"/>
    <s v="Category01"/>
    <s v="Ft"/>
    <n v="133"/>
    <n v="155.61000000000001"/>
    <n v="1463"/>
    <n v="1711.71"/>
    <x v="13"/>
    <x v="5"/>
    <n v="2021"/>
  </r>
  <r>
    <x v="89"/>
    <s v="P0021"/>
    <n v="2"/>
    <s v="Online"/>
    <x v="1"/>
    <n v="0"/>
    <s v="Product21"/>
    <s v="Category03"/>
    <s v="Ft"/>
    <n v="126"/>
    <n v="162.54"/>
    <n v="252"/>
    <n v="325.08"/>
    <x v="14"/>
    <x v="5"/>
    <n v="2021"/>
  </r>
  <r>
    <x v="89"/>
    <s v="P0035"/>
    <n v="7"/>
    <s v="Online"/>
    <x v="0"/>
    <n v="0"/>
    <s v="Product35"/>
    <s v="Category04"/>
    <s v="No."/>
    <n v="5"/>
    <n v="6.7"/>
    <n v="35"/>
    <n v="46.9"/>
    <x v="14"/>
    <x v="5"/>
    <n v="2021"/>
  </r>
  <r>
    <x v="90"/>
    <s v="P0014"/>
    <n v="4"/>
    <s v="Direct Sales"/>
    <x v="0"/>
    <n v="0"/>
    <s v="Product14"/>
    <s v="Category02"/>
    <s v="Kg"/>
    <n v="112"/>
    <n v="146.72"/>
    <n v="448"/>
    <n v="586.88"/>
    <x v="28"/>
    <x v="5"/>
    <n v="2021"/>
  </r>
  <r>
    <x v="91"/>
    <s v="P0005"/>
    <n v="11"/>
    <s v="Direct Sales"/>
    <x v="1"/>
    <n v="0"/>
    <s v="Product05"/>
    <s v="Category01"/>
    <s v="Ft"/>
    <n v="133"/>
    <n v="155.61000000000001"/>
    <n v="1463"/>
    <n v="1711.71"/>
    <x v="0"/>
    <x v="6"/>
    <n v="2021"/>
  </r>
  <r>
    <x v="92"/>
    <s v="P0010"/>
    <n v="11"/>
    <s v="Direct Sales"/>
    <x v="1"/>
    <n v="0"/>
    <s v="Product10"/>
    <s v="Category02"/>
    <s v="Ft"/>
    <n v="148"/>
    <n v="164.28"/>
    <n v="1628"/>
    <n v="1807.08"/>
    <x v="1"/>
    <x v="6"/>
    <n v="2021"/>
  </r>
  <r>
    <x v="93"/>
    <s v="P0033"/>
    <n v="9"/>
    <s v="Online"/>
    <x v="1"/>
    <n v="0"/>
    <s v="Product33"/>
    <s v="Category04"/>
    <s v="Kg"/>
    <n v="95"/>
    <n v="119.7"/>
    <n v="855"/>
    <n v="1077.3"/>
    <x v="2"/>
    <x v="6"/>
    <n v="2021"/>
  </r>
  <r>
    <x v="93"/>
    <s v="P0003"/>
    <n v="8"/>
    <s v="Online"/>
    <x v="1"/>
    <n v="0"/>
    <s v="Product03"/>
    <s v="Category01"/>
    <s v="Kg"/>
    <n v="71"/>
    <n v="80.94"/>
    <n v="568"/>
    <n v="647.52"/>
    <x v="2"/>
    <x v="6"/>
    <n v="2021"/>
  </r>
  <r>
    <x v="94"/>
    <s v="P0002"/>
    <n v="8"/>
    <s v="Direct Sales"/>
    <x v="0"/>
    <n v="0"/>
    <s v="Product02"/>
    <s v="Category01"/>
    <s v="Kg"/>
    <n v="105"/>
    <n v="142.80000000000001"/>
    <n v="840"/>
    <n v="1142.4000000000001"/>
    <x v="15"/>
    <x v="6"/>
    <n v="2021"/>
  </r>
  <r>
    <x v="95"/>
    <s v="P0041"/>
    <n v="15"/>
    <s v="Direct Sales"/>
    <x v="1"/>
    <n v="0"/>
    <s v="Product41"/>
    <s v="Category05"/>
    <s v="Ft"/>
    <n v="138"/>
    <n v="173.88"/>
    <n v="2070"/>
    <n v="2608.1999999999998"/>
    <x v="16"/>
    <x v="6"/>
    <n v="2021"/>
  </r>
  <r>
    <x v="96"/>
    <s v="P0004"/>
    <n v="10"/>
    <s v="Direct Sales"/>
    <x v="0"/>
    <n v="0"/>
    <s v="Product04"/>
    <s v="Category01"/>
    <s v="Lt"/>
    <n v="44"/>
    <n v="48.84"/>
    <n v="440"/>
    <n v="488.40000000000003"/>
    <x v="21"/>
    <x v="6"/>
    <n v="2021"/>
  </r>
  <r>
    <x v="97"/>
    <s v="P0034"/>
    <n v="6"/>
    <s v="Wholesaler"/>
    <x v="1"/>
    <n v="0"/>
    <s v="Product34"/>
    <s v="Category04"/>
    <s v="Lt"/>
    <n v="55"/>
    <n v="58.3"/>
    <n v="330"/>
    <n v="349.79999999999995"/>
    <x v="26"/>
    <x v="6"/>
    <n v="2021"/>
  </r>
  <r>
    <x v="98"/>
    <s v="P0009"/>
    <n v="4"/>
    <s v="Wholesaler"/>
    <x v="0"/>
    <n v="0"/>
    <s v="Product09"/>
    <s v="Category01"/>
    <s v="No."/>
    <n v="6"/>
    <n v="7.8599999999999994"/>
    <n v="24"/>
    <n v="31.439999999999998"/>
    <x v="5"/>
    <x v="6"/>
    <n v="2021"/>
  </r>
  <r>
    <x v="99"/>
    <s v="P0019"/>
    <n v="1"/>
    <s v="Direct Sales"/>
    <x v="1"/>
    <n v="0"/>
    <s v="Product19"/>
    <s v="Category02"/>
    <s v="Ft"/>
    <n v="150"/>
    <n v="210"/>
    <n v="150"/>
    <n v="210"/>
    <x v="22"/>
    <x v="6"/>
    <n v="2021"/>
  </r>
  <r>
    <x v="100"/>
    <s v="P0023"/>
    <n v="8"/>
    <s v="Wholesaler"/>
    <x v="1"/>
    <n v="0"/>
    <s v="Product23"/>
    <s v="Category03"/>
    <s v="Ft"/>
    <n v="141"/>
    <n v="149.46"/>
    <n v="1128"/>
    <n v="1195.68"/>
    <x v="23"/>
    <x v="6"/>
    <n v="2021"/>
  </r>
  <r>
    <x v="101"/>
    <s v="P0027"/>
    <n v="14"/>
    <s v="Online"/>
    <x v="0"/>
    <n v="0"/>
    <s v="Product27"/>
    <s v="Category04"/>
    <s v="Lt"/>
    <n v="48"/>
    <n v="57.120000000000005"/>
    <n v="672"/>
    <n v="799.68000000000006"/>
    <x v="7"/>
    <x v="6"/>
    <n v="2021"/>
  </r>
  <r>
    <x v="102"/>
    <s v="P0038"/>
    <n v="11"/>
    <s v="Online"/>
    <x v="0"/>
    <n v="0"/>
    <s v="Product38"/>
    <s v="Category05"/>
    <s v="Kg"/>
    <n v="72"/>
    <n v="79.92"/>
    <n v="792"/>
    <n v="879.12"/>
    <x v="9"/>
    <x v="6"/>
    <n v="2021"/>
  </r>
  <r>
    <x v="102"/>
    <s v="P0043"/>
    <n v="5"/>
    <s v="Direct Sales"/>
    <x v="0"/>
    <n v="0"/>
    <s v="Product43"/>
    <s v="Category05"/>
    <s v="Kg"/>
    <n v="67"/>
    <n v="83.08"/>
    <n v="335"/>
    <n v="415.4"/>
    <x v="9"/>
    <x v="6"/>
    <n v="2021"/>
  </r>
  <r>
    <x v="103"/>
    <s v="P0029"/>
    <n v="15"/>
    <s v="Direct Sales"/>
    <x v="0"/>
    <n v="0"/>
    <s v="Product29"/>
    <s v="Category04"/>
    <s v="Lt"/>
    <n v="47"/>
    <n v="53.11"/>
    <n v="705"/>
    <n v="796.65"/>
    <x v="10"/>
    <x v="6"/>
    <n v="2021"/>
  </r>
  <r>
    <x v="104"/>
    <s v="P0026"/>
    <n v="3"/>
    <s v="Wholesaler"/>
    <x v="1"/>
    <n v="0"/>
    <s v="Product26"/>
    <s v="Category04"/>
    <s v="No."/>
    <n v="18"/>
    <n v="24.66"/>
    <n v="54"/>
    <n v="73.98"/>
    <x v="18"/>
    <x v="6"/>
    <n v="2021"/>
  </r>
  <r>
    <x v="104"/>
    <s v="P0024"/>
    <n v="14"/>
    <s v="Online"/>
    <x v="1"/>
    <n v="0"/>
    <s v="Product24"/>
    <s v="Category03"/>
    <s v="Ft"/>
    <n v="144"/>
    <n v="156.96"/>
    <n v="2016"/>
    <n v="2197.44"/>
    <x v="18"/>
    <x v="6"/>
    <n v="2021"/>
  </r>
  <r>
    <x v="105"/>
    <s v="P0036"/>
    <n v="7"/>
    <s v="Wholesaler"/>
    <x v="0"/>
    <n v="0"/>
    <s v="Product36"/>
    <s v="Category04"/>
    <s v="Kg"/>
    <n v="90"/>
    <n v="96.3"/>
    <n v="630"/>
    <n v="674.1"/>
    <x v="19"/>
    <x v="6"/>
    <n v="2021"/>
  </r>
  <r>
    <x v="105"/>
    <s v="P0037"/>
    <n v="8"/>
    <s v="Direct Sales"/>
    <x v="0"/>
    <n v="0"/>
    <s v="Product37"/>
    <s v="Category05"/>
    <s v="Kg"/>
    <n v="67"/>
    <n v="85.76"/>
    <n v="536"/>
    <n v="686.08"/>
    <x v="19"/>
    <x v="6"/>
    <n v="2021"/>
  </r>
  <r>
    <x v="106"/>
    <s v="P0009"/>
    <n v="4"/>
    <s v="Online"/>
    <x v="1"/>
    <n v="0"/>
    <s v="Product09"/>
    <s v="Category01"/>
    <s v="No."/>
    <n v="6"/>
    <n v="7.8599999999999994"/>
    <n v="24"/>
    <n v="31.439999999999998"/>
    <x v="27"/>
    <x v="6"/>
    <n v="2021"/>
  </r>
  <r>
    <x v="107"/>
    <s v="P0044"/>
    <n v="15"/>
    <s v="Online"/>
    <x v="1"/>
    <n v="0"/>
    <s v="Product44"/>
    <s v="Category05"/>
    <s v="Kg"/>
    <n v="76"/>
    <n v="82.08"/>
    <n v="1140"/>
    <n v="1231.2"/>
    <x v="28"/>
    <x v="6"/>
    <n v="2021"/>
  </r>
  <r>
    <x v="108"/>
    <s v="P0001"/>
    <n v="11"/>
    <s v="Direct Sales"/>
    <x v="1"/>
    <n v="0"/>
    <s v="Product01"/>
    <s v="Category01"/>
    <s v="Kg"/>
    <n v="98"/>
    <n v="103.88"/>
    <n v="1078"/>
    <n v="1142.6799999999998"/>
    <x v="0"/>
    <x v="7"/>
    <n v="2021"/>
  </r>
  <r>
    <x v="109"/>
    <s v="P0023"/>
    <n v="3"/>
    <s v="Direct Sales"/>
    <x v="0"/>
    <n v="0"/>
    <s v="Product23"/>
    <s v="Category03"/>
    <s v="Ft"/>
    <n v="141"/>
    <n v="149.46"/>
    <n v="423"/>
    <n v="448.38"/>
    <x v="1"/>
    <x v="7"/>
    <n v="2021"/>
  </r>
  <r>
    <x v="110"/>
    <s v="P0022"/>
    <n v="13"/>
    <s v="Online"/>
    <x v="0"/>
    <n v="0"/>
    <s v="Product22"/>
    <s v="Category03"/>
    <s v="Ft"/>
    <n v="121"/>
    <n v="141.57"/>
    <n v="1573"/>
    <n v="1840.4099999999999"/>
    <x v="2"/>
    <x v="7"/>
    <n v="2021"/>
  </r>
  <r>
    <x v="110"/>
    <s v="P0034"/>
    <n v="12"/>
    <s v="Online"/>
    <x v="0"/>
    <n v="0"/>
    <s v="Product34"/>
    <s v="Category04"/>
    <s v="Lt"/>
    <n v="55"/>
    <n v="58.3"/>
    <n v="660"/>
    <n v="699.59999999999991"/>
    <x v="2"/>
    <x v="7"/>
    <n v="2021"/>
  </r>
  <r>
    <x v="111"/>
    <s v="P0028"/>
    <n v="14"/>
    <s v="Direct Sales"/>
    <x v="1"/>
    <n v="0"/>
    <s v="Product28"/>
    <s v="Category04"/>
    <s v="No."/>
    <n v="37"/>
    <n v="41.81"/>
    <n v="518"/>
    <n v="585.34"/>
    <x v="15"/>
    <x v="7"/>
    <n v="2021"/>
  </r>
  <r>
    <x v="112"/>
    <s v="P0037"/>
    <n v="1"/>
    <s v="Wholesaler"/>
    <x v="1"/>
    <n v="0"/>
    <s v="Product37"/>
    <s v="Category05"/>
    <s v="Kg"/>
    <n v="67"/>
    <n v="85.76"/>
    <n v="67"/>
    <n v="85.76"/>
    <x v="16"/>
    <x v="7"/>
    <n v="2021"/>
  </r>
  <r>
    <x v="113"/>
    <s v="P0005"/>
    <n v="4"/>
    <s v="Wholesaler"/>
    <x v="1"/>
    <n v="0"/>
    <s v="Product05"/>
    <s v="Category01"/>
    <s v="Ft"/>
    <n v="133"/>
    <n v="155.61000000000001"/>
    <n v="532"/>
    <n v="622.44000000000005"/>
    <x v="26"/>
    <x v="7"/>
    <n v="2021"/>
  </r>
  <r>
    <x v="113"/>
    <s v="P0044"/>
    <n v="10"/>
    <s v="Online"/>
    <x v="1"/>
    <n v="0"/>
    <s v="Product44"/>
    <s v="Category05"/>
    <s v="Kg"/>
    <n v="76"/>
    <n v="82.08"/>
    <n v="760"/>
    <n v="820.8"/>
    <x v="26"/>
    <x v="7"/>
    <n v="2021"/>
  </r>
  <r>
    <x v="113"/>
    <s v="P0006"/>
    <n v="6"/>
    <s v="Direct Sales"/>
    <x v="1"/>
    <n v="0"/>
    <s v="Product06"/>
    <s v="Category01"/>
    <s v="Kg"/>
    <n v="75"/>
    <n v="85.5"/>
    <n v="450"/>
    <n v="513"/>
    <x v="26"/>
    <x v="7"/>
    <n v="2021"/>
  </r>
  <r>
    <x v="114"/>
    <s v="P0023"/>
    <n v="4"/>
    <s v="Direct Sales"/>
    <x v="0"/>
    <n v="0"/>
    <s v="Product23"/>
    <s v="Category03"/>
    <s v="Ft"/>
    <n v="141"/>
    <n v="149.46"/>
    <n v="564"/>
    <n v="597.84"/>
    <x v="5"/>
    <x v="7"/>
    <n v="2021"/>
  </r>
  <r>
    <x v="115"/>
    <s v="P0011"/>
    <n v="13"/>
    <s v="Direct Sales"/>
    <x v="0"/>
    <n v="0"/>
    <s v="Product11"/>
    <s v="Category02"/>
    <s v="Lt"/>
    <n v="44"/>
    <n v="48.4"/>
    <n v="572"/>
    <n v="629.19999999999993"/>
    <x v="22"/>
    <x v="7"/>
    <n v="2021"/>
  </r>
  <r>
    <x v="115"/>
    <s v="P0027"/>
    <n v="9"/>
    <s v="Direct Sales"/>
    <x v="0"/>
    <n v="0"/>
    <s v="Product27"/>
    <s v="Category04"/>
    <s v="Lt"/>
    <n v="48"/>
    <n v="57.120000000000005"/>
    <n v="432"/>
    <n v="514.08000000000004"/>
    <x v="22"/>
    <x v="7"/>
    <n v="2021"/>
  </r>
  <r>
    <x v="116"/>
    <s v="P0003"/>
    <n v="3"/>
    <s v="Online"/>
    <x v="0"/>
    <n v="0"/>
    <s v="Product03"/>
    <s v="Category01"/>
    <s v="Kg"/>
    <n v="71"/>
    <n v="80.94"/>
    <n v="213"/>
    <n v="242.82"/>
    <x v="23"/>
    <x v="7"/>
    <n v="2021"/>
  </r>
  <r>
    <x v="117"/>
    <s v="P0025"/>
    <n v="6"/>
    <s v="Direct Sales"/>
    <x v="0"/>
    <n v="0"/>
    <s v="Product25"/>
    <s v="Category03"/>
    <s v="No."/>
    <n v="7"/>
    <n v="8.33"/>
    <n v="42"/>
    <n v="49.980000000000004"/>
    <x v="7"/>
    <x v="7"/>
    <n v="2021"/>
  </r>
  <r>
    <x v="118"/>
    <s v="P0020"/>
    <n v="15"/>
    <s v="Direct Sales"/>
    <x v="1"/>
    <n v="0"/>
    <s v="Product20"/>
    <s v="Category03"/>
    <s v="Lt"/>
    <n v="61"/>
    <n v="76.25"/>
    <n v="915"/>
    <n v="1143.75"/>
    <x v="9"/>
    <x v="7"/>
    <n v="2021"/>
  </r>
  <r>
    <x v="118"/>
    <s v="P0031"/>
    <n v="9"/>
    <s v="Direct Sales"/>
    <x v="0"/>
    <n v="0"/>
    <s v="Product31"/>
    <s v="Category04"/>
    <s v="Kg"/>
    <n v="93"/>
    <n v="104.16"/>
    <n v="837"/>
    <n v="937.43999999999994"/>
    <x v="9"/>
    <x v="7"/>
    <n v="2021"/>
  </r>
  <r>
    <x v="118"/>
    <s v="P0028"/>
    <n v="13"/>
    <s v="Direct Sales"/>
    <x v="0"/>
    <n v="0"/>
    <s v="Product28"/>
    <s v="Category04"/>
    <s v="No."/>
    <n v="37"/>
    <n v="41.81"/>
    <n v="481"/>
    <n v="543.53"/>
    <x v="9"/>
    <x v="7"/>
    <n v="2021"/>
  </r>
  <r>
    <x v="119"/>
    <s v="P0039"/>
    <n v="4"/>
    <s v="Direct Sales"/>
    <x v="0"/>
    <n v="0"/>
    <s v="Product39"/>
    <s v="Category05"/>
    <s v="No."/>
    <n v="37"/>
    <n v="42.55"/>
    <n v="148"/>
    <n v="170.2"/>
    <x v="12"/>
    <x v="7"/>
    <n v="2021"/>
  </r>
  <r>
    <x v="120"/>
    <s v="P0034"/>
    <n v="12"/>
    <s v="Wholesaler"/>
    <x v="0"/>
    <n v="0"/>
    <s v="Product34"/>
    <s v="Category04"/>
    <s v="Lt"/>
    <n v="55"/>
    <n v="58.3"/>
    <n v="660"/>
    <n v="699.59999999999991"/>
    <x v="28"/>
    <x v="7"/>
    <n v="2021"/>
  </r>
  <r>
    <x v="121"/>
    <s v="P0013"/>
    <n v="13"/>
    <s v="Direct Sales"/>
    <x v="0"/>
    <n v="0"/>
    <s v="Product13"/>
    <s v="Category02"/>
    <s v="Kg"/>
    <n v="112"/>
    <n v="122.08"/>
    <n v="1456"/>
    <n v="1587.04"/>
    <x v="24"/>
    <x v="7"/>
    <n v="2021"/>
  </r>
  <r>
    <x v="122"/>
    <s v="P0001"/>
    <n v="2"/>
    <s v="Direct Sales"/>
    <x v="0"/>
    <n v="0"/>
    <s v="Product01"/>
    <s v="Category01"/>
    <s v="Kg"/>
    <n v="98"/>
    <n v="103.88"/>
    <n v="196"/>
    <n v="207.76"/>
    <x v="25"/>
    <x v="7"/>
    <n v="2021"/>
  </r>
  <r>
    <x v="122"/>
    <s v="P0035"/>
    <n v="11"/>
    <s v="Direct Sales"/>
    <x v="0"/>
    <n v="0"/>
    <s v="Product35"/>
    <s v="Category04"/>
    <s v="No."/>
    <n v="5"/>
    <n v="6.7"/>
    <n v="55"/>
    <n v="73.7"/>
    <x v="25"/>
    <x v="7"/>
    <n v="2021"/>
  </r>
  <r>
    <x v="123"/>
    <s v="P0024"/>
    <n v="1"/>
    <s v="Wholesaler"/>
    <x v="1"/>
    <n v="0"/>
    <s v="Product24"/>
    <s v="Category03"/>
    <s v="Ft"/>
    <n v="144"/>
    <n v="156.96"/>
    <n v="144"/>
    <n v="156.96"/>
    <x v="0"/>
    <x v="8"/>
    <n v="2021"/>
  </r>
  <r>
    <x v="123"/>
    <s v="P0003"/>
    <n v="14"/>
    <s v="Online"/>
    <x v="0"/>
    <n v="0"/>
    <s v="Product03"/>
    <s v="Category01"/>
    <s v="Kg"/>
    <n v="71"/>
    <n v="80.94"/>
    <n v="994"/>
    <n v="1133.1599999999999"/>
    <x v="0"/>
    <x v="8"/>
    <n v="2021"/>
  </r>
  <r>
    <x v="124"/>
    <s v="P0041"/>
    <n v="8"/>
    <s v="Direct Sales"/>
    <x v="0"/>
    <n v="0"/>
    <s v="Product41"/>
    <s v="Category05"/>
    <s v="Ft"/>
    <n v="138"/>
    <n v="173.88"/>
    <n v="1104"/>
    <n v="1391.04"/>
    <x v="2"/>
    <x v="8"/>
    <n v="2021"/>
  </r>
  <r>
    <x v="125"/>
    <s v="P0028"/>
    <n v="7"/>
    <s v="Direct Sales"/>
    <x v="0"/>
    <n v="0"/>
    <s v="Product28"/>
    <s v="Category04"/>
    <s v="No."/>
    <n v="37"/>
    <n v="41.81"/>
    <n v="259"/>
    <n v="292.67"/>
    <x v="3"/>
    <x v="8"/>
    <n v="2021"/>
  </r>
  <r>
    <x v="125"/>
    <s v="P0023"/>
    <n v="15"/>
    <s v="Direct Sales"/>
    <x v="0"/>
    <n v="0"/>
    <s v="Product23"/>
    <s v="Category03"/>
    <s v="Ft"/>
    <n v="141"/>
    <n v="149.46"/>
    <n v="2115"/>
    <n v="2241.9"/>
    <x v="3"/>
    <x v="8"/>
    <n v="2021"/>
  </r>
  <r>
    <x v="126"/>
    <s v="P0032"/>
    <n v="1"/>
    <s v="Direct Sales"/>
    <x v="1"/>
    <n v="0"/>
    <s v="Product32"/>
    <s v="Category04"/>
    <s v="Kg"/>
    <n v="89"/>
    <n v="117.48"/>
    <n v="89"/>
    <n v="117.48"/>
    <x v="15"/>
    <x v="8"/>
    <n v="2021"/>
  </r>
  <r>
    <x v="127"/>
    <s v="P0019"/>
    <n v="5"/>
    <s v="Direct Sales"/>
    <x v="0"/>
    <n v="0"/>
    <s v="Product19"/>
    <s v="Category02"/>
    <s v="Ft"/>
    <n v="150"/>
    <n v="210"/>
    <n v="750"/>
    <n v="1050"/>
    <x v="20"/>
    <x v="8"/>
    <n v="2021"/>
  </r>
  <r>
    <x v="128"/>
    <s v="P0044"/>
    <n v="4"/>
    <s v="Direct Sales"/>
    <x v="0"/>
    <n v="0"/>
    <s v="Product44"/>
    <s v="Category05"/>
    <s v="Kg"/>
    <n v="76"/>
    <n v="82.08"/>
    <n v="304"/>
    <n v="328.32"/>
    <x v="4"/>
    <x v="8"/>
    <n v="2021"/>
  </r>
  <r>
    <x v="129"/>
    <s v="P0030"/>
    <n v="6"/>
    <s v="Direct Sales"/>
    <x v="0"/>
    <n v="0"/>
    <s v="Product30"/>
    <s v="Category04"/>
    <s v="Ft"/>
    <n v="148"/>
    <n v="201.28"/>
    <n v="888"/>
    <n v="1207.68"/>
    <x v="26"/>
    <x v="8"/>
    <n v="2021"/>
  </r>
  <r>
    <x v="129"/>
    <s v="P0001"/>
    <n v="9"/>
    <s v="Wholesaler"/>
    <x v="0"/>
    <n v="0"/>
    <s v="Product01"/>
    <s v="Category01"/>
    <s v="Kg"/>
    <n v="98"/>
    <n v="103.88"/>
    <n v="882"/>
    <n v="934.92"/>
    <x v="26"/>
    <x v="8"/>
    <n v="2021"/>
  </r>
  <r>
    <x v="129"/>
    <s v="P0026"/>
    <n v="2"/>
    <s v="Direct Sales"/>
    <x v="0"/>
    <n v="0"/>
    <s v="Product26"/>
    <s v="Category04"/>
    <s v="No."/>
    <n v="18"/>
    <n v="24.66"/>
    <n v="36"/>
    <n v="49.32"/>
    <x v="26"/>
    <x v="8"/>
    <n v="2021"/>
  </r>
  <r>
    <x v="130"/>
    <s v="P0001"/>
    <n v="6"/>
    <s v="Wholesaler"/>
    <x v="0"/>
    <n v="0"/>
    <s v="Product01"/>
    <s v="Category01"/>
    <s v="Kg"/>
    <n v="98"/>
    <n v="103.88"/>
    <n v="588"/>
    <n v="623.28"/>
    <x v="5"/>
    <x v="8"/>
    <n v="2021"/>
  </r>
  <r>
    <x v="131"/>
    <s v="P0041"/>
    <n v="7"/>
    <s v="Direct Sales"/>
    <x v="1"/>
    <n v="0"/>
    <s v="Product41"/>
    <s v="Category05"/>
    <s v="Ft"/>
    <n v="138"/>
    <n v="173.88"/>
    <n v="966"/>
    <n v="1217.1599999999999"/>
    <x v="22"/>
    <x v="8"/>
    <n v="2021"/>
  </r>
  <r>
    <x v="132"/>
    <s v="P0042"/>
    <n v="6"/>
    <s v="Direct Sales"/>
    <x v="0"/>
    <n v="0"/>
    <s v="Product42"/>
    <s v="Category05"/>
    <s v="Ft"/>
    <n v="120"/>
    <n v="162"/>
    <n v="720"/>
    <n v="972"/>
    <x v="17"/>
    <x v="8"/>
    <n v="2021"/>
  </r>
  <r>
    <x v="132"/>
    <s v="P0042"/>
    <n v="14"/>
    <s v="Direct Sales"/>
    <x v="0"/>
    <n v="0"/>
    <s v="Product42"/>
    <s v="Category05"/>
    <s v="Ft"/>
    <n v="120"/>
    <n v="162"/>
    <n v="1680"/>
    <n v="2268"/>
    <x v="17"/>
    <x v="8"/>
    <n v="2021"/>
  </r>
  <r>
    <x v="133"/>
    <s v="P0020"/>
    <n v="7"/>
    <s v="Wholesaler"/>
    <x v="1"/>
    <n v="0"/>
    <s v="Product20"/>
    <s v="Category03"/>
    <s v="Lt"/>
    <n v="61"/>
    <n v="76.25"/>
    <n v="427"/>
    <n v="533.75"/>
    <x v="10"/>
    <x v="8"/>
    <n v="2021"/>
  </r>
  <r>
    <x v="134"/>
    <s v="P0040"/>
    <n v="2"/>
    <s v="Online"/>
    <x v="1"/>
    <n v="0"/>
    <s v="Product40"/>
    <s v="Category05"/>
    <s v="Kg"/>
    <n v="90"/>
    <n v="115.2"/>
    <n v="180"/>
    <n v="230.4"/>
    <x v="18"/>
    <x v="8"/>
    <n v="2021"/>
  </r>
  <r>
    <x v="134"/>
    <s v="P0002"/>
    <n v="4"/>
    <s v="Direct Sales"/>
    <x v="1"/>
    <n v="0"/>
    <s v="Product02"/>
    <s v="Category01"/>
    <s v="Kg"/>
    <n v="105"/>
    <n v="142.80000000000001"/>
    <n v="420"/>
    <n v="571.20000000000005"/>
    <x v="18"/>
    <x v="8"/>
    <n v="2021"/>
  </r>
  <r>
    <x v="135"/>
    <s v="P0018"/>
    <n v="12"/>
    <s v="Direct Sales"/>
    <x v="1"/>
    <n v="0"/>
    <s v="Product18"/>
    <s v="Category02"/>
    <s v="No."/>
    <n v="37"/>
    <n v="49.21"/>
    <n v="444"/>
    <n v="590.52"/>
    <x v="19"/>
    <x v="8"/>
    <n v="2021"/>
  </r>
  <r>
    <x v="135"/>
    <s v="P0021"/>
    <n v="7"/>
    <s v="Online"/>
    <x v="0"/>
    <n v="0"/>
    <s v="Product21"/>
    <s v="Category03"/>
    <s v="Ft"/>
    <n v="126"/>
    <n v="162.54"/>
    <n v="882"/>
    <n v="1137.78"/>
    <x v="19"/>
    <x v="8"/>
    <n v="2021"/>
  </r>
  <r>
    <x v="136"/>
    <s v="P0034"/>
    <n v="1"/>
    <s v="Direct Sales"/>
    <x v="1"/>
    <n v="0"/>
    <s v="Product34"/>
    <s v="Category04"/>
    <s v="Lt"/>
    <n v="55"/>
    <n v="58.3"/>
    <n v="55"/>
    <n v="58.3"/>
    <x v="13"/>
    <x v="8"/>
    <n v="2021"/>
  </r>
  <r>
    <x v="137"/>
    <s v="P0014"/>
    <n v="9"/>
    <s v="Online"/>
    <x v="0"/>
    <n v="0"/>
    <s v="Product14"/>
    <s v="Category02"/>
    <s v="Kg"/>
    <n v="112"/>
    <n v="146.72"/>
    <n v="1008"/>
    <n v="1320.48"/>
    <x v="24"/>
    <x v="8"/>
    <n v="2021"/>
  </r>
  <r>
    <x v="137"/>
    <s v="P0006"/>
    <n v="5"/>
    <s v="Online"/>
    <x v="0"/>
    <n v="0"/>
    <s v="Product06"/>
    <s v="Category01"/>
    <s v="Kg"/>
    <n v="75"/>
    <n v="85.5"/>
    <n v="375"/>
    <n v="427.5"/>
    <x v="24"/>
    <x v="8"/>
    <n v="2021"/>
  </r>
  <r>
    <x v="138"/>
    <s v="P0030"/>
    <n v="14"/>
    <s v="Online"/>
    <x v="1"/>
    <n v="0"/>
    <s v="Product30"/>
    <s v="Category04"/>
    <s v="Ft"/>
    <n v="148"/>
    <n v="201.28"/>
    <n v="2072"/>
    <n v="2817.92"/>
    <x v="0"/>
    <x v="9"/>
    <n v="2021"/>
  </r>
  <r>
    <x v="139"/>
    <s v="P0014"/>
    <n v="15"/>
    <s v="Direct Sales"/>
    <x v="0"/>
    <n v="0"/>
    <s v="Product14"/>
    <s v="Category02"/>
    <s v="Kg"/>
    <n v="112"/>
    <n v="146.72"/>
    <n v="1680"/>
    <n v="2200.8000000000002"/>
    <x v="1"/>
    <x v="9"/>
    <n v="2021"/>
  </r>
  <r>
    <x v="140"/>
    <s v="P0019"/>
    <n v="9"/>
    <s v="Direct Sales"/>
    <x v="0"/>
    <n v="0"/>
    <s v="Product19"/>
    <s v="Category02"/>
    <s v="Ft"/>
    <n v="150"/>
    <n v="210"/>
    <n v="1350"/>
    <n v="1890"/>
    <x v="2"/>
    <x v="9"/>
    <n v="2021"/>
  </r>
  <r>
    <x v="141"/>
    <s v="P0035"/>
    <n v="1"/>
    <s v="Direct Sales"/>
    <x v="0"/>
    <n v="0"/>
    <s v="Product35"/>
    <s v="Category04"/>
    <s v="No."/>
    <n v="5"/>
    <n v="6.7"/>
    <n v="5"/>
    <n v="6.7"/>
    <x v="16"/>
    <x v="9"/>
    <n v="2021"/>
  </r>
  <r>
    <x v="141"/>
    <s v="P0036"/>
    <n v="12"/>
    <s v="Online"/>
    <x v="0"/>
    <n v="0"/>
    <s v="Product36"/>
    <s v="Category04"/>
    <s v="Kg"/>
    <n v="90"/>
    <n v="96.3"/>
    <n v="1080"/>
    <n v="1155.5999999999999"/>
    <x v="16"/>
    <x v="9"/>
    <n v="2021"/>
  </r>
  <r>
    <x v="142"/>
    <s v="P0026"/>
    <n v="6"/>
    <s v="Direct Sales"/>
    <x v="1"/>
    <n v="0"/>
    <s v="Product26"/>
    <s v="Category04"/>
    <s v="No."/>
    <n v="18"/>
    <n v="24.66"/>
    <n v="108"/>
    <n v="147.96"/>
    <x v="20"/>
    <x v="9"/>
    <n v="2021"/>
  </r>
  <r>
    <x v="143"/>
    <s v="P0038"/>
    <n v="5"/>
    <s v="Direct Sales"/>
    <x v="1"/>
    <n v="0"/>
    <s v="Product38"/>
    <s v="Category05"/>
    <s v="Kg"/>
    <n v="72"/>
    <n v="79.92"/>
    <n v="360"/>
    <n v="399.6"/>
    <x v="4"/>
    <x v="9"/>
    <n v="2021"/>
  </r>
  <r>
    <x v="143"/>
    <s v="P0032"/>
    <n v="11"/>
    <s v="Online"/>
    <x v="1"/>
    <n v="0"/>
    <s v="Product32"/>
    <s v="Category04"/>
    <s v="Kg"/>
    <n v="89"/>
    <n v="117.48"/>
    <n v="979"/>
    <n v="1292.28"/>
    <x v="4"/>
    <x v="9"/>
    <n v="2021"/>
  </r>
  <r>
    <x v="144"/>
    <s v="P0035"/>
    <n v="14"/>
    <s v="Direct Sales"/>
    <x v="1"/>
    <n v="0"/>
    <s v="Product35"/>
    <s v="Category04"/>
    <s v="No."/>
    <n v="5"/>
    <n v="6.7"/>
    <n v="70"/>
    <n v="93.8"/>
    <x v="26"/>
    <x v="9"/>
    <n v="2021"/>
  </r>
  <r>
    <x v="145"/>
    <s v="P0011"/>
    <n v="15"/>
    <s v="Direct Sales"/>
    <x v="1"/>
    <n v="0"/>
    <s v="Product11"/>
    <s v="Category02"/>
    <s v="Lt"/>
    <n v="44"/>
    <n v="48.4"/>
    <n v="660"/>
    <n v="726"/>
    <x v="5"/>
    <x v="9"/>
    <n v="2021"/>
  </r>
  <r>
    <x v="146"/>
    <s v="P0027"/>
    <n v="8"/>
    <s v="Online"/>
    <x v="0"/>
    <n v="0"/>
    <s v="Product27"/>
    <s v="Category04"/>
    <s v="Lt"/>
    <n v="48"/>
    <n v="57.120000000000005"/>
    <n v="384"/>
    <n v="456.96000000000004"/>
    <x v="6"/>
    <x v="9"/>
    <n v="2021"/>
  </r>
  <r>
    <x v="147"/>
    <s v="P0001"/>
    <n v="13"/>
    <s v="Direct Sales"/>
    <x v="0"/>
    <n v="0"/>
    <s v="Product01"/>
    <s v="Category01"/>
    <s v="Kg"/>
    <n v="98"/>
    <n v="103.88"/>
    <n v="1274"/>
    <n v="1350.44"/>
    <x v="30"/>
    <x v="9"/>
    <n v="2021"/>
  </r>
  <r>
    <x v="148"/>
    <s v="P0025"/>
    <n v="6"/>
    <s v="Online"/>
    <x v="1"/>
    <n v="0"/>
    <s v="Product25"/>
    <s v="Category03"/>
    <s v="No."/>
    <n v="7"/>
    <n v="8.33"/>
    <n v="42"/>
    <n v="49.980000000000004"/>
    <x v="7"/>
    <x v="9"/>
    <n v="2021"/>
  </r>
  <r>
    <x v="148"/>
    <s v="P0021"/>
    <n v="13"/>
    <s v="Online"/>
    <x v="1"/>
    <n v="0"/>
    <s v="Product21"/>
    <s v="Category03"/>
    <s v="Ft"/>
    <n v="126"/>
    <n v="162.54"/>
    <n v="1638"/>
    <n v="2113.02"/>
    <x v="7"/>
    <x v="9"/>
    <n v="2021"/>
  </r>
  <r>
    <x v="149"/>
    <s v="P0011"/>
    <n v="7"/>
    <s v="Direct Sales"/>
    <x v="1"/>
    <n v="0"/>
    <s v="Product11"/>
    <s v="Category02"/>
    <s v="Lt"/>
    <n v="44"/>
    <n v="48.4"/>
    <n v="308"/>
    <n v="338.8"/>
    <x v="18"/>
    <x v="9"/>
    <n v="2021"/>
  </r>
  <r>
    <x v="149"/>
    <s v="P0024"/>
    <n v="13"/>
    <s v="Online"/>
    <x v="1"/>
    <n v="0"/>
    <s v="Product24"/>
    <s v="Category03"/>
    <s v="Ft"/>
    <n v="144"/>
    <n v="156.96"/>
    <n v="1872"/>
    <n v="2040.48"/>
    <x v="18"/>
    <x v="9"/>
    <n v="2021"/>
  </r>
  <r>
    <x v="149"/>
    <s v="P0009"/>
    <n v="1"/>
    <s v="Direct Sales"/>
    <x v="1"/>
    <n v="0"/>
    <s v="Product09"/>
    <s v="Category01"/>
    <s v="No."/>
    <n v="6"/>
    <n v="7.8599999999999994"/>
    <n v="6"/>
    <n v="7.8599999999999994"/>
    <x v="18"/>
    <x v="9"/>
    <n v="2021"/>
  </r>
  <r>
    <x v="150"/>
    <s v="P0011"/>
    <n v="3"/>
    <s v="Wholesaler"/>
    <x v="1"/>
    <n v="0"/>
    <s v="Product11"/>
    <s v="Category02"/>
    <s v="Lt"/>
    <n v="44"/>
    <n v="48.4"/>
    <n v="132"/>
    <n v="145.19999999999999"/>
    <x v="27"/>
    <x v="9"/>
    <n v="2021"/>
  </r>
  <r>
    <x v="151"/>
    <s v="P0044"/>
    <n v="9"/>
    <s v="Online"/>
    <x v="1"/>
    <n v="0"/>
    <s v="Product44"/>
    <s v="Category05"/>
    <s v="Kg"/>
    <n v="76"/>
    <n v="82.08"/>
    <n v="684"/>
    <n v="738.72"/>
    <x v="11"/>
    <x v="9"/>
    <n v="2021"/>
  </r>
  <r>
    <x v="152"/>
    <s v="P0004"/>
    <n v="6"/>
    <s v="Wholesaler"/>
    <x v="1"/>
    <n v="0"/>
    <s v="Product04"/>
    <s v="Category01"/>
    <s v="Lt"/>
    <n v="44"/>
    <n v="48.84"/>
    <n v="264"/>
    <n v="293.04000000000002"/>
    <x v="12"/>
    <x v="9"/>
    <n v="2021"/>
  </r>
  <r>
    <x v="153"/>
    <s v="P0008"/>
    <n v="1"/>
    <s v="Direct Sales"/>
    <x v="1"/>
    <n v="0"/>
    <s v="Product08"/>
    <s v="Category01"/>
    <s v="Kg"/>
    <n v="83"/>
    <n v="94.62"/>
    <n v="83"/>
    <n v="94.62"/>
    <x v="14"/>
    <x v="9"/>
    <n v="2021"/>
  </r>
  <r>
    <x v="154"/>
    <s v="P0038"/>
    <n v="14"/>
    <s v="Online"/>
    <x v="0"/>
    <n v="0"/>
    <s v="Product38"/>
    <s v="Category05"/>
    <s v="Kg"/>
    <n v="72"/>
    <n v="79.92"/>
    <n v="1008"/>
    <n v="1118.8800000000001"/>
    <x v="28"/>
    <x v="9"/>
    <n v="2021"/>
  </r>
  <r>
    <x v="155"/>
    <s v="P0021"/>
    <n v="6"/>
    <s v="Online"/>
    <x v="1"/>
    <n v="0"/>
    <s v="Product21"/>
    <s v="Category03"/>
    <s v="Ft"/>
    <n v="126"/>
    <n v="162.54"/>
    <n v="756"/>
    <n v="975.24"/>
    <x v="25"/>
    <x v="9"/>
    <n v="2021"/>
  </r>
  <r>
    <x v="156"/>
    <s v="P0013"/>
    <n v="12"/>
    <s v="Direct Sales"/>
    <x v="1"/>
    <n v="0"/>
    <s v="Product13"/>
    <s v="Category02"/>
    <s v="Kg"/>
    <n v="112"/>
    <n v="122.08"/>
    <n v="1344"/>
    <n v="1464.96"/>
    <x v="2"/>
    <x v="10"/>
    <n v="2021"/>
  </r>
  <r>
    <x v="157"/>
    <s v="P0036"/>
    <n v="10"/>
    <s v="Direct Sales"/>
    <x v="0"/>
    <n v="0"/>
    <s v="Product36"/>
    <s v="Category04"/>
    <s v="Kg"/>
    <n v="90"/>
    <n v="96.3"/>
    <n v="900"/>
    <n v="963"/>
    <x v="16"/>
    <x v="10"/>
    <n v="2021"/>
  </r>
  <r>
    <x v="158"/>
    <s v="P0007"/>
    <n v="15"/>
    <s v="Direct Sales"/>
    <x v="0"/>
    <n v="0"/>
    <s v="Product07"/>
    <s v="Category01"/>
    <s v="Lt"/>
    <n v="43"/>
    <n v="47.730000000000004"/>
    <n v="645"/>
    <n v="715.95"/>
    <x v="21"/>
    <x v="10"/>
    <n v="2021"/>
  </r>
  <r>
    <x v="159"/>
    <s v="P0042"/>
    <n v="6"/>
    <s v="Online"/>
    <x v="1"/>
    <n v="0"/>
    <s v="Product42"/>
    <s v="Category05"/>
    <s v="Ft"/>
    <n v="120"/>
    <n v="162"/>
    <n v="720"/>
    <n v="972"/>
    <x v="26"/>
    <x v="10"/>
    <n v="2021"/>
  </r>
  <r>
    <x v="160"/>
    <s v="P0040"/>
    <n v="12"/>
    <s v="Wholesaler"/>
    <x v="0"/>
    <n v="0"/>
    <s v="Product40"/>
    <s v="Category05"/>
    <s v="Kg"/>
    <n v="90"/>
    <n v="115.2"/>
    <n v="1080"/>
    <n v="1382.4"/>
    <x v="5"/>
    <x v="10"/>
    <n v="2021"/>
  </r>
  <r>
    <x v="161"/>
    <s v="P0010"/>
    <n v="3"/>
    <s v="Online"/>
    <x v="1"/>
    <n v="0"/>
    <s v="Product10"/>
    <s v="Category02"/>
    <s v="Ft"/>
    <n v="148"/>
    <n v="164.28"/>
    <n v="444"/>
    <n v="492.84000000000003"/>
    <x v="6"/>
    <x v="10"/>
    <n v="2021"/>
  </r>
  <r>
    <x v="162"/>
    <s v="P0034"/>
    <n v="14"/>
    <s v="Online"/>
    <x v="0"/>
    <n v="0"/>
    <s v="Product34"/>
    <s v="Category04"/>
    <s v="Lt"/>
    <n v="55"/>
    <n v="58.3"/>
    <n v="770"/>
    <n v="816.19999999999993"/>
    <x v="9"/>
    <x v="10"/>
    <n v="2021"/>
  </r>
  <r>
    <x v="162"/>
    <s v="P0008"/>
    <n v="11"/>
    <s v="Online"/>
    <x v="1"/>
    <n v="0"/>
    <s v="Product08"/>
    <s v="Category01"/>
    <s v="Kg"/>
    <n v="83"/>
    <n v="94.62"/>
    <n v="913"/>
    <n v="1040.8200000000002"/>
    <x v="9"/>
    <x v="10"/>
    <n v="2021"/>
  </r>
  <r>
    <x v="163"/>
    <s v="P0014"/>
    <n v="1"/>
    <s v="Wholesaler"/>
    <x v="0"/>
    <n v="0"/>
    <s v="Product14"/>
    <s v="Category02"/>
    <s v="Kg"/>
    <n v="112"/>
    <n v="146.72"/>
    <n v="112"/>
    <n v="146.72"/>
    <x v="10"/>
    <x v="10"/>
    <n v="2021"/>
  </r>
  <r>
    <x v="163"/>
    <s v="P0006"/>
    <n v="1"/>
    <s v="Online"/>
    <x v="1"/>
    <n v="0"/>
    <s v="Product06"/>
    <s v="Category01"/>
    <s v="Kg"/>
    <n v="75"/>
    <n v="85.5"/>
    <n v="75"/>
    <n v="85.5"/>
    <x v="10"/>
    <x v="10"/>
    <n v="2021"/>
  </r>
  <r>
    <x v="164"/>
    <s v="P0012"/>
    <n v="8"/>
    <s v="Online"/>
    <x v="0"/>
    <n v="0"/>
    <s v="Product12"/>
    <s v="Category02"/>
    <s v="Kg"/>
    <n v="73"/>
    <n v="94.17"/>
    <n v="584"/>
    <n v="753.36"/>
    <x v="13"/>
    <x v="10"/>
    <n v="2021"/>
  </r>
  <r>
    <x v="165"/>
    <s v="P0040"/>
    <n v="2"/>
    <s v="Direct Sales"/>
    <x v="1"/>
    <n v="0"/>
    <s v="Product40"/>
    <s v="Category05"/>
    <s v="Kg"/>
    <n v="90"/>
    <n v="115.2"/>
    <n v="180"/>
    <n v="230.4"/>
    <x v="14"/>
    <x v="10"/>
    <n v="2021"/>
  </r>
  <r>
    <x v="166"/>
    <s v="P0039"/>
    <n v="15"/>
    <s v="Direct Sales"/>
    <x v="0"/>
    <n v="0"/>
    <s v="Product39"/>
    <s v="Category05"/>
    <s v="No."/>
    <n v="37"/>
    <n v="42.55"/>
    <n v="555"/>
    <n v="638.25"/>
    <x v="24"/>
    <x v="10"/>
    <n v="2021"/>
  </r>
  <r>
    <x v="167"/>
    <s v="P0016"/>
    <n v="10"/>
    <s v="Direct Sales"/>
    <x v="1"/>
    <n v="0"/>
    <s v="Product16"/>
    <s v="Category02"/>
    <s v="No."/>
    <n v="13"/>
    <n v="16.64"/>
    <n v="130"/>
    <n v="166.4"/>
    <x v="1"/>
    <x v="11"/>
    <n v="2021"/>
  </r>
  <r>
    <x v="168"/>
    <s v="P0034"/>
    <n v="2"/>
    <s v="Online"/>
    <x v="1"/>
    <n v="0"/>
    <s v="Product34"/>
    <s v="Category04"/>
    <s v="Lt"/>
    <n v="55"/>
    <n v="58.3"/>
    <n v="110"/>
    <n v="116.6"/>
    <x v="2"/>
    <x v="11"/>
    <n v="2021"/>
  </r>
  <r>
    <x v="168"/>
    <s v="P0019"/>
    <n v="8"/>
    <s v="Online"/>
    <x v="0"/>
    <n v="0"/>
    <s v="Product19"/>
    <s v="Category02"/>
    <s v="Ft"/>
    <n v="150"/>
    <n v="210"/>
    <n v="1200"/>
    <n v="1680"/>
    <x v="2"/>
    <x v="11"/>
    <n v="2021"/>
  </r>
  <r>
    <x v="169"/>
    <s v="P0004"/>
    <n v="15"/>
    <s v="Direct Sales"/>
    <x v="1"/>
    <n v="0"/>
    <s v="Product04"/>
    <s v="Category01"/>
    <s v="Lt"/>
    <n v="44"/>
    <n v="48.84"/>
    <n v="660"/>
    <n v="732.6"/>
    <x v="15"/>
    <x v="11"/>
    <n v="2021"/>
  </r>
  <r>
    <x v="169"/>
    <s v="P0010"/>
    <n v="1"/>
    <s v="Direct Sales"/>
    <x v="0"/>
    <n v="0"/>
    <s v="Product10"/>
    <s v="Category02"/>
    <s v="Ft"/>
    <n v="148"/>
    <n v="164.28"/>
    <n v="148"/>
    <n v="164.28"/>
    <x v="15"/>
    <x v="11"/>
    <n v="2021"/>
  </r>
  <r>
    <x v="170"/>
    <s v="P0013"/>
    <n v="8"/>
    <s v="Direct Sales"/>
    <x v="0"/>
    <n v="0"/>
    <s v="Product13"/>
    <s v="Category02"/>
    <s v="Kg"/>
    <n v="112"/>
    <n v="122.08"/>
    <n v="896"/>
    <n v="976.64"/>
    <x v="20"/>
    <x v="11"/>
    <n v="2021"/>
  </r>
  <r>
    <x v="171"/>
    <s v="P0044"/>
    <n v="14"/>
    <s v="Direct Sales"/>
    <x v="0"/>
    <n v="0"/>
    <s v="Product44"/>
    <s v="Category05"/>
    <s v="Kg"/>
    <n v="76"/>
    <n v="82.08"/>
    <n v="1064"/>
    <n v="1149.1199999999999"/>
    <x v="21"/>
    <x v="11"/>
    <n v="2021"/>
  </r>
  <r>
    <x v="172"/>
    <s v="P0042"/>
    <n v="4"/>
    <s v="Direct Sales"/>
    <x v="0"/>
    <n v="0"/>
    <s v="Product42"/>
    <s v="Category05"/>
    <s v="Ft"/>
    <n v="120"/>
    <n v="162"/>
    <n v="480"/>
    <n v="648"/>
    <x v="29"/>
    <x v="11"/>
    <n v="2021"/>
  </r>
  <r>
    <x v="173"/>
    <s v="P0003"/>
    <n v="2"/>
    <s v="Direct Sales"/>
    <x v="1"/>
    <n v="0"/>
    <s v="Product03"/>
    <s v="Category01"/>
    <s v="Kg"/>
    <n v="71"/>
    <n v="80.94"/>
    <n v="142"/>
    <n v="161.88"/>
    <x v="7"/>
    <x v="11"/>
    <n v="2021"/>
  </r>
  <r>
    <x v="173"/>
    <s v="P0022"/>
    <n v="8"/>
    <s v="Online"/>
    <x v="1"/>
    <n v="0"/>
    <s v="Product22"/>
    <s v="Category03"/>
    <s v="Ft"/>
    <n v="121"/>
    <n v="141.57"/>
    <n v="968"/>
    <n v="1132.56"/>
    <x v="7"/>
    <x v="11"/>
    <n v="2021"/>
  </r>
  <r>
    <x v="174"/>
    <s v="P0023"/>
    <n v="12"/>
    <s v="Direct Sales"/>
    <x v="0"/>
    <n v="0"/>
    <s v="Product23"/>
    <s v="Category03"/>
    <s v="Ft"/>
    <n v="141"/>
    <n v="149.46"/>
    <n v="1692"/>
    <n v="1793.52"/>
    <x v="8"/>
    <x v="11"/>
    <n v="2021"/>
  </r>
  <r>
    <x v="174"/>
    <s v="P0029"/>
    <n v="3"/>
    <s v="Wholesaler"/>
    <x v="0"/>
    <n v="0"/>
    <s v="Product29"/>
    <s v="Category04"/>
    <s v="Lt"/>
    <n v="47"/>
    <n v="53.11"/>
    <n v="141"/>
    <n v="159.32999999999998"/>
    <x v="8"/>
    <x v="11"/>
    <n v="2021"/>
  </r>
  <r>
    <x v="174"/>
    <s v="P0011"/>
    <n v="10"/>
    <s v="Online"/>
    <x v="0"/>
    <n v="0"/>
    <s v="Product11"/>
    <s v="Category02"/>
    <s v="Lt"/>
    <n v="44"/>
    <n v="48.4"/>
    <n v="440"/>
    <n v="484"/>
    <x v="8"/>
    <x v="11"/>
    <n v="2021"/>
  </r>
  <r>
    <x v="175"/>
    <s v="P0012"/>
    <n v="14"/>
    <s v="Direct Sales"/>
    <x v="0"/>
    <n v="0"/>
    <s v="Product12"/>
    <s v="Category02"/>
    <s v="Kg"/>
    <n v="73"/>
    <n v="94.17"/>
    <n v="1022"/>
    <n v="1318.38"/>
    <x v="9"/>
    <x v="11"/>
    <n v="2021"/>
  </r>
  <r>
    <x v="176"/>
    <s v="P0026"/>
    <n v="10"/>
    <s v="Online"/>
    <x v="1"/>
    <n v="0"/>
    <s v="Product26"/>
    <s v="Category04"/>
    <s v="No."/>
    <n v="18"/>
    <n v="24.66"/>
    <n v="180"/>
    <n v="246.6"/>
    <x v="10"/>
    <x v="11"/>
    <n v="2021"/>
  </r>
  <r>
    <x v="177"/>
    <s v="P0042"/>
    <n v="8"/>
    <s v="Wholesaler"/>
    <x v="1"/>
    <n v="0"/>
    <s v="Product42"/>
    <s v="Category05"/>
    <s v="Ft"/>
    <n v="120"/>
    <n v="162"/>
    <n v="960"/>
    <n v="1296"/>
    <x v="27"/>
    <x v="11"/>
    <n v="2021"/>
  </r>
  <r>
    <x v="177"/>
    <s v="P0036"/>
    <n v="8"/>
    <s v="Wholesaler"/>
    <x v="0"/>
    <n v="0"/>
    <s v="Product36"/>
    <s v="Category04"/>
    <s v="Kg"/>
    <n v="90"/>
    <n v="96.3"/>
    <n v="720"/>
    <n v="770.4"/>
    <x v="27"/>
    <x v="11"/>
    <n v="2021"/>
  </r>
  <r>
    <x v="178"/>
    <s v="P0041"/>
    <n v="14"/>
    <s v="Online"/>
    <x v="1"/>
    <n v="0"/>
    <s v="Product41"/>
    <s v="Category05"/>
    <s v="Ft"/>
    <n v="138"/>
    <n v="173.88"/>
    <n v="1932"/>
    <n v="2434.3199999999997"/>
    <x v="12"/>
    <x v="11"/>
    <n v="2021"/>
  </r>
  <r>
    <x v="179"/>
    <s v="P0029"/>
    <n v="14"/>
    <s v="Direct Sales"/>
    <x v="1"/>
    <n v="0"/>
    <s v="Product29"/>
    <s v="Category04"/>
    <s v="Lt"/>
    <n v="47"/>
    <n v="53.11"/>
    <n v="658"/>
    <n v="743.54"/>
    <x v="13"/>
    <x v="11"/>
    <n v="2021"/>
  </r>
  <r>
    <x v="180"/>
    <s v="P0029"/>
    <n v="6"/>
    <s v="Direct Sales"/>
    <x v="1"/>
    <n v="0"/>
    <s v="Product29"/>
    <s v="Category04"/>
    <s v="Lt"/>
    <n v="47"/>
    <n v="53.11"/>
    <n v="282"/>
    <n v="318.65999999999997"/>
    <x v="14"/>
    <x v="11"/>
    <n v="2021"/>
  </r>
  <r>
    <x v="181"/>
    <s v="P0010"/>
    <n v="13"/>
    <s v="Online"/>
    <x v="0"/>
    <n v="0"/>
    <s v="Product10"/>
    <s v="Category02"/>
    <s v="Ft"/>
    <n v="148"/>
    <n v="164.28"/>
    <n v="1924"/>
    <n v="2135.64"/>
    <x v="24"/>
    <x v="11"/>
    <n v="2021"/>
  </r>
  <r>
    <x v="182"/>
    <s v="P0022"/>
    <n v="1"/>
    <s v="Wholesaler"/>
    <x v="1"/>
    <n v="0"/>
    <s v="Product22"/>
    <s v="Category03"/>
    <s v="Ft"/>
    <n v="121"/>
    <n v="141.57"/>
    <n v="121"/>
    <n v="141.57"/>
    <x v="0"/>
    <x v="0"/>
    <n v="2022"/>
  </r>
  <r>
    <x v="183"/>
    <s v="P0010"/>
    <n v="7"/>
    <s v="Direct Sales"/>
    <x v="1"/>
    <n v="0"/>
    <s v="Product10"/>
    <s v="Category02"/>
    <s v="Ft"/>
    <n v="148"/>
    <n v="164.28"/>
    <n v="1036"/>
    <n v="1149.96"/>
    <x v="1"/>
    <x v="0"/>
    <n v="2022"/>
  </r>
  <r>
    <x v="183"/>
    <s v="P0015"/>
    <n v="2"/>
    <s v="Online"/>
    <x v="1"/>
    <n v="0"/>
    <s v="Product15"/>
    <s v="Category02"/>
    <s v="No."/>
    <n v="12"/>
    <n v="15.719999999999999"/>
    <n v="24"/>
    <n v="31.439999999999998"/>
    <x v="1"/>
    <x v="0"/>
    <n v="2022"/>
  </r>
  <r>
    <x v="183"/>
    <s v="P0033"/>
    <n v="1"/>
    <s v="Direct Sales"/>
    <x v="1"/>
    <n v="0"/>
    <s v="Product33"/>
    <s v="Category04"/>
    <s v="Kg"/>
    <n v="95"/>
    <n v="119.7"/>
    <n v="95"/>
    <n v="119.7"/>
    <x v="1"/>
    <x v="0"/>
    <n v="2022"/>
  </r>
  <r>
    <x v="184"/>
    <s v="P0043"/>
    <n v="9"/>
    <s v="Direct Sales"/>
    <x v="1"/>
    <n v="0"/>
    <s v="Product43"/>
    <s v="Category05"/>
    <s v="Kg"/>
    <n v="67"/>
    <n v="83.08"/>
    <n v="603"/>
    <n v="747.72"/>
    <x v="2"/>
    <x v="0"/>
    <n v="2022"/>
  </r>
  <r>
    <x v="185"/>
    <s v="P0012"/>
    <n v="8"/>
    <s v="Direct Sales"/>
    <x v="0"/>
    <n v="0"/>
    <s v="Product12"/>
    <s v="Category02"/>
    <s v="Kg"/>
    <n v="73"/>
    <n v="94.17"/>
    <n v="584"/>
    <n v="753.36"/>
    <x v="3"/>
    <x v="0"/>
    <n v="2022"/>
  </r>
  <r>
    <x v="185"/>
    <s v="P0029"/>
    <n v="1"/>
    <s v="Online"/>
    <x v="0"/>
    <n v="0"/>
    <s v="Product29"/>
    <s v="Category04"/>
    <s v="Lt"/>
    <n v="47"/>
    <n v="53.11"/>
    <n v="47"/>
    <n v="53.11"/>
    <x v="3"/>
    <x v="0"/>
    <n v="2022"/>
  </r>
  <r>
    <x v="186"/>
    <s v="P0032"/>
    <n v="12"/>
    <s v="Direct Sales"/>
    <x v="0"/>
    <n v="0"/>
    <s v="Product32"/>
    <s v="Category04"/>
    <s v="Kg"/>
    <n v="89"/>
    <n v="117.48"/>
    <n v="1068"/>
    <n v="1409.76"/>
    <x v="4"/>
    <x v="0"/>
    <n v="2022"/>
  </r>
  <r>
    <x v="187"/>
    <s v="P0034"/>
    <n v="14"/>
    <s v="Online"/>
    <x v="0"/>
    <n v="0"/>
    <s v="Product34"/>
    <s v="Category04"/>
    <s v="Lt"/>
    <n v="55"/>
    <n v="58.3"/>
    <n v="770"/>
    <n v="816.19999999999993"/>
    <x v="26"/>
    <x v="0"/>
    <n v="2022"/>
  </r>
  <r>
    <x v="188"/>
    <s v="P0032"/>
    <n v="2"/>
    <s v="Direct Sales"/>
    <x v="0"/>
    <n v="0"/>
    <s v="Product32"/>
    <s v="Category04"/>
    <s v="Kg"/>
    <n v="89"/>
    <n v="117.48"/>
    <n v="178"/>
    <n v="234.96"/>
    <x v="5"/>
    <x v="0"/>
    <n v="2022"/>
  </r>
  <r>
    <x v="189"/>
    <s v="P0019"/>
    <n v="6"/>
    <s v="Online"/>
    <x v="0"/>
    <n v="0"/>
    <s v="Product19"/>
    <s v="Category02"/>
    <s v="Ft"/>
    <n v="150"/>
    <n v="210"/>
    <n v="900"/>
    <n v="1260"/>
    <x v="22"/>
    <x v="0"/>
    <n v="2022"/>
  </r>
  <r>
    <x v="190"/>
    <s v="P0011"/>
    <n v="14"/>
    <s v="Direct Sales"/>
    <x v="0"/>
    <n v="0"/>
    <s v="Product11"/>
    <s v="Category02"/>
    <s v="Lt"/>
    <n v="44"/>
    <n v="48.4"/>
    <n v="616"/>
    <n v="677.6"/>
    <x v="29"/>
    <x v="0"/>
    <n v="2022"/>
  </r>
  <r>
    <x v="191"/>
    <s v="P0022"/>
    <n v="10"/>
    <s v="Direct Sales"/>
    <x v="1"/>
    <n v="0"/>
    <s v="Product22"/>
    <s v="Category03"/>
    <s v="Ft"/>
    <n v="121"/>
    <n v="141.57"/>
    <n v="1210"/>
    <n v="1415.6999999999998"/>
    <x v="17"/>
    <x v="0"/>
    <n v="2022"/>
  </r>
  <r>
    <x v="192"/>
    <s v="P0014"/>
    <n v="11"/>
    <s v="Online"/>
    <x v="1"/>
    <n v="0"/>
    <s v="Product14"/>
    <s v="Category02"/>
    <s v="Kg"/>
    <n v="112"/>
    <n v="146.72"/>
    <n v="1232"/>
    <n v="1613.92"/>
    <x v="23"/>
    <x v="0"/>
    <n v="2022"/>
  </r>
  <r>
    <x v="193"/>
    <s v="P0040"/>
    <n v="4"/>
    <s v="Online"/>
    <x v="0"/>
    <n v="0"/>
    <s v="Product40"/>
    <s v="Category05"/>
    <s v="Kg"/>
    <n v="90"/>
    <n v="115.2"/>
    <n v="360"/>
    <n v="460.8"/>
    <x v="30"/>
    <x v="0"/>
    <n v="2022"/>
  </r>
  <r>
    <x v="194"/>
    <s v="P0008"/>
    <n v="9"/>
    <s v="Wholesaler"/>
    <x v="1"/>
    <n v="0"/>
    <s v="Product08"/>
    <s v="Category01"/>
    <s v="Kg"/>
    <n v="83"/>
    <n v="94.62"/>
    <n v="747"/>
    <n v="851.58"/>
    <x v="7"/>
    <x v="0"/>
    <n v="2022"/>
  </r>
  <r>
    <x v="195"/>
    <s v="P0021"/>
    <n v="2"/>
    <s v="Direct Sales"/>
    <x v="1"/>
    <n v="0"/>
    <s v="Product21"/>
    <s v="Category03"/>
    <s v="Ft"/>
    <n v="126"/>
    <n v="162.54"/>
    <n v="252"/>
    <n v="325.08"/>
    <x v="9"/>
    <x v="0"/>
    <n v="2022"/>
  </r>
  <r>
    <x v="195"/>
    <s v="P0014"/>
    <n v="7"/>
    <s v="Online"/>
    <x v="0"/>
    <n v="0"/>
    <s v="Product14"/>
    <s v="Category02"/>
    <s v="Kg"/>
    <n v="112"/>
    <n v="146.72"/>
    <n v="784"/>
    <n v="1027.04"/>
    <x v="9"/>
    <x v="0"/>
    <n v="2022"/>
  </r>
  <r>
    <x v="196"/>
    <s v="P0001"/>
    <n v="6"/>
    <s v="Online"/>
    <x v="1"/>
    <n v="0"/>
    <s v="Product01"/>
    <s v="Category01"/>
    <s v="Kg"/>
    <n v="98"/>
    <n v="103.88"/>
    <n v="588"/>
    <n v="623.28"/>
    <x v="18"/>
    <x v="0"/>
    <n v="2022"/>
  </r>
  <r>
    <x v="197"/>
    <s v="P0002"/>
    <n v="5"/>
    <s v="Wholesaler"/>
    <x v="1"/>
    <n v="0"/>
    <s v="Product02"/>
    <s v="Category01"/>
    <s v="Kg"/>
    <n v="105"/>
    <n v="142.80000000000001"/>
    <n v="525"/>
    <n v="714"/>
    <x v="19"/>
    <x v="0"/>
    <n v="2022"/>
  </r>
  <r>
    <x v="197"/>
    <s v="P0042"/>
    <n v="8"/>
    <s v="Direct Sales"/>
    <x v="0"/>
    <n v="0"/>
    <s v="Product42"/>
    <s v="Category05"/>
    <s v="Ft"/>
    <n v="120"/>
    <n v="162"/>
    <n v="960"/>
    <n v="1296"/>
    <x v="19"/>
    <x v="0"/>
    <n v="2022"/>
  </r>
  <r>
    <x v="198"/>
    <s v="P0030"/>
    <n v="15"/>
    <s v="Online"/>
    <x v="0"/>
    <n v="0"/>
    <s v="Product30"/>
    <s v="Category04"/>
    <s v="Ft"/>
    <n v="148"/>
    <n v="201.28"/>
    <n v="2220"/>
    <n v="3019.2"/>
    <x v="27"/>
    <x v="0"/>
    <n v="2022"/>
  </r>
  <r>
    <x v="199"/>
    <s v="P0017"/>
    <n v="14"/>
    <s v="Direct Sales"/>
    <x v="1"/>
    <n v="0"/>
    <s v="Product17"/>
    <s v="Category02"/>
    <s v="Ft"/>
    <n v="134"/>
    <n v="156.78"/>
    <n v="1876"/>
    <n v="2194.92"/>
    <x v="11"/>
    <x v="0"/>
    <n v="2022"/>
  </r>
  <r>
    <x v="200"/>
    <s v="P0016"/>
    <n v="11"/>
    <s v="Direct Sales"/>
    <x v="0"/>
    <n v="0"/>
    <s v="Product16"/>
    <s v="Category02"/>
    <s v="No."/>
    <n v="13"/>
    <n v="16.64"/>
    <n v="143"/>
    <n v="183.04000000000002"/>
    <x v="14"/>
    <x v="0"/>
    <n v="2022"/>
  </r>
  <r>
    <x v="201"/>
    <s v="P0023"/>
    <n v="6"/>
    <s v="Online"/>
    <x v="1"/>
    <n v="0"/>
    <s v="Product23"/>
    <s v="Category03"/>
    <s v="Ft"/>
    <n v="141"/>
    <n v="149.46"/>
    <n v="846"/>
    <n v="896.76"/>
    <x v="25"/>
    <x v="0"/>
    <n v="2022"/>
  </r>
  <r>
    <x v="201"/>
    <s v="P0041"/>
    <n v="9"/>
    <s v="Direct Sales"/>
    <x v="1"/>
    <n v="0"/>
    <s v="Product41"/>
    <s v="Category05"/>
    <s v="Ft"/>
    <n v="138"/>
    <n v="173.88"/>
    <n v="1242"/>
    <n v="1564.92"/>
    <x v="25"/>
    <x v="0"/>
    <n v="2022"/>
  </r>
  <r>
    <x v="202"/>
    <s v="P0005"/>
    <n v="9"/>
    <s v="Direct Sales"/>
    <x v="1"/>
    <n v="0"/>
    <s v="Product05"/>
    <s v="Category01"/>
    <s v="Ft"/>
    <n v="133"/>
    <n v="155.61000000000001"/>
    <n v="1197"/>
    <n v="1400.4900000000002"/>
    <x v="0"/>
    <x v="1"/>
    <n v="2022"/>
  </r>
  <r>
    <x v="203"/>
    <s v="P0014"/>
    <n v="8"/>
    <s v="Direct Sales"/>
    <x v="0"/>
    <n v="0"/>
    <s v="Product14"/>
    <s v="Category02"/>
    <s v="Kg"/>
    <n v="112"/>
    <n v="146.72"/>
    <n v="896"/>
    <n v="1173.76"/>
    <x v="2"/>
    <x v="1"/>
    <n v="2022"/>
  </r>
  <r>
    <x v="204"/>
    <s v="P0018"/>
    <n v="6"/>
    <s v="Direct Sales"/>
    <x v="1"/>
    <n v="0"/>
    <s v="Product18"/>
    <s v="Category02"/>
    <s v="No."/>
    <n v="37"/>
    <n v="49.21"/>
    <n v="222"/>
    <n v="295.26"/>
    <x v="15"/>
    <x v="1"/>
    <n v="2022"/>
  </r>
  <r>
    <x v="205"/>
    <s v="P0002"/>
    <n v="6"/>
    <s v="Direct Sales"/>
    <x v="1"/>
    <n v="0"/>
    <s v="Product02"/>
    <s v="Category01"/>
    <s v="Kg"/>
    <n v="105"/>
    <n v="142.80000000000001"/>
    <n v="630"/>
    <n v="856.80000000000007"/>
    <x v="16"/>
    <x v="1"/>
    <n v="2022"/>
  </r>
  <r>
    <x v="206"/>
    <s v="P0005"/>
    <n v="11"/>
    <s v="Online"/>
    <x v="1"/>
    <n v="0"/>
    <s v="Product05"/>
    <s v="Category01"/>
    <s v="Ft"/>
    <n v="133"/>
    <n v="155.61000000000001"/>
    <n v="1463"/>
    <n v="1711.71"/>
    <x v="21"/>
    <x v="1"/>
    <n v="2022"/>
  </r>
  <r>
    <x v="206"/>
    <s v="P0004"/>
    <n v="3"/>
    <s v="Online"/>
    <x v="1"/>
    <n v="0"/>
    <s v="Product04"/>
    <s v="Category01"/>
    <s v="Lt"/>
    <n v="44"/>
    <n v="48.84"/>
    <n v="132"/>
    <n v="146.52000000000001"/>
    <x v="21"/>
    <x v="1"/>
    <n v="2022"/>
  </r>
  <r>
    <x v="207"/>
    <s v="P0032"/>
    <n v="14"/>
    <s v="Online"/>
    <x v="0"/>
    <n v="0"/>
    <s v="Product32"/>
    <s v="Category04"/>
    <s v="Kg"/>
    <n v="89"/>
    <n v="117.48"/>
    <n v="1246"/>
    <n v="1644.72"/>
    <x v="4"/>
    <x v="1"/>
    <n v="2022"/>
  </r>
  <r>
    <x v="208"/>
    <s v="P0010"/>
    <n v="13"/>
    <s v="Direct Sales"/>
    <x v="1"/>
    <n v="0"/>
    <s v="Product10"/>
    <s v="Category02"/>
    <s v="Ft"/>
    <n v="148"/>
    <n v="164.28"/>
    <n v="1924"/>
    <n v="2135.64"/>
    <x v="6"/>
    <x v="1"/>
    <n v="2022"/>
  </r>
  <r>
    <x v="209"/>
    <s v="P0026"/>
    <n v="8"/>
    <s v="Online"/>
    <x v="1"/>
    <n v="0"/>
    <s v="Product26"/>
    <s v="Category04"/>
    <s v="No."/>
    <n v="18"/>
    <n v="24.66"/>
    <n v="144"/>
    <n v="197.28"/>
    <x v="29"/>
    <x v="1"/>
    <n v="2022"/>
  </r>
  <r>
    <x v="209"/>
    <s v="P0028"/>
    <n v="3"/>
    <s v="Direct Sales"/>
    <x v="1"/>
    <n v="0"/>
    <s v="Product28"/>
    <s v="Category04"/>
    <s v="No."/>
    <n v="37"/>
    <n v="41.81"/>
    <n v="111"/>
    <n v="125.43"/>
    <x v="29"/>
    <x v="1"/>
    <n v="2022"/>
  </r>
  <r>
    <x v="210"/>
    <s v="P0032"/>
    <n v="1"/>
    <s v="Online"/>
    <x v="1"/>
    <n v="0"/>
    <s v="Product32"/>
    <s v="Category04"/>
    <s v="Kg"/>
    <n v="89"/>
    <n v="117.48"/>
    <n v="89"/>
    <n v="117.48"/>
    <x v="23"/>
    <x v="1"/>
    <n v="2022"/>
  </r>
  <r>
    <x v="211"/>
    <s v="P0002"/>
    <n v="13"/>
    <s v="Online"/>
    <x v="1"/>
    <n v="0"/>
    <s v="Product02"/>
    <s v="Category01"/>
    <s v="Kg"/>
    <n v="105"/>
    <n v="142.80000000000001"/>
    <n v="1365"/>
    <n v="1856.4"/>
    <x v="8"/>
    <x v="1"/>
    <n v="2022"/>
  </r>
  <r>
    <x v="212"/>
    <s v="P0012"/>
    <n v="6"/>
    <s v="Direct Sales"/>
    <x v="1"/>
    <n v="0"/>
    <s v="Product12"/>
    <s v="Category02"/>
    <s v="Kg"/>
    <n v="73"/>
    <n v="94.17"/>
    <n v="438"/>
    <n v="565.02"/>
    <x v="9"/>
    <x v="1"/>
    <n v="2022"/>
  </r>
  <r>
    <x v="213"/>
    <s v="P0013"/>
    <n v="6"/>
    <s v="Online"/>
    <x v="0"/>
    <n v="0"/>
    <s v="Product13"/>
    <s v="Category02"/>
    <s v="Kg"/>
    <n v="112"/>
    <n v="122.08"/>
    <n v="672"/>
    <n v="732.48"/>
    <x v="19"/>
    <x v="1"/>
    <n v="2022"/>
  </r>
  <r>
    <x v="213"/>
    <s v="P0016"/>
    <n v="15"/>
    <s v="Online"/>
    <x v="1"/>
    <n v="0"/>
    <s v="Product16"/>
    <s v="Category02"/>
    <s v="No."/>
    <n v="13"/>
    <n v="16.64"/>
    <n v="195"/>
    <n v="249.60000000000002"/>
    <x v="19"/>
    <x v="1"/>
    <n v="2022"/>
  </r>
  <r>
    <x v="213"/>
    <s v="P0036"/>
    <n v="8"/>
    <s v="Direct Sales"/>
    <x v="0"/>
    <n v="0"/>
    <s v="Product36"/>
    <s v="Category04"/>
    <s v="Kg"/>
    <n v="90"/>
    <n v="96.3"/>
    <n v="720"/>
    <n v="770.4"/>
    <x v="19"/>
    <x v="1"/>
    <n v="2022"/>
  </r>
  <r>
    <x v="214"/>
    <s v="P0012"/>
    <n v="7"/>
    <s v="Direct Sales"/>
    <x v="1"/>
    <n v="0"/>
    <s v="Product12"/>
    <s v="Category02"/>
    <s v="Kg"/>
    <n v="73"/>
    <n v="94.17"/>
    <n v="511"/>
    <n v="659.19"/>
    <x v="13"/>
    <x v="1"/>
    <n v="2022"/>
  </r>
  <r>
    <x v="214"/>
    <s v="P0005"/>
    <n v="15"/>
    <s v="Direct Sales"/>
    <x v="0"/>
    <n v="0"/>
    <s v="Product05"/>
    <s v="Category01"/>
    <s v="Ft"/>
    <n v="133"/>
    <n v="155.61000000000001"/>
    <n v="1995"/>
    <n v="2334.15"/>
    <x v="13"/>
    <x v="1"/>
    <n v="2022"/>
  </r>
  <r>
    <x v="215"/>
    <s v="P0037"/>
    <n v="15"/>
    <s v="Direct Sales"/>
    <x v="1"/>
    <n v="0"/>
    <s v="Product37"/>
    <s v="Category05"/>
    <s v="Kg"/>
    <n v="67"/>
    <n v="85.76"/>
    <n v="1005"/>
    <n v="1286.4000000000001"/>
    <x v="14"/>
    <x v="1"/>
    <n v="2022"/>
  </r>
  <r>
    <x v="216"/>
    <s v="P0026"/>
    <n v="13"/>
    <s v="Wholesaler"/>
    <x v="0"/>
    <n v="0"/>
    <s v="Product26"/>
    <s v="Category04"/>
    <s v="No."/>
    <n v="18"/>
    <n v="24.66"/>
    <n v="234"/>
    <n v="320.58"/>
    <x v="3"/>
    <x v="2"/>
    <n v="2022"/>
  </r>
  <r>
    <x v="217"/>
    <s v="P0004"/>
    <n v="2"/>
    <s v="Direct Sales"/>
    <x v="1"/>
    <n v="0"/>
    <s v="Product04"/>
    <s v="Category01"/>
    <s v="Lt"/>
    <n v="44"/>
    <n v="48.84"/>
    <n v="88"/>
    <n v="97.68"/>
    <x v="16"/>
    <x v="2"/>
    <n v="2022"/>
  </r>
  <r>
    <x v="218"/>
    <s v="P0003"/>
    <n v="1"/>
    <s v="Direct Sales"/>
    <x v="1"/>
    <n v="0"/>
    <s v="Product03"/>
    <s v="Category01"/>
    <s v="Kg"/>
    <n v="71"/>
    <n v="80.94"/>
    <n v="71"/>
    <n v="80.94"/>
    <x v="20"/>
    <x v="2"/>
    <n v="2022"/>
  </r>
  <r>
    <x v="219"/>
    <s v="P0044"/>
    <n v="6"/>
    <s v="Direct Sales"/>
    <x v="0"/>
    <n v="0"/>
    <s v="Product44"/>
    <s v="Category05"/>
    <s v="Kg"/>
    <n v="76"/>
    <n v="82.08"/>
    <n v="456"/>
    <n v="492.48"/>
    <x v="21"/>
    <x v="2"/>
    <n v="2022"/>
  </r>
  <r>
    <x v="220"/>
    <s v="P0030"/>
    <n v="3"/>
    <s v="Direct Sales"/>
    <x v="0"/>
    <n v="0"/>
    <s v="Product30"/>
    <s v="Category04"/>
    <s v="Ft"/>
    <n v="148"/>
    <n v="201.28"/>
    <n v="444"/>
    <n v="603.84"/>
    <x v="4"/>
    <x v="2"/>
    <n v="2022"/>
  </r>
  <r>
    <x v="220"/>
    <s v="P0004"/>
    <n v="11"/>
    <s v="Online"/>
    <x v="1"/>
    <n v="0"/>
    <s v="Product04"/>
    <s v="Category01"/>
    <s v="Lt"/>
    <n v="44"/>
    <n v="48.84"/>
    <n v="484"/>
    <n v="537.24"/>
    <x v="4"/>
    <x v="2"/>
    <n v="2022"/>
  </r>
  <r>
    <x v="221"/>
    <s v="P0033"/>
    <n v="12"/>
    <s v="Wholesaler"/>
    <x v="0"/>
    <n v="0"/>
    <s v="Product33"/>
    <s v="Category04"/>
    <s v="Kg"/>
    <n v="95"/>
    <n v="119.7"/>
    <n v="1140"/>
    <n v="1436.4"/>
    <x v="26"/>
    <x v="2"/>
    <n v="2022"/>
  </r>
  <r>
    <x v="222"/>
    <s v="P0016"/>
    <n v="2"/>
    <s v="Direct Sales"/>
    <x v="1"/>
    <n v="0"/>
    <s v="Product16"/>
    <s v="Category02"/>
    <s v="No."/>
    <n v="13"/>
    <n v="16.64"/>
    <n v="26"/>
    <n v="33.28"/>
    <x v="29"/>
    <x v="2"/>
    <n v="2022"/>
  </r>
  <r>
    <x v="222"/>
    <s v="P0026"/>
    <n v="13"/>
    <s v="Direct Sales"/>
    <x v="0"/>
    <n v="0"/>
    <s v="Product26"/>
    <s v="Category04"/>
    <s v="No."/>
    <n v="18"/>
    <n v="24.66"/>
    <n v="234"/>
    <n v="320.58"/>
    <x v="29"/>
    <x v="2"/>
    <n v="2022"/>
  </r>
  <r>
    <x v="223"/>
    <s v="P0019"/>
    <n v="2"/>
    <s v="Online"/>
    <x v="1"/>
    <n v="0"/>
    <s v="Product19"/>
    <s v="Category02"/>
    <s v="Ft"/>
    <n v="150"/>
    <n v="210"/>
    <n v="300"/>
    <n v="420"/>
    <x v="7"/>
    <x v="2"/>
    <n v="2022"/>
  </r>
  <r>
    <x v="223"/>
    <s v="P0027"/>
    <n v="10"/>
    <s v="Direct Sales"/>
    <x v="1"/>
    <n v="0"/>
    <s v="Product27"/>
    <s v="Category04"/>
    <s v="Lt"/>
    <n v="48"/>
    <n v="57.120000000000005"/>
    <n v="480"/>
    <n v="571.20000000000005"/>
    <x v="7"/>
    <x v="2"/>
    <n v="2022"/>
  </r>
  <r>
    <x v="224"/>
    <s v="P0041"/>
    <n v="6"/>
    <s v="Wholesaler"/>
    <x v="1"/>
    <n v="0"/>
    <s v="Product41"/>
    <s v="Category05"/>
    <s v="Ft"/>
    <n v="138"/>
    <n v="173.88"/>
    <n v="828"/>
    <n v="1043.28"/>
    <x v="8"/>
    <x v="2"/>
    <n v="2022"/>
  </r>
  <r>
    <x v="225"/>
    <s v="P0032"/>
    <n v="9"/>
    <s v="Direct Sales"/>
    <x v="1"/>
    <n v="0"/>
    <s v="Product32"/>
    <s v="Category04"/>
    <s v="Kg"/>
    <n v="89"/>
    <n v="117.48"/>
    <n v="801"/>
    <n v="1057.32"/>
    <x v="19"/>
    <x v="2"/>
    <n v="2022"/>
  </r>
  <r>
    <x v="226"/>
    <s v="P0001"/>
    <n v="2"/>
    <s v="Wholesaler"/>
    <x v="0"/>
    <n v="0"/>
    <s v="Product01"/>
    <s v="Category01"/>
    <s v="Kg"/>
    <n v="98"/>
    <n v="103.88"/>
    <n v="196"/>
    <n v="207.76"/>
    <x v="11"/>
    <x v="2"/>
    <n v="2022"/>
  </r>
  <r>
    <x v="226"/>
    <s v="P0030"/>
    <n v="11"/>
    <s v="Direct Sales"/>
    <x v="0"/>
    <n v="0"/>
    <s v="Product30"/>
    <s v="Category04"/>
    <s v="Ft"/>
    <n v="148"/>
    <n v="201.28"/>
    <n v="1628"/>
    <n v="2214.08"/>
    <x v="11"/>
    <x v="2"/>
    <n v="2022"/>
  </r>
  <r>
    <x v="227"/>
    <s v="P0032"/>
    <n v="12"/>
    <s v="Online"/>
    <x v="0"/>
    <n v="0"/>
    <s v="Product32"/>
    <s v="Category04"/>
    <s v="Kg"/>
    <n v="89"/>
    <n v="117.48"/>
    <n v="1068"/>
    <n v="1409.76"/>
    <x v="28"/>
    <x v="2"/>
    <n v="2022"/>
  </r>
  <r>
    <x v="228"/>
    <s v="P0001"/>
    <n v="13"/>
    <s v="Online"/>
    <x v="1"/>
    <n v="0"/>
    <s v="Product01"/>
    <s v="Category01"/>
    <s v="Kg"/>
    <n v="98"/>
    <n v="103.88"/>
    <n v="1274"/>
    <n v="1350.44"/>
    <x v="24"/>
    <x v="2"/>
    <n v="2022"/>
  </r>
  <r>
    <x v="229"/>
    <s v="P0002"/>
    <n v="2"/>
    <s v="Online"/>
    <x v="1"/>
    <n v="0"/>
    <s v="Product02"/>
    <s v="Category01"/>
    <s v="Kg"/>
    <n v="105"/>
    <n v="142.80000000000001"/>
    <n v="210"/>
    <n v="285.60000000000002"/>
    <x v="0"/>
    <x v="3"/>
    <n v="2022"/>
  </r>
  <r>
    <x v="230"/>
    <s v="P0002"/>
    <n v="3"/>
    <s v="Direct Sales"/>
    <x v="1"/>
    <n v="0"/>
    <s v="Product02"/>
    <s v="Category01"/>
    <s v="Kg"/>
    <n v="105"/>
    <n v="142.80000000000001"/>
    <n v="315"/>
    <n v="428.40000000000003"/>
    <x v="1"/>
    <x v="3"/>
    <n v="2022"/>
  </r>
  <r>
    <x v="231"/>
    <s v="P0040"/>
    <n v="2"/>
    <s v="Wholesaler"/>
    <x v="1"/>
    <n v="0"/>
    <s v="Product40"/>
    <s v="Category05"/>
    <s v="Kg"/>
    <n v="90"/>
    <n v="115.2"/>
    <n v="180"/>
    <n v="230.4"/>
    <x v="16"/>
    <x v="3"/>
    <n v="2022"/>
  </r>
  <r>
    <x v="232"/>
    <s v="P0026"/>
    <n v="7"/>
    <s v="Direct Sales"/>
    <x v="0"/>
    <n v="0"/>
    <s v="Product26"/>
    <s v="Category04"/>
    <s v="No."/>
    <n v="18"/>
    <n v="24.66"/>
    <n v="126"/>
    <n v="172.62"/>
    <x v="20"/>
    <x v="3"/>
    <n v="2022"/>
  </r>
  <r>
    <x v="233"/>
    <s v="P0039"/>
    <n v="12"/>
    <s v="Wholesaler"/>
    <x v="1"/>
    <n v="0"/>
    <s v="Product39"/>
    <s v="Category05"/>
    <s v="No."/>
    <n v="37"/>
    <n v="42.55"/>
    <n v="444"/>
    <n v="510.59999999999997"/>
    <x v="4"/>
    <x v="3"/>
    <n v="2022"/>
  </r>
  <r>
    <x v="233"/>
    <s v="P0002"/>
    <n v="9"/>
    <s v="Online"/>
    <x v="0"/>
    <n v="0"/>
    <s v="Product02"/>
    <s v="Category01"/>
    <s v="Kg"/>
    <n v="105"/>
    <n v="142.80000000000001"/>
    <n v="945"/>
    <n v="1285.2"/>
    <x v="4"/>
    <x v="3"/>
    <n v="2022"/>
  </r>
  <r>
    <x v="234"/>
    <s v="P0016"/>
    <n v="14"/>
    <s v="Wholesaler"/>
    <x v="0"/>
    <n v="0"/>
    <s v="Product16"/>
    <s v="Category02"/>
    <s v="No."/>
    <n v="13"/>
    <n v="16.64"/>
    <n v="182"/>
    <n v="232.96"/>
    <x v="22"/>
    <x v="3"/>
    <n v="2022"/>
  </r>
  <r>
    <x v="235"/>
    <s v="P0041"/>
    <n v="9"/>
    <s v="Direct Sales"/>
    <x v="1"/>
    <n v="0"/>
    <s v="Product41"/>
    <s v="Category05"/>
    <s v="Ft"/>
    <n v="138"/>
    <n v="173.88"/>
    <n v="1242"/>
    <n v="1564.92"/>
    <x v="7"/>
    <x v="3"/>
    <n v="2022"/>
  </r>
  <r>
    <x v="236"/>
    <s v="P0018"/>
    <n v="2"/>
    <s v="Wholesaler"/>
    <x v="0"/>
    <n v="0"/>
    <s v="Product18"/>
    <s v="Category02"/>
    <s v="No."/>
    <n v="37"/>
    <n v="49.21"/>
    <n v="74"/>
    <n v="98.42"/>
    <x v="9"/>
    <x v="3"/>
    <n v="2022"/>
  </r>
  <r>
    <x v="236"/>
    <s v="P0012"/>
    <n v="4"/>
    <s v="Direct Sales"/>
    <x v="0"/>
    <n v="0"/>
    <s v="Product12"/>
    <s v="Category02"/>
    <s v="Kg"/>
    <n v="73"/>
    <n v="94.17"/>
    <n v="292"/>
    <n v="376.68"/>
    <x v="9"/>
    <x v="3"/>
    <n v="2022"/>
  </r>
  <r>
    <x v="237"/>
    <s v="P0030"/>
    <n v="2"/>
    <s v="Direct Sales"/>
    <x v="1"/>
    <n v="0"/>
    <s v="Product30"/>
    <s v="Category04"/>
    <s v="Ft"/>
    <n v="148"/>
    <n v="201.28"/>
    <n v="296"/>
    <n v="402.56"/>
    <x v="10"/>
    <x v="3"/>
    <n v="2022"/>
  </r>
  <r>
    <x v="237"/>
    <s v="P0026"/>
    <n v="14"/>
    <s v="Online"/>
    <x v="0"/>
    <n v="0"/>
    <s v="Product26"/>
    <s v="Category04"/>
    <s v="No."/>
    <n v="18"/>
    <n v="24.66"/>
    <n v="252"/>
    <n v="345.24"/>
    <x v="10"/>
    <x v="3"/>
    <n v="2022"/>
  </r>
  <r>
    <x v="238"/>
    <s v="P0044"/>
    <n v="15"/>
    <s v="Online"/>
    <x v="0"/>
    <n v="0"/>
    <s v="Product44"/>
    <s v="Category05"/>
    <s v="Kg"/>
    <n v="76"/>
    <n v="82.08"/>
    <n v="1140"/>
    <n v="1231.2"/>
    <x v="19"/>
    <x v="3"/>
    <n v="2022"/>
  </r>
  <r>
    <x v="239"/>
    <s v="P0034"/>
    <n v="4"/>
    <s v="Direct Sales"/>
    <x v="0"/>
    <n v="0"/>
    <s v="Product34"/>
    <s v="Category04"/>
    <s v="Lt"/>
    <n v="55"/>
    <n v="58.3"/>
    <n v="220"/>
    <n v="233.2"/>
    <x v="27"/>
    <x v="3"/>
    <n v="2022"/>
  </r>
  <r>
    <x v="240"/>
    <s v="P0004"/>
    <n v="9"/>
    <s v="Direct Sales"/>
    <x v="1"/>
    <n v="0"/>
    <s v="Product04"/>
    <s v="Category01"/>
    <s v="Lt"/>
    <n v="44"/>
    <n v="48.84"/>
    <n v="396"/>
    <n v="439.56000000000006"/>
    <x v="11"/>
    <x v="3"/>
    <n v="2022"/>
  </r>
  <r>
    <x v="240"/>
    <s v="P0003"/>
    <n v="8"/>
    <s v="Online"/>
    <x v="0"/>
    <n v="0"/>
    <s v="Product03"/>
    <s v="Category01"/>
    <s v="Kg"/>
    <n v="71"/>
    <n v="80.94"/>
    <n v="568"/>
    <n v="647.52"/>
    <x v="11"/>
    <x v="3"/>
    <n v="2022"/>
  </r>
  <r>
    <x v="241"/>
    <s v="P0027"/>
    <n v="2"/>
    <s v="Direct Sales"/>
    <x v="1"/>
    <n v="0"/>
    <s v="Product27"/>
    <s v="Category04"/>
    <s v="Lt"/>
    <n v="48"/>
    <n v="57.120000000000005"/>
    <n v="96"/>
    <n v="114.24000000000001"/>
    <x v="12"/>
    <x v="3"/>
    <n v="2022"/>
  </r>
  <r>
    <x v="242"/>
    <s v="P0014"/>
    <n v="14"/>
    <s v="Direct Sales"/>
    <x v="1"/>
    <n v="0"/>
    <s v="Product14"/>
    <s v="Category02"/>
    <s v="Kg"/>
    <n v="112"/>
    <n v="146.72"/>
    <n v="1568"/>
    <n v="2054.08"/>
    <x v="14"/>
    <x v="3"/>
    <n v="2022"/>
  </r>
  <r>
    <x v="243"/>
    <s v="P0016"/>
    <n v="13"/>
    <s v="Online"/>
    <x v="0"/>
    <n v="0"/>
    <s v="Product16"/>
    <s v="Category02"/>
    <s v="No."/>
    <n v="13"/>
    <n v="16.64"/>
    <n v="169"/>
    <n v="216.32"/>
    <x v="24"/>
    <x v="3"/>
    <n v="2022"/>
  </r>
  <r>
    <x v="243"/>
    <s v="P0027"/>
    <n v="8"/>
    <s v="Direct Sales"/>
    <x v="0"/>
    <n v="0"/>
    <s v="Product27"/>
    <s v="Category04"/>
    <s v="Lt"/>
    <n v="48"/>
    <n v="57.120000000000005"/>
    <n v="384"/>
    <n v="456.96000000000004"/>
    <x v="24"/>
    <x v="3"/>
    <n v="2022"/>
  </r>
  <r>
    <x v="244"/>
    <s v="P0034"/>
    <n v="9"/>
    <s v="Wholesaler"/>
    <x v="0"/>
    <n v="0"/>
    <s v="Product34"/>
    <s v="Category04"/>
    <s v="Lt"/>
    <n v="55"/>
    <n v="58.3"/>
    <n v="495"/>
    <n v="524.69999999999993"/>
    <x v="0"/>
    <x v="4"/>
    <n v="2022"/>
  </r>
  <r>
    <x v="244"/>
    <s v="P0033"/>
    <n v="6"/>
    <s v="Online"/>
    <x v="0"/>
    <n v="0"/>
    <s v="Product33"/>
    <s v="Category04"/>
    <s v="Kg"/>
    <n v="95"/>
    <n v="119.7"/>
    <n v="570"/>
    <n v="718.2"/>
    <x v="0"/>
    <x v="4"/>
    <n v="2022"/>
  </r>
  <r>
    <x v="245"/>
    <s v="P0013"/>
    <n v="4"/>
    <s v="Online"/>
    <x v="1"/>
    <n v="0"/>
    <s v="Product13"/>
    <s v="Category02"/>
    <s v="Kg"/>
    <n v="112"/>
    <n v="122.08"/>
    <n v="448"/>
    <n v="488.32"/>
    <x v="1"/>
    <x v="4"/>
    <n v="2022"/>
  </r>
  <r>
    <x v="246"/>
    <s v="P0020"/>
    <n v="10"/>
    <s v="Direct Sales"/>
    <x v="0"/>
    <n v="0"/>
    <s v="Product20"/>
    <s v="Category03"/>
    <s v="Lt"/>
    <n v="61"/>
    <n v="76.25"/>
    <n v="610"/>
    <n v="762.5"/>
    <x v="3"/>
    <x v="4"/>
    <n v="2022"/>
  </r>
  <r>
    <x v="247"/>
    <s v="P0034"/>
    <n v="7"/>
    <s v="Direct Sales"/>
    <x v="0"/>
    <n v="0"/>
    <s v="Product34"/>
    <s v="Category04"/>
    <s v="Lt"/>
    <n v="55"/>
    <n v="58.3"/>
    <n v="385"/>
    <n v="408.09999999999997"/>
    <x v="16"/>
    <x v="4"/>
    <n v="2022"/>
  </r>
  <r>
    <x v="248"/>
    <s v="P0015"/>
    <n v="4"/>
    <s v="Online"/>
    <x v="1"/>
    <n v="0"/>
    <s v="Product15"/>
    <s v="Category02"/>
    <s v="No."/>
    <n v="12"/>
    <n v="15.719999999999999"/>
    <n v="48"/>
    <n v="62.879999999999995"/>
    <x v="20"/>
    <x v="4"/>
    <n v="2022"/>
  </r>
  <r>
    <x v="248"/>
    <s v="P0027"/>
    <n v="1"/>
    <s v="Online"/>
    <x v="0"/>
    <n v="0"/>
    <s v="Product27"/>
    <s v="Category04"/>
    <s v="Lt"/>
    <n v="48"/>
    <n v="57.120000000000005"/>
    <n v="48"/>
    <n v="57.120000000000005"/>
    <x v="20"/>
    <x v="4"/>
    <n v="2022"/>
  </r>
  <r>
    <x v="249"/>
    <s v="P0022"/>
    <n v="7"/>
    <s v="Online"/>
    <x v="0"/>
    <n v="0"/>
    <s v="Product22"/>
    <s v="Category03"/>
    <s v="Ft"/>
    <n v="121"/>
    <n v="141.57"/>
    <n v="847"/>
    <n v="990.99"/>
    <x v="21"/>
    <x v="4"/>
    <n v="2022"/>
  </r>
  <r>
    <x v="250"/>
    <s v="P0017"/>
    <n v="12"/>
    <s v="Wholesaler"/>
    <x v="1"/>
    <n v="0"/>
    <s v="Product17"/>
    <s v="Category02"/>
    <s v="Ft"/>
    <n v="134"/>
    <n v="156.78"/>
    <n v="1608"/>
    <n v="1881.3600000000001"/>
    <x v="4"/>
    <x v="4"/>
    <n v="2022"/>
  </r>
  <r>
    <x v="251"/>
    <s v="P0009"/>
    <n v="6"/>
    <s v="Direct Sales"/>
    <x v="0"/>
    <n v="0"/>
    <s v="Product09"/>
    <s v="Category01"/>
    <s v="No."/>
    <n v="6"/>
    <n v="7.8599999999999994"/>
    <n v="36"/>
    <n v="47.16"/>
    <x v="26"/>
    <x v="4"/>
    <n v="2022"/>
  </r>
  <r>
    <x v="252"/>
    <s v="P0011"/>
    <n v="7"/>
    <s v="Online"/>
    <x v="1"/>
    <n v="0"/>
    <s v="Product11"/>
    <s v="Category02"/>
    <s v="Lt"/>
    <n v="44"/>
    <n v="48.4"/>
    <n v="308"/>
    <n v="338.8"/>
    <x v="6"/>
    <x v="4"/>
    <n v="2022"/>
  </r>
  <r>
    <x v="253"/>
    <s v="P0012"/>
    <n v="5"/>
    <s v="Direct Sales"/>
    <x v="0"/>
    <n v="0"/>
    <s v="Product12"/>
    <s v="Category02"/>
    <s v="Kg"/>
    <n v="73"/>
    <n v="94.17"/>
    <n v="365"/>
    <n v="470.85"/>
    <x v="22"/>
    <x v="4"/>
    <n v="2022"/>
  </r>
  <r>
    <x v="254"/>
    <s v="P0008"/>
    <n v="14"/>
    <s v="Direct Sales"/>
    <x v="1"/>
    <n v="0"/>
    <s v="Product08"/>
    <s v="Category01"/>
    <s v="Kg"/>
    <n v="83"/>
    <n v="94.62"/>
    <n v="1162"/>
    <n v="1324.68"/>
    <x v="29"/>
    <x v="4"/>
    <n v="2022"/>
  </r>
  <r>
    <x v="255"/>
    <s v="P0020"/>
    <n v="5"/>
    <s v="Online"/>
    <x v="0"/>
    <n v="0"/>
    <s v="Product20"/>
    <s v="Category03"/>
    <s v="Lt"/>
    <n v="61"/>
    <n v="76.25"/>
    <n v="305"/>
    <n v="381.25"/>
    <x v="17"/>
    <x v="4"/>
    <n v="2022"/>
  </r>
  <r>
    <x v="256"/>
    <s v="P0010"/>
    <n v="13"/>
    <s v="Direct Sales"/>
    <x v="1"/>
    <n v="0"/>
    <s v="Product10"/>
    <s v="Category02"/>
    <s v="Ft"/>
    <n v="148"/>
    <n v="164.28"/>
    <n v="1924"/>
    <n v="2135.64"/>
    <x v="23"/>
    <x v="4"/>
    <n v="2022"/>
  </r>
  <r>
    <x v="256"/>
    <s v="P0031"/>
    <n v="13"/>
    <s v="Online"/>
    <x v="0"/>
    <n v="0"/>
    <s v="Product31"/>
    <s v="Category04"/>
    <s v="Kg"/>
    <n v="93"/>
    <n v="104.16"/>
    <n v="1209"/>
    <n v="1354.08"/>
    <x v="23"/>
    <x v="4"/>
    <n v="2022"/>
  </r>
  <r>
    <x v="257"/>
    <s v="P0027"/>
    <n v="8"/>
    <s v="Direct Sales"/>
    <x v="1"/>
    <n v="0"/>
    <s v="Product27"/>
    <s v="Category04"/>
    <s v="Lt"/>
    <n v="48"/>
    <n v="57.120000000000005"/>
    <n v="384"/>
    <n v="456.96000000000004"/>
    <x v="30"/>
    <x v="4"/>
    <n v="2022"/>
  </r>
  <r>
    <x v="258"/>
    <s v="P0027"/>
    <n v="4"/>
    <s v="Wholesaler"/>
    <x v="0"/>
    <n v="0"/>
    <s v="Product27"/>
    <s v="Category04"/>
    <s v="Lt"/>
    <n v="48"/>
    <n v="57.120000000000005"/>
    <n v="192"/>
    <n v="228.48000000000002"/>
    <x v="7"/>
    <x v="4"/>
    <n v="2022"/>
  </r>
  <r>
    <x v="258"/>
    <s v="P0038"/>
    <n v="8"/>
    <s v="Wholesaler"/>
    <x v="0"/>
    <n v="0"/>
    <s v="Product38"/>
    <s v="Category05"/>
    <s v="Kg"/>
    <n v="72"/>
    <n v="79.92"/>
    <n v="576"/>
    <n v="639.36"/>
    <x v="7"/>
    <x v="4"/>
    <n v="2022"/>
  </r>
  <r>
    <x v="259"/>
    <s v="P0044"/>
    <n v="15"/>
    <s v="Online"/>
    <x v="1"/>
    <n v="0"/>
    <s v="Product44"/>
    <s v="Category05"/>
    <s v="Kg"/>
    <n v="76"/>
    <n v="82.08"/>
    <n v="1140"/>
    <n v="1231.2"/>
    <x v="9"/>
    <x v="4"/>
    <n v="2022"/>
  </r>
  <r>
    <x v="260"/>
    <s v="P0015"/>
    <n v="12"/>
    <s v="Direct Sales"/>
    <x v="0"/>
    <n v="0"/>
    <s v="Product15"/>
    <s v="Category02"/>
    <s v="No."/>
    <n v="12"/>
    <n v="15.719999999999999"/>
    <n v="144"/>
    <n v="188.64"/>
    <x v="18"/>
    <x v="4"/>
    <n v="2022"/>
  </r>
  <r>
    <x v="261"/>
    <s v="P0002"/>
    <n v="7"/>
    <s v="Online"/>
    <x v="0"/>
    <n v="0"/>
    <s v="Product02"/>
    <s v="Category01"/>
    <s v="Kg"/>
    <n v="105"/>
    <n v="142.80000000000001"/>
    <n v="735"/>
    <n v="999.60000000000014"/>
    <x v="11"/>
    <x v="4"/>
    <n v="2022"/>
  </r>
  <r>
    <x v="262"/>
    <s v="P0028"/>
    <n v="2"/>
    <s v="Direct Sales"/>
    <x v="0"/>
    <n v="0"/>
    <s v="Product28"/>
    <s v="Category04"/>
    <s v="No."/>
    <n v="37"/>
    <n v="41.81"/>
    <n v="74"/>
    <n v="83.62"/>
    <x v="12"/>
    <x v="4"/>
    <n v="2022"/>
  </r>
  <r>
    <x v="262"/>
    <s v="P0027"/>
    <n v="2"/>
    <s v="Online"/>
    <x v="0"/>
    <n v="0"/>
    <s v="Product27"/>
    <s v="Category04"/>
    <s v="Lt"/>
    <n v="48"/>
    <n v="57.120000000000005"/>
    <n v="96"/>
    <n v="114.24000000000001"/>
    <x v="12"/>
    <x v="4"/>
    <n v="2022"/>
  </r>
  <r>
    <x v="263"/>
    <s v="P0041"/>
    <n v="10"/>
    <s v="Wholesaler"/>
    <x v="1"/>
    <n v="0"/>
    <s v="Product41"/>
    <s v="Category05"/>
    <s v="Ft"/>
    <n v="138"/>
    <n v="173.88"/>
    <n v="1380"/>
    <n v="1738.8"/>
    <x v="14"/>
    <x v="4"/>
    <n v="2022"/>
  </r>
  <r>
    <x v="263"/>
    <s v="P0008"/>
    <n v="5"/>
    <s v="Wholesaler"/>
    <x v="0"/>
    <n v="0"/>
    <s v="Product08"/>
    <s v="Category01"/>
    <s v="Kg"/>
    <n v="83"/>
    <n v="94.62"/>
    <n v="415"/>
    <n v="473.1"/>
    <x v="14"/>
    <x v="4"/>
    <n v="2022"/>
  </r>
  <r>
    <x v="263"/>
    <s v="P0010"/>
    <n v="9"/>
    <s v="Online"/>
    <x v="1"/>
    <n v="0"/>
    <s v="Product10"/>
    <s v="Category02"/>
    <s v="Ft"/>
    <n v="148"/>
    <n v="164.28"/>
    <n v="1332"/>
    <n v="1478.52"/>
    <x v="14"/>
    <x v="4"/>
    <n v="2022"/>
  </r>
  <r>
    <x v="263"/>
    <s v="P0004"/>
    <n v="12"/>
    <s v="Online"/>
    <x v="0"/>
    <n v="0"/>
    <s v="Product04"/>
    <s v="Category01"/>
    <s v="Lt"/>
    <n v="44"/>
    <n v="48.84"/>
    <n v="528"/>
    <n v="586.08000000000004"/>
    <x v="14"/>
    <x v="4"/>
    <n v="2022"/>
  </r>
  <r>
    <x v="263"/>
    <s v="P0020"/>
    <n v="14"/>
    <s v="Direct Sales"/>
    <x v="1"/>
    <n v="0"/>
    <s v="Product20"/>
    <s v="Category03"/>
    <s v="Lt"/>
    <n v="61"/>
    <n v="76.25"/>
    <n v="854"/>
    <n v="1067.5"/>
    <x v="14"/>
    <x v="4"/>
    <n v="2022"/>
  </r>
  <r>
    <x v="264"/>
    <s v="P0044"/>
    <n v="9"/>
    <s v="Direct Sales"/>
    <x v="0"/>
    <n v="0"/>
    <s v="Product44"/>
    <s v="Category05"/>
    <s v="Kg"/>
    <n v="76"/>
    <n v="82.08"/>
    <n v="684"/>
    <n v="738.72"/>
    <x v="24"/>
    <x v="4"/>
    <n v="2022"/>
  </r>
  <r>
    <x v="264"/>
    <s v="P0005"/>
    <n v="4"/>
    <s v="Wholesaler"/>
    <x v="1"/>
    <n v="0"/>
    <s v="Product05"/>
    <s v="Category01"/>
    <s v="Ft"/>
    <n v="133"/>
    <n v="155.61000000000001"/>
    <n v="532"/>
    <n v="622.44000000000005"/>
    <x v="24"/>
    <x v="4"/>
    <n v="2022"/>
  </r>
  <r>
    <x v="264"/>
    <s v="P0033"/>
    <n v="3"/>
    <s v="Online"/>
    <x v="1"/>
    <n v="0"/>
    <s v="Product33"/>
    <s v="Category04"/>
    <s v="Kg"/>
    <n v="95"/>
    <n v="119.7"/>
    <n v="285"/>
    <n v="359.1"/>
    <x v="24"/>
    <x v="4"/>
    <n v="2022"/>
  </r>
  <r>
    <x v="265"/>
    <s v="P0008"/>
    <n v="14"/>
    <s v="Online"/>
    <x v="0"/>
    <n v="0"/>
    <s v="Product08"/>
    <s v="Category01"/>
    <s v="Kg"/>
    <n v="83"/>
    <n v="94.62"/>
    <n v="1162"/>
    <n v="1324.68"/>
    <x v="2"/>
    <x v="5"/>
    <n v="2022"/>
  </r>
  <r>
    <x v="266"/>
    <s v="P0028"/>
    <n v="8"/>
    <s v="Wholesaler"/>
    <x v="0"/>
    <n v="0"/>
    <s v="Product28"/>
    <s v="Category04"/>
    <s v="No."/>
    <n v="37"/>
    <n v="41.81"/>
    <n v="296"/>
    <n v="334.48"/>
    <x v="26"/>
    <x v="5"/>
    <n v="2022"/>
  </r>
  <r>
    <x v="267"/>
    <s v="P0039"/>
    <n v="13"/>
    <s v="Online"/>
    <x v="1"/>
    <n v="0"/>
    <s v="Product39"/>
    <s v="Category05"/>
    <s v="No."/>
    <n v="37"/>
    <n v="42.55"/>
    <n v="481"/>
    <n v="553.15"/>
    <x v="5"/>
    <x v="5"/>
    <n v="2022"/>
  </r>
  <r>
    <x v="267"/>
    <s v="P0021"/>
    <n v="6"/>
    <s v="Direct Sales"/>
    <x v="0"/>
    <n v="0"/>
    <s v="Product21"/>
    <s v="Category03"/>
    <s v="Ft"/>
    <n v="126"/>
    <n v="162.54"/>
    <n v="756"/>
    <n v="975.24"/>
    <x v="5"/>
    <x v="5"/>
    <n v="2022"/>
  </r>
  <r>
    <x v="268"/>
    <s v="P0026"/>
    <n v="6"/>
    <s v="Direct Sales"/>
    <x v="1"/>
    <n v="0"/>
    <s v="Product26"/>
    <s v="Category04"/>
    <s v="No."/>
    <n v="18"/>
    <n v="24.66"/>
    <n v="108"/>
    <n v="147.96"/>
    <x v="22"/>
    <x v="5"/>
    <n v="2022"/>
  </r>
  <r>
    <x v="269"/>
    <s v="P0042"/>
    <n v="15"/>
    <s v="Wholesaler"/>
    <x v="0"/>
    <n v="0"/>
    <s v="Product42"/>
    <s v="Category05"/>
    <s v="Ft"/>
    <n v="120"/>
    <n v="162"/>
    <n v="1800"/>
    <n v="2430"/>
    <x v="17"/>
    <x v="5"/>
    <n v="2022"/>
  </r>
  <r>
    <x v="270"/>
    <s v="P0029"/>
    <n v="15"/>
    <s v="Online"/>
    <x v="1"/>
    <n v="0"/>
    <s v="Product29"/>
    <s v="Category04"/>
    <s v="Lt"/>
    <n v="47"/>
    <n v="53.11"/>
    <n v="705"/>
    <n v="796.65"/>
    <x v="23"/>
    <x v="5"/>
    <n v="2022"/>
  </r>
  <r>
    <x v="271"/>
    <s v="P0002"/>
    <n v="8"/>
    <s v="Direct Sales"/>
    <x v="1"/>
    <n v="0"/>
    <s v="Product02"/>
    <s v="Category01"/>
    <s v="Kg"/>
    <n v="105"/>
    <n v="142.80000000000001"/>
    <n v="840"/>
    <n v="1142.4000000000001"/>
    <x v="8"/>
    <x v="5"/>
    <n v="2022"/>
  </r>
  <r>
    <x v="272"/>
    <s v="P0017"/>
    <n v="14"/>
    <s v="Direct Sales"/>
    <x v="1"/>
    <n v="0"/>
    <s v="Product17"/>
    <s v="Category02"/>
    <s v="Ft"/>
    <n v="134"/>
    <n v="156.78"/>
    <n v="1876"/>
    <n v="2194.92"/>
    <x v="10"/>
    <x v="5"/>
    <n v="2022"/>
  </r>
  <r>
    <x v="273"/>
    <s v="P0040"/>
    <n v="10"/>
    <s v="Online"/>
    <x v="1"/>
    <n v="0"/>
    <s v="Product40"/>
    <s v="Category05"/>
    <s v="Kg"/>
    <n v="90"/>
    <n v="115.2"/>
    <n v="900"/>
    <n v="1152"/>
    <x v="18"/>
    <x v="5"/>
    <n v="2022"/>
  </r>
  <r>
    <x v="273"/>
    <s v="P0001"/>
    <n v="4"/>
    <s v="Direct Sales"/>
    <x v="1"/>
    <n v="0"/>
    <s v="Product01"/>
    <s v="Category01"/>
    <s v="Kg"/>
    <n v="98"/>
    <n v="103.88"/>
    <n v="392"/>
    <n v="415.52"/>
    <x v="18"/>
    <x v="5"/>
    <n v="2022"/>
  </r>
  <r>
    <x v="274"/>
    <s v="P0004"/>
    <n v="8"/>
    <s v="Direct Sales"/>
    <x v="0"/>
    <n v="0"/>
    <s v="Product04"/>
    <s v="Category01"/>
    <s v="Lt"/>
    <n v="44"/>
    <n v="48.84"/>
    <n v="352"/>
    <n v="390.72"/>
    <x v="19"/>
    <x v="5"/>
    <n v="2022"/>
  </r>
  <r>
    <x v="275"/>
    <s v="P0018"/>
    <n v="7"/>
    <s v="Direct Sales"/>
    <x v="1"/>
    <n v="0"/>
    <s v="Product18"/>
    <s v="Category02"/>
    <s v="No."/>
    <n v="37"/>
    <n v="49.21"/>
    <n v="259"/>
    <n v="344.47"/>
    <x v="27"/>
    <x v="5"/>
    <n v="2022"/>
  </r>
  <r>
    <x v="276"/>
    <s v="P0012"/>
    <n v="7"/>
    <s v="Online"/>
    <x v="0"/>
    <n v="0"/>
    <s v="Product12"/>
    <s v="Category02"/>
    <s v="Kg"/>
    <n v="73"/>
    <n v="94.17"/>
    <n v="511"/>
    <n v="659.19"/>
    <x v="11"/>
    <x v="5"/>
    <n v="2022"/>
  </r>
  <r>
    <x v="277"/>
    <s v="P0034"/>
    <n v="4"/>
    <s v="Direct Sales"/>
    <x v="1"/>
    <n v="0"/>
    <s v="Product34"/>
    <s v="Category04"/>
    <s v="Lt"/>
    <n v="55"/>
    <n v="58.3"/>
    <n v="220"/>
    <n v="233.2"/>
    <x v="12"/>
    <x v="5"/>
    <n v="2022"/>
  </r>
  <r>
    <x v="277"/>
    <s v="P0043"/>
    <n v="12"/>
    <s v="Direct Sales"/>
    <x v="0"/>
    <n v="0"/>
    <s v="Product43"/>
    <s v="Category05"/>
    <s v="Kg"/>
    <n v="67"/>
    <n v="83.08"/>
    <n v="804"/>
    <n v="996.96"/>
    <x v="12"/>
    <x v="5"/>
    <n v="2022"/>
  </r>
  <r>
    <x v="278"/>
    <s v="P0033"/>
    <n v="15"/>
    <s v="Direct Sales"/>
    <x v="1"/>
    <n v="0"/>
    <s v="Product33"/>
    <s v="Category04"/>
    <s v="Kg"/>
    <n v="95"/>
    <n v="119.7"/>
    <n v="1425"/>
    <n v="1795.5"/>
    <x v="2"/>
    <x v="6"/>
    <n v="2022"/>
  </r>
  <r>
    <x v="279"/>
    <s v="P0007"/>
    <n v="7"/>
    <s v="Direct Sales"/>
    <x v="0"/>
    <n v="0"/>
    <s v="Product07"/>
    <s v="Category01"/>
    <s v="Lt"/>
    <n v="43"/>
    <n v="47.730000000000004"/>
    <n v="301"/>
    <n v="334.11"/>
    <x v="3"/>
    <x v="6"/>
    <n v="2022"/>
  </r>
  <r>
    <x v="280"/>
    <s v="P0025"/>
    <n v="7"/>
    <s v="Online"/>
    <x v="1"/>
    <n v="0"/>
    <s v="Product25"/>
    <s v="Category03"/>
    <s v="No."/>
    <n v="7"/>
    <n v="8.33"/>
    <n v="49"/>
    <n v="58.31"/>
    <x v="15"/>
    <x v="6"/>
    <n v="2022"/>
  </r>
  <r>
    <x v="280"/>
    <s v="P0015"/>
    <n v="8"/>
    <s v="Direct Sales"/>
    <x v="0"/>
    <n v="0"/>
    <s v="Product15"/>
    <s v="Category02"/>
    <s v="No."/>
    <n v="12"/>
    <n v="15.719999999999999"/>
    <n v="96"/>
    <n v="125.75999999999999"/>
    <x v="15"/>
    <x v="6"/>
    <n v="2022"/>
  </r>
  <r>
    <x v="281"/>
    <s v="P0041"/>
    <n v="2"/>
    <s v="Direct Sales"/>
    <x v="1"/>
    <n v="0"/>
    <s v="Product41"/>
    <s v="Category05"/>
    <s v="Ft"/>
    <n v="138"/>
    <n v="173.88"/>
    <n v="276"/>
    <n v="347.76"/>
    <x v="16"/>
    <x v="6"/>
    <n v="2022"/>
  </r>
  <r>
    <x v="282"/>
    <s v="P0018"/>
    <n v="2"/>
    <s v="Direct Sales"/>
    <x v="0"/>
    <n v="0"/>
    <s v="Product18"/>
    <s v="Category02"/>
    <s v="No."/>
    <n v="37"/>
    <n v="49.21"/>
    <n v="74"/>
    <n v="98.42"/>
    <x v="21"/>
    <x v="6"/>
    <n v="2022"/>
  </r>
  <r>
    <x v="283"/>
    <s v="P0032"/>
    <n v="12"/>
    <s v="Online"/>
    <x v="1"/>
    <n v="0"/>
    <s v="Product32"/>
    <s v="Category04"/>
    <s v="Kg"/>
    <n v="89"/>
    <n v="117.48"/>
    <n v="1068"/>
    <n v="1409.76"/>
    <x v="26"/>
    <x v="6"/>
    <n v="2022"/>
  </r>
  <r>
    <x v="284"/>
    <s v="P0028"/>
    <n v="12"/>
    <s v="Direct Sales"/>
    <x v="1"/>
    <n v="0"/>
    <s v="Product28"/>
    <s v="Category04"/>
    <s v="No."/>
    <n v="37"/>
    <n v="41.81"/>
    <n v="444"/>
    <n v="501.72"/>
    <x v="6"/>
    <x v="6"/>
    <n v="2022"/>
  </r>
  <r>
    <x v="285"/>
    <s v="P0025"/>
    <n v="7"/>
    <s v="Direct Sales"/>
    <x v="0"/>
    <n v="0"/>
    <s v="Product25"/>
    <s v="Category03"/>
    <s v="No."/>
    <n v="7"/>
    <n v="8.33"/>
    <n v="49"/>
    <n v="58.31"/>
    <x v="22"/>
    <x v="6"/>
    <n v="2022"/>
  </r>
  <r>
    <x v="286"/>
    <s v="P0033"/>
    <n v="9"/>
    <s v="Direct Sales"/>
    <x v="0"/>
    <n v="0"/>
    <s v="Product33"/>
    <s v="Category04"/>
    <s v="Kg"/>
    <n v="95"/>
    <n v="119.7"/>
    <n v="855"/>
    <n v="1077.3"/>
    <x v="29"/>
    <x v="6"/>
    <n v="2022"/>
  </r>
  <r>
    <x v="287"/>
    <s v="P0004"/>
    <n v="2"/>
    <s v="Online"/>
    <x v="0"/>
    <n v="0"/>
    <s v="Product04"/>
    <s v="Category01"/>
    <s v="Lt"/>
    <n v="44"/>
    <n v="48.84"/>
    <n v="88"/>
    <n v="97.68"/>
    <x v="17"/>
    <x v="6"/>
    <n v="2022"/>
  </r>
  <r>
    <x v="288"/>
    <s v="P0041"/>
    <n v="8"/>
    <s v="Online"/>
    <x v="1"/>
    <n v="0"/>
    <s v="Product41"/>
    <s v="Category05"/>
    <s v="Ft"/>
    <n v="138"/>
    <n v="173.88"/>
    <n v="1104"/>
    <n v="1391.04"/>
    <x v="30"/>
    <x v="6"/>
    <n v="2022"/>
  </r>
  <r>
    <x v="289"/>
    <s v="P0010"/>
    <n v="12"/>
    <s v="Direct Sales"/>
    <x v="0"/>
    <n v="0"/>
    <s v="Product10"/>
    <s v="Category02"/>
    <s v="Ft"/>
    <n v="148"/>
    <n v="164.28"/>
    <n v="1776"/>
    <n v="1971.3600000000001"/>
    <x v="7"/>
    <x v="6"/>
    <n v="2022"/>
  </r>
  <r>
    <x v="290"/>
    <s v="P0042"/>
    <n v="8"/>
    <s v="Wholesaler"/>
    <x v="0"/>
    <n v="0"/>
    <s v="Product42"/>
    <s v="Category05"/>
    <s v="Ft"/>
    <n v="120"/>
    <n v="162"/>
    <n v="960"/>
    <n v="1296"/>
    <x v="9"/>
    <x v="6"/>
    <n v="2022"/>
  </r>
  <r>
    <x v="291"/>
    <s v="P0034"/>
    <n v="6"/>
    <s v="Direct Sales"/>
    <x v="1"/>
    <n v="0"/>
    <s v="Product34"/>
    <s v="Category04"/>
    <s v="Lt"/>
    <n v="55"/>
    <n v="58.3"/>
    <n v="330"/>
    <n v="349.79999999999995"/>
    <x v="18"/>
    <x v="6"/>
    <n v="2022"/>
  </r>
  <r>
    <x v="292"/>
    <s v="P0018"/>
    <n v="2"/>
    <s v="Online"/>
    <x v="0"/>
    <n v="0"/>
    <s v="Product18"/>
    <s v="Category02"/>
    <s v="No."/>
    <n v="37"/>
    <n v="49.21"/>
    <n v="74"/>
    <n v="98.42"/>
    <x v="19"/>
    <x v="6"/>
    <n v="2022"/>
  </r>
  <r>
    <x v="293"/>
    <s v="P0006"/>
    <n v="14"/>
    <s v="Direct Sales"/>
    <x v="1"/>
    <n v="0"/>
    <s v="Product06"/>
    <s v="Category01"/>
    <s v="Kg"/>
    <n v="75"/>
    <n v="85.5"/>
    <n v="1050"/>
    <n v="1197"/>
    <x v="27"/>
    <x v="6"/>
    <n v="2022"/>
  </r>
  <r>
    <x v="293"/>
    <s v="P0027"/>
    <n v="1"/>
    <s v="Online"/>
    <x v="0"/>
    <n v="0"/>
    <s v="Product27"/>
    <s v="Category04"/>
    <s v="Lt"/>
    <n v="48"/>
    <n v="57.120000000000005"/>
    <n v="48"/>
    <n v="57.120000000000005"/>
    <x v="27"/>
    <x v="6"/>
    <n v="2022"/>
  </r>
  <r>
    <x v="294"/>
    <s v="P0044"/>
    <n v="2"/>
    <s v="Direct Sales"/>
    <x v="1"/>
    <n v="0"/>
    <s v="Product44"/>
    <s v="Category05"/>
    <s v="Kg"/>
    <n v="76"/>
    <n v="82.08"/>
    <n v="152"/>
    <n v="164.16"/>
    <x v="11"/>
    <x v="6"/>
    <n v="2022"/>
  </r>
  <r>
    <x v="294"/>
    <s v="P0017"/>
    <n v="12"/>
    <s v="Direct Sales"/>
    <x v="1"/>
    <n v="0"/>
    <s v="Product17"/>
    <s v="Category02"/>
    <s v="Ft"/>
    <n v="134"/>
    <n v="156.78"/>
    <n v="1608"/>
    <n v="1881.3600000000001"/>
    <x v="11"/>
    <x v="6"/>
    <n v="2022"/>
  </r>
  <r>
    <x v="294"/>
    <s v="P0003"/>
    <n v="13"/>
    <s v="Online"/>
    <x v="1"/>
    <n v="0"/>
    <s v="Product03"/>
    <s v="Category01"/>
    <s v="Kg"/>
    <n v="71"/>
    <n v="80.94"/>
    <n v="923"/>
    <n v="1052.22"/>
    <x v="11"/>
    <x v="6"/>
    <n v="2022"/>
  </r>
  <r>
    <x v="295"/>
    <s v="P0003"/>
    <n v="10"/>
    <s v="Online"/>
    <x v="0"/>
    <n v="0"/>
    <s v="Product03"/>
    <s v="Category01"/>
    <s v="Kg"/>
    <n v="71"/>
    <n v="80.94"/>
    <n v="710"/>
    <n v="809.4"/>
    <x v="12"/>
    <x v="6"/>
    <n v="2022"/>
  </r>
  <r>
    <x v="295"/>
    <s v="P0026"/>
    <n v="1"/>
    <s v="Online"/>
    <x v="1"/>
    <n v="0"/>
    <s v="Product26"/>
    <s v="Category04"/>
    <s v="No."/>
    <n v="18"/>
    <n v="24.66"/>
    <n v="18"/>
    <n v="24.66"/>
    <x v="12"/>
    <x v="6"/>
    <n v="2022"/>
  </r>
  <r>
    <x v="296"/>
    <s v="P0012"/>
    <n v="5"/>
    <s v="Direct Sales"/>
    <x v="1"/>
    <n v="0"/>
    <s v="Product12"/>
    <s v="Category02"/>
    <s v="Kg"/>
    <n v="73"/>
    <n v="94.17"/>
    <n v="365"/>
    <n v="470.85"/>
    <x v="2"/>
    <x v="7"/>
    <n v="2022"/>
  </r>
  <r>
    <x v="297"/>
    <s v="P0016"/>
    <n v="9"/>
    <s v="Online"/>
    <x v="0"/>
    <n v="0"/>
    <s v="Product16"/>
    <s v="Category02"/>
    <s v="No."/>
    <n v="13"/>
    <n v="16.64"/>
    <n v="117"/>
    <n v="149.76"/>
    <x v="16"/>
    <x v="7"/>
    <n v="2022"/>
  </r>
  <r>
    <x v="298"/>
    <s v="P0016"/>
    <n v="2"/>
    <s v="Direct Sales"/>
    <x v="0"/>
    <n v="0"/>
    <s v="Product16"/>
    <s v="Category02"/>
    <s v="No."/>
    <n v="13"/>
    <n v="16.64"/>
    <n v="26"/>
    <n v="33.28"/>
    <x v="21"/>
    <x v="7"/>
    <n v="2022"/>
  </r>
  <r>
    <x v="298"/>
    <s v="P0032"/>
    <n v="12"/>
    <s v="Direct Sales"/>
    <x v="1"/>
    <n v="0"/>
    <s v="Product32"/>
    <s v="Category04"/>
    <s v="Kg"/>
    <n v="89"/>
    <n v="117.48"/>
    <n v="1068"/>
    <n v="1409.76"/>
    <x v="21"/>
    <x v="7"/>
    <n v="2022"/>
  </r>
  <r>
    <x v="298"/>
    <s v="P0021"/>
    <n v="11"/>
    <s v="Direct Sales"/>
    <x v="1"/>
    <n v="0"/>
    <s v="Product21"/>
    <s v="Category03"/>
    <s v="Ft"/>
    <n v="126"/>
    <n v="162.54"/>
    <n v="1386"/>
    <n v="1787.9399999999998"/>
    <x v="21"/>
    <x v="7"/>
    <n v="2022"/>
  </r>
  <r>
    <x v="299"/>
    <s v="P0030"/>
    <n v="14"/>
    <s v="Direct Sales"/>
    <x v="1"/>
    <n v="0"/>
    <s v="Product30"/>
    <s v="Category04"/>
    <s v="Ft"/>
    <n v="148"/>
    <n v="201.28"/>
    <n v="2072"/>
    <n v="2817.92"/>
    <x v="29"/>
    <x v="7"/>
    <n v="2022"/>
  </r>
  <r>
    <x v="300"/>
    <s v="P0011"/>
    <n v="10"/>
    <s v="Wholesaler"/>
    <x v="1"/>
    <n v="0"/>
    <s v="Product11"/>
    <s v="Category02"/>
    <s v="Lt"/>
    <n v="44"/>
    <n v="48.4"/>
    <n v="440"/>
    <n v="484"/>
    <x v="17"/>
    <x v="7"/>
    <n v="2022"/>
  </r>
  <r>
    <x v="300"/>
    <s v="P0015"/>
    <n v="7"/>
    <s v="Direct Sales"/>
    <x v="0"/>
    <n v="0"/>
    <s v="Product15"/>
    <s v="Category02"/>
    <s v="No."/>
    <n v="12"/>
    <n v="15.719999999999999"/>
    <n v="84"/>
    <n v="110.03999999999999"/>
    <x v="17"/>
    <x v="7"/>
    <n v="2022"/>
  </r>
  <r>
    <x v="301"/>
    <s v="P0029"/>
    <n v="8"/>
    <s v="Online"/>
    <x v="0"/>
    <n v="0"/>
    <s v="Product29"/>
    <s v="Category04"/>
    <s v="Lt"/>
    <n v="47"/>
    <n v="53.11"/>
    <n v="376"/>
    <n v="424.88"/>
    <x v="7"/>
    <x v="7"/>
    <n v="2022"/>
  </r>
  <r>
    <x v="301"/>
    <s v="P0010"/>
    <n v="2"/>
    <s v="Online"/>
    <x v="1"/>
    <n v="0"/>
    <s v="Product10"/>
    <s v="Category02"/>
    <s v="Ft"/>
    <n v="148"/>
    <n v="164.28"/>
    <n v="296"/>
    <n v="328.56"/>
    <x v="7"/>
    <x v="7"/>
    <n v="2022"/>
  </r>
  <r>
    <x v="302"/>
    <s v="P0007"/>
    <n v="3"/>
    <s v="Online"/>
    <x v="0"/>
    <n v="0"/>
    <s v="Product07"/>
    <s v="Category01"/>
    <s v="Lt"/>
    <n v="43"/>
    <n v="47.730000000000004"/>
    <n v="129"/>
    <n v="143.19"/>
    <x v="8"/>
    <x v="7"/>
    <n v="2022"/>
  </r>
  <r>
    <x v="303"/>
    <s v="P0023"/>
    <n v="13"/>
    <s v="Direct Sales"/>
    <x v="0"/>
    <n v="0"/>
    <s v="Product23"/>
    <s v="Category03"/>
    <s v="Ft"/>
    <n v="141"/>
    <n v="149.46"/>
    <n v="1833"/>
    <n v="1942.98"/>
    <x v="9"/>
    <x v="7"/>
    <n v="2022"/>
  </r>
  <r>
    <x v="303"/>
    <s v="P0033"/>
    <n v="14"/>
    <s v="Direct Sales"/>
    <x v="0"/>
    <n v="0"/>
    <s v="Product33"/>
    <s v="Category04"/>
    <s v="Kg"/>
    <n v="95"/>
    <n v="119.7"/>
    <n v="1330"/>
    <n v="1675.8"/>
    <x v="9"/>
    <x v="7"/>
    <n v="2022"/>
  </r>
  <r>
    <x v="304"/>
    <s v="P0016"/>
    <n v="4"/>
    <s v="Direct Sales"/>
    <x v="0"/>
    <n v="0"/>
    <s v="Product16"/>
    <s v="Category02"/>
    <s v="No."/>
    <n v="13"/>
    <n v="16.64"/>
    <n v="52"/>
    <n v="66.56"/>
    <x v="10"/>
    <x v="7"/>
    <n v="2022"/>
  </r>
  <r>
    <x v="305"/>
    <s v="P0044"/>
    <n v="11"/>
    <s v="Online"/>
    <x v="0"/>
    <n v="0"/>
    <s v="Product44"/>
    <s v="Category05"/>
    <s v="Kg"/>
    <n v="76"/>
    <n v="82.08"/>
    <n v="836"/>
    <n v="902.88"/>
    <x v="19"/>
    <x v="7"/>
    <n v="2022"/>
  </r>
  <r>
    <x v="305"/>
    <s v="P0029"/>
    <n v="14"/>
    <s v="Direct Sales"/>
    <x v="1"/>
    <n v="0"/>
    <s v="Product29"/>
    <s v="Category04"/>
    <s v="Lt"/>
    <n v="47"/>
    <n v="53.11"/>
    <n v="658"/>
    <n v="743.54"/>
    <x v="19"/>
    <x v="7"/>
    <n v="2022"/>
  </r>
  <r>
    <x v="306"/>
    <s v="P0005"/>
    <n v="5"/>
    <s v="Direct Sales"/>
    <x v="1"/>
    <n v="0"/>
    <s v="Product05"/>
    <s v="Category01"/>
    <s v="Ft"/>
    <n v="133"/>
    <n v="155.61000000000001"/>
    <n v="665"/>
    <n v="778.05000000000007"/>
    <x v="27"/>
    <x v="7"/>
    <n v="2022"/>
  </r>
  <r>
    <x v="307"/>
    <s v="P0019"/>
    <n v="13"/>
    <s v="Wholesaler"/>
    <x v="1"/>
    <n v="0"/>
    <s v="Product19"/>
    <s v="Category02"/>
    <s v="Ft"/>
    <n v="150"/>
    <n v="210"/>
    <n v="1950"/>
    <n v="2730"/>
    <x v="12"/>
    <x v="7"/>
    <n v="2022"/>
  </r>
  <r>
    <x v="307"/>
    <s v="P0037"/>
    <n v="8"/>
    <s v="Online"/>
    <x v="0"/>
    <n v="0"/>
    <s v="Product37"/>
    <s v="Category05"/>
    <s v="Kg"/>
    <n v="67"/>
    <n v="85.76"/>
    <n v="536"/>
    <n v="686.08"/>
    <x v="12"/>
    <x v="7"/>
    <n v="2022"/>
  </r>
  <r>
    <x v="308"/>
    <s v="P0039"/>
    <n v="15"/>
    <s v="Wholesaler"/>
    <x v="0"/>
    <n v="0"/>
    <s v="Product39"/>
    <s v="Category05"/>
    <s v="No."/>
    <n v="37"/>
    <n v="42.55"/>
    <n v="555"/>
    <n v="638.25"/>
    <x v="13"/>
    <x v="7"/>
    <n v="2022"/>
  </r>
  <r>
    <x v="309"/>
    <s v="P0005"/>
    <n v="9"/>
    <s v="Online"/>
    <x v="0"/>
    <n v="0"/>
    <s v="Product05"/>
    <s v="Category01"/>
    <s v="Ft"/>
    <n v="133"/>
    <n v="155.61000000000001"/>
    <n v="1197"/>
    <n v="1400.4900000000002"/>
    <x v="14"/>
    <x v="7"/>
    <n v="2022"/>
  </r>
  <r>
    <x v="309"/>
    <s v="P0039"/>
    <n v="5"/>
    <s v="Direct Sales"/>
    <x v="0"/>
    <n v="0"/>
    <s v="Product39"/>
    <s v="Category05"/>
    <s v="No."/>
    <n v="37"/>
    <n v="42.55"/>
    <n v="185"/>
    <n v="212.75"/>
    <x v="14"/>
    <x v="7"/>
    <n v="2022"/>
  </r>
  <r>
    <x v="310"/>
    <s v="P0006"/>
    <n v="6"/>
    <s v="Online"/>
    <x v="1"/>
    <n v="0"/>
    <s v="Product06"/>
    <s v="Category01"/>
    <s v="Kg"/>
    <n v="75"/>
    <n v="85.5"/>
    <n v="450"/>
    <n v="513"/>
    <x v="24"/>
    <x v="7"/>
    <n v="2022"/>
  </r>
  <r>
    <x v="310"/>
    <s v="P0043"/>
    <n v="6"/>
    <s v="Direct Sales"/>
    <x v="1"/>
    <n v="0"/>
    <s v="Product43"/>
    <s v="Category05"/>
    <s v="Kg"/>
    <n v="67"/>
    <n v="83.08"/>
    <n v="402"/>
    <n v="498.48"/>
    <x v="24"/>
    <x v="7"/>
    <n v="2022"/>
  </r>
  <r>
    <x v="310"/>
    <s v="P0025"/>
    <n v="5"/>
    <s v="Direct Sales"/>
    <x v="1"/>
    <n v="0"/>
    <s v="Product25"/>
    <s v="Category03"/>
    <s v="No."/>
    <n v="7"/>
    <n v="8.33"/>
    <n v="35"/>
    <n v="41.65"/>
    <x v="24"/>
    <x v="7"/>
    <n v="2022"/>
  </r>
  <r>
    <x v="311"/>
    <s v="P0015"/>
    <n v="13"/>
    <s v="Direct Sales"/>
    <x v="1"/>
    <n v="0"/>
    <s v="Product15"/>
    <s v="Category02"/>
    <s v="No."/>
    <n v="12"/>
    <n v="15.719999999999999"/>
    <n v="156"/>
    <n v="204.35999999999999"/>
    <x v="25"/>
    <x v="7"/>
    <n v="2022"/>
  </r>
  <r>
    <x v="312"/>
    <s v="P0002"/>
    <n v="1"/>
    <s v="Direct Sales"/>
    <x v="1"/>
    <n v="0"/>
    <s v="Product02"/>
    <s v="Category01"/>
    <s v="Kg"/>
    <n v="105"/>
    <n v="142.80000000000001"/>
    <n v="105"/>
    <n v="142.80000000000001"/>
    <x v="3"/>
    <x v="8"/>
    <n v="2022"/>
  </r>
  <r>
    <x v="313"/>
    <s v="P0005"/>
    <n v="12"/>
    <s v="Wholesaler"/>
    <x v="0"/>
    <n v="0"/>
    <s v="Product05"/>
    <s v="Category01"/>
    <s v="Ft"/>
    <n v="133"/>
    <n v="155.61000000000001"/>
    <n v="1596"/>
    <n v="1867.3200000000002"/>
    <x v="16"/>
    <x v="8"/>
    <n v="2022"/>
  </r>
  <r>
    <x v="314"/>
    <s v="P0041"/>
    <n v="9"/>
    <s v="Direct Sales"/>
    <x v="0"/>
    <n v="0"/>
    <s v="Product41"/>
    <s v="Category05"/>
    <s v="Ft"/>
    <n v="138"/>
    <n v="173.88"/>
    <n v="1242"/>
    <n v="1564.92"/>
    <x v="4"/>
    <x v="8"/>
    <n v="2022"/>
  </r>
  <r>
    <x v="314"/>
    <s v="P0003"/>
    <n v="3"/>
    <s v="Direct Sales"/>
    <x v="0"/>
    <n v="0"/>
    <s v="Product03"/>
    <s v="Category01"/>
    <s v="Kg"/>
    <n v="71"/>
    <n v="80.94"/>
    <n v="213"/>
    <n v="242.82"/>
    <x v="4"/>
    <x v="8"/>
    <n v="2022"/>
  </r>
  <r>
    <x v="315"/>
    <s v="P0035"/>
    <n v="15"/>
    <s v="Online"/>
    <x v="1"/>
    <n v="0"/>
    <s v="Product35"/>
    <s v="Category04"/>
    <s v="No."/>
    <n v="5"/>
    <n v="6.7"/>
    <n v="75"/>
    <n v="100.5"/>
    <x v="26"/>
    <x v="8"/>
    <n v="2022"/>
  </r>
  <r>
    <x v="315"/>
    <s v="P0038"/>
    <n v="4"/>
    <s v="Direct Sales"/>
    <x v="1"/>
    <n v="0"/>
    <s v="Product38"/>
    <s v="Category05"/>
    <s v="Kg"/>
    <n v="72"/>
    <n v="79.92"/>
    <n v="288"/>
    <n v="319.68"/>
    <x v="26"/>
    <x v="8"/>
    <n v="2022"/>
  </r>
  <r>
    <x v="316"/>
    <s v="P0029"/>
    <n v="3"/>
    <s v="Direct Sales"/>
    <x v="1"/>
    <n v="0"/>
    <s v="Product29"/>
    <s v="Category04"/>
    <s v="Lt"/>
    <n v="47"/>
    <n v="53.11"/>
    <n v="141"/>
    <n v="159.32999999999998"/>
    <x v="29"/>
    <x v="8"/>
    <n v="2022"/>
  </r>
  <r>
    <x v="317"/>
    <s v="P0037"/>
    <n v="15"/>
    <s v="Online"/>
    <x v="0"/>
    <n v="0"/>
    <s v="Product37"/>
    <s v="Category05"/>
    <s v="Kg"/>
    <n v="67"/>
    <n v="85.76"/>
    <n v="1005"/>
    <n v="1286.4000000000001"/>
    <x v="17"/>
    <x v="8"/>
    <n v="2022"/>
  </r>
  <r>
    <x v="318"/>
    <s v="P0026"/>
    <n v="14"/>
    <s v="Online"/>
    <x v="1"/>
    <n v="0"/>
    <s v="Product26"/>
    <s v="Category04"/>
    <s v="No."/>
    <n v="18"/>
    <n v="24.66"/>
    <n v="252"/>
    <n v="345.24"/>
    <x v="7"/>
    <x v="8"/>
    <n v="2022"/>
  </r>
  <r>
    <x v="319"/>
    <s v="P0033"/>
    <n v="8"/>
    <s v="Wholesaler"/>
    <x v="1"/>
    <n v="0"/>
    <s v="Product33"/>
    <s v="Category04"/>
    <s v="Kg"/>
    <n v="95"/>
    <n v="119.7"/>
    <n v="760"/>
    <n v="957.6"/>
    <x v="8"/>
    <x v="8"/>
    <n v="2022"/>
  </r>
  <r>
    <x v="320"/>
    <s v="P0033"/>
    <n v="6"/>
    <s v="Direct Sales"/>
    <x v="0"/>
    <n v="0"/>
    <s v="Product33"/>
    <s v="Category04"/>
    <s v="Kg"/>
    <n v="95"/>
    <n v="119.7"/>
    <n v="570"/>
    <n v="718.2"/>
    <x v="9"/>
    <x v="8"/>
    <n v="2022"/>
  </r>
  <r>
    <x v="320"/>
    <s v="P0001"/>
    <n v="10"/>
    <s v="Direct Sales"/>
    <x v="0"/>
    <n v="0"/>
    <s v="Product01"/>
    <s v="Category01"/>
    <s v="Kg"/>
    <n v="98"/>
    <n v="103.88"/>
    <n v="980"/>
    <n v="1038.8"/>
    <x v="9"/>
    <x v="8"/>
    <n v="2022"/>
  </r>
  <r>
    <x v="321"/>
    <s v="P0018"/>
    <n v="14"/>
    <s v="Online"/>
    <x v="0"/>
    <n v="0"/>
    <s v="Product18"/>
    <s v="Category02"/>
    <s v="No."/>
    <n v="37"/>
    <n v="49.21"/>
    <n v="518"/>
    <n v="688.94"/>
    <x v="10"/>
    <x v="8"/>
    <n v="2022"/>
  </r>
  <r>
    <x v="321"/>
    <s v="P0026"/>
    <n v="5"/>
    <s v="Direct Sales"/>
    <x v="1"/>
    <n v="0"/>
    <s v="Product26"/>
    <s v="Category04"/>
    <s v="No."/>
    <n v="18"/>
    <n v="24.66"/>
    <n v="90"/>
    <n v="123.3"/>
    <x v="10"/>
    <x v="8"/>
    <n v="2022"/>
  </r>
  <r>
    <x v="322"/>
    <s v="P0043"/>
    <n v="12"/>
    <s v="Online"/>
    <x v="0"/>
    <n v="0"/>
    <s v="Product43"/>
    <s v="Category05"/>
    <s v="Kg"/>
    <n v="67"/>
    <n v="83.08"/>
    <n v="804"/>
    <n v="996.96"/>
    <x v="18"/>
    <x v="8"/>
    <n v="2022"/>
  </r>
  <r>
    <x v="323"/>
    <s v="P0012"/>
    <n v="12"/>
    <s v="Direct Sales"/>
    <x v="0"/>
    <n v="0"/>
    <s v="Product12"/>
    <s v="Category02"/>
    <s v="Kg"/>
    <n v="73"/>
    <n v="94.17"/>
    <n v="876"/>
    <n v="1130.04"/>
    <x v="19"/>
    <x v="8"/>
    <n v="2022"/>
  </r>
  <r>
    <x v="324"/>
    <s v="P0032"/>
    <n v="14"/>
    <s v="Direct Sales"/>
    <x v="0"/>
    <n v="0"/>
    <s v="Product32"/>
    <s v="Category04"/>
    <s v="Kg"/>
    <n v="89"/>
    <n v="117.48"/>
    <n v="1246"/>
    <n v="1644.72"/>
    <x v="27"/>
    <x v="8"/>
    <n v="2022"/>
  </r>
  <r>
    <x v="324"/>
    <s v="P0032"/>
    <n v="8"/>
    <s v="Direct Sales"/>
    <x v="1"/>
    <n v="0"/>
    <s v="Product32"/>
    <s v="Category04"/>
    <s v="Kg"/>
    <n v="89"/>
    <n v="117.48"/>
    <n v="712"/>
    <n v="939.84"/>
    <x v="27"/>
    <x v="8"/>
    <n v="2022"/>
  </r>
  <r>
    <x v="325"/>
    <s v="P0036"/>
    <n v="4"/>
    <s v="Direct Sales"/>
    <x v="1"/>
    <n v="0"/>
    <s v="Product36"/>
    <s v="Category04"/>
    <s v="Kg"/>
    <n v="90"/>
    <n v="96.3"/>
    <n v="360"/>
    <n v="385.2"/>
    <x v="13"/>
    <x v="8"/>
    <n v="2022"/>
  </r>
  <r>
    <x v="325"/>
    <s v="P0044"/>
    <n v="9"/>
    <s v="Direct Sales"/>
    <x v="1"/>
    <n v="0"/>
    <s v="Product44"/>
    <s v="Category05"/>
    <s v="Kg"/>
    <n v="76"/>
    <n v="82.08"/>
    <n v="684"/>
    <n v="738.72"/>
    <x v="13"/>
    <x v="8"/>
    <n v="2022"/>
  </r>
  <r>
    <x v="325"/>
    <s v="P0038"/>
    <n v="3"/>
    <s v="Wholesaler"/>
    <x v="1"/>
    <n v="0"/>
    <s v="Product38"/>
    <s v="Category05"/>
    <s v="Kg"/>
    <n v="72"/>
    <n v="79.92"/>
    <n v="216"/>
    <n v="239.76"/>
    <x v="13"/>
    <x v="8"/>
    <n v="2022"/>
  </r>
  <r>
    <x v="326"/>
    <s v="P0034"/>
    <n v="13"/>
    <s v="Direct Sales"/>
    <x v="0"/>
    <n v="0"/>
    <s v="Product34"/>
    <s v="Category04"/>
    <s v="Lt"/>
    <n v="55"/>
    <n v="58.3"/>
    <n v="715"/>
    <n v="757.9"/>
    <x v="28"/>
    <x v="8"/>
    <n v="2022"/>
  </r>
  <r>
    <x v="327"/>
    <s v="P0011"/>
    <n v="5"/>
    <s v="Direct Sales"/>
    <x v="1"/>
    <n v="0"/>
    <s v="Product11"/>
    <s v="Category02"/>
    <s v="Lt"/>
    <n v="44"/>
    <n v="48.4"/>
    <n v="220"/>
    <n v="242"/>
    <x v="2"/>
    <x v="9"/>
    <n v="2022"/>
  </r>
  <r>
    <x v="328"/>
    <s v="P0007"/>
    <n v="15"/>
    <s v="Direct Sales"/>
    <x v="0"/>
    <n v="0"/>
    <s v="Product07"/>
    <s v="Category01"/>
    <s v="Lt"/>
    <n v="43"/>
    <n v="47.730000000000004"/>
    <n v="645"/>
    <n v="715.95"/>
    <x v="3"/>
    <x v="9"/>
    <n v="2022"/>
  </r>
  <r>
    <x v="329"/>
    <s v="P0035"/>
    <n v="1"/>
    <s v="Direct Sales"/>
    <x v="0"/>
    <n v="0"/>
    <s v="Product35"/>
    <s v="Category04"/>
    <s v="No."/>
    <n v="5"/>
    <n v="6.7"/>
    <n v="5"/>
    <n v="6.7"/>
    <x v="16"/>
    <x v="9"/>
    <n v="2022"/>
  </r>
  <r>
    <x v="330"/>
    <s v="P0038"/>
    <n v="14"/>
    <s v="Online"/>
    <x v="0"/>
    <n v="0"/>
    <s v="Product38"/>
    <s v="Category05"/>
    <s v="Kg"/>
    <n v="72"/>
    <n v="79.92"/>
    <n v="1008"/>
    <n v="1118.8800000000001"/>
    <x v="4"/>
    <x v="9"/>
    <n v="2022"/>
  </r>
  <r>
    <x v="331"/>
    <s v="P0019"/>
    <n v="9"/>
    <s v="Direct Sales"/>
    <x v="0"/>
    <n v="0"/>
    <s v="Product19"/>
    <s v="Category02"/>
    <s v="Ft"/>
    <n v="150"/>
    <n v="210"/>
    <n v="1350"/>
    <n v="1890"/>
    <x v="26"/>
    <x v="9"/>
    <n v="2022"/>
  </r>
  <r>
    <x v="331"/>
    <s v="P0044"/>
    <n v="12"/>
    <s v="Online"/>
    <x v="0"/>
    <n v="0"/>
    <s v="Product44"/>
    <s v="Category05"/>
    <s v="Kg"/>
    <n v="76"/>
    <n v="82.08"/>
    <n v="912"/>
    <n v="984.96"/>
    <x v="26"/>
    <x v="9"/>
    <n v="2022"/>
  </r>
  <r>
    <x v="332"/>
    <s v="P0008"/>
    <n v="10"/>
    <s v="Direct Sales"/>
    <x v="0"/>
    <n v="0"/>
    <s v="Product08"/>
    <s v="Category01"/>
    <s v="Kg"/>
    <n v="83"/>
    <n v="94.62"/>
    <n v="830"/>
    <n v="946.2"/>
    <x v="5"/>
    <x v="9"/>
    <n v="2022"/>
  </r>
  <r>
    <x v="333"/>
    <s v="P0002"/>
    <n v="15"/>
    <s v="Online"/>
    <x v="0"/>
    <n v="0"/>
    <s v="Product02"/>
    <s v="Category01"/>
    <s v="Kg"/>
    <n v="105"/>
    <n v="142.80000000000001"/>
    <n v="1575"/>
    <n v="2142"/>
    <x v="22"/>
    <x v="9"/>
    <n v="2022"/>
  </r>
  <r>
    <x v="334"/>
    <s v="P0044"/>
    <n v="15"/>
    <s v="Wholesaler"/>
    <x v="0"/>
    <n v="0"/>
    <s v="Product44"/>
    <s v="Category05"/>
    <s v="Kg"/>
    <n v="76"/>
    <n v="82.08"/>
    <n v="1140"/>
    <n v="1231.2"/>
    <x v="29"/>
    <x v="9"/>
    <n v="2022"/>
  </r>
  <r>
    <x v="335"/>
    <s v="P0015"/>
    <n v="10"/>
    <s v="Direct Sales"/>
    <x v="1"/>
    <n v="0"/>
    <s v="Product15"/>
    <s v="Category02"/>
    <s v="No."/>
    <n v="12"/>
    <n v="15.719999999999999"/>
    <n v="120"/>
    <n v="157.19999999999999"/>
    <x v="17"/>
    <x v="9"/>
    <n v="2022"/>
  </r>
  <r>
    <x v="336"/>
    <s v="P0036"/>
    <n v="3"/>
    <s v="Online"/>
    <x v="0"/>
    <n v="0"/>
    <s v="Product36"/>
    <s v="Category04"/>
    <s v="Kg"/>
    <n v="90"/>
    <n v="96.3"/>
    <n v="270"/>
    <n v="288.89999999999998"/>
    <x v="23"/>
    <x v="9"/>
    <n v="2022"/>
  </r>
  <r>
    <x v="337"/>
    <s v="P0024"/>
    <n v="14"/>
    <s v="Online"/>
    <x v="1"/>
    <n v="0"/>
    <s v="Product24"/>
    <s v="Category03"/>
    <s v="Ft"/>
    <n v="144"/>
    <n v="156.96"/>
    <n v="2016"/>
    <n v="2197.44"/>
    <x v="19"/>
    <x v="9"/>
    <n v="2022"/>
  </r>
  <r>
    <x v="338"/>
    <s v="P0042"/>
    <n v="3"/>
    <s v="Direct Sales"/>
    <x v="1"/>
    <n v="0"/>
    <s v="Product42"/>
    <s v="Category05"/>
    <s v="Ft"/>
    <n v="120"/>
    <n v="162"/>
    <n v="360"/>
    <n v="486"/>
    <x v="24"/>
    <x v="9"/>
    <n v="2022"/>
  </r>
  <r>
    <x v="339"/>
    <s v="P0038"/>
    <n v="8"/>
    <s v="Direct Sales"/>
    <x v="0"/>
    <n v="0"/>
    <s v="Product38"/>
    <s v="Category05"/>
    <s v="Kg"/>
    <n v="72"/>
    <n v="79.92"/>
    <n v="576"/>
    <n v="639.36"/>
    <x v="25"/>
    <x v="9"/>
    <n v="2022"/>
  </r>
  <r>
    <x v="340"/>
    <s v="P0012"/>
    <n v="15"/>
    <s v="Wholesaler"/>
    <x v="0"/>
    <n v="0"/>
    <s v="Product12"/>
    <s v="Category02"/>
    <s v="Kg"/>
    <n v="73"/>
    <n v="94.17"/>
    <n v="1095"/>
    <n v="1412.55"/>
    <x v="0"/>
    <x v="10"/>
    <n v="2022"/>
  </r>
  <r>
    <x v="341"/>
    <s v="P0015"/>
    <n v="15"/>
    <s v="Wholesaler"/>
    <x v="1"/>
    <n v="0"/>
    <s v="Product15"/>
    <s v="Category02"/>
    <s v="No."/>
    <n v="12"/>
    <n v="15.719999999999999"/>
    <n v="180"/>
    <n v="235.79999999999998"/>
    <x v="1"/>
    <x v="10"/>
    <n v="2022"/>
  </r>
  <r>
    <x v="341"/>
    <s v="P0030"/>
    <n v="15"/>
    <s v="Direct Sales"/>
    <x v="1"/>
    <n v="0"/>
    <s v="Product30"/>
    <s v="Category04"/>
    <s v="Ft"/>
    <n v="148"/>
    <n v="201.28"/>
    <n v="2220"/>
    <n v="3019.2"/>
    <x v="1"/>
    <x v="10"/>
    <n v="2022"/>
  </r>
  <r>
    <x v="341"/>
    <s v="P0035"/>
    <n v="5"/>
    <s v="Direct Sales"/>
    <x v="1"/>
    <n v="0"/>
    <s v="Product35"/>
    <s v="Category04"/>
    <s v="No."/>
    <n v="5"/>
    <n v="6.7"/>
    <n v="25"/>
    <n v="33.5"/>
    <x v="1"/>
    <x v="10"/>
    <n v="2022"/>
  </r>
  <r>
    <x v="342"/>
    <s v="P0020"/>
    <n v="11"/>
    <s v="Online"/>
    <x v="0"/>
    <n v="0"/>
    <s v="Product20"/>
    <s v="Category03"/>
    <s v="Lt"/>
    <n v="61"/>
    <n v="76.25"/>
    <n v="671"/>
    <n v="838.75"/>
    <x v="2"/>
    <x v="10"/>
    <n v="2022"/>
  </r>
  <r>
    <x v="343"/>
    <s v="P0008"/>
    <n v="10"/>
    <s v="Direct Sales"/>
    <x v="0"/>
    <n v="0"/>
    <s v="Product08"/>
    <s v="Category01"/>
    <s v="Kg"/>
    <n v="83"/>
    <n v="94.62"/>
    <n v="830"/>
    <n v="946.2"/>
    <x v="3"/>
    <x v="10"/>
    <n v="2022"/>
  </r>
  <r>
    <x v="344"/>
    <s v="P0019"/>
    <n v="15"/>
    <s v="Direct Sales"/>
    <x v="1"/>
    <n v="0"/>
    <s v="Product19"/>
    <s v="Category02"/>
    <s v="Ft"/>
    <n v="150"/>
    <n v="210"/>
    <n v="2250"/>
    <n v="3150"/>
    <x v="15"/>
    <x v="10"/>
    <n v="2022"/>
  </r>
  <r>
    <x v="345"/>
    <s v="P0043"/>
    <n v="13"/>
    <s v="Direct Sales"/>
    <x v="1"/>
    <n v="0"/>
    <s v="Product43"/>
    <s v="Category05"/>
    <s v="Kg"/>
    <n v="67"/>
    <n v="83.08"/>
    <n v="871"/>
    <n v="1080.04"/>
    <x v="16"/>
    <x v="10"/>
    <n v="2022"/>
  </r>
  <r>
    <x v="345"/>
    <s v="P0015"/>
    <n v="13"/>
    <s v="Online"/>
    <x v="0"/>
    <n v="0"/>
    <s v="Product15"/>
    <s v="Category02"/>
    <s v="No."/>
    <n v="12"/>
    <n v="15.719999999999999"/>
    <n v="156"/>
    <n v="204.35999999999999"/>
    <x v="16"/>
    <x v="10"/>
    <n v="2022"/>
  </r>
  <r>
    <x v="345"/>
    <s v="P0042"/>
    <n v="13"/>
    <s v="Direct Sales"/>
    <x v="1"/>
    <n v="0"/>
    <s v="Product42"/>
    <s v="Category05"/>
    <s v="Ft"/>
    <n v="120"/>
    <n v="162"/>
    <n v="1560"/>
    <n v="2106"/>
    <x v="16"/>
    <x v="10"/>
    <n v="2022"/>
  </r>
  <r>
    <x v="346"/>
    <s v="P0040"/>
    <n v="13"/>
    <s v="Online"/>
    <x v="1"/>
    <n v="0"/>
    <s v="Product40"/>
    <s v="Category05"/>
    <s v="Kg"/>
    <n v="90"/>
    <n v="115.2"/>
    <n v="1170"/>
    <n v="1497.6000000000001"/>
    <x v="20"/>
    <x v="10"/>
    <n v="2022"/>
  </r>
  <r>
    <x v="347"/>
    <s v="P0036"/>
    <n v="11"/>
    <s v="Wholesaler"/>
    <x v="1"/>
    <n v="0"/>
    <s v="Product36"/>
    <s v="Category04"/>
    <s v="Kg"/>
    <n v="90"/>
    <n v="96.3"/>
    <n v="990"/>
    <n v="1059.3"/>
    <x v="21"/>
    <x v="10"/>
    <n v="2022"/>
  </r>
  <r>
    <x v="347"/>
    <s v="P0019"/>
    <n v="10"/>
    <s v="Wholesaler"/>
    <x v="0"/>
    <n v="0"/>
    <s v="Product19"/>
    <s v="Category02"/>
    <s v="Ft"/>
    <n v="150"/>
    <n v="210"/>
    <n v="1500"/>
    <n v="2100"/>
    <x v="21"/>
    <x v="10"/>
    <n v="2022"/>
  </r>
  <r>
    <x v="348"/>
    <s v="P0027"/>
    <n v="8"/>
    <s v="Online"/>
    <x v="1"/>
    <n v="0"/>
    <s v="Product27"/>
    <s v="Category04"/>
    <s v="Lt"/>
    <n v="48"/>
    <n v="57.120000000000005"/>
    <n v="384"/>
    <n v="456.96000000000004"/>
    <x v="4"/>
    <x v="10"/>
    <n v="2022"/>
  </r>
  <r>
    <x v="349"/>
    <s v="P0018"/>
    <n v="7"/>
    <s v="Direct Sales"/>
    <x v="0"/>
    <n v="0"/>
    <s v="Product18"/>
    <s v="Category02"/>
    <s v="No."/>
    <n v="37"/>
    <n v="49.21"/>
    <n v="259"/>
    <n v="344.47"/>
    <x v="26"/>
    <x v="10"/>
    <n v="2022"/>
  </r>
  <r>
    <x v="350"/>
    <s v="P0027"/>
    <n v="10"/>
    <s v="Wholesaler"/>
    <x v="1"/>
    <n v="0"/>
    <s v="Product27"/>
    <s v="Category04"/>
    <s v="Lt"/>
    <n v="48"/>
    <n v="57.120000000000005"/>
    <n v="480"/>
    <n v="571.20000000000005"/>
    <x v="22"/>
    <x v="10"/>
    <n v="2022"/>
  </r>
  <r>
    <x v="351"/>
    <s v="P0002"/>
    <n v="1"/>
    <s v="Direct Sales"/>
    <x v="1"/>
    <n v="0"/>
    <s v="Product02"/>
    <s v="Category01"/>
    <s v="Kg"/>
    <n v="105"/>
    <n v="142.80000000000001"/>
    <n v="105"/>
    <n v="142.80000000000001"/>
    <x v="29"/>
    <x v="10"/>
    <n v="2022"/>
  </r>
  <r>
    <x v="352"/>
    <s v="P0012"/>
    <n v="14"/>
    <s v="Direct Sales"/>
    <x v="1"/>
    <n v="0"/>
    <s v="Product12"/>
    <s v="Category02"/>
    <s v="Kg"/>
    <n v="73"/>
    <n v="94.17"/>
    <n v="1022"/>
    <n v="1318.38"/>
    <x v="17"/>
    <x v="10"/>
    <n v="2022"/>
  </r>
  <r>
    <x v="353"/>
    <s v="P0017"/>
    <n v="8"/>
    <s v="Online"/>
    <x v="0"/>
    <n v="0"/>
    <s v="Product17"/>
    <s v="Category02"/>
    <s v="Ft"/>
    <n v="134"/>
    <n v="156.78"/>
    <n v="1072"/>
    <n v="1254.24"/>
    <x v="23"/>
    <x v="10"/>
    <n v="2022"/>
  </r>
  <r>
    <x v="354"/>
    <s v="P0034"/>
    <n v="8"/>
    <s v="Direct Sales"/>
    <x v="1"/>
    <n v="0"/>
    <s v="Product34"/>
    <s v="Category04"/>
    <s v="Lt"/>
    <n v="55"/>
    <n v="58.3"/>
    <n v="440"/>
    <n v="466.4"/>
    <x v="7"/>
    <x v="10"/>
    <n v="2022"/>
  </r>
  <r>
    <x v="355"/>
    <s v="P0020"/>
    <n v="6"/>
    <s v="Direct Sales"/>
    <x v="1"/>
    <n v="0"/>
    <s v="Product20"/>
    <s v="Category03"/>
    <s v="Lt"/>
    <n v="61"/>
    <n v="76.25"/>
    <n v="366"/>
    <n v="457.5"/>
    <x v="10"/>
    <x v="10"/>
    <n v="2022"/>
  </r>
  <r>
    <x v="356"/>
    <s v="P0036"/>
    <n v="12"/>
    <s v="Online"/>
    <x v="0"/>
    <n v="0"/>
    <s v="Product36"/>
    <s v="Category04"/>
    <s v="Kg"/>
    <n v="90"/>
    <n v="96.3"/>
    <n v="1080"/>
    <n v="1155.5999999999999"/>
    <x v="19"/>
    <x v="10"/>
    <n v="2022"/>
  </r>
  <r>
    <x v="357"/>
    <s v="P0004"/>
    <n v="5"/>
    <s v="Direct Sales"/>
    <x v="1"/>
    <n v="0"/>
    <s v="Product04"/>
    <s v="Category01"/>
    <s v="Lt"/>
    <n v="44"/>
    <n v="48.84"/>
    <n v="220"/>
    <n v="244.20000000000002"/>
    <x v="11"/>
    <x v="10"/>
    <n v="2022"/>
  </r>
  <r>
    <x v="358"/>
    <s v="P0032"/>
    <n v="5"/>
    <s v="Direct Sales"/>
    <x v="0"/>
    <n v="0"/>
    <s v="Product32"/>
    <s v="Category04"/>
    <s v="Kg"/>
    <n v="89"/>
    <n v="117.48"/>
    <n v="445"/>
    <n v="587.4"/>
    <x v="12"/>
    <x v="10"/>
    <n v="2022"/>
  </r>
  <r>
    <x v="359"/>
    <s v="P0034"/>
    <n v="15"/>
    <s v="Direct Sales"/>
    <x v="0"/>
    <n v="0"/>
    <s v="Product34"/>
    <s v="Category04"/>
    <s v="Lt"/>
    <n v="55"/>
    <n v="58.3"/>
    <n v="825"/>
    <n v="874.5"/>
    <x v="13"/>
    <x v="10"/>
    <n v="2022"/>
  </r>
  <r>
    <x v="360"/>
    <s v="P0031"/>
    <n v="8"/>
    <s v="Direct Sales"/>
    <x v="1"/>
    <n v="0"/>
    <s v="Product31"/>
    <s v="Category04"/>
    <s v="Kg"/>
    <n v="93"/>
    <n v="104.16"/>
    <n v="744"/>
    <n v="833.28"/>
    <x v="14"/>
    <x v="10"/>
    <n v="2022"/>
  </r>
  <r>
    <x v="361"/>
    <s v="P0015"/>
    <n v="2"/>
    <s v="Direct Sales"/>
    <x v="0"/>
    <n v="0"/>
    <s v="Product15"/>
    <s v="Category02"/>
    <s v="No."/>
    <n v="12"/>
    <n v="15.719999999999999"/>
    <n v="24"/>
    <n v="31.439999999999998"/>
    <x v="24"/>
    <x v="10"/>
    <n v="2022"/>
  </r>
  <r>
    <x v="362"/>
    <s v="P0028"/>
    <n v="5"/>
    <s v="Wholesaler"/>
    <x v="1"/>
    <n v="0"/>
    <s v="Product28"/>
    <s v="Category04"/>
    <s v="No."/>
    <n v="37"/>
    <n v="41.81"/>
    <n v="185"/>
    <n v="209.05"/>
    <x v="2"/>
    <x v="11"/>
    <n v="2022"/>
  </r>
  <r>
    <x v="363"/>
    <s v="P0026"/>
    <n v="10"/>
    <s v="Direct Sales"/>
    <x v="1"/>
    <n v="0"/>
    <s v="Product26"/>
    <s v="Category04"/>
    <s v="No."/>
    <n v="18"/>
    <n v="24.66"/>
    <n v="180"/>
    <n v="246.6"/>
    <x v="3"/>
    <x v="11"/>
    <n v="2022"/>
  </r>
  <r>
    <x v="363"/>
    <s v="P0044"/>
    <n v="15"/>
    <s v="Direct Sales"/>
    <x v="1"/>
    <n v="0"/>
    <s v="Product44"/>
    <s v="Category05"/>
    <s v="Kg"/>
    <n v="76"/>
    <n v="82.08"/>
    <n v="1140"/>
    <n v="1231.2"/>
    <x v="3"/>
    <x v="11"/>
    <n v="2022"/>
  </r>
  <r>
    <x v="364"/>
    <s v="P0038"/>
    <n v="12"/>
    <s v="Direct Sales"/>
    <x v="1"/>
    <n v="0"/>
    <s v="Product38"/>
    <s v="Category05"/>
    <s v="Kg"/>
    <n v="72"/>
    <n v="79.92"/>
    <n v="864"/>
    <n v="959.04"/>
    <x v="20"/>
    <x v="11"/>
    <n v="2022"/>
  </r>
  <r>
    <x v="364"/>
    <s v="P0016"/>
    <n v="13"/>
    <s v="Direct Sales"/>
    <x v="0"/>
    <n v="0"/>
    <s v="Product16"/>
    <s v="Category02"/>
    <s v="No."/>
    <n v="13"/>
    <n v="16.64"/>
    <n v="169"/>
    <n v="216.32"/>
    <x v="20"/>
    <x v="11"/>
    <n v="2022"/>
  </r>
  <r>
    <x v="364"/>
    <s v="P0038"/>
    <n v="5"/>
    <s v="Direct Sales"/>
    <x v="1"/>
    <n v="0"/>
    <s v="Product38"/>
    <s v="Category05"/>
    <s v="Kg"/>
    <n v="72"/>
    <n v="79.92"/>
    <n v="360"/>
    <n v="399.6"/>
    <x v="20"/>
    <x v="11"/>
    <n v="2022"/>
  </r>
  <r>
    <x v="365"/>
    <s v="P0027"/>
    <n v="5"/>
    <s v="Direct Sales"/>
    <x v="0"/>
    <n v="0"/>
    <s v="Product27"/>
    <s v="Category04"/>
    <s v="Lt"/>
    <n v="48"/>
    <n v="57.120000000000005"/>
    <n v="240"/>
    <n v="285.60000000000002"/>
    <x v="5"/>
    <x v="11"/>
    <n v="2022"/>
  </r>
  <r>
    <x v="365"/>
    <s v="P0013"/>
    <n v="9"/>
    <s v="Wholesaler"/>
    <x v="0"/>
    <n v="0"/>
    <s v="Product13"/>
    <s v="Category02"/>
    <s v="Kg"/>
    <n v="112"/>
    <n v="122.08"/>
    <n v="1008"/>
    <n v="1098.72"/>
    <x v="5"/>
    <x v="11"/>
    <n v="2022"/>
  </r>
  <r>
    <x v="365"/>
    <s v="P0014"/>
    <n v="10"/>
    <s v="Online"/>
    <x v="1"/>
    <n v="0"/>
    <s v="Product14"/>
    <s v="Category02"/>
    <s v="Kg"/>
    <n v="112"/>
    <n v="146.72"/>
    <n v="1120"/>
    <n v="1467.2"/>
    <x v="5"/>
    <x v="11"/>
    <n v="2022"/>
  </r>
  <r>
    <x v="366"/>
    <s v="P0030"/>
    <n v="9"/>
    <s v="Wholesaler"/>
    <x v="1"/>
    <n v="0"/>
    <s v="Product30"/>
    <s v="Category04"/>
    <s v="Ft"/>
    <n v="148"/>
    <n v="201.28"/>
    <n v="1332"/>
    <n v="1811.52"/>
    <x v="6"/>
    <x v="11"/>
    <n v="2022"/>
  </r>
  <r>
    <x v="366"/>
    <s v="P0041"/>
    <n v="10"/>
    <s v="Wholesaler"/>
    <x v="0"/>
    <n v="0"/>
    <s v="Product41"/>
    <s v="Category05"/>
    <s v="Ft"/>
    <n v="138"/>
    <n v="173.88"/>
    <n v="1380"/>
    <n v="1738.8"/>
    <x v="6"/>
    <x v="11"/>
    <n v="2022"/>
  </r>
  <r>
    <x v="367"/>
    <s v="P0005"/>
    <n v="4"/>
    <s v="Direct Sales"/>
    <x v="1"/>
    <n v="0"/>
    <s v="Product05"/>
    <s v="Category01"/>
    <s v="Ft"/>
    <n v="133"/>
    <n v="155.61000000000001"/>
    <n v="532"/>
    <n v="622.44000000000005"/>
    <x v="29"/>
    <x v="11"/>
    <n v="2022"/>
  </r>
  <r>
    <x v="368"/>
    <s v="P0009"/>
    <n v="13"/>
    <s v="Direct Sales"/>
    <x v="0"/>
    <n v="0"/>
    <s v="Product09"/>
    <s v="Category01"/>
    <s v="No."/>
    <n v="6"/>
    <n v="7.8599999999999994"/>
    <n v="78"/>
    <n v="102.17999999999999"/>
    <x v="17"/>
    <x v="11"/>
    <n v="2022"/>
  </r>
  <r>
    <x v="369"/>
    <s v="P0044"/>
    <n v="7"/>
    <s v="Direct Sales"/>
    <x v="0"/>
    <n v="0"/>
    <s v="Product44"/>
    <s v="Category05"/>
    <s v="Kg"/>
    <n v="76"/>
    <n v="82.08"/>
    <n v="532"/>
    <n v="574.55999999999995"/>
    <x v="8"/>
    <x v="11"/>
    <n v="2022"/>
  </r>
  <r>
    <x v="369"/>
    <s v="P0011"/>
    <n v="14"/>
    <s v="Direct Sales"/>
    <x v="1"/>
    <n v="0"/>
    <s v="Product11"/>
    <s v="Category02"/>
    <s v="Lt"/>
    <n v="44"/>
    <n v="48.4"/>
    <n v="616"/>
    <n v="677.6"/>
    <x v="8"/>
    <x v="11"/>
    <n v="2022"/>
  </r>
  <r>
    <x v="369"/>
    <s v="P0009"/>
    <n v="11"/>
    <s v="Online"/>
    <x v="0"/>
    <n v="0"/>
    <s v="Product09"/>
    <s v="Category01"/>
    <s v="No."/>
    <n v="6"/>
    <n v="7.8599999999999994"/>
    <n v="66"/>
    <n v="86.46"/>
    <x v="8"/>
    <x v="11"/>
    <n v="2022"/>
  </r>
  <r>
    <x v="370"/>
    <s v="P0006"/>
    <n v="10"/>
    <s v="Direct Sales"/>
    <x v="0"/>
    <n v="0"/>
    <s v="Product06"/>
    <s v="Category01"/>
    <s v="Kg"/>
    <n v="75"/>
    <n v="85.5"/>
    <n v="750"/>
    <n v="855"/>
    <x v="10"/>
    <x v="11"/>
    <n v="2022"/>
  </r>
  <r>
    <x v="371"/>
    <s v="P0008"/>
    <n v="15"/>
    <s v="Direct Sales"/>
    <x v="0"/>
    <n v="0"/>
    <s v="Product08"/>
    <s v="Category01"/>
    <s v="Kg"/>
    <n v="83"/>
    <n v="94.62"/>
    <n v="1245"/>
    <n v="1419.3000000000002"/>
    <x v="28"/>
    <x v="11"/>
    <n v="2022"/>
  </r>
  <r>
    <x v="371"/>
    <s v="P0042"/>
    <n v="1"/>
    <s v="Wholesaler"/>
    <x v="1"/>
    <n v="0"/>
    <s v="Product42"/>
    <s v="Category05"/>
    <s v="Ft"/>
    <n v="120"/>
    <n v="162"/>
    <n v="120"/>
    <n v="162"/>
    <x v="28"/>
    <x v="11"/>
    <n v="2022"/>
  </r>
  <r>
    <x v="372"/>
    <s v="P0041"/>
    <n v="14"/>
    <s v="Direct Sales"/>
    <x v="0"/>
    <n v="0"/>
    <s v="Product41"/>
    <s v="Category05"/>
    <s v="Ft"/>
    <n v="138"/>
    <n v="173.88"/>
    <n v="1932"/>
    <n v="2434.3199999999997"/>
    <x v="24"/>
    <x v="11"/>
    <n v="2022"/>
  </r>
  <r>
    <x v="373"/>
    <s v="P0033"/>
    <n v="12"/>
    <s v="Online"/>
    <x v="0"/>
    <n v="0"/>
    <s v="Product33"/>
    <s v="Category04"/>
    <s v="Kg"/>
    <n v="95"/>
    <n v="119.7"/>
    <n v="1140"/>
    <n v="1436.4"/>
    <x v="25"/>
    <x v="11"/>
    <n v="2022"/>
  </r>
  <r>
    <x v="373"/>
    <s v="P0011"/>
    <n v="6"/>
    <s v="Online"/>
    <x v="0"/>
    <n v="0"/>
    <s v="Product11"/>
    <s v="Category02"/>
    <s v="Lt"/>
    <n v="44"/>
    <n v="48.4"/>
    <n v="264"/>
    <n v="290.39999999999998"/>
    <x v="25"/>
    <x v="11"/>
    <n v="2022"/>
  </r>
  <r>
    <x v="373"/>
    <s v="P0011"/>
    <n v="3"/>
    <s v="Wholesaler"/>
    <x v="1"/>
    <n v="0"/>
    <s v="Product11"/>
    <s v="Category02"/>
    <s v="Lt"/>
    <n v="44"/>
    <n v="48.4"/>
    <n v="132"/>
    <n v="145.19999999999999"/>
    <x v="25"/>
    <x v="11"/>
    <n v="202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s v="P0024"/>
    <d v="2021-01-01T00:00:00"/>
    <x v="0"/>
    <x v="0"/>
    <x v="0"/>
    <n v="0"/>
    <s v="Product24"/>
    <x v="0"/>
    <s v="Ft"/>
    <n v="144"/>
    <n v="156.96"/>
    <n v="1296"/>
    <n v="1412.64"/>
    <n v="1"/>
    <x v="0"/>
    <x v="0"/>
  </r>
  <r>
    <s v="P0038"/>
    <d v="2021-01-02T00:00:00"/>
    <x v="1"/>
    <x v="1"/>
    <x v="1"/>
    <n v="0"/>
    <s v="Product38"/>
    <x v="1"/>
    <s v="Kg"/>
    <n v="72"/>
    <n v="79.92"/>
    <n v="1080"/>
    <n v="1198.8"/>
    <n v="2"/>
    <x v="0"/>
    <x v="0"/>
  </r>
  <r>
    <s v="P0013"/>
    <d v="2021-01-02T00:00:00"/>
    <x v="2"/>
    <x v="2"/>
    <x v="1"/>
    <n v="0"/>
    <s v="Product13"/>
    <x v="2"/>
    <s v="Kg"/>
    <n v="112"/>
    <n v="122.08"/>
    <n v="672"/>
    <n v="732.48"/>
    <n v="2"/>
    <x v="0"/>
    <x v="0"/>
  </r>
  <r>
    <s v="P0004"/>
    <d v="2021-01-03T00:00:00"/>
    <x v="3"/>
    <x v="2"/>
    <x v="0"/>
    <n v="0"/>
    <s v="Product04"/>
    <x v="3"/>
    <s v="Lt"/>
    <n v="44"/>
    <n v="48.84"/>
    <n v="220"/>
    <n v="244.20000000000002"/>
    <n v="3"/>
    <x v="0"/>
    <x v="0"/>
  </r>
  <r>
    <s v="P0035"/>
    <d v="2021-01-04T00:00:00"/>
    <x v="4"/>
    <x v="1"/>
    <x v="0"/>
    <n v="0"/>
    <s v="Product35"/>
    <x v="4"/>
    <s v="No."/>
    <n v="5"/>
    <n v="6.7"/>
    <n v="60"/>
    <n v="80.400000000000006"/>
    <n v="4"/>
    <x v="0"/>
    <x v="0"/>
  </r>
  <r>
    <s v="P0031"/>
    <d v="2021-01-09T00:00:00"/>
    <x v="5"/>
    <x v="2"/>
    <x v="1"/>
    <n v="0"/>
    <s v="Product31"/>
    <x v="4"/>
    <s v="Kg"/>
    <n v="93"/>
    <n v="104.16"/>
    <n v="93"/>
    <n v="104.16"/>
    <n v="9"/>
    <x v="0"/>
    <x v="0"/>
  </r>
  <r>
    <s v="P0003"/>
    <d v="2021-01-09T00:00:00"/>
    <x v="6"/>
    <x v="2"/>
    <x v="1"/>
    <n v="0"/>
    <s v="Product03"/>
    <x v="3"/>
    <s v="Kg"/>
    <n v="71"/>
    <n v="80.94"/>
    <n v="568"/>
    <n v="647.52"/>
    <n v="9"/>
    <x v="0"/>
    <x v="0"/>
  </r>
  <r>
    <s v="P0025"/>
    <d v="2021-01-09T00:00:00"/>
    <x v="7"/>
    <x v="2"/>
    <x v="0"/>
    <n v="0"/>
    <s v="Product25"/>
    <x v="0"/>
    <s v="No."/>
    <n v="7"/>
    <n v="8.33"/>
    <n v="28"/>
    <n v="33.32"/>
    <n v="9"/>
    <x v="0"/>
    <x v="0"/>
  </r>
  <r>
    <s v="P0037"/>
    <d v="2021-01-11T00:00:00"/>
    <x v="8"/>
    <x v="2"/>
    <x v="1"/>
    <n v="0"/>
    <s v="Product37"/>
    <x v="1"/>
    <s v="Kg"/>
    <n v="67"/>
    <n v="85.76"/>
    <n v="201"/>
    <n v="257.28000000000003"/>
    <n v="11"/>
    <x v="0"/>
    <x v="0"/>
  </r>
  <r>
    <s v="P0014"/>
    <d v="2021-01-11T00:00:00"/>
    <x v="7"/>
    <x v="0"/>
    <x v="0"/>
    <n v="0"/>
    <s v="Product14"/>
    <x v="2"/>
    <s v="Kg"/>
    <n v="112"/>
    <n v="146.72"/>
    <n v="448"/>
    <n v="586.88"/>
    <n v="11"/>
    <x v="0"/>
    <x v="0"/>
  </r>
  <r>
    <s v="P0042"/>
    <d v="2021-01-11T00:00:00"/>
    <x v="7"/>
    <x v="2"/>
    <x v="0"/>
    <n v="0"/>
    <s v="Product42"/>
    <x v="1"/>
    <s v="Ft"/>
    <n v="120"/>
    <n v="162"/>
    <n v="480"/>
    <n v="648"/>
    <n v="11"/>
    <x v="0"/>
    <x v="0"/>
  </r>
  <r>
    <s v="P0042"/>
    <d v="2021-01-12T00:00:00"/>
    <x v="9"/>
    <x v="1"/>
    <x v="1"/>
    <n v="0"/>
    <s v="Product42"/>
    <x v="1"/>
    <s v="Ft"/>
    <n v="120"/>
    <n v="162"/>
    <n v="1200"/>
    <n v="1620"/>
    <n v="12"/>
    <x v="0"/>
    <x v="0"/>
  </r>
  <r>
    <s v="P0044"/>
    <d v="2021-01-18T00:00:00"/>
    <x v="10"/>
    <x v="2"/>
    <x v="0"/>
    <n v="0"/>
    <s v="Product44"/>
    <x v="1"/>
    <s v="Kg"/>
    <n v="76"/>
    <n v="82.08"/>
    <n v="988"/>
    <n v="1067.04"/>
    <n v="18"/>
    <x v="0"/>
    <x v="0"/>
  </r>
  <r>
    <s v="P0023"/>
    <d v="2021-01-18T00:00:00"/>
    <x v="8"/>
    <x v="1"/>
    <x v="1"/>
    <n v="0"/>
    <s v="Product23"/>
    <x v="0"/>
    <s v="Ft"/>
    <n v="141"/>
    <n v="149.46"/>
    <n v="423"/>
    <n v="448.38"/>
    <n v="18"/>
    <x v="0"/>
    <x v="0"/>
  </r>
  <r>
    <s v="P0035"/>
    <d v="2021-01-19T00:00:00"/>
    <x v="2"/>
    <x v="2"/>
    <x v="1"/>
    <n v="0"/>
    <s v="Product35"/>
    <x v="4"/>
    <s v="No."/>
    <n v="5"/>
    <n v="6.7"/>
    <n v="30"/>
    <n v="40.200000000000003"/>
    <n v="19"/>
    <x v="0"/>
    <x v="0"/>
  </r>
  <r>
    <s v="P0034"/>
    <d v="2021-01-20T00:00:00"/>
    <x v="7"/>
    <x v="2"/>
    <x v="1"/>
    <n v="0"/>
    <s v="Product34"/>
    <x v="4"/>
    <s v="Lt"/>
    <n v="55"/>
    <n v="58.3"/>
    <n v="220"/>
    <n v="233.2"/>
    <n v="20"/>
    <x v="0"/>
    <x v="0"/>
  </r>
  <r>
    <s v="P0020"/>
    <d v="2021-01-20T00:00:00"/>
    <x v="7"/>
    <x v="2"/>
    <x v="1"/>
    <n v="0"/>
    <s v="Product20"/>
    <x v="0"/>
    <s v="Lt"/>
    <n v="61"/>
    <n v="76.25"/>
    <n v="244"/>
    <n v="305"/>
    <n v="20"/>
    <x v="0"/>
    <x v="0"/>
  </r>
  <r>
    <s v="P0004"/>
    <d v="2021-01-21T00:00:00"/>
    <x v="1"/>
    <x v="0"/>
    <x v="1"/>
    <n v="0"/>
    <s v="Product04"/>
    <x v="3"/>
    <s v="Lt"/>
    <n v="44"/>
    <n v="48.84"/>
    <n v="660"/>
    <n v="732.6"/>
    <n v="21"/>
    <x v="0"/>
    <x v="0"/>
  </r>
  <r>
    <s v="P0003"/>
    <d v="2021-01-21T00:00:00"/>
    <x v="0"/>
    <x v="2"/>
    <x v="0"/>
    <n v="0"/>
    <s v="Product03"/>
    <x v="3"/>
    <s v="Kg"/>
    <n v="71"/>
    <n v="80.94"/>
    <n v="639"/>
    <n v="728.46"/>
    <n v="21"/>
    <x v="0"/>
    <x v="0"/>
  </r>
  <r>
    <s v="P0042"/>
    <d v="2021-01-21T00:00:00"/>
    <x v="2"/>
    <x v="2"/>
    <x v="0"/>
    <n v="0"/>
    <s v="Product42"/>
    <x v="1"/>
    <s v="Ft"/>
    <n v="120"/>
    <n v="162"/>
    <n v="720"/>
    <n v="972"/>
    <n v="21"/>
    <x v="0"/>
    <x v="0"/>
  </r>
  <r>
    <s v="P0034"/>
    <d v="2021-01-25T00:00:00"/>
    <x v="2"/>
    <x v="2"/>
    <x v="1"/>
    <n v="0"/>
    <s v="Product34"/>
    <x v="4"/>
    <s v="Lt"/>
    <n v="55"/>
    <n v="58.3"/>
    <n v="330"/>
    <n v="349.79999999999995"/>
    <n v="25"/>
    <x v="0"/>
    <x v="0"/>
  </r>
  <r>
    <s v="P0035"/>
    <d v="2021-01-25T00:00:00"/>
    <x v="11"/>
    <x v="2"/>
    <x v="0"/>
    <n v="0"/>
    <s v="Product35"/>
    <x v="4"/>
    <s v="No."/>
    <n v="5"/>
    <n v="6.7"/>
    <n v="35"/>
    <n v="46.9"/>
    <n v="25"/>
    <x v="0"/>
    <x v="0"/>
  </r>
  <r>
    <s v="P0031"/>
    <d v="2021-01-25T00:00:00"/>
    <x v="12"/>
    <x v="2"/>
    <x v="0"/>
    <n v="0"/>
    <s v="Product31"/>
    <x v="4"/>
    <s v="Kg"/>
    <n v="93"/>
    <n v="104.16"/>
    <n v="1302"/>
    <n v="1458.24"/>
    <n v="25"/>
    <x v="0"/>
    <x v="0"/>
  </r>
  <r>
    <s v="P0044"/>
    <d v="2021-01-26T00:00:00"/>
    <x v="0"/>
    <x v="0"/>
    <x v="1"/>
    <n v="0"/>
    <s v="Product44"/>
    <x v="1"/>
    <s v="Kg"/>
    <n v="76"/>
    <n v="82.08"/>
    <n v="684"/>
    <n v="738.72"/>
    <n v="26"/>
    <x v="0"/>
    <x v="0"/>
  </r>
  <r>
    <s v="P0006"/>
    <d v="2021-01-26T00:00:00"/>
    <x v="11"/>
    <x v="1"/>
    <x v="1"/>
    <n v="0"/>
    <s v="Product06"/>
    <x v="3"/>
    <s v="Kg"/>
    <n v="75"/>
    <n v="85.5"/>
    <n v="525"/>
    <n v="598.5"/>
    <n v="26"/>
    <x v="0"/>
    <x v="0"/>
  </r>
  <r>
    <s v="P0001"/>
    <d v="2021-01-26T00:00:00"/>
    <x v="11"/>
    <x v="1"/>
    <x v="0"/>
    <n v="0"/>
    <s v="Product01"/>
    <x v="3"/>
    <s v="Kg"/>
    <n v="98"/>
    <n v="103.88"/>
    <n v="686"/>
    <n v="727.16"/>
    <n v="26"/>
    <x v="0"/>
    <x v="0"/>
  </r>
  <r>
    <s v="P0040"/>
    <d v="2021-01-27T00:00:00"/>
    <x v="11"/>
    <x v="0"/>
    <x v="0"/>
    <n v="0"/>
    <s v="Product40"/>
    <x v="1"/>
    <s v="Kg"/>
    <n v="90"/>
    <n v="115.2"/>
    <n v="630"/>
    <n v="806.4"/>
    <n v="27"/>
    <x v="0"/>
    <x v="0"/>
  </r>
  <r>
    <s v="P0032"/>
    <d v="2021-01-27T00:00:00"/>
    <x v="8"/>
    <x v="0"/>
    <x v="0"/>
    <n v="0"/>
    <s v="Product32"/>
    <x v="4"/>
    <s v="Kg"/>
    <n v="89"/>
    <n v="117.48"/>
    <n v="267"/>
    <n v="352.44"/>
    <n v="27"/>
    <x v="0"/>
    <x v="0"/>
  </r>
  <r>
    <s v="P0004"/>
    <d v="2021-01-28T00:00:00"/>
    <x v="9"/>
    <x v="1"/>
    <x v="1"/>
    <n v="0"/>
    <s v="Product04"/>
    <x v="3"/>
    <s v="Lt"/>
    <n v="44"/>
    <n v="48.84"/>
    <n v="440"/>
    <n v="488.40000000000003"/>
    <n v="28"/>
    <x v="0"/>
    <x v="0"/>
  </r>
  <r>
    <s v="P0029"/>
    <d v="2021-01-28T00:00:00"/>
    <x v="13"/>
    <x v="2"/>
    <x v="1"/>
    <n v="0"/>
    <s v="Product29"/>
    <x v="4"/>
    <s v="Lt"/>
    <n v="47"/>
    <n v="53.11"/>
    <n v="94"/>
    <n v="106.22"/>
    <n v="28"/>
    <x v="0"/>
    <x v="0"/>
  </r>
  <r>
    <s v="P0010"/>
    <d v="2021-02-02T00:00:00"/>
    <x v="11"/>
    <x v="1"/>
    <x v="0"/>
    <n v="0"/>
    <s v="Product10"/>
    <x v="2"/>
    <s v="Ft"/>
    <n v="148"/>
    <n v="164.28"/>
    <n v="1036"/>
    <n v="1149.96"/>
    <n v="2"/>
    <x v="1"/>
    <x v="0"/>
  </r>
  <r>
    <s v="P0016"/>
    <d v="2021-02-03T00:00:00"/>
    <x v="10"/>
    <x v="2"/>
    <x v="0"/>
    <n v="0"/>
    <s v="Product16"/>
    <x v="2"/>
    <s v="No."/>
    <n v="13"/>
    <n v="16.64"/>
    <n v="169"/>
    <n v="216.32"/>
    <n v="3"/>
    <x v="1"/>
    <x v="0"/>
  </r>
  <r>
    <s v="P0022"/>
    <d v="2021-02-03T00:00:00"/>
    <x v="13"/>
    <x v="0"/>
    <x v="1"/>
    <n v="0"/>
    <s v="Product22"/>
    <x v="0"/>
    <s v="Ft"/>
    <n v="121"/>
    <n v="141.57"/>
    <n v="242"/>
    <n v="283.14"/>
    <n v="3"/>
    <x v="1"/>
    <x v="0"/>
  </r>
  <r>
    <s v="P0037"/>
    <d v="2021-02-04T00:00:00"/>
    <x v="7"/>
    <x v="1"/>
    <x v="0"/>
    <n v="0"/>
    <s v="Product37"/>
    <x v="1"/>
    <s v="Kg"/>
    <n v="67"/>
    <n v="85.76"/>
    <n v="268"/>
    <n v="343.04"/>
    <n v="4"/>
    <x v="1"/>
    <x v="0"/>
  </r>
  <r>
    <s v="P0043"/>
    <d v="2021-02-05T00:00:00"/>
    <x v="11"/>
    <x v="1"/>
    <x v="1"/>
    <n v="0"/>
    <s v="Product43"/>
    <x v="1"/>
    <s v="Kg"/>
    <n v="67"/>
    <n v="83.08"/>
    <n v="469"/>
    <n v="581.55999999999995"/>
    <n v="5"/>
    <x v="1"/>
    <x v="0"/>
  </r>
  <r>
    <s v="P0005"/>
    <d v="2021-02-05T00:00:00"/>
    <x v="5"/>
    <x v="2"/>
    <x v="1"/>
    <n v="0"/>
    <s v="Product05"/>
    <x v="3"/>
    <s v="Ft"/>
    <n v="133"/>
    <n v="155.61000000000001"/>
    <n v="133"/>
    <n v="155.61000000000001"/>
    <n v="5"/>
    <x v="1"/>
    <x v="0"/>
  </r>
  <r>
    <s v="P0043"/>
    <d v="2021-02-05T00:00:00"/>
    <x v="0"/>
    <x v="2"/>
    <x v="1"/>
    <n v="0"/>
    <s v="Product43"/>
    <x v="1"/>
    <s v="Kg"/>
    <n v="67"/>
    <n v="83.08"/>
    <n v="603"/>
    <n v="747.72"/>
    <n v="5"/>
    <x v="1"/>
    <x v="0"/>
  </r>
  <r>
    <s v="P0035"/>
    <d v="2021-02-06T00:00:00"/>
    <x v="5"/>
    <x v="2"/>
    <x v="1"/>
    <n v="0"/>
    <s v="Product35"/>
    <x v="4"/>
    <s v="No."/>
    <n v="5"/>
    <n v="6.7"/>
    <n v="5"/>
    <n v="6.7"/>
    <n v="6"/>
    <x v="1"/>
    <x v="0"/>
  </r>
  <r>
    <s v="P0034"/>
    <d v="2021-02-09T00:00:00"/>
    <x v="12"/>
    <x v="2"/>
    <x v="0"/>
    <n v="0"/>
    <s v="Product34"/>
    <x v="4"/>
    <s v="Lt"/>
    <n v="55"/>
    <n v="58.3"/>
    <n v="770"/>
    <n v="816.19999999999993"/>
    <n v="9"/>
    <x v="1"/>
    <x v="0"/>
  </r>
  <r>
    <s v="P0008"/>
    <d v="2021-02-12T00:00:00"/>
    <x v="11"/>
    <x v="2"/>
    <x v="1"/>
    <n v="0"/>
    <s v="Product08"/>
    <x v="3"/>
    <s v="Kg"/>
    <n v="83"/>
    <n v="94.62"/>
    <n v="581"/>
    <n v="662.34"/>
    <n v="12"/>
    <x v="1"/>
    <x v="0"/>
  </r>
  <r>
    <s v="P0023"/>
    <d v="2021-02-12T00:00:00"/>
    <x v="0"/>
    <x v="1"/>
    <x v="1"/>
    <n v="0"/>
    <s v="Product23"/>
    <x v="0"/>
    <s v="Ft"/>
    <n v="141"/>
    <n v="149.46"/>
    <n v="1269"/>
    <n v="1345.14"/>
    <n v="12"/>
    <x v="1"/>
    <x v="0"/>
  </r>
  <r>
    <s v="P0027"/>
    <d v="2021-02-15T00:00:00"/>
    <x v="7"/>
    <x v="2"/>
    <x v="0"/>
    <n v="0"/>
    <s v="Product27"/>
    <x v="4"/>
    <s v="Lt"/>
    <n v="48"/>
    <n v="57.120000000000005"/>
    <n v="192"/>
    <n v="228.48000000000002"/>
    <n v="15"/>
    <x v="1"/>
    <x v="0"/>
  </r>
  <r>
    <s v="P0015"/>
    <d v="2021-02-18T00:00:00"/>
    <x v="2"/>
    <x v="1"/>
    <x v="1"/>
    <n v="0"/>
    <s v="Product15"/>
    <x v="2"/>
    <s v="No."/>
    <n v="12"/>
    <n v="15.719999999999999"/>
    <n v="72"/>
    <n v="94.32"/>
    <n v="18"/>
    <x v="1"/>
    <x v="0"/>
  </r>
  <r>
    <s v="P0030"/>
    <d v="2021-02-20T00:00:00"/>
    <x v="14"/>
    <x v="1"/>
    <x v="1"/>
    <n v="0"/>
    <s v="Product30"/>
    <x v="4"/>
    <s v="Ft"/>
    <n v="148"/>
    <n v="201.28"/>
    <n v="1628"/>
    <n v="2214.08"/>
    <n v="20"/>
    <x v="1"/>
    <x v="0"/>
  </r>
  <r>
    <s v="P0013"/>
    <d v="2021-02-22T00:00:00"/>
    <x v="3"/>
    <x v="1"/>
    <x v="1"/>
    <n v="0"/>
    <s v="Product13"/>
    <x v="2"/>
    <s v="Kg"/>
    <n v="112"/>
    <n v="122.08"/>
    <n v="560"/>
    <n v="610.4"/>
    <n v="22"/>
    <x v="1"/>
    <x v="0"/>
  </r>
  <r>
    <s v="P0025"/>
    <d v="2021-02-23T00:00:00"/>
    <x v="8"/>
    <x v="2"/>
    <x v="1"/>
    <n v="0"/>
    <s v="Product25"/>
    <x v="0"/>
    <s v="No."/>
    <n v="7"/>
    <n v="8.33"/>
    <n v="21"/>
    <n v="24.990000000000002"/>
    <n v="23"/>
    <x v="1"/>
    <x v="0"/>
  </r>
  <r>
    <s v="P0005"/>
    <d v="2021-02-23T00:00:00"/>
    <x v="13"/>
    <x v="2"/>
    <x v="0"/>
    <n v="0"/>
    <s v="Product05"/>
    <x v="3"/>
    <s v="Ft"/>
    <n v="133"/>
    <n v="155.61000000000001"/>
    <n v="266"/>
    <n v="311.22000000000003"/>
    <n v="23"/>
    <x v="1"/>
    <x v="0"/>
  </r>
  <r>
    <s v="P0002"/>
    <d v="2021-02-25T00:00:00"/>
    <x v="7"/>
    <x v="0"/>
    <x v="0"/>
    <n v="0"/>
    <s v="Product02"/>
    <x v="3"/>
    <s v="Kg"/>
    <n v="105"/>
    <n v="142.80000000000001"/>
    <n v="420"/>
    <n v="571.20000000000005"/>
    <n v="25"/>
    <x v="1"/>
    <x v="0"/>
  </r>
  <r>
    <s v="P0032"/>
    <d v="2021-02-25T00:00:00"/>
    <x v="14"/>
    <x v="1"/>
    <x v="1"/>
    <n v="0"/>
    <s v="Product32"/>
    <x v="4"/>
    <s v="Kg"/>
    <n v="89"/>
    <n v="117.48"/>
    <n v="979"/>
    <n v="1292.28"/>
    <n v="25"/>
    <x v="1"/>
    <x v="0"/>
  </r>
  <r>
    <s v="P0030"/>
    <d v="2021-02-25T00:00:00"/>
    <x v="13"/>
    <x v="2"/>
    <x v="0"/>
    <n v="0"/>
    <s v="Product30"/>
    <x v="4"/>
    <s v="Ft"/>
    <n v="148"/>
    <n v="201.28"/>
    <n v="296"/>
    <n v="402.56"/>
    <n v="25"/>
    <x v="1"/>
    <x v="0"/>
  </r>
  <r>
    <s v="P0018"/>
    <d v="2021-02-27T00:00:00"/>
    <x v="14"/>
    <x v="0"/>
    <x v="0"/>
    <n v="0"/>
    <s v="Product18"/>
    <x v="2"/>
    <s v="No."/>
    <n v="37"/>
    <n v="49.21"/>
    <n v="407"/>
    <n v="541.31000000000006"/>
    <n v="27"/>
    <x v="1"/>
    <x v="0"/>
  </r>
  <r>
    <s v="P0011"/>
    <d v="2021-03-03T00:00:00"/>
    <x v="5"/>
    <x v="2"/>
    <x v="0"/>
    <n v="0"/>
    <s v="Product11"/>
    <x v="2"/>
    <s v="Lt"/>
    <n v="44"/>
    <n v="48.4"/>
    <n v="44"/>
    <n v="48.4"/>
    <n v="3"/>
    <x v="2"/>
    <x v="0"/>
  </r>
  <r>
    <s v="P0021"/>
    <d v="2021-03-07T00:00:00"/>
    <x v="0"/>
    <x v="2"/>
    <x v="1"/>
    <n v="0"/>
    <s v="Product21"/>
    <x v="0"/>
    <s v="Ft"/>
    <n v="126"/>
    <n v="162.54"/>
    <n v="1134"/>
    <n v="1462.86"/>
    <n v="7"/>
    <x v="2"/>
    <x v="0"/>
  </r>
  <r>
    <s v="P0027"/>
    <d v="2021-03-08T00:00:00"/>
    <x v="2"/>
    <x v="1"/>
    <x v="1"/>
    <n v="0"/>
    <s v="Product27"/>
    <x v="4"/>
    <s v="Lt"/>
    <n v="48"/>
    <n v="57.120000000000005"/>
    <n v="288"/>
    <n v="342.72"/>
    <n v="8"/>
    <x v="2"/>
    <x v="0"/>
  </r>
  <r>
    <s v="P0044"/>
    <d v="2021-03-08T00:00:00"/>
    <x v="0"/>
    <x v="1"/>
    <x v="0"/>
    <n v="0"/>
    <s v="Product44"/>
    <x v="1"/>
    <s v="Kg"/>
    <n v="76"/>
    <n v="82.08"/>
    <n v="684"/>
    <n v="738.72"/>
    <n v="8"/>
    <x v="2"/>
    <x v="0"/>
  </r>
  <r>
    <s v="P0029"/>
    <d v="2021-03-09T00:00:00"/>
    <x v="2"/>
    <x v="0"/>
    <x v="0"/>
    <n v="0"/>
    <s v="Product29"/>
    <x v="4"/>
    <s v="Lt"/>
    <n v="47"/>
    <n v="53.11"/>
    <n v="282"/>
    <n v="318.65999999999997"/>
    <n v="9"/>
    <x v="2"/>
    <x v="0"/>
  </r>
  <r>
    <s v="P0025"/>
    <d v="2021-03-11T00:00:00"/>
    <x v="14"/>
    <x v="2"/>
    <x v="1"/>
    <n v="0"/>
    <s v="Product25"/>
    <x v="0"/>
    <s v="No."/>
    <n v="7"/>
    <n v="8.33"/>
    <n v="77"/>
    <n v="91.63"/>
    <n v="11"/>
    <x v="2"/>
    <x v="0"/>
  </r>
  <r>
    <s v="P0028"/>
    <d v="2021-03-13T00:00:00"/>
    <x v="9"/>
    <x v="0"/>
    <x v="1"/>
    <n v="0"/>
    <s v="Product28"/>
    <x v="4"/>
    <s v="No."/>
    <n v="37"/>
    <n v="41.81"/>
    <n v="370"/>
    <n v="418.1"/>
    <n v="13"/>
    <x v="2"/>
    <x v="0"/>
  </r>
  <r>
    <s v="P0039"/>
    <d v="2021-03-15T00:00:00"/>
    <x v="14"/>
    <x v="1"/>
    <x v="1"/>
    <n v="0"/>
    <s v="Product39"/>
    <x v="1"/>
    <s v="No."/>
    <n v="37"/>
    <n v="42.55"/>
    <n v="407"/>
    <n v="468.04999999999995"/>
    <n v="15"/>
    <x v="2"/>
    <x v="0"/>
  </r>
  <r>
    <s v="P0012"/>
    <d v="2021-03-16T00:00:00"/>
    <x v="12"/>
    <x v="2"/>
    <x v="1"/>
    <n v="0"/>
    <s v="Product12"/>
    <x v="2"/>
    <s v="Kg"/>
    <n v="73"/>
    <n v="94.17"/>
    <n v="1022"/>
    <n v="1318.38"/>
    <n v="16"/>
    <x v="2"/>
    <x v="0"/>
  </r>
  <r>
    <s v="P0042"/>
    <d v="2021-03-18T00:00:00"/>
    <x v="6"/>
    <x v="0"/>
    <x v="1"/>
    <n v="0"/>
    <s v="Product42"/>
    <x v="1"/>
    <s v="Ft"/>
    <n v="120"/>
    <n v="162"/>
    <n v="960"/>
    <n v="1296"/>
    <n v="18"/>
    <x v="2"/>
    <x v="0"/>
  </r>
  <r>
    <s v="P0028"/>
    <d v="2021-03-19T00:00:00"/>
    <x v="0"/>
    <x v="1"/>
    <x v="1"/>
    <n v="0"/>
    <s v="Product28"/>
    <x v="4"/>
    <s v="No."/>
    <n v="37"/>
    <n v="41.81"/>
    <n v="333"/>
    <n v="376.29"/>
    <n v="19"/>
    <x v="2"/>
    <x v="0"/>
  </r>
  <r>
    <s v="P0020"/>
    <d v="2021-03-21T00:00:00"/>
    <x v="10"/>
    <x v="1"/>
    <x v="0"/>
    <n v="0"/>
    <s v="Product20"/>
    <x v="0"/>
    <s v="Lt"/>
    <n v="61"/>
    <n v="76.25"/>
    <n v="793"/>
    <n v="991.25"/>
    <n v="21"/>
    <x v="2"/>
    <x v="0"/>
  </r>
  <r>
    <s v="P0039"/>
    <d v="2021-03-21T00:00:00"/>
    <x v="11"/>
    <x v="2"/>
    <x v="0"/>
    <n v="0"/>
    <s v="Product39"/>
    <x v="1"/>
    <s v="No."/>
    <n v="37"/>
    <n v="42.55"/>
    <n v="259"/>
    <n v="297.84999999999997"/>
    <n v="21"/>
    <x v="2"/>
    <x v="0"/>
  </r>
  <r>
    <s v="P0002"/>
    <d v="2021-03-22T00:00:00"/>
    <x v="6"/>
    <x v="1"/>
    <x v="0"/>
    <n v="0"/>
    <s v="Product02"/>
    <x v="3"/>
    <s v="Kg"/>
    <n v="105"/>
    <n v="142.80000000000001"/>
    <n v="840"/>
    <n v="1142.4000000000001"/>
    <n v="22"/>
    <x v="2"/>
    <x v="0"/>
  </r>
  <r>
    <s v="P0012"/>
    <d v="2021-03-22T00:00:00"/>
    <x v="7"/>
    <x v="1"/>
    <x v="0"/>
    <n v="0"/>
    <s v="Product12"/>
    <x v="2"/>
    <s v="Kg"/>
    <n v="73"/>
    <n v="94.17"/>
    <n v="292"/>
    <n v="376.68"/>
    <n v="22"/>
    <x v="2"/>
    <x v="0"/>
  </r>
  <r>
    <s v="P0024"/>
    <d v="2021-03-25T00:00:00"/>
    <x v="12"/>
    <x v="1"/>
    <x v="1"/>
    <n v="0"/>
    <s v="Product24"/>
    <x v="0"/>
    <s v="Ft"/>
    <n v="144"/>
    <n v="156.96"/>
    <n v="2016"/>
    <n v="2197.44"/>
    <n v="25"/>
    <x v="2"/>
    <x v="0"/>
  </r>
  <r>
    <s v="P0006"/>
    <d v="2021-03-25T00:00:00"/>
    <x v="7"/>
    <x v="2"/>
    <x v="1"/>
    <n v="0"/>
    <s v="Product06"/>
    <x v="3"/>
    <s v="Kg"/>
    <n v="75"/>
    <n v="85.5"/>
    <n v="300"/>
    <n v="342"/>
    <n v="25"/>
    <x v="2"/>
    <x v="0"/>
  </r>
  <r>
    <s v="P0029"/>
    <d v="2021-03-25T00:00:00"/>
    <x v="6"/>
    <x v="2"/>
    <x v="1"/>
    <n v="0"/>
    <s v="Product29"/>
    <x v="4"/>
    <s v="Lt"/>
    <n v="47"/>
    <n v="53.11"/>
    <n v="376"/>
    <n v="424.88"/>
    <n v="25"/>
    <x v="2"/>
    <x v="0"/>
  </r>
  <r>
    <s v="P0038"/>
    <d v="2021-03-25T00:00:00"/>
    <x v="13"/>
    <x v="2"/>
    <x v="0"/>
    <n v="0"/>
    <s v="Product38"/>
    <x v="1"/>
    <s v="Kg"/>
    <n v="72"/>
    <n v="79.92"/>
    <n v="144"/>
    <n v="159.84"/>
    <n v="25"/>
    <x v="2"/>
    <x v="0"/>
  </r>
  <r>
    <s v="P0001"/>
    <d v="2021-03-26T00:00:00"/>
    <x v="7"/>
    <x v="2"/>
    <x v="1"/>
    <n v="0"/>
    <s v="Product01"/>
    <x v="3"/>
    <s v="Kg"/>
    <n v="98"/>
    <n v="103.88"/>
    <n v="392"/>
    <n v="415.52"/>
    <n v="26"/>
    <x v="2"/>
    <x v="0"/>
  </r>
  <r>
    <s v="P0042"/>
    <d v="2021-03-26T00:00:00"/>
    <x v="5"/>
    <x v="2"/>
    <x v="1"/>
    <n v="0"/>
    <s v="Product42"/>
    <x v="1"/>
    <s v="Ft"/>
    <n v="120"/>
    <n v="162"/>
    <n v="120"/>
    <n v="162"/>
    <n v="26"/>
    <x v="2"/>
    <x v="0"/>
  </r>
  <r>
    <s v="P0010"/>
    <d v="2021-03-26T00:00:00"/>
    <x v="0"/>
    <x v="2"/>
    <x v="0"/>
    <n v="0"/>
    <s v="Product10"/>
    <x v="2"/>
    <s v="Ft"/>
    <n v="148"/>
    <n v="164.28"/>
    <n v="1332"/>
    <n v="1478.52"/>
    <n v="26"/>
    <x v="2"/>
    <x v="0"/>
  </r>
  <r>
    <s v="P0030"/>
    <d v="2021-03-27T00:00:00"/>
    <x v="8"/>
    <x v="2"/>
    <x v="0"/>
    <n v="0"/>
    <s v="Product30"/>
    <x v="4"/>
    <s v="Ft"/>
    <n v="148"/>
    <n v="201.28"/>
    <n v="444"/>
    <n v="603.84"/>
    <n v="27"/>
    <x v="2"/>
    <x v="0"/>
  </r>
  <r>
    <s v="P0007"/>
    <d v="2021-03-28T00:00:00"/>
    <x v="6"/>
    <x v="1"/>
    <x v="1"/>
    <n v="0"/>
    <s v="Product07"/>
    <x v="3"/>
    <s v="Lt"/>
    <n v="43"/>
    <n v="47.730000000000004"/>
    <n v="344"/>
    <n v="381.84000000000003"/>
    <n v="28"/>
    <x v="2"/>
    <x v="0"/>
  </r>
  <r>
    <s v="P0038"/>
    <d v="2021-03-30T00:00:00"/>
    <x v="5"/>
    <x v="1"/>
    <x v="1"/>
    <n v="0"/>
    <s v="Product38"/>
    <x v="1"/>
    <s v="Kg"/>
    <n v="72"/>
    <n v="79.92"/>
    <n v="72"/>
    <n v="79.92"/>
    <n v="30"/>
    <x v="2"/>
    <x v="0"/>
  </r>
  <r>
    <s v="P0042"/>
    <d v="2021-03-31T00:00:00"/>
    <x v="8"/>
    <x v="2"/>
    <x v="1"/>
    <n v="0"/>
    <s v="Product42"/>
    <x v="1"/>
    <s v="Ft"/>
    <n v="120"/>
    <n v="162"/>
    <n v="360"/>
    <n v="486"/>
    <n v="31"/>
    <x v="2"/>
    <x v="0"/>
  </r>
  <r>
    <s v="P0040"/>
    <d v="2021-04-04T00:00:00"/>
    <x v="7"/>
    <x v="2"/>
    <x v="1"/>
    <n v="0"/>
    <s v="Product40"/>
    <x v="1"/>
    <s v="Kg"/>
    <n v="90"/>
    <n v="115.2"/>
    <n v="360"/>
    <n v="460.8"/>
    <n v="4"/>
    <x v="3"/>
    <x v="0"/>
  </r>
  <r>
    <s v="P0009"/>
    <d v="2021-04-04T00:00:00"/>
    <x v="0"/>
    <x v="1"/>
    <x v="1"/>
    <n v="0"/>
    <s v="Product09"/>
    <x v="3"/>
    <s v="No."/>
    <n v="6"/>
    <n v="7.8599999999999994"/>
    <n v="54"/>
    <n v="70.739999999999995"/>
    <n v="4"/>
    <x v="3"/>
    <x v="0"/>
  </r>
  <r>
    <s v="P0031"/>
    <d v="2021-04-05T00:00:00"/>
    <x v="1"/>
    <x v="1"/>
    <x v="0"/>
    <n v="0"/>
    <s v="Product31"/>
    <x v="4"/>
    <s v="Kg"/>
    <n v="93"/>
    <n v="104.16"/>
    <n v="1395"/>
    <n v="1562.3999999999999"/>
    <n v="5"/>
    <x v="3"/>
    <x v="0"/>
  </r>
  <r>
    <s v="P0005"/>
    <d v="2021-04-09T00:00:00"/>
    <x v="8"/>
    <x v="1"/>
    <x v="0"/>
    <n v="0"/>
    <s v="Product05"/>
    <x v="3"/>
    <s v="Ft"/>
    <n v="133"/>
    <n v="155.61000000000001"/>
    <n v="399"/>
    <n v="466.83000000000004"/>
    <n v="9"/>
    <x v="3"/>
    <x v="0"/>
  </r>
  <r>
    <s v="P0022"/>
    <d v="2021-04-10T00:00:00"/>
    <x v="12"/>
    <x v="2"/>
    <x v="0"/>
    <n v="0"/>
    <s v="Product22"/>
    <x v="0"/>
    <s v="Ft"/>
    <n v="121"/>
    <n v="141.57"/>
    <n v="1694"/>
    <n v="1981.98"/>
    <n v="10"/>
    <x v="3"/>
    <x v="0"/>
  </r>
  <r>
    <s v="P0037"/>
    <d v="2021-04-12T00:00:00"/>
    <x v="8"/>
    <x v="2"/>
    <x v="1"/>
    <n v="0"/>
    <s v="Product37"/>
    <x v="1"/>
    <s v="Kg"/>
    <n v="67"/>
    <n v="85.76"/>
    <n v="201"/>
    <n v="257.28000000000003"/>
    <n v="12"/>
    <x v="3"/>
    <x v="0"/>
  </r>
  <r>
    <s v="P0029"/>
    <d v="2021-04-12T00:00:00"/>
    <x v="7"/>
    <x v="2"/>
    <x v="0"/>
    <n v="0"/>
    <s v="Product29"/>
    <x v="4"/>
    <s v="Lt"/>
    <n v="47"/>
    <n v="53.11"/>
    <n v="188"/>
    <n v="212.44"/>
    <n v="12"/>
    <x v="3"/>
    <x v="0"/>
  </r>
  <r>
    <s v="P0027"/>
    <d v="2021-04-12T00:00:00"/>
    <x v="0"/>
    <x v="2"/>
    <x v="0"/>
    <n v="0"/>
    <s v="Product27"/>
    <x v="4"/>
    <s v="Lt"/>
    <n v="48"/>
    <n v="57.120000000000005"/>
    <n v="432"/>
    <n v="514.08000000000004"/>
    <n v="12"/>
    <x v="3"/>
    <x v="0"/>
  </r>
  <r>
    <s v="P0033"/>
    <d v="2021-04-12T00:00:00"/>
    <x v="10"/>
    <x v="2"/>
    <x v="1"/>
    <n v="0"/>
    <s v="Product33"/>
    <x v="4"/>
    <s v="Kg"/>
    <n v="95"/>
    <n v="119.7"/>
    <n v="1235"/>
    <n v="1556.1000000000001"/>
    <n v="12"/>
    <x v="3"/>
    <x v="0"/>
  </r>
  <r>
    <s v="P0017"/>
    <d v="2021-04-15T00:00:00"/>
    <x v="8"/>
    <x v="2"/>
    <x v="0"/>
    <n v="0"/>
    <s v="Product17"/>
    <x v="2"/>
    <s v="Ft"/>
    <n v="134"/>
    <n v="156.78"/>
    <n v="402"/>
    <n v="470.34000000000003"/>
    <n v="15"/>
    <x v="3"/>
    <x v="0"/>
  </r>
  <r>
    <s v="P0018"/>
    <d v="2021-04-16T00:00:00"/>
    <x v="1"/>
    <x v="2"/>
    <x v="1"/>
    <n v="0"/>
    <s v="Product18"/>
    <x v="2"/>
    <s v="No."/>
    <n v="37"/>
    <n v="49.21"/>
    <n v="555"/>
    <n v="738.15"/>
    <n v="16"/>
    <x v="3"/>
    <x v="0"/>
  </r>
  <r>
    <s v="P0038"/>
    <d v="2021-04-18T00:00:00"/>
    <x v="0"/>
    <x v="0"/>
    <x v="0"/>
    <n v="0"/>
    <s v="Product38"/>
    <x v="1"/>
    <s v="Kg"/>
    <n v="72"/>
    <n v="79.92"/>
    <n v="648"/>
    <n v="719.28"/>
    <n v="18"/>
    <x v="3"/>
    <x v="0"/>
  </r>
  <r>
    <s v="P0019"/>
    <d v="2021-04-18T00:00:00"/>
    <x v="10"/>
    <x v="2"/>
    <x v="1"/>
    <n v="0"/>
    <s v="Product19"/>
    <x v="2"/>
    <s v="Ft"/>
    <n v="150"/>
    <n v="210"/>
    <n v="1950"/>
    <n v="2730"/>
    <n v="18"/>
    <x v="3"/>
    <x v="0"/>
  </r>
  <r>
    <s v="P0042"/>
    <d v="2021-04-23T00:00:00"/>
    <x v="2"/>
    <x v="2"/>
    <x v="0"/>
    <n v="0"/>
    <s v="Product42"/>
    <x v="1"/>
    <s v="Ft"/>
    <n v="120"/>
    <n v="162"/>
    <n v="720"/>
    <n v="972"/>
    <n v="23"/>
    <x v="3"/>
    <x v="0"/>
  </r>
  <r>
    <s v="P0028"/>
    <d v="2021-04-23T00:00:00"/>
    <x v="9"/>
    <x v="2"/>
    <x v="0"/>
    <n v="0"/>
    <s v="Product28"/>
    <x v="4"/>
    <s v="No."/>
    <n v="37"/>
    <n v="41.81"/>
    <n v="370"/>
    <n v="418.1"/>
    <n v="23"/>
    <x v="3"/>
    <x v="0"/>
  </r>
  <r>
    <s v="P0030"/>
    <d v="2021-04-24T00:00:00"/>
    <x v="13"/>
    <x v="1"/>
    <x v="0"/>
    <n v="0"/>
    <s v="Product30"/>
    <x v="4"/>
    <s v="Ft"/>
    <n v="148"/>
    <n v="201.28"/>
    <n v="296"/>
    <n v="402.56"/>
    <n v="24"/>
    <x v="3"/>
    <x v="0"/>
  </r>
  <r>
    <s v="P0037"/>
    <d v="2021-04-26T00:00:00"/>
    <x v="8"/>
    <x v="2"/>
    <x v="0"/>
    <n v="0"/>
    <s v="Product37"/>
    <x v="1"/>
    <s v="Kg"/>
    <n v="67"/>
    <n v="85.76"/>
    <n v="201"/>
    <n v="257.28000000000003"/>
    <n v="26"/>
    <x v="3"/>
    <x v="0"/>
  </r>
  <r>
    <s v="P0030"/>
    <d v="2021-04-29T00:00:00"/>
    <x v="11"/>
    <x v="2"/>
    <x v="0"/>
    <n v="0"/>
    <s v="Product30"/>
    <x v="4"/>
    <s v="Ft"/>
    <n v="148"/>
    <n v="201.28"/>
    <n v="1036"/>
    <n v="1408.96"/>
    <n v="29"/>
    <x v="3"/>
    <x v="0"/>
  </r>
  <r>
    <s v="P0029"/>
    <d v="2021-04-30T00:00:00"/>
    <x v="5"/>
    <x v="2"/>
    <x v="0"/>
    <n v="0"/>
    <s v="Product29"/>
    <x v="4"/>
    <s v="Lt"/>
    <n v="47"/>
    <n v="53.11"/>
    <n v="47"/>
    <n v="53.11"/>
    <n v="30"/>
    <x v="3"/>
    <x v="0"/>
  </r>
  <r>
    <s v="P0018"/>
    <d v="2021-05-01T00:00:00"/>
    <x v="8"/>
    <x v="1"/>
    <x v="1"/>
    <n v="0"/>
    <s v="Product18"/>
    <x v="2"/>
    <s v="No."/>
    <n v="37"/>
    <n v="49.21"/>
    <n v="111"/>
    <n v="147.63"/>
    <n v="1"/>
    <x v="4"/>
    <x v="0"/>
  </r>
  <r>
    <s v="P0042"/>
    <d v="2021-05-01T00:00:00"/>
    <x v="5"/>
    <x v="1"/>
    <x v="1"/>
    <n v="0"/>
    <s v="Product42"/>
    <x v="1"/>
    <s v="Ft"/>
    <n v="120"/>
    <n v="162"/>
    <n v="120"/>
    <n v="162"/>
    <n v="1"/>
    <x v="4"/>
    <x v="0"/>
  </r>
  <r>
    <s v="P0034"/>
    <d v="2021-05-03T00:00:00"/>
    <x v="8"/>
    <x v="1"/>
    <x v="0"/>
    <n v="0"/>
    <s v="Product34"/>
    <x v="4"/>
    <s v="Lt"/>
    <n v="55"/>
    <n v="58.3"/>
    <n v="165"/>
    <n v="174.89999999999998"/>
    <n v="3"/>
    <x v="4"/>
    <x v="0"/>
  </r>
  <r>
    <s v="P0015"/>
    <d v="2021-05-04T00:00:00"/>
    <x v="10"/>
    <x v="1"/>
    <x v="0"/>
    <n v="0"/>
    <s v="Product15"/>
    <x v="2"/>
    <s v="No."/>
    <n v="12"/>
    <n v="15.719999999999999"/>
    <n v="156"/>
    <n v="204.35999999999999"/>
    <n v="4"/>
    <x v="4"/>
    <x v="0"/>
  </r>
  <r>
    <s v="P0014"/>
    <d v="2021-05-04T00:00:00"/>
    <x v="7"/>
    <x v="2"/>
    <x v="1"/>
    <n v="0"/>
    <s v="Product14"/>
    <x v="2"/>
    <s v="Kg"/>
    <n v="112"/>
    <n v="146.72"/>
    <n v="448"/>
    <n v="586.88"/>
    <n v="4"/>
    <x v="4"/>
    <x v="0"/>
  </r>
  <r>
    <s v="P0009"/>
    <d v="2021-05-05T00:00:00"/>
    <x v="10"/>
    <x v="2"/>
    <x v="1"/>
    <n v="0"/>
    <s v="Product09"/>
    <x v="3"/>
    <s v="No."/>
    <n v="6"/>
    <n v="7.8599999999999994"/>
    <n v="78"/>
    <n v="102.17999999999999"/>
    <n v="5"/>
    <x v="4"/>
    <x v="0"/>
  </r>
  <r>
    <s v="P0008"/>
    <d v="2021-05-06T00:00:00"/>
    <x v="1"/>
    <x v="2"/>
    <x v="0"/>
    <n v="0"/>
    <s v="Product08"/>
    <x v="3"/>
    <s v="Kg"/>
    <n v="83"/>
    <n v="94.62"/>
    <n v="1245"/>
    <n v="1419.3000000000002"/>
    <n v="6"/>
    <x v="4"/>
    <x v="0"/>
  </r>
  <r>
    <s v="P0009"/>
    <d v="2021-05-06T00:00:00"/>
    <x v="2"/>
    <x v="1"/>
    <x v="0"/>
    <n v="0"/>
    <s v="Product09"/>
    <x v="3"/>
    <s v="No."/>
    <n v="6"/>
    <n v="7.8599999999999994"/>
    <n v="36"/>
    <n v="47.16"/>
    <n v="6"/>
    <x v="4"/>
    <x v="0"/>
  </r>
  <r>
    <s v="P0018"/>
    <d v="2021-05-07T00:00:00"/>
    <x v="5"/>
    <x v="2"/>
    <x v="1"/>
    <n v="0"/>
    <s v="Product18"/>
    <x v="2"/>
    <s v="No."/>
    <n v="37"/>
    <n v="49.21"/>
    <n v="37"/>
    <n v="49.21"/>
    <n v="7"/>
    <x v="4"/>
    <x v="0"/>
  </r>
  <r>
    <s v="P0016"/>
    <d v="2021-05-09T00:00:00"/>
    <x v="2"/>
    <x v="1"/>
    <x v="0"/>
    <n v="0"/>
    <s v="Product16"/>
    <x v="2"/>
    <s v="No."/>
    <n v="13"/>
    <n v="16.64"/>
    <n v="78"/>
    <n v="99.84"/>
    <n v="9"/>
    <x v="4"/>
    <x v="0"/>
  </r>
  <r>
    <s v="P0028"/>
    <d v="2021-05-09T00:00:00"/>
    <x v="6"/>
    <x v="2"/>
    <x v="1"/>
    <n v="0"/>
    <s v="Product28"/>
    <x v="4"/>
    <s v="No."/>
    <n v="37"/>
    <n v="41.81"/>
    <n v="296"/>
    <n v="334.48"/>
    <n v="9"/>
    <x v="4"/>
    <x v="0"/>
  </r>
  <r>
    <s v="P0016"/>
    <d v="2021-05-12T00:00:00"/>
    <x v="8"/>
    <x v="2"/>
    <x v="0"/>
    <n v="0"/>
    <s v="Product16"/>
    <x v="2"/>
    <s v="No."/>
    <n v="13"/>
    <n v="16.64"/>
    <n v="39"/>
    <n v="49.92"/>
    <n v="12"/>
    <x v="4"/>
    <x v="0"/>
  </r>
  <r>
    <s v="P0035"/>
    <d v="2021-05-12T00:00:00"/>
    <x v="1"/>
    <x v="2"/>
    <x v="0"/>
    <n v="0"/>
    <s v="Product35"/>
    <x v="4"/>
    <s v="No."/>
    <n v="5"/>
    <n v="6.7"/>
    <n v="75"/>
    <n v="100.5"/>
    <n v="12"/>
    <x v="4"/>
    <x v="0"/>
  </r>
  <r>
    <s v="P0029"/>
    <d v="2021-05-13T00:00:00"/>
    <x v="7"/>
    <x v="2"/>
    <x v="0"/>
    <n v="0"/>
    <s v="Product29"/>
    <x v="4"/>
    <s v="Lt"/>
    <n v="47"/>
    <n v="53.11"/>
    <n v="188"/>
    <n v="212.44"/>
    <n v="13"/>
    <x v="4"/>
    <x v="0"/>
  </r>
  <r>
    <s v="P0042"/>
    <d v="2021-05-20T00:00:00"/>
    <x v="13"/>
    <x v="1"/>
    <x v="1"/>
    <n v="0"/>
    <s v="Product42"/>
    <x v="1"/>
    <s v="Ft"/>
    <n v="120"/>
    <n v="162"/>
    <n v="240"/>
    <n v="324"/>
    <n v="20"/>
    <x v="4"/>
    <x v="0"/>
  </r>
  <r>
    <s v="P0040"/>
    <d v="2021-05-23T00:00:00"/>
    <x v="14"/>
    <x v="2"/>
    <x v="0"/>
    <n v="0"/>
    <s v="Product40"/>
    <x v="1"/>
    <s v="Kg"/>
    <n v="90"/>
    <n v="115.2"/>
    <n v="990"/>
    <n v="1267.2"/>
    <n v="23"/>
    <x v="4"/>
    <x v="0"/>
  </r>
  <r>
    <s v="P0023"/>
    <d v="2021-05-30T00:00:00"/>
    <x v="10"/>
    <x v="1"/>
    <x v="0"/>
    <n v="0"/>
    <s v="Product23"/>
    <x v="0"/>
    <s v="Ft"/>
    <n v="141"/>
    <n v="149.46"/>
    <n v="1833"/>
    <n v="1942.98"/>
    <n v="30"/>
    <x v="4"/>
    <x v="0"/>
  </r>
  <r>
    <s v="P0013"/>
    <d v="2021-05-30T00:00:00"/>
    <x v="2"/>
    <x v="1"/>
    <x v="1"/>
    <n v="0"/>
    <s v="Product13"/>
    <x v="2"/>
    <s v="Kg"/>
    <n v="112"/>
    <n v="122.08"/>
    <n v="672"/>
    <n v="732.48"/>
    <n v="30"/>
    <x v="4"/>
    <x v="0"/>
  </r>
  <r>
    <s v="P0021"/>
    <d v="2021-06-03T00:00:00"/>
    <x v="9"/>
    <x v="2"/>
    <x v="1"/>
    <n v="0"/>
    <s v="Product21"/>
    <x v="0"/>
    <s v="Ft"/>
    <n v="126"/>
    <n v="162.54"/>
    <n v="1260"/>
    <n v="1625.3999999999999"/>
    <n v="3"/>
    <x v="5"/>
    <x v="0"/>
  </r>
  <r>
    <s v="P0020"/>
    <d v="2021-06-04T00:00:00"/>
    <x v="6"/>
    <x v="0"/>
    <x v="0"/>
    <n v="0"/>
    <s v="Product20"/>
    <x v="0"/>
    <s v="Lt"/>
    <n v="61"/>
    <n v="76.25"/>
    <n v="488"/>
    <n v="610"/>
    <n v="4"/>
    <x v="5"/>
    <x v="0"/>
  </r>
  <r>
    <s v="P0020"/>
    <d v="2021-06-04T00:00:00"/>
    <x v="4"/>
    <x v="1"/>
    <x v="1"/>
    <n v="0"/>
    <s v="Product20"/>
    <x v="0"/>
    <s v="Lt"/>
    <n v="61"/>
    <n v="76.25"/>
    <n v="732"/>
    <n v="915"/>
    <n v="4"/>
    <x v="5"/>
    <x v="0"/>
  </r>
  <r>
    <s v="P0022"/>
    <d v="2021-06-05T00:00:00"/>
    <x v="1"/>
    <x v="0"/>
    <x v="0"/>
    <n v="0"/>
    <s v="Product22"/>
    <x v="0"/>
    <s v="Ft"/>
    <n v="121"/>
    <n v="141.57"/>
    <n v="1815"/>
    <n v="2123.5499999999997"/>
    <n v="5"/>
    <x v="5"/>
    <x v="0"/>
  </r>
  <r>
    <s v="P0035"/>
    <d v="2021-06-05T00:00:00"/>
    <x v="9"/>
    <x v="2"/>
    <x v="0"/>
    <n v="0"/>
    <s v="Product35"/>
    <x v="4"/>
    <s v="No."/>
    <n v="5"/>
    <n v="6.7"/>
    <n v="50"/>
    <n v="67"/>
    <n v="5"/>
    <x v="5"/>
    <x v="0"/>
  </r>
  <r>
    <s v="P0033"/>
    <d v="2021-06-06T00:00:00"/>
    <x v="2"/>
    <x v="2"/>
    <x v="0"/>
    <n v="0"/>
    <s v="Product33"/>
    <x v="4"/>
    <s v="Kg"/>
    <n v="95"/>
    <n v="119.7"/>
    <n v="570"/>
    <n v="718.2"/>
    <n v="6"/>
    <x v="5"/>
    <x v="0"/>
  </r>
  <r>
    <s v="P0028"/>
    <d v="2021-06-08T00:00:00"/>
    <x v="14"/>
    <x v="2"/>
    <x v="0"/>
    <n v="0"/>
    <s v="Product28"/>
    <x v="4"/>
    <s v="No."/>
    <n v="37"/>
    <n v="41.81"/>
    <n v="407"/>
    <n v="459.91"/>
    <n v="8"/>
    <x v="5"/>
    <x v="0"/>
  </r>
  <r>
    <s v="P0004"/>
    <d v="2021-06-08T00:00:00"/>
    <x v="14"/>
    <x v="0"/>
    <x v="1"/>
    <n v="0"/>
    <s v="Product04"/>
    <x v="3"/>
    <s v="Lt"/>
    <n v="44"/>
    <n v="48.84"/>
    <n v="484"/>
    <n v="537.24"/>
    <n v="8"/>
    <x v="5"/>
    <x v="0"/>
  </r>
  <r>
    <s v="P0001"/>
    <d v="2021-06-09T00:00:00"/>
    <x v="11"/>
    <x v="2"/>
    <x v="0"/>
    <n v="0"/>
    <s v="Product01"/>
    <x v="3"/>
    <s v="Kg"/>
    <n v="98"/>
    <n v="103.88"/>
    <n v="686"/>
    <n v="727.16"/>
    <n v="9"/>
    <x v="5"/>
    <x v="0"/>
  </r>
  <r>
    <s v="P0032"/>
    <d v="2021-06-11T00:00:00"/>
    <x v="4"/>
    <x v="0"/>
    <x v="1"/>
    <n v="0"/>
    <s v="Product32"/>
    <x v="4"/>
    <s v="Kg"/>
    <n v="89"/>
    <n v="117.48"/>
    <n v="1068"/>
    <n v="1409.76"/>
    <n v="11"/>
    <x v="5"/>
    <x v="0"/>
  </r>
  <r>
    <s v="P0041"/>
    <d v="2021-06-12T00:00:00"/>
    <x v="2"/>
    <x v="2"/>
    <x v="0"/>
    <n v="0"/>
    <s v="Product41"/>
    <x v="1"/>
    <s v="Ft"/>
    <n v="138"/>
    <n v="173.88"/>
    <n v="828"/>
    <n v="1043.28"/>
    <n v="12"/>
    <x v="5"/>
    <x v="0"/>
  </r>
  <r>
    <s v="P0025"/>
    <d v="2021-06-14T00:00:00"/>
    <x v="9"/>
    <x v="1"/>
    <x v="1"/>
    <n v="0"/>
    <s v="Product25"/>
    <x v="0"/>
    <s v="No."/>
    <n v="7"/>
    <n v="8.33"/>
    <n v="70"/>
    <n v="83.3"/>
    <n v="14"/>
    <x v="5"/>
    <x v="0"/>
  </r>
  <r>
    <s v="P0019"/>
    <d v="2021-06-16T00:00:00"/>
    <x v="3"/>
    <x v="0"/>
    <x v="1"/>
    <n v="0"/>
    <s v="Product19"/>
    <x v="2"/>
    <s v="Ft"/>
    <n v="150"/>
    <n v="210"/>
    <n v="750"/>
    <n v="1050"/>
    <n v="16"/>
    <x v="5"/>
    <x v="0"/>
  </r>
  <r>
    <s v="P0015"/>
    <d v="2021-06-16T00:00:00"/>
    <x v="4"/>
    <x v="1"/>
    <x v="1"/>
    <n v="0"/>
    <s v="Product15"/>
    <x v="2"/>
    <s v="No."/>
    <n v="12"/>
    <n v="15.719999999999999"/>
    <n v="144"/>
    <n v="188.64"/>
    <n v="16"/>
    <x v="5"/>
    <x v="0"/>
  </r>
  <r>
    <s v="P0039"/>
    <d v="2021-06-16T00:00:00"/>
    <x v="14"/>
    <x v="2"/>
    <x v="1"/>
    <n v="0"/>
    <s v="Product39"/>
    <x v="1"/>
    <s v="No."/>
    <n v="37"/>
    <n v="42.55"/>
    <n v="407"/>
    <n v="468.04999999999995"/>
    <n v="16"/>
    <x v="5"/>
    <x v="0"/>
  </r>
  <r>
    <s v="P0025"/>
    <d v="2021-06-18T00:00:00"/>
    <x v="10"/>
    <x v="2"/>
    <x v="1"/>
    <n v="0"/>
    <s v="Product25"/>
    <x v="0"/>
    <s v="No."/>
    <n v="7"/>
    <n v="8.33"/>
    <n v="91"/>
    <n v="108.29"/>
    <n v="18"/>
    <x v="5"/>
    <x v="0"/>
  </r>
  <r>
    <s v="P0041"/>
    <d v="2021-06-19T00:00:00"/>
    <x v="3"/>
    <x v="2"/>
    <x v="0"/>
    <n v="0"/>
    <s v="Product41"/>
    <x v="1"/>
    <s v="Ft"/>
    <n v="138"/>
    <n v="173.88"/>
    <n v="690"/>
    <n v="869.4"/>
    <n v="19"/>
    <x v="5"/>
    <x v="0"/>
  </r>
  <r>
    <s v="P0016"/>
    <d v="2021-06-20T00:00:00"/>
    <x v="5"/>
    <x v="0"/>
    <x v="1"/>
    <n v="0"/>
    <s v="Product16"/>
    <x v="2"/>
    <s v="No."/>
    <n v="13"/>
    <n v="16.64"/>
    <n v="13"/>
    <n v="16.64"/>
    <n v="20"/>
    <x v="5"/>
    <x v="0"/>
  </r>
  <r>
    <s v="P0016"/>
    <d v="2021-06-23T00:00:00"/>
    <x v="7"/>
    <x v="2"/>
    <x v="0"/>
    <n v="0"/>
    <s v="Product16"/>
    <x v="2"/>
    <s v="No."/>
    <n v="13"/>
    <n v="16.64"/>
    <n v="52"/>
    <n v="66.56"/>
    <n v="23"/>
    <x v="5"/>
    <x v="0"/>
  </r>
  <r>
    <s v="P0011"/>
    <d v="2021-06-24T00:00:00"/>
    <x v="10"/>
    <x v="2"/>
    <x v="0"/>
    <n v="0"/>
    <s v="Product11"/>
    <x v="2"/>
    <s v="Lt"/>
    <n v="44"/>
    <n v="48.4"/>
    <n v="572"/>
    <n v="629.19999999999993"/>
    <n v="24"/>
    <x v="5"/>
    <x v="0"/>
  </r>
  <r>
    <s v="P0009"/>
    <d v="2021-06-26T00:00:00"/>
    <x v="11"/>
    <x v="1"/>
    <x v="0"/>
    <n v="0"/>
    <s v="Product09"/>
    <x v="3"/>
    <s v="No."/>
    <n v="6"/>
    <n v="7.8599999999999994"/>
    <n v="42"/>
    <n v="55.019999999999996"/>
    <n v="26"/>
    <x v="5"/>
    <x v="0"/>
  </r>
  <r>
    <s v="P0005"/>
    <d v="2021-06-27T00:00:00"/>
    <x v="14"/>
    <x v="2"/>
    <x v="1"/>
    <n v="0"/>
    <s v="Product05"/>
    <x v="3"/>
    <s v="Ft"/>
    <n v="133"/>
    <n v="155.61000000000001"/>
    <n v="1463"/>
    <n v="1711.71"/>
    <n v="27"/>
    <x v="5"/>
    <x v="0"/>
  </r>
  <r>
    <s v="P0021"/>
    <d v="2021-06-28T00:00:00"/>
    <x v="13"/>
    <x v="1"/>
    <x v="1"/>
    <n v="0"/>
    <s v="Product21"/>
    <x v="0"/>
    <s v="Ft"/>
    <n v="126"/>
    <n v="162.54"/>
    <n v="252"/>
    <n v="325.08"/>
    <n v="28"/>
    <x v="5"/>
    <x v="0"/>
  </r>
  <r>
    <s v="P0035"/>
    <d v="2021-06-28T00:00:00"/>
    <x v="11"/>
    <x v="1"/>
    <x v="0"/>
    <n v="0"/>
    <s v="Product35"/>
    <x v="4"/>
    <s v="No."/>
    <n v="5"/>
    <n v="6.7"/>
    <n v="35"/>
    <n v="46.9"/>
    <n v="28"/>
    <x v="5"/>
    <x v="0"/>
  </r>
  <r>
    <s v="P0014"/>
    <d v="2021-06-29T00:00:00"/>
    <x v="7"/>
    <x v="2"/>
    <x v="0"/>
    <n v="0"/>
    <s v="Product14"/>
    <x v="2"/>
    <s v="Kg"/>
    <n v="112"/>
    <n v="146.72"/>
    <n v="448"/>
    <n v="586.88"/>
    <n v="29"/>
    <x v="5"/>
    <x v="0"/>
  </r>
  <r>
    <s v="P0005"/>
    <d v="2021-07-01T00:00:00"/>
    <x v="14"/>
    <x v="2"/>
    <x v="1"/>
    <n v="0"/>
    <s v="Product05"/>
    <x v="3"/>
    <s v="Ft"/>
    <n v="133"/>
    <n v="155.61000000000001"/>
    <n v="1463"/>
    <n v="1711.71"/>
    <n v="1"/>
    <x v="6"/>
    <x v="0"/>
  </r>
  <r>
    <s v="P0010"/>
    <d v="2021-07-02T00:00:00"/>
    <x v="14"/>
    <x v="2"/>
    <x v="1"/>
    <n v="0"/>
    <s v="Product10"/>
    <x v="2"/>
    <s v="Ft"/>
    <n v="148"/>
    <n v="164.28"/>
    <n v="1628"/>
    <n v="1807.08"/>
    <n v="2"/>
    <x v="6"/>
    <x v="0"/>
  </r>
  <r>
    <s v="P0033"/>
    <d v="2021-07-03T00:00:00"/>
    <x v="0"/>
    <x v="1"/>
    <x v="1"/>
    <n v="0"/>
    <s v="Product33"/>
    <x v="4"/>
    <s v="Kg"/>
    <n v="95"/>
    <n v="119.7"/>
    <n v="855"/>
    <n v="1077.3"/>
    <n v="3"/>
    <x v="6"/>
    <x v="0"/>
  </r>
  <r>
    <s v="P0003"/>
    <d v="2021-07-03T00:00:00"/>
    <x v="6"/>
    <x v="1"/>
    <x v="1"/>
    <n v="0"/>
    <s v="Product03"/>
    <x v="3"/>
    <s v="Kg"/>
    <n v="71"/>
    <n v="80.94"/>
    <n v="568"/>
    <n v="647.52"/>
    <n v="3"/>
    <x v="6"/>
    <x v="0"/>
  </r>
  <r>
    <s v="P0002"/>
    <d v="2021-07-05T00:00:00"/>
    <x v="6"/>
    <x v="2"/>
    <x v="0"/>
    <n v="0"/>
    <s v="Product02"/>
    <x v="3"/>
    <s v="Kg"/>
    <n v="105"/>
    <n v="142.80000000000001"/>
    <n v="840"/>
    <n v="1142.4000000000001"/>
    <n v="5"/>
    <x v="6"/>
    <x v="0"/>
  </r>
  <r>
    <s v="P0041"/>
    <d v="2021-07-06T00:00:00"/>
    <x v="1"/>
    <x v="2"/>
    <x v="1"/>
    <n v="0"/>
    <s v="Product41"/>
    <x v="1"/>
    <s v="Ft"/>
    <n v="138"/>
    <n v="173.88"/>
    <n v="2070"/>
    <n v="2608.1999999999998"/>
    <n v="6"/>
    <x v="6"/>
    <x v="0"/>
  </r>
  <r>
    <s v="P0004"/>
    <d v="2021-07-08T00:00:00"/>
    <x v="9"/>
    <x v="2"/>
    <x v="0"/>
    <n v="0"/>
    <s v="Product04"/>
    <x v="3"/>
    <s v="Lt"/>
    <n v="44"/>
    <n v="48.84"/>
    <n v="440"/>
    <n v="488.40000000000003"/>
    <n v="8"/>
    <x v="6"/>
    <x v="0"/>
  </r>
  <r>
    <s v="P0034"/>
    <d v="2021-07-10T00:00:00"/>
    <x v="2"/>
    <x v="0"/>
    <x v="1"/>
    <n v="0"/>
    <s v="Product34"/>
    <x v="4"/>
    <s v="Lt"/>
    <n v="55"/>
    <n v="58.3"/>
    <n v="330"/>
    <n v="349.79999999999995"/>
    <n v="10"/>
    <x v="6"/>
    <x v="0"/>
  </r>
  <r>
    <s v="P0009"/>
    <d v="2021-07-11T00:00:00"/>
    <x v="7"/>
    <x v="0"/>
    <x v="0"/>
    <n v="0"/>
    <s v="Product09"/>
    <x v="3"/>
    <s v="No."/>
    <n v="6"/>
    <n v="7.8599999999999994"/>
    <n v="24"/>
    <n v="31.439999999999998"/>
    <n v="11"/>
    <x v="6"/>
    <x v="0"/>
  </r>
  <r>
    <s v="P0019"/>
    <d v="2021-07-13T00:00:00"/>
    <x v="5"/>
    <x v="2"/>
    <x v="1"/>
    <n v="0"/>
    <s v="Product19"/>
    <x v="2"/>
    <s v="Ft"/>
    <n v="150"/>
    <n v="210"/>
    <n v="150"/>
    <n v="210"/>
    <n v="13"/>
    <x v="6"/>
    <x v="0"/>
  </r>
  <r>
    <s v="P0023"/>
    <d v="2021-07-16T00:00:00"/>
    <x v="6"/>
    <x v="0"/>
    <x v="1"/>
    <n v="0"/>
    <s v="Product23"/>
    <x v="0"/>
    <s v="Ft"/>
    <n v="141"/>
    <n v="149.46"/>
    <n v="1128"/>
    <n v="1195.68"/>
    <n v="16"/>
    <x v="6"/>
    <x v="0"/>
  </r>
  <r>
    <s v="P0027"/>
    <d v="2021-07-18T00:00:00"/>
    <x v="12"/>
    <x v="1"/>
    <x v="0"/>
    <n v="0"/>
    <s v="Product27"/>
    <x v="4"/>
    <s v="Lt"/>
    <n v="48"/>
    <n v="57.120000000000005"/>
    <n v="672"/>
    <n v="799.68000000000006"/>
    <n v="18"/>
    <x v="6"/>
    <x v="0"/>
  </r>
  <r>
    <s v="P0038"/>
    <d v="2021-07-20T00:00:00"/>
    <x v="14"/>
    <x v="1"/>
    <x v="0"/>
    <n v="0"/>
    <s v="Product38"/>
    <x v="1"/>
    <s v="Kg"/>
    <n v="72"/>
    <n v="79.92"/>
    <n v="792"/>
    <n v="879.12"/>
    <n v="20"/>
    <x v="6"/>
    <x v="0"/>
  </r>
  <r>
    <s v="P0043"/>
    <d v="2021-07-20T00:00:00"/>
    <x v="3"/>
    <x v="2"/>
    <x v="0"/>
    <n v="0"/>
    <s v="Product43"/>
    <x v="1"/>
    <s v="Kg"/>
    <n v="67"/>
    <n v="83.08"/>
    <n v="335"/>
    <n v="415.4"/>
    <n v="20"/>
    <x v="6"/>
    <x v="0"/>
  </r>
  <r>
    <s v="P0029"/>
    <d v="2021-07-21T00:00:00"/>
    <x v="1"/>
    <x v="2"/>
    <x v="0"/>
    <n v="0"/>
    <s v="Product29"/>
    <x v="4"/>
    <s v="Lt"/>
    <n v="47"/>
    <n v="53.11"/>
    <n v="705"/>
    <n v="796.65"/>
    <n v="21"/>
    <x v="6"/>
    <x v="0"/>
  </r>
  <r>
    <s v="P0026"/>
    <d v="2021-07-22T00:00:00"/>
    <x v="8"/>
    <x v="0"/>
    <x v="1"/>
    <n v="0"/>
    <s v="Product26"/>
    <x v="4"/>
    <s v="No."/>
    <n v="18"/>
    <n v="24.66"/>
    <n v="54"/>
    <n v="73.98"/>
    <n v="22"/>
    <x v="6"/>
    <x v="0"/>
  </r>
  <r>
    <s v="P0024"/>
    <d v="2021-07-22T00:00:00"/>
    <x v="12"/>
    <x v="1"/>
    <x v="1"/>
    <n v="0"/>
    <s v="Product24"/>
    <x v="0"/>
    <s v="Ft"/>
    <n v="144"/>
    <n v="156.96"/>
    <n v="2016"/>
    <n v="2197.44"/>
    <n v="22"/>
    <x v="6"/>
    <x v="0"/>
  </r>
  <r>
    <s v="P0036"/>
    <d v="2021-07-23T00:00:00"/>
    <x v="11"/>
    <x v="0"/>
    <x v="0"/>
    <n v="0"/>
    <s v="Product36"/>
    <x v="4"/>
    <s v="Kg"/>
    <n v="90"/>
    <n v="96.3"/>
    <n v="630"/>
    <n v="674.1"/>
    <n v="23"/>
    <x v="6"/>
    <x v="0"/>
  </r>
  <r>
    <s v="P0037"/>
    <d v="2021-07-23T00:00:00"/>
    <x v="6"/>
    <x v="2"/>
    <x v="0"/>
    <n v="0"/>
    <s v="Product37"/>
    <x v="1"/>
    <s v="Kg"/>
    <n v="67"/>
    <n v="85.76"/>
    <n v="536"/>
    <n v="686.08"/>
    <n v="23"/>
    <x v="6"/>
    <x v="0"/>
  </r>
  <r>
    <s v="P0009"/>
    <d v="2021-07-24T00:00:00"/>
    <x v="7"/>
    <x v="1"/>
    <x v="1"/>
    <n v="0"/>
    <s v="Product09"/>
    <x v="3"/>
    <s v="No."/>
    <n v="6"/>
    <n v="7.8599999999999994"/>
    <n v="24"/>
    <n v="31.439999999999998"/>
    <n v="24"/>
    <x v="6"/>
    <x v="0"/>
  </r>
  <r>
    <s v="P0044"/>
    <d v="2021-07-29T00:00:00"/>
    <x v="1"/>
    <x v="1"/>
    <x v="1"/>
    <n v="0"/>
    <s v="Product44"/>
    <x v="1"/>
    <s v="Kg"/>
    <n v="76"/>
    <n v="82.08"/>
    <n v="1140"/>
    <n v="1231.2"/>
    <n v="29"/>
    <x v="6"/>
    <x v="0"/>
  </r>
  <r>
    <s v="P0001"/>
    <d v="2021-08-01T00:00:00"/>
    <x v="14"/>
    <x v="2"/>
    <x v="1"/>
    <n v="0"/>
    <s v="Product01"/>
    <x v="3"/>
    <s v="Kg"/>
    <n v="98"/>
    <n v="103.88"/>
    <n v="1078"/>
    <n v="1142.6799999999998"/>
    <n v="1"/>
    <x v="7"/>
    <x v="0"/>
  </r>
  <r>
    <s v="P0023"/>
    <d v="2021-08-02T00:00:00"/>
    <x v="8"/>
    <x v="2"/>
    <x v="0"/>
    <n v="0"/>
    <s v="Product23"/>
    <x v="0"/>
    <s v="Ft"/>
    <n v="141"/>
    <n v="149.46"/>
    <n v="423"/>
    <n v="448.38"/>
    <n v="2"/>
    <x v="7"/>
    <x v="0"/>
  </r>
  <r>
    <s v="P0022"/>
    <d v="2021-08-03T00:00:00"/>
    <x v="10"/>
    <x v="1"/>
    <x v="0"/>
    <n v="0"/>
    <s v="Product22"/>
    <x v="0"/>
    <s v="Ft"/>
    <n v="121"/>
    <n v="141.57"/>
    <n v="1573"/>
    <n v="1840.4099999999999"/>
    <n v="3"/>
    <x v="7"/>
    <x v="0"/>
  </r>
  <r>
    <s v="P0034"/>
    <d v="2021-08-03T00:00:00"/>
    <x v="4"/>
    <x v="1"/>
    <x v="0"/>
    <n v="0"/>
    <s v="Product34"/>
    <x v="4"/>
    <s v="Lt"/>
    <n v="55"/>
    <n v="58.3"/>
    <n v="660"/>
    <n v="699.59999999999991"/>
    <n v="3"/>
    <x v="7"/>
    <x v="0"/>
  </r>
  <r>
    <s v="P0028"/>
    <d v="2021-08-05T00:00:00"/>
    <x v="12"/>
    <x v="2"/>
    <x v="1"/>
    <n v="0"/>
    <s v="Product28"/>
    <x v="4"/>
    <s v="No."/>
    <n v="37"/>
    <n v="41.81"/>
    <n v="518"/>
    <n v="585.34"/>
    <n v="5"/>
    <x v="7"/>
    <x v="0"/>
  </r>
  <r>
    <s v="P0037"/>
    <d v="2021-08-06T00:00:00"/>
    <x v="5"/>
    <x v="0"/>
    <x v="1"/>
    <n v="0"/>
    <s v="Product37"/>
    <x v="1"/>
    <s v="Kg"/>
    <n v="67"/>
    <n v="85.76"/>
    <n v="67"/>
    <n v="85.76"/>
    <n v="6"/>
    <x v="7"/>
    <x v="0"/>
  </r>
  <r>
    <s v="P0005"/>
    <d v="2021-08-10T00:00:00"/>
    <x v="7"/>
    <x v="0"/>
    <x v="1"/>
    <n v="0"/>
    <s v="Product05"/>
    <x v="3"/>
    <s v="Ft"/>
    <n v="133"/>
    <n v="155.61000000000001"/>
    <n v="532"/>
    <n v="622.44000000000005"/>
    <n v="10"/>
    <x v="7"/>
    <x v="0"/>
  </r>
  <r>
    <s v="P0044"/>
    <d v="2021-08-10T00:00:00"/>
    <x v="9"/>
    <x v="1"/>
    <x v="1"/>
    <n v="0"/>
    <s v="Product44"/>
    <x v="1"/>
    <s v="Kg"/>
    <n v="76"/>
    <n v="82.08"/>
    <n v="760"/>
    <n v="820.8"/>
    <n v="10"/>
    <x v="7"/>
    <x v="0"/>
  </r>
  <r>
    <s v="P0006"/>
    <d v="2021-08-10T00:00:00"/>
    <x v="2"/>
    <x v="2"/>
    <x v="1"/>
    <n v="0"/>
    <s v="Product06"/>
    <x v="3"/>
    <s v="Kg"/>
    <n v="75"/>
    <n v="85.5"/>
    <n v="450"/>
    <n v="513"/>
    <n v="10"/>
    <x v="7"/>
    <x v="0"/>
  </r>
  <r>
    <s v="P0023"/>
    <d v="2021-08-11T00:00:00"/>
    <x v="7"/>
    <x v="2"/>
    <x v="0"/>
    <n v="0"/>
    <s v="Product23"/>
    <x v="0"/>
    <s v="Ft"/>
    <n v="141"/>
    <n v="149.46"/>
    <n v="564"/>
    <n v="597.84"/>
    <n v="11"/>
    <x v="7"/>
    <x v="0"/>
  </r>
  <r>
    <s v="P0011"/>
    <d v="2021-08-13T00:00:00"/>
    <x v="10"/>
    <x v="2"/>
    <x v="0"/>
    <n v="0"/>
    <s v="Product11"/>
    <x v="2"/>
    <s v="Lt"/>
    <n v="44"/>
    <n v="48.4"/>
    <n v="572"/>
    <n v="629.19999999999993"/>
    <n v="13"/>
    <x v="7"/>
    <x v="0"/>
  </r>
  <r>
    <s v="P0027"/>
    <d v="2021-08-13T00:00:00"/>
    <x v="0"/>
    <x v="2"/>
    <x v="0"/>
    <n v="0"/>
    <s v="Product27"/>
    <x v="4"/>
    <s v="Lt"/>
    <n v="48"/>
    <n v="57.120000000000005"/>
    <n v="432"/>
    <n v="514.08000000000004"/>
    <n v="13"/>
    <x v="7"/>
    <x v="0"/>
  </r>
  <r>
    <s v="P0003"/>
    <d v="2021-08-16T00:00:00"/>
    <x v="8"/>
    <x v="1"/>
    <x v="0"/>
    <n v="0"/>
    <s v="Product03"/>
    <x v="3"/>
    <s v="Kg"/>
    <n v="71"/>
    <n v="80.94"/>
    <n v="213"/>
    <n v="242.82"/>
    <n v="16"/>
    <x v="7"/>
    <x v="0"/>
  </r>
  <r>
    <s v="P0025"/>
    <d v="2021-08-18T00:00:00"/>
    <x v="2"/>
    <x v="2"/>
    <x v="0"/>
    <n v="0"/>
    <s v="Product25"/>
    <x v="0"/>
    <s v="No."/>
    <n v="7"/>
    <n v="8.33"/>
    <n v="42"/>
    <n v="49.980000000000004"/>
    <n v="18"/>
    <x v="7"/>
    <x v="0"/>
  </r>
  <r>
    <s v="P0020"/>
    <d v="2021-08-20T00:00:00"/>
    <x v="1"/>
    <x v="2"/>
    <x v="1"/>
    <n v="0"/>
    <s v="Product20"/>
    <x v="0"/>
    <s v="Lt"/>
    <n v="61"/>
    <n v="76.25"/>
    <n v="915"/>
    <n v="1143.75"/>
    <n v="20"/>
    <x v="7"/>
    <x v="0"/>
  </r>
  <r>
    <s v="P0031"/>
    <d v="2021-08-20T00:00:00"/>
    <x v="0"/>
    <x v="2"/>
    <x v="0"/>
    <n v="0"/>
    <s v="Product31"/>
    <x v="4"/>
    <s v="Kg"/>
    <n v="93"/>
    <n v="104.16"/>
    <n v="837"/>
    <n v="937.43999999999994"/>
    <n v="20"/>
    <x v="7"/>
    <x v="0"/>
  </r>
  <r>
    <s v="P0028"/>
    <d v="2021-08-20T00:00:00"/>
    <x v="10"/>
    <x v="2"/>
    <x v="0"/>
    <n v="0"/>
    <s v="Product28"/>
    <x v="4"/>
    <s v="No."/>
    <n v="37"/>
    <n v="41.81"/>
    <n v="481"/>
    <n v="543.53"/>
    <n v="20"/>
    <x v="7"/>
    <x v="0"/>
  </r>
  <r>
    <s v="P0039"/>
    <d v="2021-08-26T00:00:00"/>
    <x v="7"/>
    <x v="2"/>
    <x v="0"/>
    <n v="0"/>
    <s v="Product39"/>
    <x v="1"/>
    <s v="No."/>
    <n v="37"/>
    <n v="42.55"/>
    <n v="148"/>
    <n v="170.2"/>
    <n v="26"/>
    <x v="7"/>
    <x v="0"/>
  </r>
  <r>
    <s v="P0034"/>
    <d v="2021-08-29T00:00:00"/>
    <x v="4"/>
    <x v="0"/>
    <x v="0"/>
    <n v="0"/>
    <s v="Product34"/>
    <x v="4"/>
    <s v="Lt"/>
    <n v="55"/>
    <n v="58.3"/>
    <n v="660"/>
    <n v="699.59999999999991"/>
    <n v="29"/>
    <x v="7"/>
    <x v="0"/>
  </r>
  <r>
    <s v="P0013"/>
    <d v="2021-08-30T00:00:00"/>
    <x v="10"/>
    <x v="2"/>
    <x v="0"/>
    <n v="0"/>
    <s v="Product13"/>
    <x v="2"/>
    <s v="Kg"/>
    <n v="112"/>
    <n v="122.08"/>
    <n v="1456"/>
    <n v="1587.04"/>
    <n v="30"/>
    <x v="7"/>
    <x v="0"/>
  </r>
  <r>
    <s v="P0001"/>
    <d v="2021-08-31T00:00:00"/>
    <x v="13"/>
    <x v="2"/>
    <x v="0"/>
    <n v="0"/>
    <s v="Product01"/>
    <x v="3"/>
    <s v="Kg"/>
    <n v="98"/>
    <n v="103.88"/>
    <n v="196"/>
    <n v="207.76"/>
    <n v="31"/>
    <x v="7"/>
    <x v="0"/>
  </r>
  <r>
    <s v="P0035"/>
    <d v="2021-08-31T00:00:00"/>
    <x v="14"/>
    <x v="2"/>
    <x v="0"/>
    <n v="0"/>
    <s v="Product35"/>
    <x v="4"/>
    <s v="No."/>
    <n v="5"/>
    <n v="6.7"/>
    <n v="55"/>
    <n v="73.7"/>
    <n v="31"/>
    <x v="7"/>
    <x v="0"/>
  </r>
  <r>
    <s v="P0024"/>
    <d v="2021-09-01T00:00:00"/>
    <x v="5"/>
    <x v="0"/>
    <x v="1"/>
    <n v="0"/>
    <s v="Product24"/>
    <x v="0"/>
    <s v="Ft"/>
    <n v="144"/>
    <n v="156.96"/>
    <n v="144"/>
    <n v="156.96"/>
    <n v="1"/>
    <x v="8"/>
    <x v="0"/>
  </r>
  <r>
    <s v="P0003"/>
    <d v="2021-09-01T00:00:00"/>
    <x v="12"/>
    <x v="1"/>
    <x v="0"/>
    <n v="0"/>
    <s v="Product03"/>
    <x v="3"/>
    <s v="Kg"/>
    <n v="71"/>
    <n v="80.94"/>
    <n v="994"/>
    <n v="1133.1599999999999"/>
    <n v="1"/>
    <x v="8"/>
    <x v="0"/>
  </r>
  <r>
    <s v="P0041"/>
    <d v="2021-09-03T00:00:00"/>
    <x v="6"/>
    <x v="2"/>
    <x v="0"/>
    <n v="0"/>
    <s v="Product41"/>
    <x v="1"/>
    <s v="Ft"/>
    <n v="138"/>
    <n v="173.88"/>
    <n v="1104"/>
    <n v="1391.04"/>
    <n v="3"/>
    <x v="8"/>
    <x v="0"/>
  </r>
  <r>
    <s v="P0028"/>
    <d v="2021-09-04T00:00:00"/>
    <x v="11"/>
    <x v="2"/>
    <x v="0"/>
    <n v="0"/>
    <s v="Product28"/>
    <x v="4"/>
    <s v="No."/>
    <n v="37"/>
    <n v="41.81"/>
    <n v="259"/>
    <n v="292.67"/>
    <n v="4"/>
    <x v="8"/>
    <x v="0"/>
  </r>
  <r>
    <s v="P0023"/>
    <d v="2021-09-04T00:00:00"/>
    <x v="1"/>
    <x v="2"/>
    <x v="0"/>
    <n v="0"/>
    <s v="Product23"/>
    <x v="0"/>
    <s v="Ft"/>
    <n v="141"/>
    <n v="149.46"/>
    <n v="2115"/>
    <n v="2241.9"/>
    <n v="4"/>
    <x v="8"/>
    <x v="0"/>
  </r>
  <r>
    <s v="P0032"/>
    <d v="2021-09-05T00:00:00"/>
    <x v="5"/>
    <x v="2"/>
    <x v="1"/>
    <n v="0"/>
    <s v="Product32"/>
    <x v="4"/>
    <s v="Kg"/>
    <n v="89"/>
    <n v="117.48"/>
    <n v="89"/>
    <n v="117.48"/>
    <n v="5"/>
    <x v="8"/>
    <x v="0"/>
  </r>
  <r>
    <s v="P0019"/>
    <d v="2021-09-07T00:00:00"/>
    <x v="3"/>
    <x v="2"/>
    <x v="0"/>
    <n v="0"/>
    <s v="Product19"/>
    <x v="2"/>
    <s v="Ft"/>
    <n v="150"/>
    <n v="210"/>
    <n v="750"/>
    <n v="1050"/>
    <n v="7"/>
    <x v="8"/>
    <x v="0"/>
  </r>
  <r>
    <s v="P0044"/>
    <d v="2021-09-09T00:00:00"/>
    <x v="7"/>
    <x v="2"/>
    <x v="0"/>
    <n v="0"/>
    <s v="Product44"/>
    <x v="1"/>
    <s v="Kg"/>
    <n v="76"/>
    <n v="82.08"/>
    <n v="304"/>
    <n v="328.32"/>
    <n v="9"/>
    <x v="8"/>
    <x v="0"/>
  </r>
  <r>
    <s v="P0030"/>
    <d v="2021-09-10T00:00:00"/>
    <x v="2"/>
    <x v="2"/>
    <x v="0"/>
    <n v="0"/>
    <s v="Product30"/>
    <x v="4"/>
    <s v="Ft"/>
    <n v="148"/>
    <n v="201.28"/>
    <n v="888"/>
    <n v="1207.68"/>
    <n v="10"/>
    <x v="8"/>
    <x v="0"/>
  </r>
  <r>
    <s v="P0001"/>
    <d v="2021-09-10T00:00:00"/>
    <x v="0"/>
    <x v="0"/>
    <x v="0"/>
    <n v="0"/>
    <s v="Product01"/>
    <x v="3"/>
    <s v="Kg"/>
    <n v="98"/>
    <n v="103.88"/>
    <n v="882"/>
    <n v="934.92"/>
    <n v="10"/>
    <x v="8"/>
    <x v="0"/>
  </r>
  <r>
    <s v="P0026"/>
    <d v="2021-09-10T00:00:00"/>
    <x v="13"/>
    <x v="2"/>
    <x v="0"/>
    <n v="0"/>
    <s v="Product26"/>
    <x v="4"/>
    <s v="No."/>
    <n v="18"/>
    <n v="24.66"/>
    <n v="36"/>
    <n v="49.32"/>
    <n v="10"/>
    <x v="8"/>
    <x v="0"/>
  </r>
  <r>
    <s v="P0001"/>
    <d v="2021-09-11T00:00:00"/>
    <x v="2"/>
    <x v="0"/>
    <x v="0"/>
    <n v="0"/>
    <s v="Product01"/>
    <x v="3"/>
    <s v="Kg"/>
    <n v="98"/>
    <n v="103.88"/>
    <n v="588"/>
    <n v="623.28"/>
    <n v="11"/>
    <x v="8"/>
    <x v="0"/>
  </r>
  <r>
    <s v="P0041"/>
    <d v="2021-09-13T00:00:00"/>
    <x v="11"/>
    <x v="2"/>
    <x v="1"/>
    <n v="0"/>
    <s v="Product41"/>
    <x v="1"/>
    <s v="Ft"/>
    <n v="138"/>
    <n v="173.88"/>
    <n v="966"/>
    <n v="1217.1599999999999"/>
    <n v="13"/>
    <x v="8"/>
    <x v="0"/>
  </r>
  <r>
    <s v="P0042"/>
    <d v="2021-09-15T00:00:00"/>
    <x v="2"/>
    <x v="2"/>
    <x v="0"/>
    <n v="0"/>
    <s v="Product42"/>
    <x v="1"/>
    <s v="Ft"/>
    <n v="120"/>
    <n v="162"/>
    <n v="720"/>
    <n v="972"/>
    <n v="15"/>
    <x v="8"/>
    <x v="0"/>
  </r>
  <r>
    <s v="P0042"/>
    <d v="2021-09-15T00:00:00"/>
    <x v="12"/>
    <x v="2"/>
    <x v="0"/>
    <n v="0"/>
    <s v="Product42"/>
    <x v="1"/>
    <s v="Ft"/>
    <n v="120"/>
    <n v="162"/>
    <n v="1680"/>
    <n v="2268"/>
    <n v="15"/>
    <x v="8"/>
    <x v="0"/>
  </r>
  <r>
    <s v="P0020"/>
    <d v="2021-09-21T00:00:00"/>
    <x v="11"/>
    <x v="0"/>
    <x v="1"/>
    <n v="0"/>
    <s v="Product20"/>
    <x v="0"/>
    <s v="Lt"/>
    <n v="61"/>
    <n v="76.25"/>
    <n v="427"/>
    <n v="533.75"/>
    <n v="21"/>
    <x v="8"/>
    <x v="0"/>
  </r>
  <r>
    <s v="P0040"/>
    <d v="2021-09-22T00:00:00"/>
    <x v="13"/>
    <x v="1"/>
    <x v="1"/>
    <n v="0"/>
    <s v="Product40"/>
    <x v="1"/>
    <s v="Kg"/>
    <n v="90"/>
    <n v="115.2"/>
    <n v="180"/>
    <n v="230.4"/>
    <n v="22"/>
    <x v="8"/>
    <x v="0"/>
  </r>
  <r>
    <s v="P0002"/>
    <d v="2021-09-22T00:00:00"/>
    <x v="7"/>
    <x v="2"/>
    <x v="1"/>
    <n v="0"/>
    <s v="Product02"/>
    <x v="3"/>
    <s v="Kg"/>
    <n v="105"/>
    <n v="142.80000000000001"/>
    <n v="420"/>
    <n v="571.20000000000005"/>
    <n v="22"/>
    <x v="8"/>
    <x v="0"/>
  </r>
  <r>
    <s v="P0018"/>
    <d v="2021-09-23T00:00:00"/>
    <x v="4"/>
    <x v="2"/>
    <x v="1"/>
    <n v="0"/>
    <s v="Product18"/>
    <x v="2"/>
    <s v="No."/>
    <n v="37"/>
    <n v="49.21"/>
    <n v="444"/>
    <n v="590.52"/>
    <n v="23"/>
    <x v="8"/>
    <x v="0"/>
  </r>
  <r>
    <s v="P0021"/>
    <d v="2021-09-23T00:00:00"/>
    <x v="11"/>
    <x v="1"/>
    <x v="0"/>
    <n v="0"/>
    <s v="Product21"/>
    <x v="0"/>
    <s v="Ft"/>
    <n v="126"/>
    <n v="162.54"/>
    <n v="882"/>
    <n v="1137.78"/>
    <n v="23"/>
    <x v="8"/>
    <x v="0"/>
  </r>
  <r>
    <s v="P0034"/>
    <d v="2021-09-27T00:00:00"/>
    <x v="5"/>
    <x v="2"/>
    <x v="1"/>
    <n v="0"/>
    <s v="Product34"/>
    <x v="4"/>
    <s v="Lt"/>
    <n v="55"/>
    <n v="58.3"/>
    <n v="55"/>
    <n v="58.3"/>
    <n v="27"/>
    <x v="8"/>
    <x v="0"/>
  </r>
  <r>
    <s v="P0014"/>
    <d v="2021-09-30T00:00:00"/>
    <x v="0"/>
    <x v="1"/>
    <x v="0"/>
    <n v="0"/>
    <s v="Product14"/>
    <x v="2"/>
    <s v="Kg"/>
    <n v="112"/>
    <n v="146.72"/>
    <n v="1008"/>
    <n v="1320.48"/>
    <n v="30"/>
    <x v="8"/>
    <x v="0"/>
  </r>
  <r>
    <s v="P0006"/>
    <d v="2021-09-30T00:00:00"/>
    <x v="3"/>
    <x v="1"/>
    <x v="0"/>
    <n v="0"/>
    <s v="Product06"/>
    <x v="3"/>
    <s v="Kg"/>
    <n v="75"/>
    <n v="85.5"/>
    <n v="375"/>
    <n v="427.5"/>
    <n v="30"/>
    <x v="8"/>
    <x v="0"/>
  </r>
  <r>
    <s v="P0030"/>
    <d v="2021-10-01T00:00:00"/>
    <x v="12"/>
    <x v="1"/>
    <x v="1"/>
    <n v="0"/>
    <s v="Product30"/>
    <x v="4"/>
    <s v="Ft"/>
    <n v="148"/>
    <n v="201.28"/>
    <n v="2072"/>
    <n v="2817.92"/>
    <n v="1"/>
    <x v="9"/>
    <x v="0"/>
  </r>
  <r>
    <s v="P0014"/>
    <d v="2021-10-02T00:00:00"/>
    <x v="1"/>
    <x v="2"/>
    <x v="0"/>
    <n v="0"/>
    <s v="Product14"/>
    <x v="2"/>
    <s v="Kg"/>
    <n v="112"/>
    <n v="146.72"/>
    <n v="1680"/>
    <n v="2200.8000000000002"/>
    <n v="2"/>
    <x v="9"/>
    <x v="0"/>
  </r>
  <r>
    <s v="P0019"/>
    <d v="2021-10-03T00:00:00"/>
    <x v="0"/>
    <x v="2"/>
    <x v="0"/>
    <n v="0"/>
    <s v="Product19"/>
    <x v="2"/>
    <s v="Ft"/>
    <n v="150"/>
    <n v="210"/>
    <n v="1350"/>
    <n v="1890"/>
    <n v="3"/>
    <x v="9"/>
    <x v="0"/>
  </r>
  <r>
    <s v="P0035"/>
    <d v="2021-10-06T00:00:00"/>
    <x v="5"/>
    <x v="2"/>
    <x v="0"/>
    <n v="0"/>
    <s v="Product35"/>
    <x v="4"/>
    <s v="No."/>
    <n v="5"/>
    <n v="6.7"/>
    <n v="5"/>
    <n v="6.7"/>
    <n v="6"/>
    <x v="9"/>
    <x v="0"/>
  </r>
  <r>
    <s v="P0036"/>
    <d v="2021-10-06T00:00:00"/>
    <x v="4"/>
    <x v="1"/>
    <x v="0"/>
    <n v="0"/>
    <s v="Product36"/>
    <x v="4"/>
    <s v="Kg"/>
    <n v="90"/>
    <n v="96.3"/>
    <n v="1080"/>
    <n v="1155.5999999999999"/>
    <n v="6"/>
    <x v="9"/>
    <x v="0"/>
  </r>
  <r>
    <s v="P0026"/>
    <d v="2021-10-07T00:00:00"/>
    <x v="2"/>
    <x v="2"/>
    <x v="1"/>
    <n v="0"/>
    <s v="Product26"/>
    <x v="4"/>
    <s v="No."/>
    <n v="18"/>
    <n v="24.66"/>
    <n v="108"/>
    <n v="147.96"/>
    <n v="7"/>
    <x v="9"/>
    <x v="0"/>
  </r>
  <r>
    <s v="P0038"/>
    <d v="2021-10-09T00:00:00"/>
    <x v="3"/>
    <x v="2"/>
    <x v="1"/>
    <n v="0"/>
    <s v="Product38"/>
    <x v="1"/>
    <s v="Kg"/>
    <n v="72"/>
    <n v="79.92"/>
    <n v="360"/>
    <n v="399.6"/>
    <n v="9"/>
    <x v="9"/>
    <x v="0"/>
  </r>
  <r>
    <s v="P0032"/>
    <d v="2021-10-09T00:00:00"/>
    <x v="14"/>
    <x v="1"/>
    <x v="1"/>
    <n v="0"/>
    <s v="Product32"/>
    <x v="4"/>
    <s v="Kg"/>
    <n v="89"/>
    <n v="117.48"/>
    <n v="979"/>
    <n v="1292.28"/>
    <n v="9"/>
    <x v="9"/>
    <x v="0"/>
  </r>
  <r>
    <s v="P0035"/>
    <d v="2021-10-10T00:00:00"/>
    <x v="12"/>
    <x v="2"/>
    <x v="1"/>
    <n v="0"/>
    <s v="Product35"/>
    <x v="4"/>
    <s v="No."/>
    <n v="5"/>
    <n v="6.7"/>
    <n v="70"/>
    <n v="93.8"/>
    <n v="10"/>
    <x v="9"/>
    <x v="0"/>
  </r>
  <r>
    <s v="P0011"/>
    <d v="2021-10-11T00:00:00"/>
    <x v="1"/>
    <x v="2"/>
    <x v="1"/>
    <n v="0"/>
    <s v="Product11"/>
    <x v="2"/>
    <s v="Lt"/>
    <n v="44"/>
    <n v="48.4"/>
    <n v="660"/>
    <n v="726"/>
    <n v="11"/>
    <x v="9"/>
    <x v="0"/>
  </r>
  <r>
    <s v="P0027"/>
    <d v="2021-10-12T00:00:00"/>
    <x v="6"/>
    <x v="1"/>
    <x v="0"/>
    <n v="0"/>
    <s v="Product27"/>
    <x v="4"/>
    <s v="Lt"/>
    <n v="48"/>
    <n v="57.120000000000005"/>
    <n v="384"/>
    <n v="456.96000000000004"/>
    <n v="12"/>
    <x v="9"/>
    <x v="0"/>
  </r>
  <r>
    <s v="P0001"/>
    <d v="2021-10-17T00:00:00"/>
    <x v="10"/>
    <x v="2"/>
    <x v="0"/>
    <n v="0"/>
    <s v="Product01"/>
    <x v="3"/>
    <s v="Kg"/>
    <n v="98"/>
    <n v="103.88"/>
    <n v="1274"/>
    <n v="1350.44"/>
    <n v="17"/>
    <x v="9"/>
    <x v="0"/>
  </r>
  <r>
    <s v="P0025"/>
    <d v="2021-10-18T00:00:00"/>
    <x v="2"/>
    <x v="1"/>
    <x v="1"/>
    <n v="0"/>
    <s v="Product25"/>
    <x v="0"/>
    <s v="No."/>
    <n v="7"/>
    <n v="8.33"/>
    <n v="42"/>
    <n v="49.980000000000004"/>
    <n v="18"/>
    <x v="9"/>
    <x v="0"/>
  </r>
  <r>
    <s v="P0021"/>
    <d v="2021-10-18T00:00:00"/>
    <x v="10"/>
    <x v="1"/>
    <x v="1"/>
    <n v="0"/>
    <s v="Product21"/>
    <x v="0"/>
    <s v="Ft"/>
    <n v="126"/>
    <n v="162.54"/>
    <n v="1638"/>
    <n v="2113.02"/>
    <n v="18"/>
    <x v="9"/>
    <x v="0"/>
  </r>
  <r>
    <s v="P0011"/>
    <d v="2021-10-22T00:00:00"/>
    <x v="11"/>
    <x v="2"/>
    <x v="1"/>
    <n v="0"/>
    <s v="Product11"/>
    <x v="2"/>
    <s v="Lt"/>
    <n v="44"/>
    <n v="48.4"/>
    <n v="308"/>
    <n v="338.8"/>
    <n v="22"/>
    <x v="9"/>
    <x v="0"/>
  </r>
  <r>
    <s v="P0024"/>
    <d v="2021-10-22T00:00:00"/>
    <x v="10"/>
    <x v="1"/>
    <x v="1"/>
    <n v="0"/>
    <s v="Product24"/>
    <x v="0"/>
    <s v="Ft"/>
    <n v="144"/>
    <n v="156.96"/>
    <n v="1872"/>
    <n v="2040.48"/>
    <n v="22"/>
    <x v="9"/>
    <x v="0"/>
  </r>
  <r>
    <s v="P0009"/>
    <d v="2021-10-22T00:00:00"/>
    <x v="5"/>
    <x v="2"/>
    <x v="1"/>
    <n v="0"/>
    <s v="Product09"/>
    <x v="3"/>
    <s v="No."/>
    <n v="6"/>
    <n v="7.8599999999999994"/>
    <n v="6"/>
    <n v="7.8599999999999994"/>
    <n v="22"/>
    <x v="9"/>
    <x v="0"/>
  </r>
  <r>
    <s v="P0011"/>
    <d v="2021-10-24T00:00:00"/>
    <x v="8"/>
    <x v="0"/>
    <x v="1"/>
    <n v="0"/>
    <s v="Product11"/>
    <x v="2"/>
    <s v="Lt"/>
    <n v="44"/>
    <n v="48.4"/>
    <n v="132"/>
    <n v="145.19999999999999"/>
    <n v="24"/>
    <x v="9"/>
    <x v="0"/>
  </r>
  <r>
    <s v="P0044"/>
    <d v="2021-10-25T00:00:00"/>
    <x v="0"/>
    <x v="1"/>
    <x v="1"/>
    <n v="0"/>
    <s v="Product44"/>
    <x v="1"/>
    <s v="Kg"/>
    <n v="76"/>
    <n v="82.08"/>
    <n v="684"/>
    <n v="738.72"/>
    <n v="25"/>
    <x v="9"/>
    <x v="0"/>
  </r>
  <r>
    <s v="P0004"/>
    <d v="2021-10-26T00:00:00"/>
    <x v="2"/>
    <x v="0"/>
    <x v="1"/>
    <n v="0"/>
    <s v="Product04"/>
    <x v="3"/>
    <s v="Lt"/>
    <n v="44"/>
    <n v="48.84"/>
    <n v="264"/>
    <n v="293.04000000000002"/>
    <n v="26"/>
    <x v="9"/>
    <x v="0"/>
  </r>
  <r>
    <s v="P0008"/>
    <d v="2021-10-28T00:00:00"/>
    <x v="5"/>
    <x v="2"/>
    <x v="1"/>
    <n v="0"/>
    <s v="Product08"/>
    <x v="3"/>
    <s v="Kg"/>
    <n v="83"/>
    <n v="94.62"/>
    <n v="83"/>
    <n v="94.62"/>
    <n v="28"/>
    <x v="9"/>
    <x v="0"/>
  </r>
  <r>
    <s v="P0038"/>
    <d v="2021-10-29T00:00:00"/>
    <x v="12"/>
    <x v="1"/>
    <x v="0"/>
    <n v="0"/>
    <s v="Product38"/>
    <x v="1"/>
    <s v="Kg"/>
    <n v="72"/>
    <n v="79.92"/>
    <n v="1008"/>
    <n v="1118.8800000000001"/>
    <n v="29"/>
    <x v="9"/>
    <x v="0"/>
  </r>
  <r>
    <s v="P0021"/>
    <d v="2021-10-31T00:00:00"/>
    <x v="2"/>
    <x v="1"/>
    <x v="1"/>
    <n v="0"/>
    <s v="Product21"/>
    <x v="0"/>
    <s v="Ft"/>
    <n v="126"/>
    <n v="162.54"/>
    <n v="756"/>
    <n v="975.24"/>
    <n v="31"/>
    <x v="9"/>
    <x v="0"/>
  </r>
  <r>
    <s v="P0013"/>
    <d v="2021-11-03T00:00:00"/>
    <x v="4"/>
    <x v="2"/>
    <x v="1"/>
    <n v="0"/>
    <s v="Product13"/>
    <x v="2"/>
    <s v="Kg"/>
    <n v="112"/>
    <n v="122.08"/>
    <n v="1344"/>
    <n v="1464.96"/>
    <n v="3"/>
    <x v="10"/>
    <x v="0"/>
  </r>
  <r>
    <s v="P0036"/>
    <d v="2021-11-06T00:00:00"/>
    <x v="9"/>
    <x v="2"/>
    <x v="0"/>
    <n v="0"/>
    <s v="Product36"/>
    <x v="4"/>
    <s v="Kg"/>
    <n v="90"/>
    <n v="96.3"/>
    <n v="900"/>
    <n v="963"/>
    <n v="6"/>
    <x v="10"/>
    <x v="0"/>
  </r>
  <r>
    <s v="P0007"/>
    <d v="2021-11-08T00:00:00"/>
    <x v="1"/>
    <x v="2"/>
    <x v="0"/>
    <n v="0"/>
    <s v="Product07"/>
    <x v="3"/>
    <s v="Lt"/>
    <n v="43"/>
    <n v="47.730000000000004"/>
    <n v="645"/>
    <n v="715.95"/>
    <n v="8"/>
    <x v="10"/>
    <x v="0"/>
  </r>
  <r>
    <s v="P0042"/>
    <d v="2021-11-10T00:00:00"/>
    <x v="2"/>
    <x v="1"/>
    <x v="1"/>
    <n v="0"/>
    <s v="Product42"/>
    <x v="1"/>
    <s v="Ft"/>
    <n v="120"/>
    <n v="162"/>
    <n v="720"/>
    <n v="972"/>
    <n v="10"/>
    <x v="10"/>
    <x v="0"/>
  </r>
  <r>
    <s v="P0040"/>
    <d v="2021-11-11T00:00:00"/>
    <x v="4"/>
    <x v="0"/>
    <x v="0"/>
    <n v="0"/>
    <s v="Product40"/>
    <x v="1"/>
    <s v="Kg"/>
    <n v="90"/>
    <n v="115.2"/>
    <n v="1080"/>
    <n v="1382.4"/>
    <n v="11"/>
    <x v="10"/>
    <x v="0"/>
  </r>
  <r>
    <s v="P0010"/>
    <d v="2021-11-12T00:00:00"/>
    <x v="8"/>
    <x v="1"/>
    <x v="1"/>
    <n v="0"/>
    <s v="Product10"/>
    <x v="2"/>
    <s v="Ft"/>
    <n v="148"/>
    <n v="164.28"/>
    <n v="444"/>
    <n v="492.84000000000003"/>
    <n v="12"/>
    <x v="10"/>
    <x v="0"/>
  </r>
  <r>
    <s v="P0034"/>
    <d v="2021-11-20T00:00:00"/>
    <x v="12"/>
    <x v="1"/>
    <x v="0"/>
    <n v="0"/>
    <s v="Product34"/>
    <x v="4"/>
    <s v="Lt"/>
    <n v="55"/>
    <n v="58.3"/>
    <n v="770"/>
    <n v="816.19999999999993"/>
    <n v="20"/>
    <x v="10"/>
    <x v="0"/>
  </r>
  <r>
    <s v="P0008"/>
    <d v="2021-11-20T00:00:00"/>
    <x v="14"/>
    <x v="1"/>
    <x v="1"/>
    <n v="0"/>
    <s v="Product08"/>
    <x v="3"/>
    <s v="Kg"/>
    <n v="83"/>
    <n v="94.62"/>
    <n v="913"/>
    <n v="1040.8200000000002"/>
    <n v="20"/>
    <x v="10"/>
    <x v="0"/>
  </r>
  <r>
    <s v="P0014"/>
    <d v="2021-11-21T00:00:00"/>
    <x v="5"/>
    <x v="0"/>
    <x v="0"/>
    <n v="0"/>
    <s v="Product14"/>
    <x v="2"/>
    <s v="Kg"/>
    <n v="112"/>
    <n v="146.72"/>
    <n v="112"/>
    <n v="146.72"/>
    <n v="21"/>
    <x v="10"/>
    <x v="0"/>
  </r>
  <r>
    <s v="P0006"/>
    <d v="2021-11-21T00:00:00"/>
    <x v="5"/>
    <x v="1"/>
    <x v="1"/>
    <n v="0"/>
    <s v="Product06"/>
    <x v="3"/>
    <s v="Kg"/>
    <n v="75"/>
    <n v="85.5"/>
    <n v="75"/>
    <n v="85.5"/>
    <n v="21"/>
    <x v="10"/>
    <x v="0"/>
  </r>
  <r>
    <s v="P0012"/>
    <d v="2021-11-27T00:00:00"/>
    <x v="6"/>
    <x v="1"/>
    <x v="0"/>
    <n v="0"/>
    <s v="Product12"/>
    <x v="2"/>
    <s v="Kg"/>
    <n v="73"/>
    <n v="94.17"/>
    <n v="584"/>
    <n v="753.36"/>
    <n v="27"/>
    <x v="10"/>
    <x v="0"/>
  </r>
  <r>
    <s v="P0040"/>
    <d v="2021-11-28T00:00:00"/>
    <x v="13"/>
    <x v="2"/>
    <x v="1"/>
    <n v="0"/>
    <s v="Product40"/>
    <x v="1"/>
    <s v="Kg"/>
    <n v="90"/>
    <n v="115.2"/>
    <n v="180"/>
    <n v="230.4"/>
    <n v="28"/>
    <x v="10"/>
    <x v="0"/>
  </r>
  <r>
    <s v="P0039"/>
    <d v="2021-11-30T00:00:00"/>
    <x v="1"/>
    <x v="2"/>
    <x v="0"/>
    <n v="0"/>
    <s v="Product39"/>
    <x v="1"/>
    <s v="No."/>
    <n v="37"/>
    <n v="42.55"/>
    <n v="555"/>
    <n v="638.25"/>
    <n v="30"/>
    <x v="10"/>
    <x v="0"/>
  </r>
  <r>
    <s v="P0016"/>
    <d v="2021-12-02T00:00:00"/>
    <x v="9"/>
    <x v="2"/>
    <x v="1"/>
    <n v="0"/>
    <s v="Product16"/>
    <x v="2"/>
    <s v="No."/>
    <n v="13"/>
    <n v="16.64"/>
    <n v="130"/>
    <n v="166.4"/>
    <n v="2"/>
    <x v="11"/>
    <x v="0"/>
  </r>
  <r>
    <s v="P0034"/>
    <d v="2021-12-03T00:00:00"/>
    <x v="13"/>
    <x v="1"/>
    <x v="1"/>
    <n v="0"/>
    <s v="Product34"/>
    <x v="4"/>
    <s v="Lt"/>
    <n v="55"/>
    <n v="58.3"/>
    <n v="110"/>
    <n v="116.6"/>
    <n v="3"/>
    <x v="11"/>
    <x v="0"/>
  </r>
  <r>
    <s v="P0019"/>
    <d v="2021-12-03T00:00:00"/>
    <x v="6"/>
    <x v="1"/>
    <x v="0"/>
    <n v="0"/>
    <s v="Product19"/>
    <x v="2"/>
    <s v="Ft"/>
    <n v="150"/>
    <n v="210"/>
    <n v="1200"/>
    <n v="1680"/>
    <n v="3"/>
    <x v="11"/>
    <x v="0"/>
  </r>
  <r>
    <s v="P0004"/>
    <d v="2021-12-05T00:00:00"/>
    <x v="1"/>
    <x v="2"/>
    <x v="1"/>
    <n v="0"/>
    <s v="Product04"/>
    <x v="3"/>
    <s v="Lt"/>
    <n v="44"/>
    <n v="48.84"/>
    <n v="660"/>
    <n v="732.6"/>
    <n v="5"/>
    <x v="11"/>
    <x v="0"/>
  </r>
  <r>
    <s v="P0010"/>
    <d v="2021-12-05T00:00:00"/>
    <x v="5"/>
    <x v="2"/>
    <x v="0"/>
    <n v="0"/>
    <s v="Product10"/>
    <x v="2"/>
    <s v="Ft"/>
    <n v="148"/>
    <n v="164.28"/>
    <n v="148"/>
    <n v="164.28"/>
    <n v="5"/>
    <x v="11"/>
    <x v="0"/>
  </r>
  <r>
    <s v="P0013"/>
    <d v="2021-12-07T00:00:00"/>
    <x v="6"/>
    <x v="2"/>
    <x v="0"/>
    <n v="0"/>
    <s v="Product13"/>
    <x v="2"/>
    <s v="Kg"/>
    <n v="112"/>
    <n v="122.08"/>
    <n v="896"/>
    <n v="976.64"/>
    <n v="7"/>
    <x v="11"/>
    <x v="0"/>
  </r>
  <r>
    <s v="P0044"/>
    <d v="2021-12-08T00:00:00"/>
    <x v="12"/>
    <x v="2"/>
    <x v="0"/>
    <n v="0"/>
    <s v="Product44"/>
    <x v="1"/>
    <s v="Kg"/>
    <n v="76"/>
    <n v="82.08"/>
    <n v="1064"/>
    <n v="1149.1199999999999"/>
    <n v="8"/>
    <x v="11"/>
    <x v="0"/>
  </r>
  <r>
    <s v="P0042"/>
    <d v="2021-12-14T00:00:00"/>
    <x v="7"/>
    <x v="2"/>
    <x v="0"/>
    <n v="0"/>
    <s v="Product42"/>
    <x v="1"/>
    <s v="Ft"/>
    <n v="120"/>
    <n v="162"/>
    <n v="480"/>
    <n v="648"/>
    <n v="14"/>
    <x v="11"/>
    <x v="0"/>
  </r>
  <r>
    <s v="P0003"/>
    <d v="2021-12-18T00:00:00"/>
    <x v="13"/>
    <x v="2"/>
    <x v="1"/>
    <n v="0"/>
    <s v="Product03"/>
    <x v="3"/>
    <s v="Kg"/>
    <n v="71"/>
    <n v="80.94"/>
    <n v="142"/>
    <n v="161.88"/>
    <n v="18"/>
    <x v="11"/>
    <x v="0"/>
  </r>
  <r>
    <s v="P0022"/>
    <d v="2021-12-18T00:00:00"/>
    <x v="6"/>
    <x v="1"/>
    <x v="1"/>
    <n v="0"/>
    <s v="Product22"/>
    <x v="0"/>
    <s v="Ft"/>
    <n v="121"/>
    <n v="141.57"/>
    <n v="968"/>
    <n v="1132.56"/>
    <n v="18"/>
    <x v="11"/>
    <x v="0"/>
  </r>
  <r>
    <s v="P0023"/>
    <d v="2021-12-19T00:00:00"/>
    <x v="4"/>
    <x v="2"/>
    <x v="0"/>
    <n v="0"/>
    <s v="Product23"/>
    <x v="0"/>
    <s v="Ft"/>
    <n v="141"/>
    <n v="149.46"/>
    <n v="1692"/>
    <n v="1793.52"/>
    <n v="19"/>
    <x v="11"/>
    <x v="0"/>
  </r>
  <r>
    <s v="P0029"/>
    <d v="2021-12-19T00:00:00"/>
    <x v="8"/>
    <x v="0"/>
    <x v="0"/>
    <n v="0"/>
    <s v="Product29"/>
    <x v="4"/>
    <s v="Lt"/>
    <n v="47"/>
    <n v="53.11"/>
    <n v="141"/>
    <n v="159.32999999999998"/>
    <n v="19"/>
    <x v="11"/>
    <x v="0"/>
  </r>
  <r>
    <s v="P0011"/>
    <d v="2021-12-19T00:00:00"/>
    <x v="9"/>
    <x v="1"/>
    <x v="0"/>
    <n v="0"/>
    <s v="Product11"/>
    <x v="2"/>
    <s v="Lt"/>
    <n v="44"/>
    <n v="48.4"/>
    <n v="440"/>
    <n v="484"/>
    <n v="19"/>
    <x v="11"/>
    <x v="0"/>
  </r>
  <r>
    <s v="P0012"/>
    <d v="2021-12-20T00:00:00"/>
    <x v="12"/>
    <x v="2"/>
    <x v="0"/>
    <n v="0"/>
    <s v="Product12"/>
    <x v="2"/>
    <s v="Kg"/>
    <n v="73"/>
    <n v="94.17"/>
    <n v="1022"/>
    <n v="1318.38"/>
    <n v="20"/>
    <x v="11"/>
    <x v="0"/>
  </r>
  <r>
    <s v="P0026"/>
    <d v="2021-12-21T00:00:00"/>
    <x v="9"/>
    <x v="1"/>
    <x v="1"/>
    <n v="0"/>
    <s v="Product26"/>
    <x v="4"/>
    <s v="No."/>
    <n v="18"/>
    <n v="24.66"/>
    <n v="180"/>
    <n v="246.6"/>
    <n v="21"/>
    <x v="11"/>
    <x v="0"/>
  </r>
  <r>
    <s v="P0042"/>
    <d v="2021-12-24T00:00:00"/>
    <x v="6"/>
    <x v="0"/>
    <x v="1"/>
    <n v="0"/>
    <s v="Product42"/>
    <x v="1"/>
    <s v="Ft"/>
    <n v="120"/>
    <n v="162"/>
    <n v="960"/>
    <n v="1296"/>
    <n v="24"/>
    <x v="11"/>
    <x v="0"/>
  </r>
  <r>
    <s v="P0036"/>
    <d v="2021-12-24T00:00:00"/>
    <x v="6"/>
    <x v="0"/>
    <x v="0"/>
    <n v="0"/>
    <s v="Product36"/>
    <x v="4"/>
    <s v="Kg"/>
    <n v="90"/>
    <n v="96.3"/>
    <n v="720"/>
    <n v="770.4"/>
    <n v="24"/>
    <x v="11"/>
    <x v="0"/>
  </r>
  <r>
    <s v="P0041"/>
    <d v="2021-12-26T00:00:00"/>
    <x v="12"/>
    <x v="1"/>
    <x v="1"/>
    <n v="0"/>
    <s v="Product41"/>
    <x v="1"/>
    <s v="Ft"/>
    <n v="138"/>
    <n v="173.88"/>
    <n v="1932"/>
    <n v="2434.3199999999997"/>
    <n v="26"/>
    <x v="11"/>
    <x v="0"/>
  </r>
  <r>
    <s v="P0029"/>
    <d v="2021-12-27T00:00:00"/>
    <x v="12"/>
    <x v="2"/>
    <x v="1"/>
    <n v="0"/>
    <s v="Product29"/>
    <x v="4"/>
    <s v="Lt"/>
    <n v="47"/>
    <n v="53.11"/>
    <n v="658"/>
    <n v="743.54"/>
    <n v="27"/>
    <x v="11"/>
    <x v="0"/>
  </r>
  <r>
    <s v="P0029"/>
    <d v="2021-12-28T00:00:00"/>
    <x v="2"/>
    <x v="2"/>
    <x v="1"/>
    <n v="0"/>
    <s v="Product29"/>
    <x v="4"/>
    <s v="Lt"/>
    <n v="47"/>
    <n v="53.11"/>
    <n v="282"/>
    <n v="318.65999999999997"/>
    <n v="28"/>
    <x v="11"/>
    <x v="0"/>
  </r>
  <r>
    <s v="P0010"/>
    <d v="2021-12-30T00:00:00"/>
    <x v="10"/>
    <x v="1"/>
    <x v="0"/>
    <n v="0"/>
    <s v="Product10"/>
    <x v="2"/>
    <s v="Ft"/>
    <n v="148"/>
    <n v="164.28"/>
    <n v="1924"/>
    <n v="2135.64"/>
    <n v="30"/>
    <x v="11"/>
    <x v="0"/>
  </r>
  <r>
    <s v="P0022"/>
    <d v="2022-01-01T00:00:00"/>
    <x v="5"/>
    <x v="0"/>
    <x v="1"/>
    <n v="0"/>
    <s v="Product22"/>
    <x v="0"/>
    <s v="Ft"/>
    <n v="121"/>
    <n v="141.57"/>
    <n v="121"/>
    <n v="141.57"/>
    <n v="1"/>
    <x v="0"/>
    <x v="1"/>
  </r>
  <r>
    <s v="P0010"/>
    <d v="2022-01-02T00:00:00"/>
    <x v="11"/>
    <x v="2"/>
    <x v="1"/>
    <n v="0"/>
    <s v="Product10"/>
    <x v="2"/>
    <s v="Ft"/>
    <n v="148"/>
    <n v="164.28"/>
    <n v="1036"/>
    <n v="1149.96"/>
    <n v="2"/>
    <x v="0"/>
    <x v="1"/>
  </r>
  <r>
    <s v="P0015"/>
    <d v="2022-01-02T00:00:00"/>
    <x v="13"/>
    <x v="1"/>
    <x v="1"/>
    <n v="0"/>
    <s v="Product15"/>
    <x v="2"/>
    <s v="No."/>
    <n v="12"/>
    <n v="15.719999999999999"/>
    <n v="24"/>
    <n v="31.439999999999998"/>
    <n v="2"/>
    <x v="0"/>
    <x v="1"/>
  </r>
  <r>
    <s v="P0033"/>
    <d v="2022-01-02T00:00:00"/>
    <x v="5"/>
    <x v="2"/>
    <x v="1"/>
    <n v="0"/>
    <s v="Product33"/>
    <x v="4"/>
    <s v="Kg"/>
    <n v="95"/>
    <n v="119.7"/>
    <n v="95"/>
    <n v="119.7"/>
    <n v="2"/>
    <x v="0"/>
    <x v="1"/>
  </r>
  <r>
    <s v="P0043"/>
    <d v="2022-01-03T00:00:00"/>
    <x v="0"/>
    <x v="2"/>
    <x v="1"/>
    <n v="0"/>
    <s v="Product43"/>
    <x v="1"/>
    <s v="Kg"/>
    <n v="67"/>
    <n v="83.08"/>
    <n v="603"/>
    <n v="747.72"/>
    <n v="3"/>
    <x v="0"/>
    <x v="1"/>
  </r>
  <r>
    <s v="P0012"/>
    <d v="2022-01-04T00:00:00"/>
    <x v="6"/>
    <x v="2"/>
    <x v="0"/>
    <n v="0"/>
    <s v="Product12"/>
    <x v="2"/>
    <s v="Kg"/>
    <n v="73"/>
    <n v="94.17"/>
    <n v="584"/>
    <n v="753.36"/>
    <n v="4"/>
    <x v="0"/>
    <x v="1"/>
  </r>
  <r>
    <s v="P0029"/>
    <d v="2022-01-04T00:00:00"/>
    <x v="5"/>
    <x v="1"/>
    <x v="0"/>
    <n v="0"/>
    <s v="Product29"/>
    <x v="4"/>
    <s v="Lt"/>
    <n v="47"/>
    <n v="53.11"/>
    <n v="47"/>
    <n v="53.11"/>
    <n v="4"/>
    <x v="0"/>
    <x v="1"/>
  </r>
  <r>
    <s v="P0032"/>
    <d v="2022-01-09T00:00:00"/>
    <x v="4"/>
    <x v="2"/>
    <x v="0"/>
    <n v="0"/>
    <s v="Product32"/>
    <x v="4"/>
    <s v="Kg"/>
    <n v="89"/>
    <n v="117.48"/>
    <n v="1068"/>
    <n v="1409.76"/>
    <n v="9"/>
    <x v="0"/>
    <x v="1"/>
  </r>
  <r>
    <s v="P0034"/>
    <d v="2022-01-10T00:00:00"/>
    <x v="12"/>
    <x v="1"/>
    <x v="0"/>
    <n v="0"/>
    <s v="Product34"/>
    <x v="4"/>
    <s v="Lt"/>
    <n v="55"/>
    <n v="58.3"/>
    <n v="770"/>
    <n v="816.19999999999993"/>
    <n v="10"/>
    <x v="0"/>
    <x v="1"/>
  </r>
  <r>
    <s v="P0032"/>
    <d v="2022-01-11T00:00:00"/>
    <x v="13"/>
    <x v="2"/>
    <x v="0"/>
    <n v="0"/>
    <s v="Product32"/>
    <x v="4"/>
    <s v="Kg"/>
    <n v="89"/>
    <n v="117.48"/>
    <n v="178"/>
    <n v="234.96"/>
    <n v="11"/>
    <x v="0"/>
    <x v="1"/>
  </r>
  <r>
    <s v="P0019"/>
    <d v="2022-01-13T00:00:00"/>
    <x v="2"/>
    <x v="1"/>
    <x v="0"/>
    <n v="0"/>
    <s v="Product19"/>
    <x v="2"/>
    <s v="Ft"/>
    <n v="150"/>
    <n v="210"/>
    <n v="900"/>
    <n v="1260"/>
    <n v="13"/>
    <x v="0"/>
    <x v="1"/>
  </r>
  <r>
    <s v="P0011"/>
    <d v="2022-01-14T00:00:00"/>
    <x v="12"/>
    <x v="2"/>
    <x v="0"/>
    <n v="0"/>
    <s v="Product11"/>
    <x v="2"/>
    <s v="Lt"/>
    <n v="44"/>
    <n v="48.4"/>
    <n v="616"/>
    <n v="677.6"/>
    <n v="14"/>
    <x v="0"/>
    <x v="1"/>
  </r>
  <r>
    <s v="P0022"/>
    <d v="2022-01-15T00:00:00"/>
    <x v="9"/>
    <x v="2"/>
    <x v="1"/>
    <n v="0"/>
    <s v="Product22"/>
    <x v="0"/>
    <s v="Ft"/>
    <n v="121"/>
    <n v="141.57"/>
    <n v="1210"/>
    <n v="1415.6999999999998"/>
    <n v="15"/>
    <x v="0"/>
    <x v="1"/>
  </r>
  <r>
    <s v="P0014"/>
    <d v="2022-01-16T00:00:00"/>
    <x v="14"/>
    <x v="1"/>
    <x v="1"/>
    <n v="0"/>
    <s v="Product14"/>
    <x v="2"/>
    <s v="Kg"/>
    <n v="112"/>
    <n v="146.72"/>
    <n v="1232"/>
    <n v="1613.92"/>
    <n v="16"/>
    <x v="0"/>
    <x v="1"/>
  </r>
  <r>
    <s v="P0040"/>
    <d v="2022-01-17T00:00:00"/>
    <x v="7"/>
    <x v="1"/>
    <x v="0"/>
    <n v="0"/>
    <s v="Product40"/>
    <x v="1"/>
    <s v="Kg"/>
    <n v="90"/>
    <n v="115.2"/>
    <n v="360"/>
    <n v="460.8"/>
    <n v="17"/>
    <x v="0"/>
    <x v="1"/>
  </r>
  <r>
    <s v="P0008"/>
    <d v="2022-01-18T00:00:00"/>
    <x v="0"/>
    <x v="0"/>
    <x v="1"/>
    <n v="0"/>
    <s v="Product08"/>
    <x v="3"/>
    <s v="Kg"/>
    <n v="83"/>
    <n v="94.62"/>
    <n v="747"/>
    <n v="851.58"/>
    <n v="18"/>
    <x v="0"/>
    <x v="1"/>
  </r>
  <r>
    <s v="P0021"/>
    <d v="2022-01-20T00:00:00"/>
    <x v="13"/>
    <x v="2"/>
    <x v="1"/>
    <n v="0"/>
    <s v="Product21"/>
    <x v="0"/>
    <s v="Ft"/>
    <n v="126"/>
    <n v="162.54"/>
    <n v="252"/>
    <n v="325.08"/>
    <n v="20"/>
    <x v="0"/>
    <x v="1"/>
  </r>
  <r>
    <s v="P0014"/>
    <d v="2022-01-20T00:00:00"/>
    <x v="11"/>
    <x v="1"/>
    <x v="0"/>
    <n v="0"/>
    <s v="Product14"/>
    <x v="2"/>
    <s v="Kg"/>
    <n v="112"/>
    <n v="146.72"/>
    <n v="784"/>
    <n v="1027.04"/>
    <n v="20"/>
    <x v="0"/>
    <x v="1"/>
  </r>
  <r>
    <s v="P0001"/>
    <d v="2022-01-22T00:00:00"/>
    <x v="2"/>
    <x v="1"/>
    <x v="1"/>
    <n v="0"/>
    <s v="Product01"/>
    <x v="3"/>
    <s v="Kg"/>
    <n v="98"/>
    <n v="103.88"/>
    <n v="588"/>
    <n v="623.28"/>
    <n v="22"/>
    <x v="0"/>
    <x v="1"/>
  </r>
  <r>
    <s v="P0002"/>
    <d v="2022-01-23T00:00:00"/>
    <x v="3"/>
    <x v="0"/>
    <x v="1"/>
    <n v="0"/>
    <s v="Product02"/>
    <x v="3"/>
    <s v="Kg"/>
    <n v="105"/>
    <n v="142.80000000000001"/>
    <n v="525"/>
    <n v="714"/>
    <n v="23"/>
    <x v="0"/>
    <x v="1"/>
  </r>
  <r>
    <s v="P0042"/>
    <d v="2022-01-23T00:00:00"/>
    <x v="6"/>
    <x v="2"/>
    <x v="0"/>
    <n v="0"/>
    <s v="Product42"/>
    <x v="1"/>
    <s v="Ft"/>
    <n v="120"/>
    <n v="162"/>
    <n v="960"/>
    <n v="1296"/>
    <n v="23"/>
    <x v="0"/>
    <x v="1"/>
  </r>
  <r>
    <s v="P0030"/>
    <d v="2022-01-24T00:00:00"/>
    <x v="1"/>
    <x v="1"/>
    <x v="0"/>
    <n v="0"/>
    <s v="Product30"/>
    <x v="4"/>
    <s v="Ft"/>
    <n v="148"/>
    <n v="201.28"/>
    <n v="2220"/>
    <n v="3019.2"/>
    <n v="24"/>
    <x v="0"/>
    <x v="1"/>
  </r>
  <r>
    <s v="P0017"/>
    <d v="2022-01-25T00:00:00"/>
    <x v="12"/>
    <x v="2"/>
    <x v="1"/>
    <n v="0"/>
    <s v="Product17"/>
    <x v="2"/>
    <s v="Ft"/>
    <n v="134"/>
    <n v="156.78"/>
    <n v="1876"/>
    <n v="2194.92"/>
    <n v="25"/>
    <x v="0"/>
    <x v="1"/>
  </r>
  <r>
    <s v="P0016"/>
    <d v="2022-01-28T00:00:00"/>
    <x v="14"/>
    <x v="2"/>
    <x v="0"/>
    <n v="0"/>
    <s v="Product16"/>
    <x v="2"/>
    <s v="No."/>
    <n v="13"/>
    <n v="16.64"/>
    <n v="143"/>
    <n v="183.04000000000002"/>
    <n v="28"/>
    <x v="0"/>
    <x v="1"/>
  </r>
  <r>
    <s v="P0023"/>
    <d v="2022-01-31T00:00:00"/>
    <x v="2"/>
    <x v="1"/>
    <x v="1"/>
    <n v="0"/>
    <s v="Product23"/>
    <x v="0"/>
    <s v="Ft"/>
    <n v="141"/>
    <n v="149.46"/>
    <n v="846"/>
    <n v="896.76"/>
    <n v="31"/>
    <x v="0"/>
    <x v="1"/>
  </r>
  <r>
    <s v="P0041"/>
    <d v="2022-01-31T00:00:00"/>
    <x v="0"/>
    <x v="2"/>
    <x v="1"/>
    <n v="0"/>
    <s v="Product41"/>
    <x v="1"/>
    <s v="Ft"/>
    <n v="138"/>
    <n v="173.88"/>
    <n v="1242"/>
    <n v="1564.92"/>
    <n v="31"/>
    <x v="0"/>
    <x v="1"/>
  </r>
  <r>
    <s v="P0005"/>
    <d v="2022-02-01T00:00:00"/>
    <x v="0"/>
    <x v="2"/>
    <x v="1"/>
    <n v="0"/>
    <s v="Product05"/>
    <x v="3"/>
    <s v="Ft"/>
    <n v="133"/>
    <n v="155.61000000000001"/>
    <n v="1197"/>
    <n v="1400.4900000000002"/>
    <n v="1"/>
    <x v="1"/>
    <x v="1"/>
  </r>
  <r>
    <s v="P0014"/>
    <d v="2022-02-03T00:00:00"/>
    <x v="6"/>
    <x v="2"/>
    <x v="0"/>
    <n v="0"/>
    <s v="Product14"/>
    <x v="2"/>
    <s v="Kg"/>
    <n v="112"/>
    <n v="146.72"/>
    <n v="896"/>
    <n v="1173.76"/>
    <n v="3"/>
    <x v="1"/>
    <x v="1"/>
  </r>
  <r>
    <s v="P0018"/>
    <d v="2022-02-05T00:00:00"/>
    <x v="2"/>
    <x v="2"/>
    <x v="1"/>
    <n v="0"/>
    <s v="Product18"/>
    <x v="2"/>
    <s v="No."/>
    <n v="37"/>
    <n v="49.21"/>
    <n v="222"/>
    <n v="295.26"/>
    <n v="5"/>
    <x v="1"/>
    <x v="1"/>
  </r>
  <r>
    <s v="P0002"/>
    <d v="2022-02-06T00:00:00"/>
    <x v="2"/>
    <x v="2"/>
    <x v="1"/>
    <n v="0"/>
    <s v="Product02"/>
    <x v="3"/>
    <s v="Kg"/>
    <n v="105"/>
    <n v="142.80000000000001"/>
    <n v="630"/>
    <n v="856.80000000000007"/>
    <n v="6"/>
    <x v="1"/>
    <x v="1"/>
  </r>
  <r>
    <s v="P0005"/>
    <d v="2022-02-08T00:00:00"/>
    <x v="14"/>
    <x v="1"/>
    <x v="1"/>
    <n v="0"/>
    <s v="Product05"/>
    <x v="3"/>
    <s v="Ft"/>
    <n v="133"/>
    <n v="155.61000000000001"/>
    <n v="1463"/>
    <n v="1711.71"/>
    <n v="8"/>
    <x v="1"/>
    <x v="1"/>
  </r>
  <r>
    <s v="P0004"/>
    <d v="2022-02-08T00:00:00"/>
    <x v="8"/>
    <x v="1"/>
    <x v="1"/>
    <n v="0"/>
    <s v="Product04"/>
    <x v="3"/>
    <s v="Lt"/>
    <n v="44"/>
    <n v="48.84"/>
    <n v="132"/>
    <n v="146.52000000000001"/>
    <n v="8"/>
    <x v="1"/>
    <x v="1"/>
  </r>
  <r>
    <s v="P0032"/>
    <d v="2022-02-09T00:00:00"/>
    <x v="12"/>
    <x v="1"/>
    <x v="0"/>
    <n v="0"/>
    <s v="Product32"/>
    <x v="4"/>
    <s v="Kg"/>
    <n v="89"/>
    <n v="117.48"/>
    <n v="1246"/>
    <n v="1644.72"/>
    <n v="9"/>
    <x v="1"/>
    <x v="1"/>
  </r>
  <r>
    <s v="P0010"/>
    <d v="2022-02-12T00:00:00"/>
    <x v="10"/>
    <x v="2"/>
    <x v="1"/>
    <n v="0"/>
    <s v="Product10"/>
    <x v="2"/>
    <s v="Ft"/>
    <n v="148"/>
    <n v="164.28"/>
    <n v="1924"/>
    <n v="2135.64"/>
    <n v="12"/>
    <x v="1"/>
    <x v="1"/>
  </r>
  <r>
    <s v="P0026"/>
    <d v="2022-02-14T00:00:00"/>
    <x v="6"/>
    <x v="1"/>
    <x v="1"/>
    <n v="0"/>
    <s v="Product26"/>
    <x v="4"/>
    <s v="No."/>
    <n v="18"/>
    <n v="24.66"/>
    <n v="144"/>
    <n v="197.28"/>
    <n v="14"/>
    <x v="1"/>
    <x v="1"/>
  </r>
  <r>
    <s v="P0028"/>
    <d v="2022-02-14T00:00:00"/>
    <x v="8"/>
    <x v="2"/>
    <x v="1"/>
    <n v="0"/>
    <s v="Product28"/>
    <x v="4"/>
    <s v="No."/>
    <n v="37"/>
    <n v="41.81"/>
    <n v="111"/>
    <n v="125.43"/>
    <n v="14"/>
    <x v="1"/>
    <x v="1"/>
  </r>
  <r>
    <s v="P0032"/>
    <d v="2022-02-16T00:00:00"/>
    <x v="5"/>
    <x v="1"/>
    <x v="1"/>
    <n v="0"/>
    <s v="Product32"/>
    <x v="4"/>
    <s v="Kg"/>
    <n v="89"/>
    <n v="117.48"/>
    <n v="89"/>
    <n v="117.48"/>
    <n v="16"/>
    <x v="1"/>
    <x v="1"/>
  </r>
  <r>
    <s v="P0002"/>
    <d v="2022-02-19T00:00:00"/>
    <x v="10"/>
    <x v="1"/>
    <x v="1"/>
    <n v="0"/>
    <s v="Product02"/>
    <x v="3"/>
    <s v="Kg"/>
    <n v="105"/>
    <n v="142.80000000000001"/>
    <n v="1365"/>
    <n v="1856.4"/>
    <n v="19"/>
    <x v="1"/>
    <x v="1"/>
  </r>
  <r>
    <s v="P0012"/>
    <d v="2022-02-20T00:00:00"/>
    <x v="2"/>
    <x v="2"/>
    <x v="1"/>
    <n v="0"/>
    <s v="Product12"/>
    <x v="2"/>
    <s v="Kg"/>
    <n v="73"/>
    <n v="94.17"/>
    <n v="438"/>
    <n v="565.02"/>
    <n v="20"/>
    <x v="1"/>
    <x v="1"/>
  </r>
  <r>
    <s v="P0013"/>
    <d v="2022-02-23T00:00:00"/>
    <x v="2"/>
    <x v="1"/>
    <x v="0"/>
    <n v="0"/>
    <s v="Product13"/>
    <x v="2"/>
    <s v="Kg"/>
    <n v="112"/>
    <n v="122.08"/>
    <n v="672"/>
    <n v="732.48"/>
    <n v="23"/>
    <x v="1"/>
    <x v="1"/>
  </r>
  <r>
    <s v="P0016"/>
    <d v="2022-02-23T00:00:00"/>
    <x v="1"/>
    <x v="1"/>
    <x v="1"/>
    <n v="0"/>
    <s v="Product16"/>
    <x v="2"/>
    <s v="No."/>
    <n v="13"/>
    <n v="16.64"/>
    <n v="195"/>
    <n v="249.60000000000002"/>
    <n v="23"/>
    <x v="1"/>
    <x v="1"/>
  </r>
  <r>
    <s v="P0036"/>
    <d v="2022-02-23T00:00:00"/>
    <x v="6"/>
    <x v="2"/>
    <x v="0"/>
    <n v="0"/>
    <s v="Product36"/>
    <x v="4"/>
    <s v="Kg"/>
    <n v="90"/>
    <n v="96.3"/>
    <n v="720"/>
    <n v="770.4"/>
    <n v="23"/>
    <x v="1"/>
    <x v="1"/>
  </r>
  <r>
    <s v="P0012"/>
    <d v="2022-02-27T00:00:00"/>
    <x v="11"/>
    <x v="2"/>
    <x v="1"/>
    <n v="0"/>
    <s v="Product12"/>
    <x v="2"/>
    <s v="Kg"/>
    <n v="73"/>
    <n v="94.17"/>
    <n v="511"/>
    <n v="659.19"/>
    <n v="27"/>
    <x v="1"/>
    <x v="1"/>
  </r>
  <r>
    <s v="P0005"/>
    <d v="2022-02-27T00:00:00"/>
    <x v="1"/>
    <x v="2"/>
    <x v="0"/>
    <n v="0"/>
    <s v="Product05"/>
    <x v="3"/>
    <s v="Ft"/>
    <n v="133"/>
    <n v="155.61000000000001"/>
    <n v="1995"/>
    <n v="2334.15"/>
    <n v="27"/>
    <x v="1"/>
    <x v="1"/>
  </r>
  <r>
    <s v="P0037"/>
    <d v="2022-02-28T00:00:00"/>
    <x v="1"/>
    <x v="2"/>
    <x v="1"/>
    <n v="0"/>
    <s v="Product37"/>
    <x v="1"/>
    <s v="Kg"/>
    <n v="67"/>
    <n v="85.76"/>
    <n v="1005"/>
    <n v="1286.4000000000001"/>
    <n v="28"/>
    <x v="1"/>
    <x v="1"/>
  </r>
  <r>
    <s v="P0026"/>
    <d v="2022-03-04T00:00:00"/>
    <x v="10"/>
    <x v="0"/>
    <x v="0"/>
    <n v="0"/>
    <s v="Product26"/>
    <x v="4"/>
    <s v="No."/>
    <n v="18"/>
    <n v="24.66"/>
    <n v="234"/>
    <n v="320.58"/>
    <n v="4"/>
    <x v="2"/>
    <x v="1"/>
  </r>
  <r>
    <s v="P0004"/>
    <d v="2022-03-06T00:00:00"/>
    <x v="13"/>
    <x v="2"/>
    <x v="1"/>
    <n v="0"/>
    <s v="Product04"/>
    <x v="3"/>
    <s v="Lt"/>
    <n v="44"/>
    <n v="48.84"/>
    <n v="88"/>
    <n v="97.68"/>
    <n v="6"/>
    <x v="2"/>
    <x v="1"/>
  </r>
  <r>
    <s v="P0003"/>
    <d v="2022-03-07T00:00:00"/>
    <x v="5"/>
    <x v="2"/>
    <x v="1"/>
    <n v="0"/>
    <s v="Product03"/>
    <x v="3"/>
    <s v="Kg"/>
    <n v="71"/>
    <n v="80.94"/>
    <n v="71"/>
    <n v="80.94"/>
    <n v="7"/>
    <x v="2"/>
    <x v="1"/>
  </r>
  <r>
    <s v="P0044"/>
    <d v="2022-03-08T00:00:00"/>
    <x v="2"/>
    <x v="2"/>
    <x v="0"/>
    <n v="0"/>
    <s v="Product44"/>
    <x v="1"/>
    <s v="Kg"/>
    <n v="76"/>
    <n v="82.08"/>
    <n v="456"/>
    <n v="492.48"/>
    <n v="8"/>
    <x v="2"/>
    <x v="1"/>
  </r>
  <r>
    <s v="P0030"/>
    <d v="2022-03-09T00:00:00"/>
    <x v="8"/>
    <x v="2"/>
    <x v="0"/>
    <n v="0"/>
    <s v="Product30"/>
    <x v="4"/>
    <s v="Ft"/>
    <n v="148"/>
    <n v="201.28"/>
    <n v="444"/>
    <n v="603.84"/>
    <n v="9"/>
    <x v="2"/>
    <x v="1"/>
  </r>
  <r>
    <s v="P0004"/>
    <d v="2022-03-09T00:00:00"/>
    <x v="14"/>
    <x v="1"/>
    <x v="1"/>
    <n v="0"/>
    <s v="Product04"/>
    <x v="3"/>
    <s v="Lt"/>
    <n v="44"/>
    <n v="48.84"/>
    <n v="484"/>
    <n v="537.24"/>
    <n v="9"/>
    <x v="2"/>
    <x v="1"/>
  </r>
  <r>
    <s v="P0033"/>
    <d v="2022-03-10T00:00:00"/>
    <x v="4"/>
    <x v="0"/>
    <x v="0"/>
    <n v="0"/>
    <s v="Product33"/>
    <x v="4"/>
    <s v="Kg"/>
    <n v="95"/>
    <n v="119.7"/>
    <n v="1140"/>
    <n v="1436.4"/>
    <n v="10"/>
    <x v="2"/>
    <x v="1"/>
  </r>
  <r>
    <s v="P0016"/>
    <d v="2022-03-14T00:00:00"/>
    <x v="13"/>
    <x v="2"/>
    <x v="1"/>
    <n v="0"/>
    <s v="Product16"/>
    <x v="2"/>
    <s v="No."/>
    <n v="13"/>
    <n v="16.64"/>
    <n v="26"/>
    <n v="33.28"/>
    <n v="14"/>
    <x v="2"/>
    <x v="1"/>
  </r>
  <r>
    <s v="P0026"/>
    <d v="2022-03-14T00:00:00"/>
    <x v="10"/>
    <x v="2"/>
    <x v="0"/>
    <n v="0"/>
    <s v="Product26"/>
    <x v="4"/>
    <s v="No."/>
    <n v="18"/>
    <n v="24.66"/>
    <n v="234"/>
    <n v="320.58"/>
    <n v="14"/>
    <x v="2"/>
    <x v="1"/>
  </r>
  <r>
    <s v="P0019"/>
    <d v="2022-03-18T00:00:00"/>
    <x v="13"/>
    <x v="1"/>
    <x v="1"/>
    <n v="0"/>
    <s v="Product19"/>
    <x v="2"/>
    <s v="Ft"/>
    <n v="150"/>
    <n v="210"/>
    <n v="300"/>
    <n v="420"/>
    <n v="18"/>
    <x v="2"/>
    <x v="1"/>
  </r>
  <r>
    <s v="P0027"/>
    <d v="2022-03-18T00:00:00"/>
    <x v="9"/>
    <x v="2"/>
    <x v="1"/>
    <n v="0"/>
    <s v="Product27"/>
    <x v="4"/>
    <s v="Lt"/>
    <n v="48"/>
    <n v="57.120000000000005"/>
    <n v="480"/>
    <n v="571.20000000000005"/>
    <n v="18"/>
    <x v="2"/>
    <x v="1"/>
  </r>
  <r>
    <s v="P0041"/>
    <d v="2022-03-19T00:00:00"/>
    <x v="2"/>
    <x v="0"/>
    <x v="1"/>
    <n v="0"/>
    <s v="Product41"/>
    <x v="1"/>
    <s v="Ft"/>
    <n v="138"/>
    <n v="173.88"/>
    <n v="828"/>
    <n v="1043.28"/>
    <n v="19"/>
    <x v="2"/>
    <x v="1"/>
  </r>
  <r>
    <s v="P0032"/>
    <d v="2022-03-23T00:00:00"/>
    <x v="0"/>
    <x v="2"/>
    <x v="1"/>
    <n v="0"/>
    <s v="Product32"/>
    <x v="4"/>
    <s v="Kg"/>
    <n v="89"/>
    <n v="117.48"/>
    <n v="801"/>
    <n v="1057.32"/>
    <n v="23"/>
    <x v="2"/>
    <x v="1"/>
  </r>
  <r>
    <s v="P0001"/>
    <d v="2022-03-25T00:00:00"/>
    <x v="13"/>
    <x v="0"/>
    <x v="0"/>
    <n v="0"/>
    <s v="Product01"/>
    <x v="3"/>
    <s v="Kg"/>
    <n v="98"/>
    <n v="103.88"/>
    <n v="196"/>
    <n v="207.76"/>
    <n v="25"/>
    <x v="2"/>
    <x v="1"/>
  </r>
  <r>
    <s v="P0030"/>
    <d v="2022-03-25T00:00:00"/>
    <x v="14"/>
    <x v="2"/>
    <x v="0"/>
    <n v="0"/>
    <s v="Product30"/>
    <x v="4"/>
    <s v="Ft"/>
    <n v="148"/>
    <n v="201.28"/>
    <n v="1628"/>
    <n v="2214.08"/>
    <n v="25"/>
    <x v="2"/>
    <x v="1"/>
  </r>
  <r>
    <s v="P0032"/>
    <d v="2022-03-29T00:00:00"/>
    <x v="4"/>
    <x v="1"/>
    <x v="0"/>
    <n v="0"/>
    <s v="Product32"/>
    <x v="4"/>
    <s v="Kg"/>
    <n v="89"/>
    <n v="117.48"/>
    <n v="1068"/>
    <n v="1409.76"/>
    <n v="29"/>
    <x v="2"/>
    <x v="1"/>
  </r>
  <r>
    <s v="P0001"/>
    <d v="2022-03-30T00:00:00"/>
    <x v="10"/>
    <x v="1"/>
    <x v="1"/>
    <n v="0"/>
    <s v="Product01"/>
    <x v="3"/>
    <s v="Kg"/>
    <n v="98"/>
    <n v="103.88"/>
    <n v="1274"/>
    <n v="1350.44"/>
    <n v="30"/>
    <x v="2"/>
    <x v="1"/>
  </r>
  <r>
    <s v="P0002"/>
    <d v="2022-04-01T00:00:00"/>
    <x v="13"/>
    <x v="1"/>
    <x v="1"/>
    <n v="0"/>
    <s v="Product02"/>
    <x v="3"/>
    <s v="Kg"/>
    <n v="105"/>
    <n v="142.80000000000001"/>
    <n v="210"/>
    <n v="285.60000000000002"/>
    <n v="1"/>
    <x v="3"/>
    <x v="1"/>
  </r>
  <r>
    <s v="P0002"/>
    <d v="2022-04-02T00:00:00"/>
    <x v="8"/>
    <x v="2"/>
    <x v="1"/>
    <n v="0"/>
    <s v="Product02"/>
    <x v="3"/>
    <s v="Kg"/>
    <n v="105"/>
    <n v="142.80000000000001"/>
    <n v="315"/>
    <n v="428.40000000000003"/>
    <n v="2"/>
    <x v="3"/>
    <x v="1"/>
  </r>
  <r>
    <s v="P0040"/>
    <d v="2022-04-06T00:00:00"/>
    <x v="13"/>
    <x v="0"/>
    <x v="1"/>
    <n v="0"/>
    <s v="Product40"/>
    <x v="1"/>
    <s v="Kg"/>
    <n v="90"/>
    <n v="115.2"/>
    <n v="180"/>
    <n v="230.4"/>
    <n v="6"/>
    <x v="3"/>
    <x v="1"/>
  </r>
  <r>
    <s v="P0026"/>
    <d v="2022-04-07T00:00:00"/>
    <x v="11"/>
    <x v="2"/>
    <x v="0"/>
    <n v="0"/>
    <s v="Product26"/>
    <x v="4"/>
    <s v="No."/>
    <n v="18"/>
    <n v="24.66"/>
    <n v="126"/>
    <n v="172.62"/>
    <n v="7"/>
    <x v="3"/>
    <x v="1"/>
  </r>
  <r>
    <s v="P0039"/>
    <d v="2022-04-09T00:00:00"/>
    <x v="4"/>
    <x v="0"/>
    <x v="1"/>
    <n v="0"/>
    <s v="Product39"/>
    <x v="1"/>
    <s v="No."/>
    <n v="37"/>
    <n v="42.55"/>
    <n v="444"/>
    <n v="510.59999999999997"/>
    <n v="9"/>
    <x v="3"/>
    <x v="1"/>
  </r>
  <r>
    <s v="P0002"/>
    <d v="2022-04-09T00:00:00"/>
    <x v="0"/>
    <x v="1"/>
    <x v="0"/>
    <n v="0"/>
    <s v="Product02"/>
    <x v="3"/>
    <s v="Kg"/>
    <n v="105"/>
    <n v="142.80000000000001"/>
    <n v="945"/>
    <n v="1285.2"/>
    <n v="9"/>
    <x v="3"/>
    <x v="1"/>
  </r>
  <r>
    <s v="P0016"/>
    <d v="2022-04-13T00:00:00"/>
    <x v="12"/>
    <x v="0"/>
    <x v="0"/>
    <n v="0"/>
    <s v="Product16"/>
    <x v="2"/>
    <s v="No."/>
    <n v="13"/>
    <n v="16.64"/>
    <n v="182"/>
    <n v="232.96"/>
    <n v="13"/>
    <x v="3"/>
    <x v="1"/>
  </r>
  <r>
    <s v="P0041"/>
    <d v="2022-04-18T00:00:00"/>
    <x v="0"/>
    <x v="2"/>
    <x v="1"/>
    <n v="0"/>
    <s v="Product41"/>
    <x v="1"/>
    <s v="Ft"/>
    <n v="138"/>
    <n v="173.88"/>
    <n v="1242"/>
    <n v="1564.92"/>
    <n v="18"/>
    <x v="3"/>
    <x v="1"/>
  </r>
  <r>
    <s v="P0018"/>
    <d v="2022-04-20T00:00:00"/>
    <x v="13"/>
    <x v="0"/>
    <x v="0"/>
    <n v="0"/>
    <s v="Product18"/>
    <x v="2"/>
    <s v="No."/>
    <n v="37"/>
    <n v="49.21"/>
    <n v="74"/>
    <n v="98.42"/>
    <n v="20"/>
    <x v="3"/>
    <x v="1"/>
  </r>
  <r>
    <s v="P0012"/>
    <d v="2022-04-20T00:00:00"/>
    <x v="7"/>
    <x v="2"/>
    <x v="0"/>
    <n v="0"/>
    <s v="Product12"/>
    <x v="2"/>
    <s v="Kg"/>
    <n v="73"/>
    <n v="94.17"/>
    <n v="292"/>
    <n v="376.68"/>
    <n v="20"/>
    <x v="3"/>
    <x v="1"/>
  </r>
  <r>
    <s v="P0030"/>
    <d v="2022-04-21T00:00:00"/>
    <x v="13"/>
    <x v="2"/>
    <x v="1"/>
    <n v="0"/>
    <s v="Product30"/>
    <x v="4"/>
    <s v="Ft"/>
    <n v="148"/>
    <n v="201.28"/>
    <n v="296"/>
    <n v="402.56"/>
    <n v="21"/>
    <x v="3"/>
    <x v="1"/>
  </r>
  <r>
    <s v="P0026"/>
    <d v="2022-04-21T00:00:00"/>
    <x v="12"/>
    <x v="1"/>
    <x v="0"/>
    <n v="0"/>
    <s v="Product26"/>
    <x v="4"/>
    <s v="No."/>
    <n v="18"/>
    <n v="24.66"/>
    <n v="252"/>
    <n v="345.24"/>
    <n v="21"/>
    <x v="3"/>
    <x v="1"/>
  </r>
  <r>
    <s v="P0044"/>
    <d v="2022-04-23T00:00:00"/>
    <x v="1"/>
    <x v="1"/>
    <x v="0"/>
    <n v="0"/>
    <s v="Product44"/>
    <x v="1"/>
    <s v="Kg"/>
    <n v="76"/>
    <n v="82.08"/>
    <n v="1140"/>
    <n v="1231.2"/>
    <n v="23"/>
    <x v="3"/>
    <x v="1"/>
  </r>
  <r>
    <s v="P0034"/>
    <d v="2022-04-24T00:00:00"/>
    <x v="7"/>
    <x v="2"/>
    <x v="0"/>
    <n v="0"/>
    <s v="Product34"/>
    <x v="4"/>
    <s v="Lt"/>
    <n v="55"/>
    <n v="58.3"/>
    <n v="220"/>
    <n v="233.2"/>
    <n v="24"/>
    <x v="3"/>
    <x v="1"/>
  </r>
  <r>
    <s v="P0004"/>
    <d v="2022-04-25T00:00:00"/>
    <x v="0"/>
    <x v="2"/>
    <x v="1"/>
    <n v="0"/>
    <s v="Product04"/>
    <x v="3"/>
    <s v="Lt"/>
    <n v="44"/>
    <n v="48.84"/>
    <n v="396"/>
    <n v="439.56000000000006"/>
    <n v="25"/>
    <x v="3"/>
    <x v="1"/>
  </r>
  <r>
    <s v="P0003"/>
    <d v="2022-04-25T00:00:00"/>
    <x v="6"/>
    <x v="1"/>
    <x v="0"/>
    <n v="0"/>
    <s v="Product03"/>
    <x v="3"/>
    <s v="Kg"/>
    <n v="71"/>
    <n v="80.94"/>
    <n v="568"/>
    <n v="647.52"/>
    <n v="25"/>
    <x v="3"/>
    <x v="1"/>
  </r>
  <r>
    <s v="P0027"/>
    <d v="2022-04-26T00:00:00"/>
    <x v="13"/>
    <x v="2"/>
    <x v="1"/>
    <n v="0"/>
    <s v="Product27"/>
    <x v="4"/>
    <s v="Lt"/>
    <n v="48"/>
    <n v="57.120000000000005"/>
    <n v="96"/>
    <n v="114.24000000000001"/>
    <n v="26"/>
    <x v="3"/>
    <x v="1"/>
  </r>
  <r>
    <s v="P0014"/>
    <d v="2022-04-28T00:00:00"/>
    <x v="12"/>
    <x v="2"/>
    <x v="1"/>
    <n v="0"/>
    <s v="Product14"/>
    <x v="2"/>
    <s v="Kg"/>
    <n v="112"/>
    <n v="146.72"/>
    <n v="1568"/>
    <n v="2054.08"/>
    <n v="28"/>
    <x v="3"/>
    <x v="1"/>
  </r>
  <r>
    <s v="P0016"/>
    <d v="2022-04-30T00:00:00"/>
    <x v="10"/>
    <x v="1"/>
    <x v="0"/>
    <n v="0"/>
    <s v="Product16"/>
    <x v="2"/>
    <s v="No."/>
    <n v="13"/>
    <n v="16.64"/>
    <n v="169"/>
    <n v="216.32"/>
    <n v="30"/>
    <x v="3"/>
    <x v="1"/>
  </r>
  <r>
    <s v="P0027"/>
    <d v="2022-04-30T00:00:00"/>
    <x v="6"/>
    <x v="2"/>
    <x v="0"/>
    <n v="0"/>
    <s v="Product27"/>
    <x v="4"/>
    <s v="Lt"/>
    <n v="48"/>
    <n v="57.120000000000005"/>
    <n v="384"/>
    <n v="456.96000000000004"/>
    <n v="30"/>
    <x v="3"/>
    <x v="1"/>
  </r>
  <r>
    <s v="P0034"/>
    <d v="2022-05-01T00:00:00"/>
    <x v="0"/>
    <x v="0"/>
    <x v="0"/>
    <n v="0"/>
    <s v="Product34"/>
    <x v="4"/>
    <s v="Lt"/>
    <n v="55"/>
    <n v="58.3"/>
    <n v="495"/>
    <n v="524.69999999999993"/>
    <n v="1"/>
    <x v="4"/>
    <x v="1"/>
  </r>
  <r>
    <s v="P0033"/>
    <d v="2022-05-01T00:00:00"/>
    <x v="2"/>
    <x v="1"/>
    <x v="0"/>
    <n v="0"/>
    <s v="Product33"/>
    <x v="4"/>
    <s v="Kg"/>
    <n v="95"/>
    <n v="119.7"/>
    <n v="570"/>
    <n v="718.2"/>
    <n v="1"/>
    <x v="4"/>
    <x v="1"/>
  </r>
  <r>
    <s v="P0013"/>
    <d v="2022-05-02T00:00:00"/>
    <x v="7"/>
    <x v="1"/>
    <x v="1"/>
    <n v="0"/>
    <s v="Product13"/>
    <x v="2"/>
    <s v="Kg"/>
    <n v="112"/>
    <n v="122.08"/>
    <n v="448"/>
    <n v="488.32"/>
    <n v="2"/>
    <x v="4"/>
    <x v="1"/>
  </r>
  <r>
    <s v="P0020"/>
    <d v="2022-05-04T00:00:00"/>
    <x v="9"/>
    <x v="2"/>
    <x v="0"/>
    <n v="0"/>
    <s v="Product20"/>
    <x v="0"/>
    <s v="Lt"/>
    <n v="61"/>
    <n v="76.25"/>
    <n v="610"/>
    <n v="762.5"/>
    <n v="4"/>
    <x v="4"/>
    <x v="1"/>
  </r>
  <r>
    <s v="P0034"/>
    <d v="2022-05-06T00:00:00"/>
    <x v="11"/>
    <x v="2"/>
    <x v="0"/>
    <n v="0"/>
    <s v="Product34"/>
    <x v="4"/>
    <s v="Lt"/>
    <n v="55"/>
    <n v="58.3"/>
    <n v="385"/>
    <n v="408.09999999999997"/>
    <n v="6"/>
    <x v="4"/>
    <x v="1"/>
  </r>
  <r>
    <s v="P0015"/>
    <d v="2022-05-07T00:00:00"/>
    <x v="7"/>
    <x v="1"/>
    <x v="1"/>
    <n v="0"/>
    <s v="Product15"/>
    <x v="2"/>
    <s v="No."/>
    <n v="12"/>
    <n v="15.719999999999999"/>
    <n v="48"/>
    <n v="62.879999999999995"/>
    <n v="7"/>
    <x v="4"/>
    <x v="1"/>
  </r>
  <r>
    <s v="P0027"/>
    <d v="2022-05-07T00:00:00"/>
    <x v="5"/>
    <x v="1"/>
    <x v="0"/>
    <n v="0"/>
    <s v="Product27"/>
    <x v="4"/>
    <s v="Lt"/>
    <n v="48"/>
    <n v="57.120000000000005"/>
    <n v="48"/>
    <n v="57.120000000000005"/>
    <n v="7"/>
    <x v="4"/>
    <x v="1"/>
  </r>
  <r>
    <s v="P0022"/>
    <d v="2022-05-08T00:00:00"/>
    <x v="11"/>
    <x v="1"/>
    <x v="0"/>
    <n v="0"/>
    <s v="Product22"/>
    <x v="0"/>
    <s v="Ft"/>
    <n v="121"/>
    <n v="141.57"/>
    <n v="847"/>
    <n v="990.99"/>
    <n v="8"/>
    <x v="4"/>
    <x v="1"/>
  </r>
  <r>
    <s v="P0017"/>
    <d v="2022-05-09T00:00:00"/>
    <x v="4"/>
    <x v="0"/>
    <x v="1"/>
    <n v="0"/>
    <s v="Product17"/>
    <x v="2"/>
    <s v="Ft"/>
    <n v="134"/>
    <n v="156.78"/>
    <n v="1608"/>
    <n v="1881.3600000000001"/>
    <n v="9"/>
    <x v="4"/>
    <x v="1"/>
  </r>
  <r>
    <s v="P0009"/>
    <d v="2022-05-10T00:00:00"/>
    <x v="2"/>
    <x v="2"/>
    <x v="0"/>
    <n v="0"/>
    <s v="Product09"/>
    <x v="3"/>
    <s v="No."/>
    <n v="6"/>
    <n v="7.8599999999999994"/>
    <n v="36"/>
    <n v="47.16"/>
    <n v="10"/>
    <x v="4"/>
    <x v="1"/>
  </r>
  <r>
    <s v="P0011"/>
    <d v="2022-05-12T00:00:00"/>
    <x v="11"/>
    <x v="1"/>
    <x v="1"/>
    <n v="0"/>
    <s v="Product11"/>
    <x v="2"/>
    <s v="Lt"/>
    <n v="44"/>
    <n v="48.4"/>
    <n v="308"/>
    <n v="338.8"/>
    <n v="12"/>
    <x v="4"/>
    <x v="1"/>
  </r>
  <r>
    <s v="P0012"/>
    <d v="2022-05-13T00:00:00"/>
    <x v="3"/>
    <x v="2"/>
    <x v="0"/>
    <n v="0"/>
    <s v="Product12"/>
    <x v="2"/>
    <s v="Kg"/>
    <n v="73"/>
    <n v="94.17"/>
    <n v="365"/>
    <n v="470.85"/>
    <n v="13"/>
    <x v="4"/>
    <x v="1"/>
  </r>
  <r>
    <s v="P0008"/>
    <d v="2022-05-14T00:00:00"/>
    <x v="12"/>
    <x v="2"/>
    <x v="1"/>
    <n v="0"/>
    <s v="Product08"/>
    <x v="3"/>
    <s v="Kg"/>
    <n v="83"/>
    <n v="94.62"/>
    <n v="1162"/>
    <n v="1324.68"/>
    <n v="14"/>
    <x v="4"/>
    <x v="1"/>
  </r>
  <r>
    <s v="P0020"/>
    <d v="2022-05-15T00:00:00"/>
    <x v="3"/>
    <x v="1"/>
    <x v="0"/>
    <n v="0"/>
    <s v="Product20"/>
    <x v="0"/>
    <s v="Lt"/>
    <n v="61"/>
    <n v="76.25"/>
    <n v="305"/>
    <n v="381.25"/>
    <n v="15"/>
    <x v="4"/>
    <x v="1"/>
  </r>
  <r>
    <s v="P0010"/>
    <d v="2022-05-16T00:00:00"/>
    <x v="10"/>
    <x v="2"/>
    <x v="1"/>
    <n v="0"/>
    <s v="Product10"/>
    <x v="2"/>
    <s v="Ft"/>
    <n v="148"/>
    <n v="164.28"/>
    <n v="1924"/>
    <n v="2135.64"/>
    <n v="16"/>
    <x v="4"/>
    <x v="1"/>
  </r>
  <r>
    <s v="P0031"/>
    <d v="2022-05-16T00:00:00"/>
    <x v="10"/>
    <x v="1"/>
    <x v="0"/>
    <n v="0"/>
    <s v="Product31"/>
    <x v="4"/>
    <s v="Kg"/>
    <n v="93"/>
    <n v="104.16"/>
    <n v="1209"/>
    <n v="1354.08"/>
    <n v="16"/>
    <x v="4"/>
    <x v="1"/>
  </r>
  <r>
    <s v="P0027"/>
    <d v="2022-05-17T00:00:00"/>
    <x v="6"/>
    <x v="2"/>
    <x v="1"/>
    <n v="0"/>
    <s v="Product27"/>
    <x v="4"/>
    <s v="Lt"/>
    <n v="48"/>
    <n v="57.120000000000005"/>
    <n v="384"/>
    <n v="456.96000000000004"/>
    <n v="17"/>
    <x v="4"/>
    <x v="1"/>
  </r>
  <r>
    <s v="P0027"/>
    <d v="2022-05-18T00:00:00"/>
    <x v="7"/>
    <x v="0"/>
    <x v="0"/>
    <n v="0"/>
    <s v="Product27"/>
    <x v="4"/>
    <s v="Lt"/>
    <n v="48"/>
    <n v="57.120000000000005"/>
    <n v="192"/>
    <n v="228.48000000000002"/>
    <n v="18"/>
    <x v="4"/>
    <x v="1"/>
  </r>
  <r>
    <s v="P0038"/>
    <d v="2022-05-18T00:00:00"/>
    <x v="6"/>
    <x v="0"/>
    <x v="0"/>
    <n v="0"/>
    <s v="Product38"/>
    <x v="1"/>
    <s v="Kg"/>
    <n v="72"/>
    <n v="79.92"/>
    <n v="576"/>
    <n v="639.36"/>
    <n v="18"/>
    <x v="4"/>
    <x v="1"/>
  </r>
  <r>
    <s v="P0044"/>
    <d v="2022-05-20T00:00:00"/>
    <x v="1"/>
    <x v="1"/>
    <x v="1"/>
    <n v="0"/>
    <s v="Product44"/>
    <x v="1"/>
    <s v="Kg"/>
    <n v="76"/>
    <n v="82.08"/>
    <n v="1140"/>
    <n v="1231.2"/>
    <n v="20"/>
    <x v="4"/>
    <x v="1"/>
  </r>
  <r>
    <s v="P0015"/>
    <d v="2022-05-22T00:00:00"/>
    <x v="4"/>
    <x v="2"/>
    <x v="0"/>
    <n v="0"/>
    <s v="Product15"/>
    <x v="2"/>
    <s v="No."/>
    <n v="12"/>
    <n v="15.719999999999999"/>
    <n v="144"/>
    <n v="188.64"/>
    <n v="22"/>
    <x v="4"/>
    <x v="1"/>
  </r>
  <r>
    <s v="P0002"/>
    <d v="2022-05-25T00:00:00"/>
    <x v="11"/>
    <x v="1"/>
    <x v="0"/>
    <n v="0"/>
    <s v="Product02"/>
    <x v="3"/>
    <s v="Kg"/>
    <n v="105"/>
    <n v="142.80000000000001"/>
    <n v="735"/>
    <n v="999.60000000000014"/>
    <n v="25"/>
    <x v="4"/>
    <x v="1"/>
  </r>
  <r>
    <s v="P0028"/>
    <d v="2022-05-26T00:00:00"/>
    <x v="13"/>
    <x v="2"/>
    <x v="0"/>
    <n v="0"/>
    <s v="Product28"/>
    <x v="4"/>
    <s v="No."/>
    <n v="37"/>
    <n v="41.81"/>
    <n v="74"/>
    <n v="83.62"/>
    <n v="26"/>
    <x v="4"/>
    <x v="1"/>
  </r>
  <r>
    <s v="P0027"/>
    <d v="2022-05-26T00:00:00"/>
    <x v="13"/>
    <x v="1"/>
    <x v="0"/>
    <n v="0"/>
    <s v="Product27"/>
    <x v="4"/>
    <s v="Lt"/>
    <n v="48"/>
    <n v="57.120000000000005"/>
    <n v="96"/>
    <n v="114.24000000000001"/>
    <n v="26"/>
    <x v="4"/>
    <x v="1"/>
  </r>
  <r>
    <s v="P0041"/>
    <d v="2022-05-28T00:00:00"/>
    <x v="9"/>
    <x v="0"/>
    <x v="1"/>
    <n v="0"/>
    <s v="Product41"/>
    <x v="1"/>
    <s v="Ft"/>
    <n v="138"/>
    <n v="173.88"/>
    <n v="1380"/>
    <n v="1738.8"/>
    <n v="28"/>
    <x v="4"/>
    <x v="1"/>
  </r>
  <r>
    <s v="P0008"/>
    <d v="2022-05-28T00:00:00"/>
    <x v="3"/>
    <x v="0"/>
    <x v="0"/>
    <n v="0"/>
    <s v="Product08"/>
    <x v="3"/>
    <s v="Kg"/>
    <n v="83"/>
    <n v="94.62"/>
    <n v="415"/>
    <n v="473.1"/>
    <n v="28"/>
    <x v="4"/>
    <x v="1"/>
  </r>
  <r>
    <s v="P0010"/>
    <d v="2022-05-28T00:00:00"/>
    <x v="0"/>
    <x v="1"/>
    <x v="1"/>
    <n v="0"/>
    <s v="Product10"/>
    <x v="2"/>
    <s v="Ft"/>
    <n v="148"/>
    <n v="164.28"/>
    <n v="1332"/>
    <n v="1478.52"/>
    <n v="28"/>
    <x v="4"/>
    <x v="1"/>
  </r>
  <r>
    <s v="P0004"/>
    <d v="2022-05-28T00:00:00"/>
    <x v="4"/>
    <x v="1"/>
    <x v="0"/>
    <n v="0"/>
    <s v="Product04"/>
    <x v="3"/>
    <s v="Lt"/>
    <n v="44"/>
    <n v="48.84"/>
    <n v="528"/>
    <n v="586.08000000000004"/>
    <n v="28"/>
    <x v="4"/>
    <x v="1"/>
  </r>
  <r>
    <s v="P0020"/>
    <d v="2022-05-28T00:00:00"/>
    <x v="12"/>
    <x v="2"/>
    <x v="1"/>
    <n v="0"/>
    <s v="Product20"/>
    <x v="0"/>
    <s v="Lt"/>
    <n v="61"/>
    <n v="76.25"/>
    <n v="854"/>
    <n v="1067.5"/>
    <n v="28"/>
    <x v="4"/>
    <x v="1"/>
  </r>
  <r>
    <s v="P0044"/>
    <d v="2022-05-30T00:00:00"/>
    <x v="0"/>
    <x v="2"/>
    <x v="0"/>
    <n v="0"/>
    <s v="Product44"/>
    <x v="1"/>
    <s v="Kg"/>
    <n v="76"/>
    <n v="82.08"/>
    <n v="684"/>
    <n v="738.72"/>
    <n v="30"/>
    <x v="4"/>
    <x v="1"/>
  </r>
  <r>
    <s v="P0005"/>
    <d v="2022-05-30T00:00:00"/>
    <x v="7"/>
    <x v="0"/>
    <x v="1"/>
    <n v="0"/>
    <s v="Product05"/>
    <x v="3"/>
    <s v="Ft"/>
    <n v="133"/>
    <n v="155.61000000000001"/>
    <n v="532"/>
    <n v="622.44000000000005"/>
    <n v="30"/>
    <x v="4"/>
    <x v="1"/>
  </r>
  <r>
    <s v="P0033"/>
    <d v="2022-05-30T00:00:00"/>
    <x v="8"/>
    <x v="1"/>
    <x v="1"/>
    <n v="0"/>
    <s v="Product33"/>
    <x v="4"/>
    <s v="Kg"/>
    <n v="95"/>
    <n v="119.7"/>
    <n v="285"/>
    <n v="359.1"/>
    <n v="30"/>
    <x v="4"/>
    <x v="1"/>
  </r>
  <r>
    <s v="P0008"/>
    <d v="2022-06-03T00:00:00"/>
    <x v="12"/>
    <x v="1"/>
    <x v="0"/>
    <n v="0"/>
    <s v="Product08"/>
    <x v="3"/>
    <s v="Kg"/>
    <n v="83"/>
    <n v="94.62"/>
    <n v="1162"/>
    <n v="1324.68"/>
    <n v="3"/>
    <x v="5"/>
    <x v="1"/>
  </r>
  <r>
    <s v="P0028"/>
    <d v="2022-06-10T00:00:00"/>
    <x v="6"/>
    <x v="0"/>
    <x v="0"/>
    <n v="0"/>
    <s v="Product28"/>
    <x v="4"/>
    <s v="No."/>
    <n v="37"/>
    <n v="41.81"/>
    <n v="296"/>
    <n v="334.48"/>
    <n v="10"/>
    <x v="5"/>
    <x v="1"/>
  </r>
  <r>
    <s v="P0039"/>
    <d v="2022-06-11T00:00:00"/>
    <x v="10"/>
    <x v="1"/>
    <x v="1"/>
    <n v="0"/>
    <s v="Product39"/>
    <x v="1"/>
    <s v="No."/>
    <n v="37"/>
    <n v="42.55"/>
    <n v="481"/>
    <n v="553.15"/>
    <n v="11"/>
    <x v="5"/>
    <x v="1"/>
  </r>
  <r>
    <s v="P0021"/>
    <d v="2022-06-11T00:00:00"/>
    <x v="2"/>
    <x v="2"/>
    <x v="0"/>
    <n v="0"/>
    <s v="Product21"/>
    <x v="0"/>
    <s v="Ft"/>
    <n v="126"/>
    <n v="162.54"/>
    <n v="756"/>
    <n v="975.24"/>
    <n v="11"/>
    <x v="5"/>
    <x v="1"/>
  </r>
  <r>
    <s v="P0026"/>
    <d v="2022-06-13T00:00:00"/>
    <x v="2"/>
    <x v="2"/>
    <x v="1"/>
    <n v="0"/>
    <s v="Product26"/>
    <x v="4"/>
    <s v="No."/>
    <n v="18"/>
    <n v="24.66"/>
    <n v="108"/>
    <n v="147.96"/>
    <n v="13"/>
    <x v="5"/>
    <x v="1"/>
  </r>
  <r>
    <s v="P0042"/>
    <d v="2022-06-15T00:00:00"/>
    <x v="1"/>
    <x v="0"/>
    <x v="0"/>
    <n v="0"/>
    <s v="Product42"/>
    <x v="1"/>
    <s v="Ft"/>
    <n v="120"/>
    <n v="162"/>
    <n v="1800"/>
    <n v="2430"/>
    <n v="15"/>
    <x v="5"/>
    <x v="1"/>
  </r>
  <r>
    <s v="P0029"/>
    <d v="2022-06-16T00:00:00"/>
    <x v="1"/>
    <x v="1"/>
    <x v="1"/>
    <n v="0"/>
    <s v="Product29"/>
    <x v="4"/>
    <s v="Lt"/>
    <n v="47"/>
    <n v="53.11"/>
    <n v="705"/>
    <n v="796.65"/>
    <n v="16"/>
    <x v="5"/>
    <x v="1"/>
  </r>
  <r>
    <s v="P0002"/>
    <d v="2022-06-19T00:00:00"/>
    <x v="6"/>
    <x v="2"/>
    <x v="1"/>
    <n v="0"/>
    <s v="Product02"/>
    <x v="3"/>
    <s v="Kg"/>
    <n v="105"/>
    <n v="142.80000000000001"/>
    <n v="840"/>
    <n v="1142.4000000000001"/>
    <n v="19"/>
    <x v="5"/>
    <x v="1"/>
  </r>
  <r>
    <s v="P0017"/>
    <d v="2022-06-21T00:00:00"/>
    <x v="12"/>
    <x v="2"/>
    <x v="1"/>
    <n v="0"/>
    <s v="Product17"/>
    <x v="2"/>
    <s v="Ft"/>
    <n v="134"/>
    <n v="156.78"/>
    <n v="1876"/>
    <n v="2194.92"/>
    <n v="21"/>
    <x v="5"/>
    <x v="1"/>
  </r>
  <r>
    <s v="P0040"/>
    <d v="2022-06-22T00:00:00"/>
    <x v="9"/>
    <x v="1"/>
    <x v="1"/>
    <n v="0"/>
    <s v="Product40"/>
    <x v="1"/>
    <s v="Kg"/>
    <n v="90"/>
    <n v="115.2"/>
    <n v="900"/>
    <n v="1152"/>
    <n v="22"/>
    <x v="5"/>
    <x v="1"/>
  </r>
  <r>
    <s v="P0001"/>
    <d v="2022-06-22T00:00:00"/>
    <x v="7"/>
    <x v="2"/>
    <x v="1"/>
    <n v="0"/>
    <s v="Product01"/>
    <x v="3"/>
    <s v="Kg"/>
    <n v="98"/>
    <n v="103.88"/>
    <n v="392"/>
    <n v="415.52"/>
    <n v="22"/>
    <x v="5"/>
    <x v="1"/>
  </r>
  <r>
    <s v="P0004"/>
    <d v="2022-06-23T00:00:00"/>
    <x v="6"/>
    <x v="2"/>
    <x v="0"/>
    <n v="0"/>
    <s v="Product04"/>
    <x v="3"/>
    <s v="Lt"/>
    <n v="44"/>
    <n v="48.84"/>
    <n v="352"/>
    <n v="390.72"/>
    <n v="23"/>
    <x v="5"/>
    <x v="1"/>
  </r>
  <r>
    <s v="P0018"/>
    <d v="2022-06-24T00:00:00"/>
    <x v="11"/>
    <x v="2"/>
    <x v="1"/>
    <n v="0"/>
    <s v="Product18"/>
    <x v="2"/>
    <s v="No."/>
    <n v="37"/>
    <n v="49.21"/>
    <n v="259"/>
    <n v="344.47"/>
    <n v="24"/>
    <x v="5"/>
    <x v="1"/>
  </r>
  <r>
    <s v="P0012"/>
    <d v="2022-06-25T00:00:00"/>
    <x v="11"/>
    <x v="1"/>
    <x v="0"/>
    <n v="0"/>
    <s v="Product12"/>
    <x v="2"/>
    <s v="Kg"/>
    <n v="73"/>
    <n v="94.17"/>
    <n v="511"/>
    <n v="659.19"/>
    <n v="25"/>
    <x v="5"/>
    <x v="1"/>
  </r>
  <r>
    <s v="P0034"/>
    <d v="2022-06-26T00:00:00"/>
    <x v="7"/>
    <x v="2"/>
    <x v="1"/>
    <n v="0"/>
    <s v="Product34"/>
    <x v="4"/>
    <s v="Lt"/>
    <n v="55"/>
    <n v="58.3"/>
    <n v="220"/>
    <n v="233.2"/>
    <n v="26"/>
    <x v="5"/>
    <x v="1"/>
  </r>
  <r>
    <s v="P0043"/>
    <d v="2022-06-26T00:00:00"/>
    <x v="4"/>
    <x v="2"/>
    <x v="0"/>
    <n v="0"/>
    <s v="Product43"/>
    <x v="1"/>
    <s v="Kg"/>
    <n v="67"/>
    <n v="83.08"/>
    <n v="804"/>
    <n v="996.96"/>
    <n v="26"/>
    <x v="5"/>
    <x v="1"/>
  </r>
  <r>
    <s v="P0033"/>
    <d v="2022-07-03T00:00:00"/>
    <x v="1"/>
    <x v="2"/>
    <x v="1"/>
    <n v="0"/>
    <s v="Product33"/>
    <x v="4"/>
    <s v="Kg"/>
    <n v="95"/>
    <n v="119.7"/>
    <n v="1425"/>
    <n v="1795.5"/>
    <n v="3"/>
    <x v="6"/>
    <x v="1"/>
  </r>
  <r>
    <s v="P0007"/>
    <d v="2022-07-04T00:00:00"/>
    <x v="11"/>
    <x v="2"/>
    <x v="0"/>
    <n v="0"/>
    <s v="Product07"/>
    <x v="3"/>
    <s v="Lt"/>
    <n v="43"/>
    <n v="47.730000000000004"/>
    <n v="301"/>
    <n v="334.11"/>
    <n v="4"/>
    <x v="6"/>
    <x v="1"/>
  </r>
  <r>
    <s v="P0025"/>
    <d v="2022-07-05T00:00:00"/>
    <x v="11"/>
    <x v="1"/>
    <x v="1"/>
    <n v="0"/>
    <s v="Product25"/>
    <x v="0"/>
    <s v="No."/>
    <n v="7"/>
    <n v="8.33"/>
    <n v="49"/>
    <n v="58.31"/>
    <n v="5"/>
    <x v="6"/>
    <x v="1"/>
  </r>
  <r>
    <s v="P0015"/>
    <d v="2022-07-05T00:00:00"/>
    <x v="6"/>
    <x v="2"/>
    <x v="0"/>
    <n v="0"/>
    <s v="Product15"/>
    <x v="2"/>
    <s v="No."/>
    <n v="12"/>
    <n v="15.719999999999999"/>
    <n v="96"/>
    <n v="125.75999999999999"/>
    <n v="5"/>
    <x v="6"/>
    <x v="1"/>
  </r>
  <r>
    <s v="P0041"/>
    <d v="2022-07-06T00:00:00"/>
    <x v="13"/>
    <x v="2"/>
    <x v="1"/>
    <n v="0"/>
    <s v="Product41"/>
    <x v="1"/>
    <s v="Ft"/>
    <n v="138"/>
    <n v="173.88"/>
    <n v="276"/>
    <n v="347.76"/>
    <n v="6"/>
    <x v="6"/>
    <x v="1"/>
  </r>
  <r>
    <s v="P0018"/>
    <d v="2022-07-08T00:00:00"/>
    <x v="13"/>
    <x v="2"/>
    <x v="0"/>
    <n v="0"/>
    <s v="Product18"/>
    <x v="2"/>
    <s v="No."/>
    <n v="37"/>
    <n v="49.21"/>
    <n v="74"/>
    <n v="98.42"/>
    <n v="8"/>
    <x v="6"/>
    <x v="1"/>
  </r>
  <r>
    <s v="P0032"/>
    <d v="2022-07-10T00:00:00"/>
    <x v="4"/>
    <x v="1"/>
    <x v="1"/>
    <n v="0"/>
    <s v="Product32"/>
    <x v="4"/>
    <s v="Kg"/>
    <n v="89"/>
    <n v="117.48"/>
    <n v="1068"/>
    <n v="1409.76"/>
    <n v="10"/>
    <x v="6"/>
    <x v="1"/>
  </r>
  <r>
    <s v="P0028"/>
    <d v="2022-07-12T00:00:00"/>
    <x v="4"/>
    <x v="2"/>
    <x v="1"/>
    <n v="0"/>
    <s v="Product28"/>
    <x v="4"/>
    <s v="No."/>
    <n v="37"/>
    <n v="41.81"/>
    <n v="444"/>
    <n v="501.72"/>
    <n v="12"/>
    <x v="6"/>
    <x v="1"/>
  </r>
  <r>
    <s v="P0025"/>
    <d v="2022-07-13T00:00:00"/>
    <x v="11"/>
    <x v="2"/>
    <x v="0"/>
    <n v="0"/>
    <s v="Product25"/>
    <x v="0"/>
    <s v="No."/>
    <n v="7"/>
    <n v="8.33"/>
    <n v="49"/>
    <n v="58.31"/>
    <n v="13"/>
    <x v="6"/>
    <x v="1"/>
  </r>
  <r>
    <s v="P0033"/>
    <d v="2022-07-14T00:00:00"/>
    <x v="0"/>
    <x v="2"/>
    <x v="0"/>
    <n v="0"/>
    <s v="Product33"/>
    <x v="4"/>
    <s v="Kg"/>
    <n v="95"/>
    <n v="119.7"/>
    <n v="855"/>
    <n v="1077.3"/>
    <n v="14"/>
    <x v="6"/>
    <x v="1"/>
  </r>
  <r>
    <s v="P0004"/>
    <d v="2022-07-15T00:00:00"/>
    <x v="13"/>
    <x v="1"/>
    <x v="0"/>
    <n v="0"/>
    <s v="Product04"/>
    <x v="3"/>
    <s v="Lt"/>
    <n v="44"/>
    <n v="48.84"/>
    <n v="88"/>
    <n v="97.68"/>
    <n v="15"/>
    <x v="6"/>
    <x v="1"/>
  </r>
  <r>
    <s v="P0041"/>
    <d v="2022-07-17T00:00:00"/>
    <x v="6"/>
    <x v="1"/>
    <x v="1"/>
    <n v="0"/>
    <s v="Product41"/>
    <x v="1"/>
    <s v="Ft"/>
    <n v="138"/>
    <n v="173.88"/>
    <n v="1104"/>
    <n v="1391.04"/>
    <n v="17"/>
    <x v="6"/>
    <x v="1"/>
  </r>
  <r>
    <s v="P0010"/>
    <d v="2022-07-18T00:00:00"/>
    <x v="4"/>
    <x v="2"/>
    <x v="0"/>
    <n v="0"/>
    <s v="Product10"/>
    <x v="2"/>
    <s v="Ft"/>
    <n v="148"/>
    <n v="164.28"/>
    <n v="1776"/>
    <n v="1971.3600000000001"/>
    <n v="18"/>
    <x v="6"/>
    <x v="1"/>
  </r>
  <r>
    <s v="P0042"/>
    <d v="2022-07-20T00:00:00"/>
    <x v="6"/>
    <x v="0"/>
    <x v="0"/>
    <n v="0"/>
    <s v="Product42"/>
    <x v="1"/>
    <s v="Ft"/>
    <n v="120"/>
    <n v="162"/>
    <n v="960"/>
    <n v="1296"/>
    <n v="20"/>
    <x v="6"/>
    <x v="1"/>
  </r>
  <r>
    <s v="P0034"/>
    <d v="2022-07-22T00:00:00"/>
    <x v="2"/>
    <x v="2"/>
    <x v="1"/>
    <n v="0"/>
    <s v="Product34"/>
    <x v="4"/>
    <s v="Lt"/>
    <n v="55"/>
    <n v="58.3"/>
    <n v="330"/>
    <n v="349.79999999999995"/>
    <n v="22"/>
    <x v="6"/>
    <x v="1"/>
  </r>
  <r>
    <s v="P0018"/>
    <d v="2022-07-23T00:00:00"/>
    <x v="13"/>
    <x v="1"/>
    <x v="0"/>
    <n v="0"/>
    <s v="Product18"/>
    <x v="2"/>
    <s v="No."/>
    <n v="37"/>
    <n v="49.21"/>
    <n v="74"/>
    <n v="98.42"/>
    <n v="23"/>
    <x v="6"/>
    <x v="1"/>
  </r>
  <r>
    <s v="P0006"/>
    <d v="2022-07-24T00:00:00"/>
    <x v="12"/>
    <x v="2"/>
    <x v="1"/>
    <n v="0"/>
    <s v="Product06"/>
    <x v="3"/>
    <s v="Kg"/>
    <n v="75"/>
    <n v="85.5"/>
    <n v="1050"/>
    <n v="1197"/>
    <n v="24"/>
    <x v="6"/>
    <x v="1"/>
  </r>
  <r>
    <s v="P0027"/>
    <d v="2022-07-24T00:00:00"/>
    <x v="5"/>
    <x v="1"/>
    <x v="0"/>
    <n v="0"/>
    <s v="Product27"/>
    <x v="4"/>
    <s v="Lt"/>
    <n v="48"/>
    <n v="57.120000000000005"/>
    <n v="48"/>
    <n v="57.120000000000005"/>
    <n v="24"/>
    <x v="6"/>
    <x v="1"/>
  </r>
  <r>
    <s v="P0044"/>
    <d v="2022-07-25T00:00:00"/>
    <x v="13"/>
    <x v="2"/>
    <x v="1"/>
    <n v="0"/>
    <s v="Product44"/>
    <x v="1"/>
    <s v="Kg"/>
    <n v="76"/>
    <n v="82.08"/>
    <n v="152"/>
    <n v="164.16"/>
    <n v="25"/>
    <x v="6"/>
    <x v="1"/>
  </r>
  <r>
    <s v="P0017"/>
    <d v="2022-07-25T00:00:00"/>
    <x v="4"/>
    <x v="2"/>
    <x v="1"/>
    <n v="0"/>
    <s v="Product17"/>
    <x v="2"/>
    <s v="Ft"/>
    <n v="134"/>
    <n v="156.78"/>
    <n v="1608"/>
    <n v="1881.3600000000001"/>
    <n v="25"/>
    <x v="6"/>
    <x v="1"/>
  </r>
  <r>
    <s v="P0003"/>
    <d v="2022-07-25T00:00:00"/>
    <x v="10"/>
    <x v="1"/>
    <x v="1"/>
    <n v="0"/>
    <s v="Product03"/>
    <x v="3"/>
    <s v="Kg"/>
    <n v="71"/>
    <n v="80.94"/>
    <n v="923"/>
    <n v="1052.22"/>
    <n v="25"/>
    <x v="6"/>
    <x v="1"/>
  </r>
  <r>
    <s v="P0003"/>
    <d v="2022-07-26T00:00:00"/>
    <x v="9"/>
    <x v="1"/>
    <x v="0"/>
    <n v="0"/>
    <s v="Product03"/>
    <x v="3"/>
    <s v="Kg"/>
    <n v="71"/>
    <n v="80.94"/>
    <n v="710"/>
    <n v="809.4"/>
    <n v="26"/>
    <x v="6"/>
    <x v="1"/>
  </r>
  <r>
    <s v="P0026"/>
    <d v="2022-07-26T00:00:00"/>
    <x v="5"/>
    <x v="1"/>
    <x v="1"/>
    <n v="0"/>
    <s v="Product26"/>
    <x v="4"/>
    <s v="No."/>
    <n v="18"/>
    <n v="24.66"/>
    <n v="18"/>
    <n v="24.66"/>
    <n v="26"/>
    <x v="6"/>
    <x v="1"/>
  </r>
  <r>
    <s v="P0012"/>
    <d v="2022-08-03T00:00:00"/>
    <x v="3"/>
    <x v="2"/>
    <x v="1"/>
    <n v="0"/>
    <s v="Product12"/>
    <x v="2"/>
    <s v="Kg"/>
    <n v="73"/>
    <n v="94.17"/>
    <n v="365"/>
    <n v="470.85"/>
    <n v="3"/>
    <x v="7"/>
    <x v="1"/>
  </r>
  <r>
    <s v="P0016"/>
    <d v="2022-08-06T00:00:00"/>
    <x v="0"/>
    <x v="1"/>
    <x v="0"/>
    <n v="0"/>
    <s v="Product16"/>
    <x v="2"/>
    <s v="No."/>
    <n v="13"/>
    <n v="16.64"/>
    <n v="117"/>
    <n v="149.76"/>
    <n v="6"/>
    <x v="7"/>
    <x v="1"/>
  </r>
  <r>
    <s v="P0016"/>
    <d v="2022-08-08T00:00:00"/>
    <x v="13"/>
    <x v="2"/>
    <x v="0"/>
    <n v="0"/>
    <s v="Product16"/>
    <x v="2"/>
    <s v="No."/>
    <n v="13"/>
    <n v="16.64"/>
    <n v="26"/>
    <n v="33.28"/>
    <n v="8"/>
    <x v="7"/>
    <x v="1"/>
  </r>
  <r>
    <s v="P0032"/>
    <d v="2022-08-08T00:00:00"/>
    <x v="4"/>
    <x v="2"/>
    <x v="1"/>
    <n v="0"/>
    <s v="Product32"/>
    <x v="4"/>
    <s v="Kg"/>
    <n v="89"/>
    <n v="117.48"/>
    <n v="1068"/>
    <n v="1409.76"/>
    <n v="8"/>
    <x v="7"/>
    <x v="1"/>
  </r>
  <r>
    <s v="P0021"/>
    <d v="2022-08-08T00:00:00"/>
    <x v="14"/>
    <x v="2"/>
    <x v="1"/>
    <n v="0"/>
    <s v="Product21"/>
    <x v="0"/>
    <s v="Ft"/>
    <n v="126"/>
    <n v="162.54"/>
    <n v="1386"/>
    <n v="1787.9399999999998"/>
    <n v="8"/>
    <x v="7"/>
    <x v="1"/>
  </r>
  <r>
    <s v="P0030"/>
    <d v="2022-08-14T00:00:00"/>
    <x v="12"/>
    <x v="2"/>
    <x v="1"/>
    <n v="0"/>
    <s v="Product30"/>
    <x v="4"/>
    <s v="Ft"/>
    <n v="148"/>
    <n v="201.28"/>
    <n v="2072"/>
    <n v="2817.92"/>
    <n v="14"/>
    <x v="7"/>
    <x v="1"/>
  </r>
  <r>
    <s v="P0011"/>
    <d v="2022-08-15T00:00:00"/>
    <x v="9"/>
    <x v="0"/>
    <x v="1"/>
    <n v="0"/>
    <s v="Product11"/>
    <x v="2"/>
    <s v="Lt"/>
    <n v="44"/>
    <n v="48.4"/>
    <n v="440"/>
    <n v="484"/>
    <n v="15"/>
    <x v="7"/>
    <x v="1"/>
  </r>
  <r>
    <s v="P0015"/>
    <d v="2022-08-15T00:00:00"/>
    <x v="11"/>
    <x v="2"/>
    <x v="0"/>
    <n v="0"/>
    <s v="Product15"/>
    <x v="2"/>
    <s v="No."/>
    <n v="12"/>
    <n v="15.719999999999999"/>
    <n v="84"/>
    <n v="110.03999999999999"/>
    <n v="15"/>
    <x v="7"/>
    <x v="1"/>
  </r>
  <r>
    <s v="P0029"/>
    <d v="2022-08-18T00:00:00"/>
    <x v="6"/>
    <x v="1"/>
    <x v="0"/>
    <n v="0"/>
    <s v="Product29"/>
    <x v="4"/>
    <s v="Lt"/>
    <n v="47"/>
    <n v="53.11"/>
    <n v="376"/>
    <n v="424.88"/>
    <n v="18"/>
    <x v="7"/>
    <x v="1"/>
  </r>
  <r>
    <s v="P0010"/>
    <d v="2022-08-18T00:00:00"/>
    <x v="13"/>
    <x v="1"/>
    <x v="1"/>
    <n v="0"/>
    <s v="Product10"/>
    <x v="2"/>
    <s v="Ft"/>
    <n v="148"/>
    <n v="164.28"/>
    <n v="296"/>
    <n v="328.56"/>
    <n v="18"/>
    <x v="7"/>
    <x v="1"/>
  </r>
  <r>
    <s v="P0007"/>
    <d v="2022-08-19T00:00:00"/>
    <x v="8"/>
    <x v="1"/>
    <x v="0"/>
    <n v="0"/>
    <s v="Product07"/>
    <x v="3"/>
    <s v="Lt"/>
    <n v="43"/>
    <n v="47.730000000000004"/>
    <n v="129"/>
    <n v="143.19"/>
    <n v="19"/>
    <x v="7"/>
    <x v="1"/>
  </r>
  <r>
    <s v="P0023"/>
    <d v="2022-08-20T00:00:00"/>
    <x v="10"/>
    <x v="2"/>
    <x v="0"/>
    <n v="0"/>
    <s v="Product23"/>
    <x v="0"/>
    <s v="Ft"/>
    <n v="141"/>
    <n v="149.46"/>
    <n v="1833"/>
    <n v="1942.98"/>
    <n v="20"/>
    <x v="7"/>
    <x v="1"/>
  </r>
  <r>
    <s v="P0033"/>
    <d v="2022-08-20T00:00:00"/>
    <x v="12"/>
    <x v="2"/>
    <x v="0"/>
    <n v="0"/>
    <s v="Product33"/>
    <x v="4"/>
    <s v="Kg"/>
    <n v="95"/>
    <n v="119.7"/>
    <n v="1330"/>
    <n v="1675.8"/>
    <n v="20"/>
    <x v="7"/>
    <x v="1"/>
  </r>
  <r>
    <s v="P0016"/>
    <d v="2022-08-21T00:00:00"/>
    <x v="7"/>
    <x v="2"/>
    <x v="0"/>
    <n v="0"/>
    <s v="Product16"/>
    <x v="2"/>
    <s v="No."/>
    <n v="13"/>
    <n v="16.64"/>
    <n v="52"/>
    <n v="66.56"/>
    <n v="21"/>
    <x v="7"/>
    <x v="1"/>
  </r>
  <r>
    <s v="P0044"/>
    <d v="2022-08-23T00:00:00"/>
    <x v="14"/>
    <x v="1"/>
    <x v="0"/>
    <n v="0"/>
    <s v="Product44"/>
    <x v="1"/>
    <s v="Kg"/>
    <n v="76"/>
    <n v="82.08"/>
    <n v="836"/>
    <n v="902.88"/>
    <n v="23"/>
    <x v="7"/>
    <x v="1"/>
  </r>
  <r>
    <s v="P0029"/>
    <d v="2022-08-23T00:00:00"/>
    <x v="12"/>
    <x v="2"/>
    <x v="1"/>
    <n v="0"/>
    <s v="Product29"/>
    <x v="4"/>
    <s v="Lt"/>
    <n v="47"/>
    <n v="53.11"/>
    <n v="658"/>
    <n v="743.54"/>
    <n v="23"/>
    <x v="7"/>
    <x v="1"/>
  </r>
  <r>
    <s v="P0005"/>
    <d v="2022-08-24T00:00:00"/>
    <x v="3"/>
    <x v="2"/>
    <x v="1"/>
    <n v="0"/>
    <s v="Product05"/>
    <x v="3"/>
    <s v="Ft"/>
    <n v="133"/>
    <n v="155.61000000000001"/>
    <n v="665"/>
    <n v="778.05000000000007"/>
    <n v="24"/>
    <x v="7"/>
    <x v="1"/>
  </r>
  <r>
    <s v="P0019"/>
    <d v="2022-08-26T00:00:00"/>
    <x v="10"/>
    <x v="0"/>
    <x v="1"/>
    <n v="0"/>
    <s v="Product19"/>
    <x v="2"/>
    <s v="Ft"/>
    <n v="150"/>
    <n v="210"/>
    <n v="1950"/>
    <n v="2730"/>
    <n v="26"/>
    <x v="7"/>
    <x v="1"/>
  </r>
  <r>
    <s v="P0037"/>
    <d v="2022-08-26T00:00:00"/>
    <x v="6"/>
    <x v="1"/>
    <x v="0"/>
    <n v="0"/>
    <s v="Product37"/>
    <x v="1"/>
    <s v="Kg"/>
    <n v="67"/>
    <n v="85.76"/>
    <n v="536"/>
    <n v="686.08"/>
    <n v="26"/>
    <x v="7"/>
    <x v="1"/>
  </r>
  <r>
    <s v="P0039"/>
    <d v="2022-08-27T00:00:00"/>
    <x v="1"/>
    <x v="0"/>
    <x v="0"/>
    <n v="0"/>
    <s v="Product39"/>
    <x v="1"/>
    <s v="No."/>
    <n v="37"/>
    <n v="42.55"/>
    <n v="555"/>
    <n v="638.25"/>
    <n v="27"/>
    <x v="7"/>
    <x v="1"/>
  </r>
  <r>
    <s v="P0005"/>
    <d v="2022-08-28T00:00:00"/>
    <x v="0"/>
    <x v="1"/>
    <x v="0"/>
    <n v="0"/>
    <s v="Product05"/>
    <x v="3"/>
    <s v="Ft"/>
    <n v="133"/>
    <n v="155.61000000000001"/>
    <n v="1197"/>
    <n v="1400.4900000000002"/>
    <n v="28"/>
    <x v="7"/>
    <x v="1"/>
  </r>
  <r>
    <s v="P0039"/>
    <d v="2022-08-28T00:00:00"/>
    <x v="3"/>
    <x v="2"/>
    <x v="0"/>
    <n v="0"/>
    <s v="Product39"/>
    <x v="1"/>
    <s v="No."/>
    <n v="37"/>
    <n v="42.55"/>
    <n v="185"/>
    <n v="212.75"/>
    <n v="28"/>
    <x v="7"/>
    <x v="1"/>
  </r>
  <r>
    <s v="P0006"/>
    <d v="2022-08-30T00:00:00"/>
    <x v="2"/>
    <x v="1"/>
    <x v="1"/>
    <n v="0"/>
    <s v="Product06"/>
    <x v="3"/>
    <s v="Kg"/>
    <n v="75"/>
    <n v="85.5"/>
    <n v="450"/>
    <n v="513"/>
    <n v="30"/>
    <x v="7"/>
    <x v="1"/>
  </r>
  <r>
    <s v="P0043"/>
    <d v="2022-08-30T00:00:00"/>
    <x v="2"/>
    <x v="2"/>
    <x v="1"/>
    <n v="0"/>
    <s v="Product43"/>
    <x v="1"/>
    <s v="Kg"/>
    <n v="67"/>
    <n v="83.08"/>
    <n v="402"/>
    <n v="498.48"/>
    <n v="30"/>
    <x v="7"/>
    <x v="1"/>
  </r>
  <r>
    <s v="P0025"/>
    <d v="2022-08-30T00:00:00"/>
    <x v="3"/>
    <x v="2"/>
    <x v="1"/>
    <n v="0"/>
    <s v="Product25"/>
    <x v="0"/>
    <s v="No."/>
    <n v="7"/>
    <n v="8.33"/>
    <n v="35"/>
    <n v="41.65"/>
    <n v="30"/>
    <x v="7"/>
    <x v="1"/>
  </r>
  <r>
    <s v="P0015"/>
    <d v="2022-08-31T00:00:00"/>
    <x v="10"/>
    <x v="2"/>
    <x v="1"/>
    <n v="0"/>
    <s v="Product15"/>
    <x v="2"/>
    <s v="No."/>
    <n v="12"/>
    <n v="15.719999999999999"/>
    <n v="156"/>
    <n v="204.35999999999999"/>
    <n v="31"/>
    <x v="7"/>
    <x v="1"/>
  </r>
  <r>
    <s v="P0002"/>
    <d v="2022-09-04T00:00:00"/>
    <x v="5"/>
    <x v="2"/>
    <x v="1"/>
    <n v="0"/>
    <s v="Product02"/>
    <x v="3"/>
    <s v="Kg"/>
    <n v="105"/>
    <n v="142.80000000000001"/>
    <n v="105"/>
    <n v="142.80000000000001"/>
    <n v="4"/>
    <x v="8"/>
    <x v="1"/>
  </r>
  <r>
    <s v="P0005"/>
    <d v="2022-09-06T00:00:00"/>
    <x v="4"/>
    <x v="0"/>
    <x v="0"/>
    <n v="0"/>
    <s v="Product05"/>
    <x v="3"/>
    <s v="Ft"/>
    <n v="133"/>
    <n v="155.61000000000001"/>
    <n v="1596"/>
    <n v="1867.3200000000002"/>
    <n v="6"/>
    <x v="8"/>
    <x v="1"/>
  </r>
  <r>
    <s v="P0041"/>
    <d v="2022-09-09T00:00:00"/>
    <x v="0"/>
    <x v="2"/>
    <x v="0"/>
    <n v="0"/>
    <s v="Product41"/>
    <x v="1"/>
    <s v="Ft"/>
    <n v="138"/>
    <n v="173.88"/>
    <n v="1242"/>
    <n v="1564.92"/>
    <n v="9"/>
    <x v="8"/>
    <x v="1"/>
  </r>
  <r>
    <s v="P0003"/>
    <d v="2022-09-09T00:00:00"/>
    <x v="8"/>
    <x v="2"/>
    <x v="0"/>
    <n v="0"/>
    <s v="Product03"/>
    <x v="3"/>
    <s v="Kg"/>
    <n v="71"/>
    <n v="80.94"/>
    <n v="213"/>
    <n v="242.82"/>
    <n v="9"/>
    <x v="8"/>
    <x v="1"/>
  </r>
  <r>
    <s v="P0035"/>
    <d v="2022-09-10T00:00:00"/>
    <x v="1"/>
    <x v="1"/>
    <x v="1"/>
    <n v="0"/>
    <s v="Product35"/>
    <x v="4"/>
    <s v="No."/>
    <n v="5"/>
    <n v="6.7"/>
    <n v="75"/>
    <n v="100.5"/>
    <n v="10"/>
    <x v="8"/>
    <x v="1"/>
  </r>
  <r>
    <s v="P0038"/>
    <d v="2022-09-10T00:00:00"/>
    <x v="7"/>
    <x v="2"/>
    <x v="1"/>
    <n v="0"/>
    <s v="Product38"/>
    <x v="1"/>
    <s v="Kg"/>
    <n v="72"/>
    <n v="79.92"/>
    <n v="288"/>
    <n v="319.68"/>
    <n v="10"/>
    <x v="8"/>
    <x v="1"/>
  </r>
  <r>
    <s v="P0029"/>
    <d v="2022-09-14T00:00:00"/>
    <x v="8"/>
    <x v="2"/>
    <x v="1"/>
    <n v="0"/>
    <s v="Product29"/>
    <x v="4"/>
    <s v="Lt"/>
    <n v="47"/>
    <n v="53.11"/>
    <n v="141"/>
    <n v="159.32999999999998"/>
    <n v="14"/>
    <x v="8"/>
    <x v="1"/>
  </r>
  <r>
    <s v="P0037"/>
    <d v="2022-09-15T00:00:00"/>
    <x v="1"/>
    <x v="1"/>
    <x v="0"/>
    <n v="0"/>
    <s v="Product37"/>
    <x v="1"/>
    <s v="Kg"/>
    <n v="67"/>
    <n v="85.76"/>
    <n v="1005"/>
    <n v="1286.4000000000001"/>
    <n v="15"/>
    <x v="8"/>
    <x v="1"/>
  </r>
  <r>
    <s v="P0026"/>
    <d v="2022-09-18T00:00:00"/>
    <x v="12"/>
    <x v="1"/>
    <x v="1"/>
    <n v="0"/>
    <s v="Product26"/>
    <x v="4"/>
    <s v="No."/>
    <n v="18"/>
    <n v="24.66"/>
    <n v="252"/>
    <n v="345.24"/>
    <n v="18"/>
    <x v="8"/>
    <x v="1"/>
  </r>
  <r>
    <s v="P0033"/>
    <d v="2022-09-19T00:00:00"/>
    <x v="6"/>
    <x v="0"/>
    <x v="1"/>
    <n v="0"/>
    <s v="Product33"/>
    <x v="4"/>
    <s v="Kg"/>
    <n v="95"/>
    <n v="119.7"/>
    <n v="760"/>
    <n v="957.6"/>
    <n v="19"/>
    <x v="8"/>
    <x v="1"/>
  </r>
  <r>
    <s v="P0033"/>
    <d v="2022-09-20T00:00:00"/>
    <x v="2"/>
    <x v="2"/>
    <x v="0"/>
    <n v="0"/>
    <s v="Product33"/>
    <x v="4"/>
    <s v="Kg"/>
    <n v="95"/>
    <n v="119.7"/>
    <n v="570"/>
    <n v="718.2"/>
    <n v="20"/>
    <x v="8"/>
    <x v="1"/>
  </r>
  <r>
    <s v="P0001"/>
    <d v="2022-09-20T00:00:00"/>
    <x v="9"/>
    <x v="2"/>
    <x v="0"/>
    <n v="0"/>
    <s v="Product01"/>
    <x v="3"/>
    <s v="Kg"/>
    <n v="98"/>
    <n v="103.88"/>
    <n v="980"/>
    <n v="1038.8"/>
    <n v="20"/>
    <x v="8"/>
    <x v="1"/>
  </r>
  <r>
    <s v="P0018"/>
    <d v="2022-09-21T00:00:00"/>
    <x v="12"/>
    <x v="1"/>
    <x v="0"/>
    <n v="0"/>
    <s v="Product18"/>
    <x v="2"/>
    <s v="No."/>
    <n v="37"/>
    <n v="49.21"/>
    <n v="518"/>
    <n v="688.94"/>
    <n v="21"/>
    <x v="8"/>
    <x v="1"/>
  </r>
  <r>
    <s v="P0026"/>
    <d v="2022-09-21T00:00:00"/>
    <x v="3"/>
    <x v="2"/>
    <x v="1"/>
    <n v="0"/>
    <s v="Product26"/>
    <x v="4"/>
    <s v="No."/>
    <n v="18"/>
    <n v="24.66"/>
    <n v="90"/>
    <n v="123.3"/>
    <n v="21"/>
    <x v="8"/>
    <x v="1"/>
  </r>
  <r>
    <s v="P0043"/>
    <d v="2022-09-22T00:00:00"/>
    <x v="4"/>
    <x v="1"/>
    <x v="0"/>
    <n v="0"/>
    <s v="Product43"/>
    <x v="1"/>
    <s v="Kg"/>
    <n v="67"/>
    <n v="83.08"/>
    <n v="804"/>
    <n v="996.96"/>
    <n v="22"/>
    <x v="8"/>
    <x v="1"/>
  </r>
  <r>
    <s v="P0012"/>
    <d v="2022-09-23T00:00:00"/>
    <x v="4"/>
    <x v="2"/>
    <x v="0"/>
    <n v="0"/>
    <s v="Product12"/>
    <x v="2"/>
    <s v="Kg"/>
    <n v="73"/>
    <n v="94.17"/>
    <n v="876"/>
    <n v="1130.04"/>
    <n v="23"/>
    <x v="8"/>
    <x v="1"/>
  </r>
  <r>
    <s v="P0032"/>
    <d v="2022-09-24T00:00:00"/>
    <x v="12"/>
    <x v="2"/>
    <x v="0"/>
    <n v="0"/>
    <s v="Product32"/>
    <x v="4"/>
    <s v="Kg"/>
    <n v="89"/>
    <n v="117.48"/>
    <n v="1246"/>
    <n v="1644.72"/>
    <n v="24"/>
    <x v="8"/>
    <x v="1"/>
  </r>
  <r>
    <s v="P0032"/>
    <d v="2022-09-24T00:00:00"/>
    <x v="6"/>
    <x v="2"/>
    <x v="1"/>
    <n v="0"/>
    <s v="Product32"/>
    <x v="4"/>
    <s v="Kg"/>
    <n v="89"/>
    <n v="117.48"/>
    <n v="712"/>
    <n v="939.84"/>
    <n v="24"/>
    <x v="8"/>
    <x v="1"/>
  </r>
  <r>
    <s v="P0036"/>
    <d v="2022-09-27T00:00:00"/>
    <x v="7"/>
    <x v="2"/>
    <x v="1"/>
    <n v="0"/>
    <s v="Product36"/>
    <x v="4"/>
    <s v="Kg"/>
    <n v="90"/>
    <n v="96.3"/>
    <n v="360"/>
    <n v="385.2"/>
    <n v="27"/>
    <x v="8"/>
    <x v="1"/>
  </r>
  <r>
    <s v="P0044"/>
    <d v="2022-09-27T00:00:00"/>
    <x v="0"/>
    <x v="2"/>
    <x v="1"/>
    <n v="0"/>
    <s v="Product44"/>
    <x v="1"/>
    <s v="Kg"/>
    <n v="76"/>
    <n v="82.08"/>
    <n v="684"/>
    <n v="738.72"/>
    <n v="27"/>
    <x v="8"/>
    <x v="1"/>
  </r>
  <r>
    <s v="P0038"/>
    <d v="2022-09-27T00:00:00"/>
    <x v="8"/>
    <x v="0"/>
    <x v="1"/>
    <n v="0"/>
    <s v="Product38"/>
    <x v="1"/>
    <s v="Kg"/>
    <n v="72"/>
    <n v="79.92"/>
    <n v="216"/>
    <n v="239.76"/>
    <n v="27"/>
    <x v="8"/>
    <x v="1"/>
  </r>
  <r>
    <s v="P0034"/>
    <d v="2022-09-29T00:00:00"/>
    <x v="10"/>
    <x v="2"/>
    <x v="0"/>
    <n v="0"/>
    <s v="Product34"/>
    <x v="4"/>
    <s v="Lt"/>
    <n v="55"/>
    <n v="58.3"/>
    <n v="715"/>
    <n v="757.9"/>
    <n v="29"/>
    <x v="8"/>
    <x v="1"/>
  </r>
  <r>
    <s v="P0011"/>
    <d v="2022-10-03T00:00:00"/>
    <x v="3"/>
    <x v="2"/>
    <x v="1"/>
    <n v="0"/>
    <s v="Product11"/>
    <x v="2"/>
    <s v="Lt"/>
    <n v="44"/>
    <n v="48.4"/>
    <n v="220"/>
    <n v="242"/>
    <n v="3"/>
    <x v="9"/>
    <x v="1"/>
  </r>
  <r>
    <s v="P0007"/>
    <d v="2022-10-04T00:00:00"/>
    <x v="1"/>
    <x v="2"/>
    <x v="0"/>
    <n v="0"/>
    <s v="Product07"/>
    <x v="3"/>
    <s v="Lt"/>
    <n v="43"/>
    <n v="47.730000000000004"/>
    <n v="645"/>
    <n v="715.95"/>
    <n v="4"/>
    <x v="9"/>
    <x v="1"/>
  </r>
  <r>
    <s v="P0035"/>
    <d v="2022-10-06T00:00:00"/>
    <x v="5"/>
    <x v="2"/>
    <x v="0"/>
    <n v="0"/>
    <s v="Product35"/>
    <x v="4"/>
    <s v="No."/>
    <n v="5"/>
    <n v="6.7"/>
    <n v="5"/>
    <n v="6.7"/>
    <n v="6"/>
    <x v="9"/>
    <x v="1"/>
  </r>
  <r>
    <s v="P0038"/>
    <d v="2022-10-09T00:00:00"/>
    <x v="12"/>
    <x v="1"/>
    <x v="0"/>
    <n v="0"/>
    <s v="Product38"/>
    <x v="1"/>
    <s v="Kg"/>
    <n v="72"/>
    <n v="79.92"/>
    <n v="1008"/>
    <n v="1118.8800000000001"/>
    <n v="9"/>
    <x v="9"/>
    <x v="1"/>
  </r>
  <r>
    <s v="P0019"/>
    <d v="2022-10-10T00:00:00"/>
    <x v="0"/>
    <x v="2"/>
    <x v="0"/>
    <n v="0"/>
    <s v="Product19"/>
    <x v="2"/>
    <s v="Ft"/>
    <n v="150"/>
    <n v="210"/>
    <n v="1350"/>
    <n v="1890"/>
    <n v="10"/>
    <x v="9"/>
    <x v="1"/>
  </r>
  <r>
    <s v="P0044"/>
    <d v="2022-10-10T00:00:00"/>
    <x v="4"/>
    <x v="1"/>
    <x v="0"/>
    <n v="0"/>
    <s v="Product44"/>
    <x v="1"/>
    <s v="Kg"/>
    <n v="76"/>
    <n v="82.08"/>
    <n v="912"/>
    <n v="984.96"/>
    <n v="10"/>
    <x v="9"/>
    <x v="1"/>
  </r>
  <r>
    <s v="P0008"/>
    <d v="2022-10-11T00:00:00"/>
    <x v="9"/>
    <x v="2"/>
    <x v="0"/>
    <n v="0"/>
    <s v="Product08"/>
    <x v="3"/>
    <s v="Kg"/>
    <n v="83"/>
    <n v="94.62"/>
    <n v="830"/>
    <n v="946.2"/>
    <n v="11"/>
    <x v="9"/>
    <x v="1"/>
  </r>
  <r>
    <s v="P0002"/>
    <d v="2022-10-13T00:00:00"/>
    <x v="1"/>
    <x v="1"/>
    <x v="0"/>
    <n v="0"/>
    <s v="Product02"/>
    <x v="3"/>
    <s v="Kg"/>
    <n v="105"/>
    <n v="142.80000000000001"/>
    <n v="1575"/>
    <n v="2142"/>
    <n v="13"/>
    <x v="9"/>
    <x v="1"/>
  </r>
  <r>
    <s v="P0044"/>
    <d v="2022-10-14T00:00:00"/>
    <x v="1"/>
    <x v="0"/>
    <x v="0"/>
    <n v="0"/>
    <s v="Product44"/>
    <x v="1"/>
    <s v="Kg"/>
    <n v="76"/>
    <n v="82.08"/>
    <n v="1140"/>
    <n v="1231.2"/>
    <n v="14"/>
    <x v="9"/>
    <x v="1"/>
  </r>
  <r>
    <s v="P0015"/>
    <d v="2022-10-15T00:00:00"/>
    <x v="9"/>
    <x v="2"/>
    <x v="1"/>
    <n v="0"/>
    <s v="Product15"/>
    <x v="2"/>
    <s v="No."/>
    <n v="12"/>
    <n v="15.719999999999999"/>
    <n v="120"/>
    <n v="157.19999999999999"/>
    <n v="15"/>
    <x v="9"/>
    <x v="1"/>
  </r>
  <r>
    <s v="P0036"/>
    <d v="2022-10-16T00:00:00"/>
    <x v="8"/>
    <x v="1"/>
    <x v="0"/>
    <n v="0"/>
    <s v="Product36"/>
    <x v="4"/>
    <s v="Kg"/>
    <n v="90"/>
    <n v="96.3"/>
    <n v="270"/>
    <n v="288.89999999999998"/>
    <n v="16"/>
    <x v="9"/>
    <x v="1"/>
  </r>
  <r>
    <s v="P0024"/>
    <d v="2022-10-23T00:00:00"/>
    <x v="12"/>
    <x v="1"/>
    <x v="1"/>
    <n v="0"/>
    <s v="Product24"/>
    <x v="0"/>
    <s v="Ft"/>
    <n v="144"/>
    <n v="156.96"/>
    <n v="2016"/>
    <n v="2197.44"/>
    <n v="23"/>
    <x v="9"/>
    <x v="1"/>
  </r>
  <r>
    <s v="P0042"/>
    <d v="2022-10-30T00:00:00"/>
    <x v="8"/>
    <x v="2"/>
    <x v="1"/>
    <n v="0"/>
    <s v="Product42"/>
    <x v="1"/>
    <s v="Ft"/>
    <n v="120"/>
    <n v="162"/>
    <n v="360"/>
    <n v="486"/>
    <n v="30"/>
    <x v="9"/>
    <x v="1"/>
  </r>
  <r>
    <s v="P0038"/>
    <d v="2022-10-31T00:00:00"/>
    <x v="6"/>
    <x v="2"/>
    <x v="0"/>
    <n v="0"/>
    <s v="Product38"/>
    <x v="1"/>
    <s v="Kg"/>
    <n v="72"/>
    <n v="79.92"/>
    <n v="576"/>
    <n v="639.36"/>
    <n v="31"/>
    <x v="9"/>
    <x v="1"/>
  </r>
  <r>
    <s v="P0012"/>
    <d v="2022-11-01T00:00:00"/>
    <x v="1"/>
    <x v="0"/>
    <x v="0"/>
    <n v="0"/>
    <s v="Product12"/>
    <x v="2"/>
    <s v="Kg"/>
    <n v="73"/>
    <n v="94.17"/>
    <n v="1095"/>
    <n v="1412.55"/>
    <n v="1"/>
    <x v="10"/>
    <x v="1"/>
  </r>
  <r>
    <s v="P0015"/>
    <d v="2022-11-02T00:00:00"/>
    <x v="1"/>
    <x v="0"/>
    <x v="1"/>
    <n v="0"/>
    <s v="Product15"/>
    <x v="2"/>
    <s v="No."/>
    <n v="12"/>
    <n v="15.719999999999999"/>
    <n v="180"/>
    <n v="235.79999999999998"/>
    <n v="2"/>
    <x v="10"/>
    <x v="1"/>
  </r>
  <r>
    <s v="P0030"/>
    <d v="2022-11-02T00:00:00"/>
    <x v="1"/>
    <x v="2"/>
    <x v="1"/>
    <n v="0"/>
    <s v="Product30"/>
    <x v="4"/>
    <s v="Ft"/>
    <n v="148"/>
    <n v="201.28"/>
    <n v="2220"/>
    <n v="3019.2"/>
    <n v="2"/>
    <x v="10"/>
    <x v="1"/>
  </r>
  <r>
    <s v="P0035"/>
    <d v="2022-11-02T00:00:00"/>
    <x v="3"/>
    <x v="2"/>
    <x v="1"/>
    <n v="0"/>
    <s v="Product35"/>
    <x v="4"/>
    <s v="No."/>
    <n v="5"/>
    <n v="6.7"/>
    <n v="25"/>
    <n v="33.5"/>
    <n v="2"/>
    <x v="10"/>
    <x v="1"/>
  </r>
  <r>
    <s v="P0020"/>
    <d v="2022-11-03T00:00:00"/>
    <x v="14"/>
    <x v="1"/>
    <x v="0"/>
    <n v="0"/>
    <s v="Product20"/>
    <x v="0"/>
    <s v="Lt"/>
    <n v="61"/>
    <n v="76.25"/>
    <n v="671"/>
    <n v="838.75"/>
    <n v="3"/>
    <x v="10"/>
    <x v="1"/>
  </r>
  <r>
    <s v="P0008"/>
    <d v="2022-11-04T00:00:00"/>
    <x v="9"/>
    <x v="2"/>
    <x v="0"/>
    <n v="0"/>
    <s v="Product08"/>
    <x v="3"/>
    <s v="Kg"/>
    <n v="83"/>
    <n v="94.62"/>
    <n v="830"/>
    <n v="946.2"/>
    <n v="4"/>
    <x v="10"/>
    <x v="1"/>
  </r>
  <r>
    <s v="P0019"/>
    <d v="2022-11-05T00:00:00"/>
    <x v="1"/>
    <x v="2"/>
    <x v="1"/>
    <n v="0"/>
    <s v="Product19"/>
    <x v="2"/>
    <s v="Ft"/>
    <n v="150"/>
    <n v="210"/>
    <n v="2250"/>
    <n v="3150"/>
    <n v="5"/>
    <x v="10"/>
    <x v="1"/>
  </r>
  <r>
    <s v="P0043"/>
    <d v="2022-11-06T00:00:00"/>
    <x v="10"/>
    <x v="2"/>
    <x v="1"/>
    <n v="0"/>
    <s v="Product43"/>
    <x v="1"/>
    <s v="Kg"/>
    <n v="67"/>
    <n v="83.08"/>
    <n v="871"/>
    <n v="1080.04"/>
    <n v="6"/>
    <x v="10"/>
    <x v="1"/>
  </r>
  <r>
    <s v="P0015"/>
    <d v="2022-11-06T00:00:00"/>
    <x v="10"/>
    <x v="1"/>
    <x v="0"/>
    <n v="0"/>
    <s v="Product15"/>
    <x v="2"/>
    <s v="No."/>
    <n v="12"/>
    <n v="15.719999999999999"/>
    <n v="156"/>
    <n v="204.35999999999999"/>
    <n v="6"/>
    <x v="10"/>
    <x v="1"/>
  </r>
  <r>
    <s v="P0042"/>
    <d v="2022-11-06T00:00:00"/>
    <x v="10"/>
    <x v="2"/>
    <x v="1"/>
    <n v="0"/>
    <s v="Product42"/>
    <x v="1"/>
    <s v="Ft"/>
    <n v="120"/>
    <n v="162"/>
    <n v="1560"/>
    <n v="2106"/>
    <n v="6"/>
    <x v="10"/>
    <x v="1"/>
  </r>
  <r>
    <s v="P0040"/>
    <d v="2022-11-07T00:00:00"/>
    <x v="10"/>
    <x v="1"/>
    <x v="1"/>
    <n v="0"/>
    <s v="Product40"/>
    <x v="1"/>
    <s v="Kg"/>
    <n v="90"/>
    <n v="115.2"/>
    <n v="1170"/>
    <n v="1497.6000000000001"/>
    <n v="7"/>
    <x v="10"/>
    <x v="1"/>
  </r>
  <r>
    <s v="P0036"/>
    <d v="2022-11-08T00:00:00"/>
    <x v="14"/>
    <x v="0"/>
    <x v="1"/>
    <n v="0"/>
    <s v="Product36"/>
    <x v="4"/>
    <s v="Kg"/>
    <n v="90"/>
    <n v="96.3"/>
    <n v="990"/>
    <n v="1059.3"/>
    <n v="8"/>
    <x v="10"/>
    <x v="1"/>
  </r>
  <r>
    <s v="P0019"/>
    <d v="2022-11-08T00:00:00"/>
    <x v="9"/>
    <x v="0"/>
    <x v="0"/>
    <n v="0"/>
    <s v="Product19"/>
    <x v="2"/>
    <s v="Ft"/>
    <n v="150"/>
    <n v="210"/>
    <n v="1500"/>
    <n v="2100"/>
    <n v="8"/>
    <x v="10"/>
    <x v="1"/>
  </r>
  <r>
    <s v="P0027"/>
    <d v="2022-11-09T00:00:00"/>
    <x v="6"/>
    <x v="1"/>
    <x v="1"/>
    <n v="0"/>
    <s v="Product27"/>
    <x v="4"/>
    <s v="Lt"/>
    <n v="48"/>
    <n v="57.120000000000005"/>
    <n v="384"/>
    <n v="456.96000000000004"/>
    <n v="9"/>
    <x v="10"/>
    <x v="1"/>
  </r>
  <r>
    <s v="P0018"/>
    <d v="2022-11-10T00:00:00"/>
    <x v="11"/>
    <x v="2"/>
    <x v="0"/>
    <n v="0"/>
    <s v="Product18"/>
    <x v="2"/>
    <s v="No."/>
    <n v="37"/>
    <n v="49.21"/>
    <n v="259"/>
    <n v="344.47"/>
    <n v="10"/>
    <x v="10"/>
    <x v="1"/>
  </r>
  <r>
    <s v="P0027"/>
    <d v="2022-11-13T00:00:00"/>
    <x v="9"/>
    <x v="0"/>
    <x v="1"/>
    <n v="0"/>
    <s v="Product27"/>
    <x v="4"/>
    <s v="Lt"/>
    <n v="48"/>
    <n v="57.120000000000005"/>
    <n v="480"/>
    <n v="571.20000000000005"/>
    <n v="13"/>
    <x v="10"/>
    <x v="1"/>
  </r>
  <r>
    <s v="P0002"/>
    <d v="2022-11-14T00:00:00"/>
    <x v="5"/>
    <x v="2"/>
    <x v="1"/>
    <n v="0"/>
    <s v="Product02"/>
    <x v="3"/>
    <s v="Kg"/>
    <n v="105"/>
    <n v="142.80000000000001"/>
    <n v="105"/>
    <n v="142.80000000000001"/>
    <n v="14"/>
    <x v="10"/>
    <x v="1"/>
  </r>
  <r>
    <s v="P0012"/>
    <d v="2022-11-15T00:00:00"/>
    <x v="12"/>
    <x v="2"/>
    <x v="1"/>
    <n v="0"/>
    <s v="Product12"/>
    <x v="2"/>
    <s v="Kg"/>
    <n v="73"/>
    <n v="94.17"/>
    <n v="1022"/>
    <n v="1318.38"/>
    <n v="15"/>
    <x v="10"/>
    <x v="1"/>
  </r>
  <r>
    <s v="P0017"/>
    <d v="2022-11-16T00:00:00"/>
    <x v="6"/>
    <x v="1"/>
    <x v="0"/>
    <n v="0"/>
    <s v="Product17"/>
    <x v="2"/>
    <s v="Ft"/>
    <n v="134"/>
    <n v="156.78"/>
    <n v="1072"/>
    <n v="1254.24"/>
    <n v="16"/>
    <x v="10"/>
    <x v="1"/>
  </r>
  <r>
    <s v="P0034"/>
    <d v="2022-11-18T00:00:00"/>
    <x v="6"/>
    <x v="2"/>
    <x v="1"/>
    <n v="0"/>
    <s v="Product34"/>
    <x v="4"/>
    <s v="Lt"/>
    <n v="55"/>
    <n v="58.3"/>
    <n v="440"/>
    <n v="466.4"/>
    <n v="18"/>
    <x v="10"/>
    <x v="1"/>
  </r>
  <r>
    <s v="P0020"/>
    <d v="2022-11-21T00:00:00"/>
    <x v="2"/>
    <x v="2"/>
    <x v="1"/>
    <n v="0"/>
    <s v="Product20"/>
    <x v="0"/>
    <s v="Lt"/>
    <n v="61"/>
    <n v="76.25"/>
    <n v="366"/>
    <n v="457.5"/>
    <n v="21"/>
    <x v="10"/>
    <x v="1"/>
  </r>
  <r>
    <s v="P0036"/>
    <d v="2022-11-23T00:00:00"/>
    <x v="4"/>
    <x v="1"/>
    <x v="0"/>
    <n v="0"/>
    <s v="Product36"/>
    <x v="4"/>
    <s v="Kg"/>
    <n v="90"/>
    <n v="96.3"/>
    <n v="1080"/>
    <n v="1155.5999999999999"/>
    <n v="23"/>
    <x v="10"/>
    <x v="1"/>
  </r>
  <r>
    <s v="P0004"/>
    <d v="2022-11-25T00:00:00"/>
    <x v="3"/>
    <x v="2"/>
    <x v="1"/>
    <n v="0"/>
    <s v="Product04"/>
    <x v="3"/>
    <s v="Lt"/>
    <n v="44"/>
    <n v="48.84"/>
    <n v="220"/>
    <n v="244.20000000000002"/>
    <n v="25"/>
    <x v="10"/>
    <x v="1"/>
  </r>
  <r>
    <s v="P0032"/>
    <d v="2022-11-26T00:00:00"/>
    <x v="3"/>
    <x v="2"/>
    <x v="0"/>
    <n v="0"/>
    <s v="Product32"/>
    <x v="4"/>
    <s v="Kg"/>
    <n v="89"/>
    <n v="117.48"/>
    <n v="445"/>
    <n v="587.4"/>
    <n v="26"/>
    <x v="10"/>
    <x v="1"/>
  </r>
  <r>
    <s v="P0034"/>
    <d v="2022-11-27T00:00:00"/>
    <x v="1"/>
    <x v="2"/>
    <x v="0"/>
    <n v="0"/>
    <s v="Product34"/>
    <x v="4"/>
    <s v="Lt"/>
    <n v="55"/>
    <n v="58.3"/>
    <n v="825"/>
    <n v="874.5"/>
    <n v="27"/>
    <x v="10"/>
    <x v="1"/>
  </r>
  <r>
    <s v="P0031"/>
    <d v="2022-11-28T00:00:00"/>
    <x v="6"/>
    <x v="2"/>
    <x v="1"/>
    <n v="0"/>
    <s v="Product31"/>
    <x v="4"/>
    <s v="Kg"/>
    <n v="93"/>
    <n v="104.16"/>
    <n v="744"/>
    <n v="833.28"/>
    <n v="28"/>
    <x v="10"/>
    <x v="1"/>
  </r>
  <r>
    <s v="P0015"/>
    <d v="2022-11-30T00:00:00"/>
    <x v="13"/>
    <x v="2"/>
    <x v="0"/>
    <n v="0"/>
    <s v="Product15"/>
    <x v="2"/>
    <s v="No."/>
    <n v="12"/>
    <n v="15.719999999999999"/>
    <n v="24"/>
    <n v="31.439999999999998"/>
    <n v="30"/>
    <x v="10"/>
    <x v="1"/>
  </r>
  <r>
    <s v="P0028"/>
    <d v="2022-12-03T00:00:00"/>
    <x v="3"/>
    <x v="0"/>
    <x v="1"/>
    <n v="0"/>
    <s v="Product28"/>
    <x v="4"/>
    <s v="No."/>
    <n v="37"/>
    <n v="41.81"/>
    <n v="185"/>
    <n v="209.05"/>
    <n v="3"/>
    <x v="11"/>
    <x v="1"/>
  </r>
  <r>
    <s v="P0026"/>
    <d v="2022-12-04T00:00:00"/>
    <x v="9"/>
    <x v="2"/>
    <x v="1"/>
    <n v="0"/>
    <s v="Product26"/>
    <x v="4"/>
    <s v="No."/>
    <n v="18"/>
    <n v="24.66"/>
    <n v="180"/>
    <n v="246.6"/>
    <n v="4"/>
    <x v="11"/>
    <x v="1"/>
  </r>
  <r>
    <s v="P0044"/>
    <d v="2022-12-04T00:00:00"/>
    <x v="1"/>
    <x v="2"/>
    <x v="1"/>
    <n v="0"/>
    <s v="Product44"/>
    <x v="1"/>
    <s v="Kg"/>
    <n v="76"/>
    <n v="82.08"/>
    <n v="1140"/>
    <n v="1231.2"/>
    <n v="4"/>
    <x v="11"/>
    <x v="1"/>
  </r>
  <r>
    <s v="P0038"/>
    <d v="2022-12-07T00:00:00"/>
    <x v="4"/>
    <x v="2"/>
    <x v="1"/>
    <n v="0"/>
    <s v="Product38"/>
    <x v="1"/>
    <s v="Kg"/>
    <n v="72"/>
    <n v="79.92"/>
    <n v="864"/>
    <n v="959.04"/>
    <n v="7"/>
    <x v="11"/>
    <x v="1"/>
  </r>
  <r>
    <s v="P0016"/>
    <d v="2022-12-07T00:00:00"/>
    <x v="10"/>
    <x v="2"/>
    <x v="0"/>
    <n v="0"/>
    <s v="Product16"/>
    <x v="2"/>
    <s v="No."/>
    <n v="13"/>
    <n v="16.64"/>
    <n v="169"/>
    <n v="216.32"/>
    <n v="7"/>
    <x v="11"/>
    <x v="1"/>
  </r>
  <r>
    <s v="P0038"/>
    <d v="2022-12-07T00:00:00"/>
    <x v="3"/>
    <x v="2"/>
    <x v="1"/>
    <n v="0"/>
    <s v="Product38"/>
    <x v="1"/>
    <s v="Kg"/>
    <n v="72"/>
    <n v="79.92"/>
    <n v="360"/>
    <n v="399.6"/>
    <n v="7"/>
    <x v="11"/>
    <x v="1"/>
  </r>
  <r>
    <s v="P0027"/>
    <d v="2022-12-11T00:00:00"/>
    <x v="3"/>
    <x v="2"/>
    <x v="0"/>
    <n v="0"/>
    <s v="Product27"/>
    <x v="4"/>
    <s v="Lt"/>
    <n v="48"/>
    <n v="57.120000000000005"/>
    <n v="240"/>
    <n v="285.60000000000002"/>
    <n v="11"/>
    <x v="11"/>
    <x v="1"/>
  </r>
  <r>
    <s v="P0013"/>
    <d v="2022-12-11T00:00:00"/>
    <x v="0"/>
    <x v="0"/>
    <x v="0"/>
    <n v="0"/>
    <s v="Product13"/>
    <x v="2"/>
    <s v="Kg"/>
    <n v="112"/>
    <n v="122.08"/>
    <n v="1008"/>
    <n v="1098.72"/>
    <n v="11"/>
    <x v="11"/>
    <x v="1"/>
  </r>
  <r>
    <s v="P0014"/>
    <d v="2022-12-11T00:00:00"/>
    <x v="9"/>
    <x v="1"/>
    <x v="1"/>
    <n v="0"/>
    <s v="Product14"/>
    <x v="2"/>
    <s v="Kg"/>
    <n v="112"/>
    <n v="146.72"/>
    <n v="1120"/>
    <n v="1467.2"/>
    <n v="11"/>
    <x v="11"/>
    <x v="1"/>
  </r>
  <r>
    <s v="P0030"/>
    <d v="2022-12-12T00:00:00"/>
    <x v="0"/>
    <x v="0"/>
    <x v="1"/>
    <n v="0"/>
    <s v="Product30"/>
    <x v="4"/>
    <s v="Ft"/>
    <n v="148"/>
    <n v="201.28"/>
    <n v="1332"/>
    <n v="1811.52"/>
    <n v="12"/>
    <x v="11"/>
    <x v="1"/>
  </r>
  <r>
    <s v="P0041"/>
    <d v="2022-12-12T00:00:00"/>
    <x v="9"/>
    <x v="0"/>
    <x v="0"/>
    <n v="0"/>
    <s v="Product41"/>
    <x v="1"/>
    <s v="Ft"/>
    <n v="138"/>
    <n v="173.88"/>
    <n v="1380"/>
    <n v="1738.8"/>
    <n v="12"/>
    <x v="11"/>
    <x v="1"/>
  </r>
  <r>
    <s v="P0005"/>
    <d v="2022-12-14T00:00:00"/>
    <x v="7"/>
    <x v="2"/>
    <x v="1"/>
    <n v="0"/>
    <s v="Product05"/>
    <x v="3"/>
    <s v="Ft"/>
    <n v="133"/>
    <n v="155.61000000000001"/>
    <n v="532"/>
    <n v="622.44000000000005"/>
    <n v="14"/>
    <x v="11"/>
    <x v="1"/>
  </r>
  <r>
    <s v="P0009"/>
    <d v="2022-12-15T00:00:00"/>
    <x v="10"/>
    <x v="2"/>
    <x v="0"/>
    <n v="0"/>
    <s v="Product09"/>
    <x v="3"/>
    <s v="No."/>
    <n v="6"/>
    <n v="7.8599999999999994"/>
    <n v="78"/>
    <n v="102.17999999999999"/>
    <n v="15"/>
    <x v="11"/>
    <x v="1"/>
  </r>
  <r>
    <s v="P0044"/>
    <d v="2022-12-19T00:00:00"/>
    <x v="11"/>
    <x v="2"/>
    <x v="0"/>
    <n v="0"/>
    <s v="Product44"/>
    <x v="1"/>
    <s v="Kg"/>
    <n v="76"/>
    <n v="82.08"/>
    <n v="532"/>
    <n v="574.55999999999995"/>
    <n v="19"/>
    <x v="11"/>
    <x v="1"/>
  </r>
  <r>
    <s v="P0011"/>
    <d v="2022-12-19T00:00:00"/>
    <x v="12"/>
    <x v="2"/>
    <x v="1"/>
    <n v="0"/>
    <s v="Product11"/>
    <x v="2"/>
    <s v="Lt"/>
    <n v="44"/>
    <n v="48.4"/>
    <n v="616"/>
    <n v="677.6"/>
    <n v="19"/>
    <x v="11"/>
    <x v="1"/>
  </r>
  <r>
    <s v="P0009"/>
    <d v="2022-12-19T00:00:00"/>
    <x v="14"/>
    <x v="1"/>
    <x v="0"/>
    <n v="0"/>
    <s v="Product09"/>
    <x v="3"/>
    <s v="No."/>
    <n v="6"/>
    <n v="7.8599999999999994"/>
    <n v="66"/>
    <n v="86.46"/>
    <n v="19"/>
    <x v="11"/>
    <x v="1"/>
  </r>
  <r>
    <s v="P0006"/>
    <d v="2022-12-21T00:00:00"/>
    <x v="9"/>
    <x v="2"/>
    <x v="0"/>
    <n v="0"/>
    <s v="Product06"/>
    <x v="3"/>
    <s v="Kg"/>
    <n v="75"/>
    <n v="85.5"/>
    <n v="750"/>
    <n v="855"/>
    <n v="21"/>
    <x v="11"/>
    <x v="1"/>
  </r>
  <r>
    <s v="P0008"/>
    <d v="2022-12-29T00:00:00"/>
    <x v="1"/>
    <x v="2"/>
    <x v="0"/>
    <n v="0"/>
    <s v="Product08"/>
    <x v="3"/>
    <s v="Kg"/>
    <n v="83"/>
    <n v="94.62"/>
    <n v="1245"/>
    <n v="1419.3000000000002"/>
    <n v="29"/>
    <x v="11"/>
    <x v="1"/>
  </r>
  <r>
    <s v="P0042"/>
    <d v="2022-12-29T00:00:00"/>
    <x v="5"/>
    <x v="0"/>
    <x v="1"/>
    <n v="0"/>
    <s v="Product42"/>
    <x v="1"/>
    <s v="Ft"/>
    <n v="120"/>
    <n v="162"/>
    <n v="120"/>
    <n v="162"/>
    <n v="29"/>
    <x v="11"/>
    <x v="1"/>
  </r>
  <r>
    <s v="P0041"/>
    <d v="2022-12-30T00:00:00"/>
    <x v="12"/>
    <x v="2"/>
    <x v="0"/>
    <n v="0"/>
    <s v="Product41"/>
    <x v="1"/>
    <s v="Ft"/>
    <n v="138"/>
    <n v="173.88"/>
    <n v="1932"/>
    <n v="2434.3199999999997"/>
    <n v="30"/>
    <x v="11"/>
    <x v="1"/>
  </r>
  <r>
    <s v="P0033"/>
    <d v="2022-12-31T00:00:00"/>
    <x v="4"/>
    <x v="1"/>
    <x v="0"/>
    <n v="0"/>
    <s v="Product33"/>
    <x v="4"/>
    <s v="Kg"/>
    <n v="95"/>
    <n v="119.7"/>
    <n v="1140"/>
    <n v="1436.4"/>
    <n v="31"/>
    <x v="11"/>
    <x v="1"/>
  </r>
  <r>
    <s v="P0011"/>
    <d v="2022-12-31T00:00:00"/>
    <x v="2"/>
    <x v="1"/>
    <x v="0"/>
    <n v="0"/>
    <s v="Product11"/>
    <x v="2"/>
    <s v="Lt"/>
    <n v="44"/>
    <n v="48.4"/>
    <n v="264"/>
    <n v="290.39999999999998"/>
    <n v="31"/>
    <x v="11"/>
    <x v="1"/>
  </r>
  <r>
    <s v="P0011"/>
    <d v="2022-12-31T00:00:00"/>
    <x v="8"/>
    <x v="0"/>
    <x v="1"/>
    <n v="0"/>
    <m/>
    <x v="2"/>
    <s v="Lt"/>
    <n v="44"/>
    <n v="48.4"/>
    <n v="132"/>
    <n v="145.19999999999999"/>
    <n v="31"/>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9">
  <location ref="A3:B7" firstHeaderRow="1" firstDataRow="1" firstDataCol="1"/>
  <pivotFields count="16">
    <pivotField showAll="0"/>
    <pivotField showAll="0"/>
    <pivotField showAll="0"/>
    <pivotField axis="axisRow" showAll="0">
      <items count="5">
        <item x="2"/>
        <item x="1"/>
        <item x="0"/>
        <item n="blank" h="1" x="3"/>
        <item t="default"/>
      </items>
    </pivotField>
    <pivotField showAll="0"/>
    <pivotField showAll="0"/>
    <pivotField showAll="0"/>
    <pivotField showAll="0"/>
    <pivotField showAll="0"/>
    <pivotField showAll="0"/>
    <pivotField showAll="0"/>
    <pivotField showAll="0"/>
    <pivotField dataField="1" showAll="0">
      <items count="364">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x="362"/>
        <item t="default"/>
      </items>
    </pivotField>
    <pivotField showAll="0"/>
    <pivotField showAll="0"/>
    <pivotField showAll="0"/>
  </pivotFields>
  <rowFields count="1">
    <field x="3"/>
  </rowFields>
  <rowItems count="4">
    <i>
      <x/>
    </i>
    <i>
      <x v="1"/>
    </i>
    <i>
      <x v="2"/>
    </i>
    <i t="grand">
      <x/>
    </i>
  </rowItems>
  <colItems count="1">
    <i/>
  </colItems>
  <dataFields count="1">
    <dataField name="Selling Value" fld="12" baseField="0" baseItem="0"/>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3" count="1" selected="0">
            <x v="0"/>
          </reference>
        </references>
      </pivotArea>
    </chartFormat>
    <chartFormat chart="12" format="10">
      <pivotArea type="data" outline="0" fieldPosition="0">
        <references count="2">
          <reference field="4294967294" count="1" selected="0">
            <x v="0"/>
          </reference>
          <reference field="3" count="1" selected="0">
            <x v="1"/>
          </reference>
        </references>
      </pivotArea>
    </chartFormat>
    <chartFormat chart="1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3"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70">
  <location ref="A3:B6"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pivotField showAll="0"/>
    <pivotField numFmtId="164" showAll="0"/>
    <pivotField numFmtId="164" showAll="0"/>
    <pivotField dataField="1" numFmtId="164" showAll="0"/>
    <pivotField numFmtId="164" showAll="0"/>
    <pivotField showAll="0"/>
    <pivotField showAll="0"/>
    <pivotField showAll="0"/>
  </pivotFields>
  <rowFields count="1">
    <field x="4"/>
  </rowFields>
  <rowItems count="3">
    <i>
      <x/>
    </i>
    <i>
      <x v="1"/>
    </i>
    <i t="grand">
      <x/>
    </i>
  </rowItems>
  <colItems count="1">
    <i/>
  </colItems>
  <dataFields count="1">
    <dataField name="Product Type" fld="11" baseField="0" baseItem="0"/>
  </dataFields>
  <chartFormats count="12">
    <chartFormat chart="43" format="1"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47" format="1">
      <pivotArea type="data" outline="0" fieldPosition="0">
        <references count="2">
          <reference field="4294967294" count="1" selected="0">
            <x v="0"/>
          </reference>
          <reference field="4" count="1" selected="0">
            <x v="0"/>
          </reference>
        </references>
      </pivotArea>
    </chartFormat>
    <chartFormat chart="47" format="2">
      <pivotArea type="data" outline="0" fieldPosition="0">
        <references count="2">
          <reference field="4294967294" count="1" selected="0">
            <x v="0"/>
          </reference>
          <reference field="4" count="1" selected="0">
            <x v="1"/>
          </reference>
        </references>
      </pivotArea>
    </chartFormat>
    <chartFormat chart="59" format="6" series="1">
      <pivotArea type="data" outline="0" fieldPosition="0">
        <references count="1">
          <reference field="4294967294" count="1" selected="0">
            <x v="0"/>
          </reference>
        </references>
      </pivotArea>
    </chartFormat>
    <chartFormat chart="59" format="7">
      <pivotArea type="data" outline="0" fieldPosition="0">
        <references count="2">
          <reference field="4294967294" count="1" selected="0">
            <x v="0"/>
          </reference>
          <reference field="4" count="1" selected="0">
            <x v="0"/>
          </reference>
        </references>
      </pivotArea>
    </chartFormat>
    <chartFormat chart="59" format="8">
      <pivotArea type="data" outline="0" fieldPosition="0">
        <references count="2">
          <reference field="4294967294" count="1" selected="0">
            <x v="0"/>
          </reference>
          <reference field="4" count="1" selected="0">
            <x v="1"/>
          </reference>
        </references>
      </pivotArea>
    </chartFormat>
    <chartFormat chart="65" format="11" series="1">
      <pivotArea type="data" outline="0" fieldPosition="0">
        <references count="1">
          <reference field="4294967294" count="1" selected="0">
            <x v="0"/>
          </reference>
        </references>
      </pivotArea>
    </chartFormat>
    <chartFormat chart="65" format="12">
      <pivotArea type="data" outline="0" fieldPosition="0">
        <references count="2">
          <reference field="4294967294" count="1" selected="0">
            <x v="0"/>
          </reference>
          <reference field="4" count="1" selected="0">
            <x v="0"/>
          </reference>
        </references>
      </pivotArea>
    </chartFormat>
    <chartFormat chart="65" format="1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PivotTable2"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91">
  <location ref="A4:B12" firstHeaderRow="1" firstDataRow="1" firstDataCol="1" rowPageCount="1" colPageCount="1"/>
  <pivotFields count="16">
    <pivotField numFmtId="1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16">
        <item x="5"/>
        <item x="13"/>
        <item x="8"/>
        <item x="7"/>
        <item x="3"/>
        <item x="2"/>
        <item x="11"/>
        <item x="6"/>
        <item x="0"/>
        <item x="9"/>
        <item x="14"/>
        <item x="4"/>
        <item x="10"/>
        <item x="12"/>
        <item x="1"/>
        <item t="default"/>
      </items>
    </pivotField>
    <pivotField showAll="0"/>
    <pivotField showAll="0"/>
    <pivotField numFmtId="165" showAll="0"/>
    <pivotField showAll="0"/>
    <pivotField showAll="0">
      <items count="6">
        <item sd="0" x="3"/>
        <item sd="0" x="2"/>
        <item sd="0" x="0"/>
        <item sd="0" x="4"/>
        <item sd="0" x="1"/>
        <item t="default" sd="0"/>
      </items>
    </pivotField>
    <pivotField name="Product Type" axis="axisPage" multipleItemSelectionAllowed="1" showAll="0">
      <items count="5">
        <item h="1" x="0"/>
        <item h="1" x="1"/>
        <item x="2"/>
        <item h="1" x="3"/>
        <item t="default"/>
      </items>
    </pivotField>
    <pivotField numFmtId="164" showAll="0"/>
    <pivotField numFmtId="164" showAll="0"/>
    <pivotField numFmtId="164" showAll="0"/>
    <pivotField dataField="1" numFmtId="164" showAll="0"/>
    <pivotField showAll="0"/>
    <pivotField showAll="0"/>
    <pivotField showAll="0"/>
  </pivotFields>
  <rowFields count="1">
    <field x="1"/>
  </rowFields>
  <rowItems count="8">
    <i>
      <x v="3"/>
    </i>
    <i>
      <x v="6"/>
    </i>
    <i>
      <x v="10"/>
    </i>
    <i>
      <x v="19"/>
    </i>
    <i>
      <x v="26"/>
    </i>
    <i>
      <x v="28"/>
    </i>
    <i>
      <x v="33"/>
    </i>
    <i t="grand">
      <x/>
    </i>
  </rowItems>
  <colItems count="1">
    <i/>
  </colItems>
  <pageFields count="1">
    <pageField fld="8" hier="-1"/>
  </pageFields>
  <dataFields count="1">
    <dataField name="Sum of Total Selling Value" fld="12" baseField="0" baseItem="0"/>
  </dataFields>
  <chartFormats count="3">
    <chartFormat chart="63" format="0" series="1">
      <pivotArea type="data" outline="0" fieldPosition="0">
        <references count="1">
          <reference field="4294967294" count="1" selected="0">
            <x v="0"/>
          </reference>
        </references>
      </pivotArea>
    </chartFormat>
    <chartFormat chart="80" format="3" series="1">
      <pivotArea type="data" outline="0" fieldPosition="0">
        <references count="1">
          <reference field="4294967294" count="1" selected="0">
            <x v="0"/>
          </reference>
        </references>
      </pivotArea>
    </chartFormat>
    <chartFormat chart="8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6000000}" name="PivotTable4" cacheId="3"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6">
  <location ref="A3:B35"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pivotField showAll="0">
      <items count="3">
        <item x="1"/>
        <item x="0"/>
        <item t="default"/>
      </items>
    </pivotField>
    <pivotField numFmtId="165" showAll="0"/>
    <pivotField showAll="0"/>
    <pivotField showAll="0"/>
    <pivotField showAll="0"/>
    <pivotField numFmtId="164" showAll="0"/>
    <pivotField numFmtId="164" showAll="0"/>
    <pivotField dataField="1" numFmtId="164" showAll="0"/>
    <pivotField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sd="0" x="0"/>
        <item sd="0" x="1"/>
        <item sd="0" x="2"/>
        <item sd="0" x="3"/>
        <item sd="0" x="4"/>
        <item sd="0" x="5"/>
        <item sd="0" x="6"/>
        <item sd="0" x="7"/>
        <item sd="0" x="8"/>
        <item sd="0" x="9"/>
        <item sd="0" x="10"/>
        <item sd="0" x="11"/>
        <item t="default" sd="0"/>
      </items>
    </pivotField>
    <pivotField showAll="0"/>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Buying Value" fld="11" baseField="0" baseItem="0" numFmtId="164"/>
  </dataFields>
  <chartFormats count="3">
    <chartFormat chart="0" format="6"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 chart="1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F629CA-67D9-4F16-A870-A8BBB7A114B0}"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B9" firstHeaderRow="1" firstDataRow="1" firstDataCol="1"/>
  <pivotFields count="16">
    <pivotField showAll="0"/>
    <pivotField numFmtId="14" showAll="0"/>
    <pivotField showAll="0"/>
    <pivotField showAll="0">
      <items count="4">
        <item h="1" x="2"/>
        <item x="1"/>
        <item h="1" x="0"/>
        <item t="default"/>
      </items>
    </pivotField>
    <pivotField showAll="0">
      <items count="3">
        <item x="1"/>
        <item h="1" x="0"/>
        <item t="default"/>
      </items>
    </pivotField>
    <pivotField numFmtId="165" showAll="0"/>
    <pivotField showAll="0"/>
    <pivotField axis="axisRow" showAll="0">
      <items count="6">
        <item x="3"/>
        <item x="2"/>
        <item x="0"/>
        <item x="4"/>
        <item x="1"/>
        <item t="default"/>
      </items>
    </pivotField>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6">
    <i>
      <x/>
    </i>
    <i>
      <x v="1"/>
    </i>
    <i>
      <x v="2"/>
    </i>
    <i>
      <x v="3"/>
    </i>
    <i>
      <x v="4"/>
    </i>
    <i t="grand">
      <x/>
    </i>
  </rowItems>
  <colItems count="1">
    <i/>
  </colItems>
  <dataFields count="1">
    <dataField name="Sum of Total Selling Value" fld="12" baseField="0" baseItem="0" numFmtId="164"/>
  </dataFields>
  <chartFormats count="3">
    <chartFormat chart="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122A68-7775-4699-A8F3-2554422FBBB9}"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pivotFields count="16">
    <pivotField showAll="0"/>
    <pivotField numFmtId="14" showAll="0"/>
    <pivotField showAll="0"/>
    <pivotField showAll="0">
      <items count="4">
        <item h="1" x="2"/>
        <item x="1"/>
        <item h="1" x="0"/>
        <item t="default"/>
      </items>
    </pivotField>
    <pivotField showAll="0">
      <items count="3">
        <item x="1"/>
        <item h="1" x="0"/>
        <item t="default"/>
      </items>
    </pivotField>
    <pivotField numFmtId="165" showAll="0"/>
    <pivotField showAll="0"/>
    <pivotField showAll="0"/>
    <pivotField showAll="0"/>
    <pivotField numFmtId="164" showAll="0"/>
    <pivotField numFmtId="164" showAll="0"/>
    <pivotField dataField="1" numFmtId="164" showAll="0"/>
    <pivotField dataField="1" numFmtId="16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Buying Value" fld="11" baseField="0" baseItem="0" numFmtId="164"/>
    <dataField name="Sum of Total Selling Value2"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3C41D0-41D7-4BB1-BF2E-1FE3944511CF}"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F14" firstHeaderRow="0" firstDataRow="1" firstDataCol="1"/>
  <pivotFields count="16">
    <pivotField showAll="0"/>
    <pivotField numFmtId="14" showAll="0"/>
    <pivotField showAll="0"/>
    <pivotField showAll="0">
      <items count="4">
        <item h="1" x="2"/>
        <item x="1"/>
        <item h="1" x="0"/>
        <item t="default"/>
      </items>
    </pivotField>
    <pivotField showAll="0">
      <items count="3">
        <item x="1"/>
        <item h="1" x="0"/>
        <item t="default"/>
      </items>
    </pivotField>
    <pivotField numFmtId="165" showAll="0"/>
    <pivotField showAll="0"/>
    <pivotField showAll="0"/>
    <pivotField showAll="0"/>
    <pivotField numFmtId="164" showAll="0"/>
    <pivotField numFmtId="164" showAll="0"/>
    <pivotField dataField="1" numFmtId="164" showAll="0"/>
    <pivotField dataField="1" numFmtId="16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Buying Value" fld="11" baseField="0" baseItem="0" numFmtId="164"/>
    <dataField name="Sum of Total Selling Value2"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A98F93-8A71-4E94-92B1-DE869897D136}"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B7" firstHeaderRow="1" firstDataRow="1" firstDataCol="1"/>
  <pivotFields count="16">
    <pivotField showAll="0"/>
    <pivotField numFmtId="14" showAll="0"/>
    <pivotField showAll="0">
      <items count="16">
        <item x="5"/>
        <item x="13"/>
        <item x="8"/>
        <item x="7"/>
        <item x="3"/>
        <item x="2"/>
        <item x="11"/>
        <item x="6"/>
        <item x="0"/>
        <item x="9"/>
        <item x="14"/>
        <item x="4"/>
        <item x="10"/>
        <item x="12"/>
        <item x="1"/>
        <item t="default"/>
      </items>
    </pivotField>
    <pivotField showAll="0">
      <items count="4">
        <item h="1" x="2"/>
        <item x="1"/>
        <item h="1" x="0"/>
        <item t="default"/>
      </items>
    </pivotField>
    <pivotField showAll="0">
      <items count="3">
        <item x="1"/>
        <item h="1" x="0"/>
        <item t="default"/>
      </items>
    </pivotField>
    <pivotField numFmtId="165" showAll="0"/>
    <pivotField showAll="0"/>
    <pivotField axis="axisRow" showAll="0">
      <items count="6">
        <item x="3"/>
        <item x="2"/>
        <item x="0"/>
        <item x="4"/>
        <item x="1"/>
        <item t="default"/>
      </items>
    </pivotField>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6">
    <i>
      <x/>
    </i>
    <i>
      <x v="1"/>
    </i>
    <i>
      <x v="2"/>
    </i>
    <i>
      <x v="3"/>
    </i>
    <i>
      <x v="4"/>
    </i>
    <i t="grand">
      <x/>
    </i>
  </rowItems>
  <colItems count="1">
    <i/>
  </colItems>
  <dataFields count="1">
    <dataField name="Sum of Total Selling Value" fld="12" baseField="0" baseItem="0" numFmtId="164"/>
  </dataFields>
  <chartFormats count="3">
    <chartFormat chart="5"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67C31B-CC2C-4716-957A-94C681F5B727}" name="PivotTable8"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58">
  <location ref="D22:E2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pivotField showAll="0"/>
    <pivotField numFmtId="164" showAll="0"/>
    <pivotField numFmtId="164" showAll="0"/>
    <pivotField dataField="1" numFmtId="164" showAll="0"/>
    <pivotField numFmtId="164" showAll="0"/>
    <pivotField showAll="0"/>
    <pivotField showAll="0"/>
    <pivotField showAll="0"/>
  </pivotFields>
  <rowFields count="1">
    <field x="4"/>
  </rowFields>
  <rowItems count="3">
    <i>
      <x/>
    </i>
    <i>
      <x v="1"/>
    </i>
    <i t="grand">
      <x/>
    </i>
  </rowItems>
  <colItems count="1">
    <i/>
  </colItems>
  <dataFields count="1">
    <dataField name="Product Type" fld="11" baseField="0" baseItem="0"/>
  </dataFields>
  <chartFormats count="9">
    <chartFormat chart="43" format="1"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47" format="1">
      <pivotArea type="data" outline="0" fieldPosition="0">
        <references count="2">
          <reference field="4294967294" count="1" selected="0">
            <x v="0"/>
          </reference>
          <reference field="4" count="1" selected="0">
            <x v="0"/>
          </reference>
        </references>
      </pivotArea>
    </chartFormat>
    <chartFormat chart="47" format="2">
      <pivotArea type="data" outline="0" fieldPosition="0">
        <references count="2">
          <reference field="4294967294" count="1" selected="0">
            <x v="0"/>
          </reference>
          <reference field="4" count="1" selected="0">
            <x v="1"/>
          </reference>
        </references>
      </pivotArea>
    </chartFormat>
    <chartFormat chart="53" format="6" series="1">
      <pivotArea type="data" outline="0" fieldPosition="0">
        <references count="1">
          <reference field="4294967294" count="1" selected="0">
            <x v="0"/>
          </reference>
        </references>
      </pivotArea>
    </chartFormat>
    <chartFormat chart="53" format="7">
      <pivotArea type="data" outline="0" fieldPosition="0">
        <references count="2">
          <reference field="4294967294" count="1" selected="0">
            <x v="0"/>
          </reference>
          <reference field="4" count="1" selected="0">
            <x v="0"/>
          </reference>
        </references>
      </pivotArea>
    </chartFormat>
    <chartFormat chart="5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716B9B-C7B8-4606-98B0-A12E9453A379}" name="PivotTable7"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6">
  <location ref="D16:E20" firstHeaderRow="1" firstDataRow="1" firstDataCol="1"/>
  <pivotFields count="16">
    <pivotField showAll="0"/>
    <pivotField showAll="0"/>
    <pivotField showAll="0"/>
    <pivotField axis="axisRow" showAll="0">
      <items count="5">
        <item x="2"/>
        <item x="1"/>
        <item x="0"/>
        <item n="Whole Sale" h="1" x="3"/>
        <item t="default"/>
      </items>
    </pivotField>
    <pivotField showAll="0"/>
    <pivotField showAll="0"/>
    <pivotField showAll="0"/>
    <pivotField showAll="0"/>
    <pivotField showAll="0"/>
    <pivotField showAll="0"/>
    <pivotField showAll="0"/>
    <pivotField showAll="0"/>
    <pivotField dataField="1" showAll="0">
      <items count="364">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x="362"/>
        <item t="default"/>
      </items>
    </pivotField>
    <pivotField showAll="0"/>
    <pivotField showAll="0"/>
    <pivotField showAll="0">
      <items count="4">
        <item x="0"/>
        <item h="1" x="1"/>
        <item h="1" x="2"/>
        <item t="default"/>
      </items>
    </pivotField>
  </pivotFields>
  <rowFields count="1">
    <field x="3"/>
  </rowFields>
  <rowItems count="4">
    <i>
      <x/>
    </i>
    <i>
      <x v="1"/>
    </i>
    <i>
      <x v="2"/>
    </i>
    <i t="grand">
      <x/>
    </i>
  </rowItems>
  <colItems count="1">
    <i/>
  </colItems>
  <dataFields count="1">
    <dataField name="Selling Value" fld="12" baseField="0" baseItem="0"/>
  </dataFields>
  <chartFormats count="20">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0"/>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2"/>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3" count="1" selected="0">
            <x v="0"/>
          </reference>
        </references>
      </pivotArea>
    </chartFormat>
    <chartFormat chart="10" format="18">
      <pivotArea type="data" outline="0" fieldPosition="0">
        <references count="2">
          <reference field="4294967294" count="1" selected="0">
            <x v="0"/>
          </reference>
          <reference field="3" count="1" selected="0">
            <x v="1"/>
          </reference>
        </references>
      </pivotArea>
    </chartFormat>
    <chartFormat chart="10" format="19">
      <pivotArea type="data" outline="0" fieldPosition="0">
        <references count="2">
          <reference field="4294967294" count="1" selected="0">
            <x v="0"/>
          </reference>
          <reference field="3" count="1" selected="0">
            <x v="2"/>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3" count="1" selected="0">
            <x v="0"/>
          </reference>
        </references>
      </pivotArea>
    </chartFormat>
    <chartFormat chart="15" format="7">
      <pivotArea type="data" outline="0" fieldPosition="0">
        <references count="2">
          <reference field="4294967294" count="1" selected="0">
            <x v="0"/>
          </reference>
          <reference field="3" count="1" selected="0">
            <x v="1"/>
          </reference>
        </references>
      </pivotArea>
    </chartFormat>
    <chartFormat chart="15" format="8">
      <pivotArea type="data" outline="0" fieldPosition="0">
        <references count="2">
          <reference field="4294967294" count="1" selected="0">
            <x v="0"/>
          </reference>
          <reference field="3" count="1" selected="0">
            <x v="2"/>
          </reference>
        </references>
      </pivotArea>
    </chartFormat>
    <chartFormat chart="13" format="1">
      <pivotArea type="data" outline="0" fieldPosition="0">
        <references count="2">
          <reference field="4294967294" count="1" selected="0">
            <x v="0"/>
          </reference>
          <reference field="3" count="1" selected="0">
            <x v="0"/>
          </reference>
        </references>
      </pivotArea>
    </chartFormat>
    <chartFormat chart="13" format="2">
      <pivotArea type="data" outline="0" fieldPosition="0">
        <references count="2">
          <reference field="4294967294" count="1" selected="0">
            <x v="0"/>
          </reference>
          <reference field="3" count="1" selected="0">
            <x v="1"/>
          </reference>
        </references>
      </pivotArea>
    </chartFormat>
    <chartFormat chart="13"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93EFD34-B056-4489-85D1-967C37CA999E}"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9">
  <location ref="H3:I21" firstHeaderRow="1" firstDataRow="1" firstDataCol="1" rowPageCount="1" colPageCount="1"/>
  <pivotFields count="16">
    <pivotField numFmtId="1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16">
        <item x="5"/>
        <item x="13"/>
        <item x="8"/>
        <item x="7"/>
        <item x="3"/>
        <item x="2"/>
        <item x="11"/>
        <item x="6"/>
        <item x="0"/>
        <item x="9"/>
        <item x="14"/>
        <item x="4"/>
        <item x="10"/>
        <item x="12"/>
        <item x="1"/>
        <item t="default"/>
      </items>
    </pivotField>
    <pivotField showAll="0"/>
    <pivotField showAll="0"/>
    <pivotField numFmtId="165" showAll="0"/>
    <pivotField showAll="0"/>
    <pivotField showAll="0">
      <items count="6">
        <item sd="0" x="3"/>
        <item sd="0" x="2"/>
        <item sd="0" x="0"/>
        <item sd="0" x="4"/>
        <item sd="0" x="1"/>
        <item t="default" sd="0"/>
      </items>
    </pivotField>
    <pivotField name="Product Type" axis="axisPage" multipleItemSelectionAllowed="1" showAll="0">
      <items count="5">
        <item h="1" x="0"/>
        <item x="1"/>
        <item h="1" x="2"/>
        <item h="1" x="3"/>
        <item t="default"/>
      </items>
    </pivotField>
    <pivotField numFmtId="164" showAll="0"/>
    <pivotField numFmtId="164" showAll="0"/>
    <pivotField numFmtId="164" showAll="0"/>
    <pivotField dataField="1" numFmtId="164" showAll="0"/>
    <pivotField showAll="0"/>
    <pivotField showAll="0"/>
    <pivotField showAll="0"/>
  </pivotFields>
  <rowFields count="1">
    <field x="1"/>
  </rowFields>
  <rowItems count="18">
    <i>
      <x/>
    </i>
    <i>
      <x v="1"/>
    </i>
    <i>
      <x v="2"/>
    </i>
    <i>
      <x v="5"/>
    </i>
    <i>
      <x v="7"/>
    </i>
    <i>
      <x v="11"/>
    </i>
    <i>
      <x v="12"/>
    </i>
    <i>
      <x v="13"/>
    </i>
    <i>
      <x v="30"/>
    </i>
    <i>
      <x v="31"/>
    </i>
    <i>
      <x v="32"/>
    </i>
    <i>
      <x v="35"/>
    </i>
    <i>
      <x v="36"/>
    </i>
    <i>
      <x v="37"/>
    </i>
    <i>
      <x v="39"/>
    </i>
    <i>
      <x v="42"/>
    </i>
    <i>
      <x v="43"/>
    </i>
    <i t="grand">
      <x/>
    </i>
  </rowItems>
  <colItems count="1">
    <i/>
  </colItems>
  <pageFields count="1">
    <pageField fld="8" hier="-1"/>
  </pageFields>
  <dataFields count="1">
    <dataField name="Sum of Total Selling Value" fld="12" baseField="0" baseItem="0"/>
  </dataFields>
  <chartFormats count="2">
    <chartFormat chart="63" format="0" series="1">
      <pivotArea type="data" outline="0" fieldPosition="0">
        <references count="1">
          <reference field="4294967294" count="1" selected="0">
            <x v="0"/>
          </reference>
        </references>
      </pivotArea>
    </chartFormat>
    <chartFormat chart="7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883D799-143E-47B3-8756-087A538A9A71}" name="PivotTable3" cacheId="3"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5">
  <location ref="A9:B41"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pivotField showAll="0">
      <items count="3">
        <item x="1"/>
        <item x="0"/>
        <item t="default"/>
      </items>
    </pivotField>
    <pivotField numFmtId="165" showAll="0"/>
    <pivotField showAll="0"/>
    <pivotField showAll="0"/>
    <pivotField showAll="0"/>
    <pivotField numFmtId="164" showAll="0"/>
    <pivotField numFmtId="164" showAll="0"/>
    <pivotField dataField="1" numFmtId="164" showAll="0"/>
    <pivotField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sd="0" x="0"/>
        <item sd="0" x="1"/>
        <item sd="0" x="2"/>
        <item sd="0" x="3"/>
        <item sd="0" x="4"/>
        <item sd="0" x="5"/>
        <item sd="0" x="6"/>
        <item sd="0" x="7"/>
        <item sd="0" x="8"/>
        <item sd="0" x="9"/>
        <item sd="0" x="10"/>
        <item sd="0" x="11"/>
        <item t="default" sd="0"/>
      </items>
    </pivotField>
    <pivotField showAll="0"/>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Buying Value" fld="11" baseField="0" baseItem="0" numFmtId="164"/>
  </dataFields>
  <chartFormats count="2">
    <chartFormat chart="3" format="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2" xr10:uid="{5EFAE903-5614-4091-8AEF-A68674082813}" sourceName="SALE TYPE">
  <pivotTables>
    <pivotTable tabId="16" name="PivotTable1"/>
    <pivotTable tabId="16" name="PivotTable2"/>
    <pivotTable tabId="13" name="PivotTable2"/>
    <pivotTable tabId="14" name="PivotTable3"/>
  </pivotTables>
  <data>
    <tabular pivotCacheId="1472465820">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7A6DE3F8-B2E9-4C5B-A95C-BF543655E184}" sourceName="PAYMENT MODE">
  <pivotTables>
    <pivotTable tabId="16" name="PivotTable1"/>
    <pivotTable tabId="16" name="PivotTable2"/>
    <pivotTable tabId="13" name="PivotTable2"/>
    <pivotTable tabId="14" name="PivotTable3"/>
  </pivotTables>
  <data>
    <tabular pivotCacheId="1472465820">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4AD98A2B-0CF5-40F5-A6E9-472E1210205C}" sourceName="Month">
  <pivotTables>
    <pivotTable tabId="16" name="PivotTable1"/>
    <pivotTable tabId="16" name="PivotTable2"/>
    <pivotTable tabId="14" name="PivotTable3"/>
    <pivotTable tabId="13" name="PivotTable2"/>
  </pivotTables>
  <data>
    <tabular pivotCacheId="147246582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92F30F1-9E43-49DC-8DD0-F9D5352DCE55}" sourceName="Year">
  <pivotTables>
    <pivotTable tabId="16" name="PivotTable1"/>
    <pivotTable tabId="16" name="PivotTable2"/>
    <pivotTable tabId="13" name="PivotTable2"/>
    <pivotTable tabId="14" name="PivotTable3"/>
  </pivotTables>
  <data>
    <tabular pivotCacheId="147246582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19C45A79-3712-4F09-9EAE-F4B56318318B}" cache="Slicer_SALE_TYPE2" caption="SALE TYPE" rowHeight="234950"/>
  <slicer name="PAYMENT MODE" xr10:uid="{31E71751-3BF1-4224-BC82-969552441212}" cache="Slicer_PAYMENT_MODE1" caption="PAYMENT MODE" rowHeight="234950"/>
  <slicer name="Month 1" xr10:uid="{FB6D409E-06A1-4A14-A12C-F8028256EE9B}" cache="Slicer_Month2" caption="Month" rowHeight="234950"/>
  <slicer name="Year" xr10:uid="{8CC032A2-6A40-4CB2-A5E2-1F8BFA5C28D0}"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3" xr10:uid="{FBE48217-DFC6-4739-9435-FC3AB88465E3}" cache="Slicer_SALE_TYPE2" caption="SALE TYPE" style="SlicerStyleDark2" rowHeight="234950"/>
  <slicer name="PAYMENT MODE 2" xr10:uid="{462A6C37-F103-42C3-BC98-3A993978503B}" cache="Slicer_PAYMENT_MODE1" caption="PAYMENT MODE" style="SlicerStyleDark2" rowHeight="234950"/>
  <slicer name="Month 2" xr10:uid="{73AFF047-AB26-4669-BA6E-011C9324F068}" cache="Slicer_Month2" caption="MONTH" columnCount="12" style="SlicerStyleDark2" rowHeight="234950"/>
  <slicer name="Year 1" xr10:uid="{6786C0EB-0C29-418F-8480-1985B1755A72}" cache="Slicer_Year" caption="YEAR"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E45562-2A1E-4DFE-A33C-31CE4738C1A1}" name="InputData" displayName="InputData" ref="A1:P528" totalsRowShown="0" headerRowDxfId="27" headerRowBorderDxfId="26">
  <autoFilter ref="A1:P528" xr:uid="{ECE45562-2A1E-4DFE-A33C-31CE4738C1A1}"/>
  <sortState xmlns:xlrd2="http://schemas.microsoft.com/office/spreadsheetml/2017/richdata2" ref="A2:E527">
    <sortCondition ref="A1:A527"/>
  </sortState>
  <tableColumns count="16">
    <tableColumn id="1" xr3:uid="{72FB4580-047F-4843-869C-214EE1832E1C}" name="DATE" dataDxfId="25"/>
    <tableColumn id="3" xr3:uid="{34D008C7-0910-4403-A852-9A871AB661E0}" name="PRODUCT ID" dataDxfId="24"/>
    <tableColumn id="2" xr3:uid="{C78BE066-FACB-4D93-9A4A-BADA4567D809}" name="QUANTITY" dataDxfId="23"/>
    <tableColumn id="4" xr3:uid="{DF6916CC-A3B0-4C7F-B771-AAB061CBDD7C}" name="SALE TYPE" dataDxfId="22"/>
    <tableColumn id="5" xr3:uid="{AD770695-1F6A-4EF1-BC7C-DF7386364E5E}" name="PAYMENT MODE" dataDxfId="21"/>
    <tableColumn id="6" xr3:uid="{E48EFD2A-F701-4D77-9272-2D47E01833B7}" name="DISCOUNT %" dataDxfId="20"/>
    <tableColumn id="7" xr3:uid="{0B1A57F0-D94D-4DFE-B85F-C0FD4DF1D2C9}" name="PRODUCT" dataDxfId="19">
      <calculatedColumnFormula>VLOOKUP(InputData[[#This Row],[PRODUCT ID]],[1]!MasterData[#Data],2,0)</calculatedColumnFormula>
    </tableColumn>
    <tableColumn id="8" xr3:uid="{EB5235E3-30E5-45A4-8FC1-730824411183}" name="CATEGORY" dataDxfId="18">
      <calculatedColumnFormula>VLOOKUP(InputData[[#This Row],[PRODUCT ID]],[1]!MasterData[#Data],3,0)</calculatedColumnFormula>
    </tableColumn>
    <tableColumn id="9" xr3:uid="{6AD7C5E6-8FD9-4288-AB31-2C7F53A0BF1F}" name="UOM" dataDxfId="17">
      <calculatedColumnFormula>VLOOKUP(InputData[[#This Row],[PRODUCT ID]],[1]!MasterData[#Data],4,0)</calculatedColumnFormula>
    </tableColumn>
    <tableColumn id="10" xr3:uid="{791CDD46-184E-4073-B013-5A25C993D1E0}" name="BUYING PRIZE" dataDxfId="16">
      <calculatedColumnFormula>VLOOKUP(InputData[[#This Row],[PRODUCT ID]],[1]!MasterData[#Data],5,0)</calculatedColumnFormula>
    </tableColumn>
    <tableColumn id="11" xr3:uid="{D11E345E-62E8-4489-84BE-042119CFDE0C}" name="SELLING PRICE" dataDxfId="15">
      <calculatedColumnFormula>VLOOKUP(InputData[[#This Row],[PRODUCT ID]],[1]!MasterData[#Data],6,0)</calculatedColumnFormula>
    </tableColumn>
    <tableColumn id="12" xr3:uid="{9600D2A8-1580-446C-9257-93C8F38D790F}" name="Total Buying Value" dataDxfId="14">
      <calculatedColumnFormula>InputData[[#This Row],[BUYING PRIZE]]*InputData[[#This Row],[QUANTITY]]</calculatedColumnFormula>
    </tableColumn>
    <tableColumn id="13" xr3:uid="{2E75EC71-B6DE-4311-99E8-AB8E1533240C}" name="Total Selling Value" dataDxfId="13">
      <calculatedColumnFormula>InputData[[#This Row],[SELLING PRICE]]*InputData[[#This Row],[QUANTITY]]*(1-InputData[[#This Row],[DISCOUNT %]])</calculatedColumnFormula>
    </tableColumn>
    <tableColumn id="14" xr3:uid="{DA3C156A-B225-4915-BD66-7D8177544D49}" name="Day" dataDxfId="12">
      <calculatedColumnFormula>DAY(InputData[[#This Row],[DATE]])</calculatedColumnFormula>
    </tableColumn>
    <tableColumn id="15" xr3:uid="{931F1CA6-918F-4E7C-84E8-6813E3A3C1F2}" name="Month" dataDxfId="11">
      <calculatedColumnFormula>TEXT(InputData[[#This Row],[DATE]],"mmm")</calculatedColumnFormula>
    </tableColumn>
    <tableColumn id="16" xr3:uid="{C32ED40E-CDA5-4EDF-A50C-F8EBC1135AC3}" name="Year" dataDxfId="1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DB42CC-9981-4E08-B8F9-E55261445EBC}" name="MasterData" displayName="MasterData" ref="A1:G46" totalsRowShown="0" headerRowDxfId="9" dataDxfId="7" headerRowBorderDxfId="8">
  <autoFilter ref="A1:G46" xr:uid="{29DB42CC-9981-4E08-B8F9-E55261445EBC}"/>
  <tableColumns count="7">
    <tableColumn id="1" xr3:uid="{8D53A665-545D-476D-A75B-8893D64C0C97}" name="PRODUCT ID" dataDxfId="6"/>
    <tableColumn id="2" xr3:uid="{A4724434-BA78-418D-9852-611271EC56A4}" name="PRODUCT" dataDxfId="5"/>
    <tableColumn id="3" xr3:uid="{9963C284-6015-4DC2-A0A6-BF91DB1A418F}" name="CATEGORY" dataDxfId="4"/>
    <tableColumn id="4" xr3:uid="{2D68DFEF-F311-4080-B9D1-18713DF91EBA}" name="UOM" dataDxfId="3"/>
    <tableColumn id="5" xr3:uid="{C6D4868E-7DF7-42E6-B635-DD5B9679E3F7}" name="BUYING PRIZE" dataDxfId="2"/>
    <tableColumn id="6" xr3:uid="{F4CF4331-6C21-46B2-945A-2A496C0D4443}" name="SELLING PRICE" dataDxfId="1"/>
    <tableColumn id="8" xr3:uid="{A7B98AA0-F02D-47AC-980C-24ED434BB3C1}" name="Column1" dataDxfId="0">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9.xml"/><Relationship Id="rId7" Type="http://schemas.openxmlformats.org/officeDocument/2006/relationships/drawing" Target="../drawings/drawing7.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
  <sheetViews>
    <sheetView workbookViewId="0">
      <selection activeCell="A3" sqref="A3:B7"/>
    </sheetView>
  </sheetViews>
  <sheetFormatPr defaultRowHeight="14.4" x14ac:dyDescent="0.3"/>
  <cols>
    <col min="1" max="1" width="12.5546875" bestFit="1" customWidth="1"/>
    <col min="2" max="2" width="11.6640625" bestFit="1" customWidth="1"/>
    <col min="3" max="3" width="16.33203125" customWidth="1"/>
    <col min="4" max="4" width="16.33203125" bestFit="1" customWidth="1"/>
    <col min="5" max="5" width="16.33203125" customWidth="1"/>
    <col min="6" max="235" width="16.33203125" bestFit="1" customWidth="1"/>
    <col min="236" max="236" width="11.33203125" customWidth="1"/>
    <col min="237" max="363" width="16.33203125" bestFit="1" customWidth="1"/>
    <col min="364" max="364" width="11.33203125" bestFit="1" customWidth="1"/>
  </cols>
  <sheetData>
    <row r="3" spans="1:2" x14ac:dyDescent="0.3">
      <c r="A3" s="9" t="s">
        <v>74</v>
      </c>
      <c r="B3" t="s">
        <v>91</v>
      </c>
    </row>
    <row r="4" spans="1:2" x14ac:dyDescent="0.3">
      <c r="A4" s="10" t="s">
        <v>22</v>
      </c>
      <c r="B4">
        <v>208140.15000000005</v>
      </c>
    </row>
    <row r="5" spans="1:2" x14ac:dyDescent="0.3">
      <c r="A5" s="10" t="s">
        <v>18</v>
      </c>
      <c r="B5">
        <v>133923.87000000002</v>
      </c>
    </row>
    <row r="6" spans="1:2" x14ac:dyDescent="0.3">
      <c r="A6" s="10" t="s">
        <v>17</v>
      </c>
      <c r="B6">
        <v>59347.900000000009</v>
      </c>
    </row>
    <row r="7" spans="1:2" x14ac:dyDescent="0.3">
      <c r="A7" s="10" t="s">
        <v>75</v>
      </c>
      <c r="B7">
        <v>401411.9200000001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6"/>
  <sheetViews>
    <sheetView workbookViewId="0">
      <selection activeCell="A3" sqref="A3:B6"/>
    </sheetView>
  </sheetViews>
  <sheetFormatPr defaultRowHeight="14.4" x14ac:dyDescent="0.3"/>
  <cols>
    <col min="1" max="1" width="12.5546875" bestFit="1" customWidth="1"/>
    <col min="2" max="2" width="12.21875" bestFit="1" customWidth="1"/>
  </cols>
  <sheetData>
    <row r="3" spans="1:2" x14ac:dyDescent="0.3">
      <c r="A3" s="9" t="s">
        <v>74</v>
      </c>
      <c r="B3" t="s">
        <v>90</v>
      </c>
    </row>
    <row r="4" spans="1:2" x14ac:dyDescent="0.3">
      <c r="A4" s="10" t="s">
        <v>20</v>
      </c>
      <c r="B4">
        <v>164396</v>
      </c>
    </row>
    <row r="5" spans="1:2" x14ac:dyDescent="0.3">
      <c r="A5" s="10" t="s">
        <v>18</v>
      </c>
      <c r="B5">
        <v>168108</v>
      </c>
    </row>
    <row r="6" spans="1:2" x14ac:dyDescent="0.3">
      <c r="A6" s="10" t="s">
        <v>75</v>
      </c>
      <c r="B6">
        <v>332504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12"/>
  <sheetViews>
    <sheetView workbookViewId="0">
      <selection activeCell="A2" sqref="A2:B22"/>
    </sheetView>
  </sheetViews>
  <sheetFormatPr defaultRowHeight="14.4" x14ac:dyDescent="0.3"/>
  <cols>
    <col min="1" max="1" width="12.5546875" bestFit="1" customWidth="1"/>
    <col min="2" max="2" width="23.109375" bestFit="1" customWidth="1"/>
    <col min="3" max="3" width="17" customWidth="1"/>
  </cols>
  <sheetData>
    <row r="2" spans="1:2" x14ac:dyDescent="0.3">
      <c r="A2" s="9" t="s">
        <v>90</v>
      </c>
      <c r="B2" t="s">
        <v>106</v>
      </c>
    </row>
    <row r="4" spans="1:2" x14ac:dyDescent="0.3">
      <c r="A4" s="9" t="s">
        <v>74</v>
      </c>
      <c r="B4" t="s">
        <v>77</v>
      </c>
    </row>
    <row r="5" spans="1:2" x14ac:dyDescent="0.3">
      <c r="A5" s="10" t="s">
        <v>23</v>
      </c>
      <c r="B5">
        <v>6056.16</v>
      </c>
    </row>
    <row r="6" spans="1:2" x14ac:dyDescent="0.3">
      <c r="A6" s="10" t="s">
        <v>56</v>
      </c>
      <c r="B6">
        <v>2291.04</v>
      </c>
    </row>
    <row r="7" spans="1:2" x14ac:dyDescent="0.3">
      <c r="A7" s="10" t="s">
        <v>51</v>
      </c>
      <c r="B7">
        <v>5856.4</v>
      </c>
    </row>
    <row r="8" spans="1:2" x14ac:dyDescent="0.3">
      <c r="A8" s="10" t="s">
        <v>34</v>
      </c>
      <c r="B8">
        <v>8006.25</v>
      </c>
    </row>
    <row r="9" spans="1:2" x14ac:dyDescent="0.3">
      <c r="A9" s="10" t="s">
        <v>46</v>
      </c>
      <c r="B9">
        <v>6226.0800000000008</v>
      </c>
    </row>
    <row r="10" spans="1:2" x14ac:dyDescent="0.3">
      <c r="A10" s="10" t="s">
        <v>39</v>
      </c>
      <c r="B10">
        <v>5523.4399999999978</v>
      </c>
    </row>
    <row r="11" spans="1:2" x14ac:dyDescent="0.3">
      <c r="A11" s="10" t="s">
        <v>33</v>
      </c>
      <c r="B11">
        <v>8978.1999999999989</v>
      </c>
    </row>
    <row r="12" spans="1:2" x14ac:dyDescent="0.3">
      <c r="A12" s="10" t="s">
        <v>75</v>
      </c>
      <c r="B12">
        <v>42937.569999999992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35"/>
  <sheetViews>
    <sheetView topLeftCell="A14" workbookViewId="0">
      <selection activeCell="A3" sqref="A3:B35"/>
    </sheetView>
  </sheetViews>
  <sheetFormatPr defaultRowHeight="14.4" x14ac:dyDescent="0.3"/>
  <cols>
    <col min="1" max="1" width="12.5546875" bestFit="1" customWidth="1"/>
    <col min="2" max="3" width="23.44140625" bestFit="1" customWidth="1"/>
    <col min="4" max="5" width="17" customWidth="1"/>
    <col min="6" max="6" width="24.44140625" bestFit="1" customWidth="1"/>
    <col min="7" max="7" width="24.44140625" customWidth="1"/>
    <col min="8" max="8" width="22.109375" bestFit="1" customWidth="1"/>
    <col min="9" max="10" width="29.44140625" bestFit="1" customWidth="1"/>
  </cols>
  <sheetData>
    <row r="3" spans="1:2" x14ac:dyDescent="0.3">
      <c r="A3" s="9" t="s">
        <v>74</v>
      </c>
      <c r="B3" t="s">
        <v>76</v>
      </c>
    </row>
    <row r="4" spans="1:2" x14ac:dyDescent="0.3">
      <c r="A4" s="10">
        <v>1</v>
      </c>
      <c r="B4" s="7">
        <v>10966</v>
      </c>
    </row>
    <row r="5" spans="1:2" x14ac:dyDescent="0.3">
      <c r="A5" s="10">
        <v>2</v>
      </c>
      <c r="B5" s="7">
        <v>10992</v>
      </c>
    </row>
    <row r="6" spans="1:2" x14ac:dyDescent="0.3">
      <c r="A6" s="10">
        <v>3</v>
      </c>
      <c r="B6" s="7">
        <v>16391</v>
      </c>
    </row>
    <row r="7" spans="1:2" x14ac:dyDescent="0.3">
      <c r="A7" s="10">
        <v>4</v>
      </c>
      <c r="B7" s="7">
        <v>9616</v>
      </c>
    </row>
    <row r="8" spans="1:2" x14ac:dyDescent="0.3">
      <c r="A8" s="10">
        <v>5</v>
      </c>
      <c r="B8" s="7">
        <v>9415</v>
      </c>
    </row>
    <row r="9" spans="1:2" x14ac:dyDescent="0.3">
      <c r="A9" s="10">
        <v>6</v>
      </c>
      <c r="B9" s="7">
        <v>11842</v>
      </c>
    </row>
    <row r="10" spans="1:2" x14ac:dyDescent="0.3">
      <c r="A10" s="10">
        <v>7</v>
      </c>
      <c r="B10" s="7">
        <v>5781</v>
      </c>
    </row>
    <row r="11" spans="1:2" x14ac:dyDescent="0.3">
      <c r="A11" s="10">
        <v>8</v>
      </c>
      <c r="B11" s="7">
        <v>11954</v>
      </c>
    </row>
    <row r="12" spans="1:2" x14ac:dyDescent="0.3">
      <c r="A12" s="10">
        <v>9</v>
      </c>
      <c r="B12" s="7">
        <v>13929</v>
      </c>
    </row>
    <row r="13" spans="1:2" x14ac:dyDescent="0.3">
      <c r="A13" s="10">
        <v>10</v>
      </c>
      <c r="B13" s="7">
        <v>12556</v>
      </c>
    </row>
    <row r="14" spans="1:2" x14ac:dyDescent="0.3">
      <c r="A14" s="10">
        <v>11</v>
      </c>
      <c r="B14" s="7">
        <v>9803</v>
      </c>
    </row>
    <row r="15" spans="1:2" x14ac:dyDescent="0.3">
      <c r="A15" s="10">
        <v>12</v>
      </c>
      <c r="B15" s="7">
        <v>12264</v>
      </c>
    </row>
    <row r="16" spans="1:2" x14ac:dyDescent="0.3">
      <c r="A16" s="10">
        <v>13</v>
      </c>
      <c r="B16" s="7">
        <v>6337</v>
      </c>
    </row>
    <row r="17" spans="1:2" x14ac:dyDescent="0.3">
      <c r="A17" s="10">
        <v>14</v>
      </c>
      <c r="B17" s="7">
        <v>7688</v>
      </c>
    </row>
    <row r="18" spans="1:2" x14ac:dyDescent="0.3">
      <c r="A18" s="10">
        <v>15</v>
      </c>
      <c r="B18" s="7">
        <v>9553</v>
      </c>
    </row>
    <row r="19" spans="1:2" x14ac:dyDescent="0.3">
      <c r="A19" s="10">
        <v>16</v>
      </c>
      <c r="B19" s="7">
        <v>10720</v>
      </c>
    </row>
    <row r="20" spans="1:2" x14ac:dyDescent="0.3">
      <c r="A20" s="10">
        <v>17</v>
      </c>
      <c r="B20" s="7">
        <v>3122</v>
      </c>
    </row>
    <row r="21" spans="1:2" x14ac:dyDescent="0.3">
      <c r="A21" s="10">
        <v>18</v>
      </c>
      <c r="B21" s="7">
        <v>15313</v>
      </c>
    </row>
    <row r="22" spans="1:2" x14ac:dyDescent="0.3">
      <c r="A22" s="10">
        <v>19</v>
      </c>
      <c r="B22" s="7">
        <v>8462</v>
      </c>
    </row>
    <row r="23" spans="1:2" x14ac:dyDescent="0.3">
      <c r="A23" s="10">
        <v>20</v>
      </c>
      <c r="B23" s="7">
        <v>17063</v>
      </c>
    </row>
    <row r="24" spans="1:2" x14ac:dyDescent="0.3">
      <c r="A24" s="10">
        <v>21</v>
      </c>
      <c r="B24" s="7">
        <v>8770</v>
      </c>
    </row>
    <row r="25" spans="1:2" x14ac:dyDescent="0.3">
      <c r="A25" s="10">
        <v>22</v>
      </c>
      <c r="B25" s="7">
        <v>9706</v>
      </c>
    </row>
    <row r="26" spans="1:2" x14ac:dyDescent="0.3">
      <c r="A26" s="10">
        <v>23</v>
      </c>
      <c r="B26" s="7">
        <v>15816</v>
      </c>
    </row>
    <row r="27" spans="1:2" x14ac:dyDescent="0.3">
      <c r="A27" s="10">
        <v>24</v>
      </c>
      <c r="B27" s="7">
        <v>9124</v>
      </c>
    </row>
    <row r="28" spans="1:2" x14ac:dyDescent="0.3">
      <c r="A28" s="10">
        <v>25</v>
      </c>
      <c r="B28" s="7">
        <v>15695</v>
      </c>
    </row>
    <row r="29" spans="1:2" x14ac:dyDescent="0.3">
      <c r="A29" s="10">
        <v>26</v>
      </c>
      <c r="B29" s="7">
        <v>11275</v>
      </c>
    </row>
    <row r="30" spans="1:2" x14ac:dyDescent="0.3">
      <c r="A30" s="10">
        <v>27</v>
      </c>
      <c r="B30" s="7">
        <v>9654</v>
      </c>
    </row>
    <row r="31" spans="1:2" x14ac:dyDescent="0.3">
      <c r="A31" s="10">
        <v>28</v>
      </c>
      <c r="B31" s="7">
        <v>11061</v>
      </c>
    </row>
    <row r="32" spans="1:2" x14ac:dyDescent="0.3">
      <c r="A32" s="10">
        <v>29</v>
      </c>
      <c r="B32" s="7">
        <v>7440</v>
      </c>
    </row>
    <row r="33" spans="1:2" x14ac:dyDescent="0.3">
      <c r="A33" s="10">
        <v>30</v>
      </c>
      <c r="B33" s="7">
        <v>14473</v>
      </c>
    </row>
    <row r="34" spans="1:2" x14ac:dyDescent="0.3">
      <c r="A34" s="10">
        <v>31</v>
      </c>
      <c r="B34" s="7">
        <v>5723</v>
      </c>
    </row>
    <row r="35" spans="1:2" x14ac:dyDescent="0.3">
      <c r="A35" s="10" t="s">
        <v>75</v>
      </c>
      <c r="B35" s="7">
        <v>332504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45EEF-A8B9-4A92-A101-E9C47D1F2E1C}">
  <dimension ref="A3:B9"/>
  <sheetViews>
    <sheetView workbookViewId="0">
      <selection activeCell="B11" sqref="B11"/>
    </sheetView>
  </sheetViews>
  <sheetFormatPr defaultRowHeight="14.4" x14ac:dyDescent="0.3"/>
  <cols>
    <col min="1" max="1" width="12.5546875" bestFit="1" customWidth="1"/>
    <col min="2" max="2" width="23.109375" bestFit="1" customWidth="1"/>
  </cols>
  <sheetData>
    <row r="3" spans="1:2" x14ac:dyDescent="0.3">
      <c r="A3" s="9" t="s">
        <v>74</v>
      </c>
      <c r="B3" t="s">
        <v>77</v>
      </c>
    </row>
    <row r="4" spans="1:2" x14ac:dyDescent="0.3">
      <c r="A4" s="10" t="s">
        <v>96</v>
      </c>
      <c r="B4" s="7">
        <v>11421.17</v>
      </c>
    </row>
    <row r="5" spans="1:2" x14ac:dyDescent="0.3">
      <c r="A5" s="10" t="s">
        <v>97</v>
      </c>
      <c r="B5" s="7">
        <v>8745.5499999999993</v>
      </c>
    </row>
    <row r="6" spans="1:2" x14ac:dyDescent="0.3">
      <c r="A6" s="10" t="s">
        <v>98</v>
      </c>
      <c r="B6" s="7">
        <v>16975.57</v>
      </c>
    </row>
    <row r="7" spans="1:2" x14ac:dyDescent="0.3">
      <c r="A7" s="10" t="s">
        <v>99</v>
      </c>
      <c r="B7" s="7">
        <v>13583.7</v>
      </c>
    </row>
    <row r="8" spans="1:2" x14ac:dyDescent="0.3">
      <c r="A8" s="10" t="s">
        <v>100</v>
      </c>
      <c r="B8" s="7">
        <v>16686.759999999995</v>
      </c>
    </row>
    <row r="9" spans="1:2" x14ac:dyDescent="0.3">
      <c r="A9" s="10" t="s">
        <v>75</v>
      </c>
      <c r="B9" s="7">
        <v>67412.75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88DF5-9449-4EAD-8AB8-F8A9142A61CA}">
  <dimension ref="A3:K25"/>
  <sheetViews>
    <sheetView workbookViewId="0">
      <selection activeCell="D19" sqref="D19"/>
    </sheetView>
  </sheetViews>
  <sheetFormatPr defaultRowHeight="14.4" x14ac:dyDescent="0.3"/>
  <cols>
    <col min="1" max="1" width="12.5546875" bestFit="1" customWidth="1"/>
    <col min="2" max="2" width="23.44140625" bestFit="1" customWidth="1"/>
    <col min="3" max="4" width="24.109375" bestFit="1" customWidth="1"/>
    <col min="8" max="8" width="10.109375" bestFit="1" customWidth="1"/>
    <col min="11" max="11" width="9.44140625" bestFit="1" customWidth="1"/>
  </cols>
  <sheetData>
    <row r="3" spans="1:9" x14ac:dyDescent="0.3">
      <c r="A3" s="9" t="s">
        <v>74</v>
      </c>
      <c r="B3" t="s">
        <v>76</v>
      </c>
      <c r="C3" t="s">
        <v>102</v>
      </c>
    </row>
    <row r="4" spans="1:9" x14ac:dyDescent="0.3">
      <c r="A4" s="10" t="s">
        <v>78</v>
      </c>
      <c r="B4" s="7">
        <v>6358</v>
      </c>
      <c r="C4" s="7">
        <v>7519.48</v>
      </c>
    </row>
    <row r="5" spans="1:9" x14ac:dyDescent="0.3">
      <c r="A5" s="10" t="s">
        <v>79</v>
      </c>
      <c r="B5" s="7">
        <v>8365</v>
      </c>
      <c r="C5" s="7">
        <v>10416.77</v>
      </c>
    </row>
    <row r="6" spans="1:9" x14ac:dyDescent="0.3">
      <c r="A6" s="10" t="s">
        <v>80</v>
      </c>
      <c r="B6" s="7">
        <v>5518</v>
      </c>
      <c r="C6" s="7">
        <v>6153.9400000000005</v>
      </c>
      <c r="H6" s="12"/>
    </row>
    <row r="7" spans="1:9" x14ac:dyDescent="0.3">
      <c r="A7" s="10" t="s">
        <v>81</v>
      </c>
      <c r="B7" s="7">
        <v>264</v>
      </c>
      <c r="C7" s="7">
        <v>356.34000000000003</v>
      </c>
    </row>
    <row r="8" spans="1:9" x14ac:dyDescent="0.3">
      <c r="A8" s="10" t="s">
        <v>82</v>
      </c>
      <c r="B8" s="7">
        <v>4704</v>
      </c>
      <c r="C8" s="7">
        <v>5324.93</v>
      </c>
      <c r="G8" t="b">
        <v>1</v>
      </c>
      <c r="H8" t="b">
        <v>1</v>
      </c>
      <c r="I8" t="b">
        <v>1</v>
      </c>
    </row>
    <row r="9" spans="1:9" x14ac:dyDescent="0.3">
      <c r="A9" s="10" t="s">
        <v>83</v>
      </c>
      <c r="B9" s="7">
        <v>3284</v>
      </c>
      <c r="C9" s="7">
        <v>4013.82</v>
      </c>
      <c r="F9" t="s">
        <v>14</v>
      </c>
      <c r="G9" t="s">
        <v>95</v>
      </c>
      <c r="H9" t="s">
        <v>103</v>
      </c>
      <c r="I9" t="s">
        <v>104</v>
      </c>
    </row>
    <row r="10" spans="1:9" x14ac:dyDescent="0.3">
      <c r="A10" s="10" t="s">
        <v>84</v>
      </c>
      <c r="B10" s="7">
        <v>7765</v>
      </c>
      <c r="C10" s="7">
        <v>9120.89</v>
      </c>
      <c r="F10" t="s">
        <v>78</v>
      </c>
      <c r="G10" cm="1">
        <f t="array" ref="G10">IF($G$8=TRUE,VLOOKUP(F10,$A$3:$C$16,3,0),Null)</f>
        <v>7519.48</v>
      </c>
      <c r="H10" s="13">
        <f>IF($H$8=TRUE,VLOOKUP(F10,A3:C16,3,0)-VLOOKUP(F10,A3:C16,2,0),NA())</f>
        <v>1161.4799999999996</v>
      </c>
      <c r="I10" s="12">
        <f>IF($I$8=TRUE,H10/VLOOKUP(F10,A3:C16,2,0),"")</f>
        <v>0.18268008807801189</v>
      </c>
    </row>
    <row r="11" spans="1:9" x14ac:dyDescent="0.3">
      <c r="A11" s="10" t="s">
        <v>85</v>
      </c>
      <c r="B11" s="7">
        <v>1506</v>
      </c>
      <c r="C11" s="7">
        <v>1662.36</v>
      </c>
      <c r="F11" t="s">
        <v>79</v>
      </c>
      <c r="G11" cm="1">
        <f t="array" ref="G11">IF($G$8=TRUE,VLOOKUP(F11,$A$3:$C$16,3,0),Null)</f>
        <v>10416.77</v>
      </c>
      <c r="H11" s="13">
        <f t="shared" ref="H11:H21" si="0">IF($H$8=TRUE,VLOOKUP(F11,A4:C17,3,0)-VLOOKUP(F11,A4:C17,2,0),NA())</f>
        <v>2051.7700000000004</v>
      </c>
      <c r="I11" s="12">
        <f t="shared" ref="I11:I21" si="1">IF($I$8=TRUE,H11/VLOOKUP(F11,A4:C17,2,0),"")</f>
        <v>0.24528033472803351</v>
      </c>
    </row>
    <row r="12" spans="1:9" x14ac:dyDescent="0.3">
      <c r="A12" s="10" t="s">
        <v>86</v>
      </c>
      <c r="B12" s="7">
        <v>507</v>
      </c>
      <c r="C12" s="7">
        <v>676.14</v>
      </c>
      <c r="F12" t="s">
        <v>80</v>
      </c>
      <c r="G12" cm="1">
        <f t="array" ref="G12">IF($G$8=TRUE,VLOOKUP(F12,$A$3:$C$16,3,0),Null)</f>
        <v>6153.9400000000005</v>
      </c>
      <c r="H12" s="13">
        <f t="shared" si="0"/>
        <v>635.94000000000051</v>
      </c>
      <c r="I12" s="12">
        <f t="shared" si="1"/>
        <v>0.11524827836172535</v>
      </c>
    </row>
    <row r="13" spans="1:9" x14ac:dyDescent="0.3">
      <c r="A13" s="10" t="s">
        <v>87</v>
      </c>
      <c r="B13" s="7">
        <v>10059</v>
      </c>
      <c r="C13" s="7">
        <v>12225.080000000002</v>
      </c>
      <c r="F13" t="s">
        <v>81</v>
      </c>
      <c r="G13" cm="1">
        <f t="array" ref="G13">IF($G$8=TRUE,VLOOKUP(F13,$A$3:$C$16,3,0),Null)</f>
        <v>356.34000000000003</v>
      </c>
      <c r="H13" s="13">
        <f t="shared" si="0"/>
        <v>92.340000000000032</v>
      </c>
      <c r="I13" s="12">
        <f t="shared" si="1"/>
        <v>0.3497727272727274</v>
      </c>
    </row>
    <row r="14" spans="1:9" x14ac:dyDescent="0.3">
      <c r="A14" s="10" t="s">
        <v>88</v>
      </c>
      <c r="B14" s="7">
        <v>3706</v>
      </c>
      <c r="C14" s="7">
        <v>4545.72</v>
      </c>
      <c r="F14" t="s">
        <v>82</v>
      </c>
      <c r="G14" cm="1">
        <f t="array" ref="G14">IF($G$8=TRUE,VLOOKUP(F14,$A$3:$C$16,3,0),Null)</f>
        <v>5324.93</v>
      </c>
      <c r="H14" s="13">
        <f t="shared" si="0"/>
        <v>620.93000000000029</v>
      </c>
      <c r="I14" s="12">
        <f t="shared" si="1"/>
        <v>0.13200042517006808</v>
      </c>
    </row>
    <row r="15" spans="1:9" x14ac:dyDescent="0.3">
      <c r="A15" s="10" t="s">
        <v>89</v>
      </c>
      <c r="B15" s="7">
        <v>4310</v>
      </c>
      <c r="C15" s="7">
        <v>5397.2800000000007</v>
      </c>
      <c r="F15" t="s">
        <v>83</v>
      </c>
      <c r="G15" cm="1">
        <f t="array" ref="G15">IF($G$8=TRUE,VLOOKUP(F15,$A$3:$C$16,3,0),Null)</f>
        <v>4013.82</v>
      </c>
      <c r="H15" s="13">
        <f t="shared" si="0"/>
        <v>729.82000000000016</v>
      </c>
      <c r="I15" s="12">
        <f t="shared" si="1"/>
        <v>0.22223507917174182</v>
      </c>
    </row>
    <row r="16" spans="1:9" x14ac:dyDescent="0.3">
      <c r="A16" s="10" t="s">
        <v>75</v>
      </c>
      <c r="B16" s="7">
        <v>56346</v>
      </c>
      <c r="C16" s="7">
        <v>67412.750000000015</v>
      </c>
      <c r="F16" t="s">
        <v>84</v>
      </c>
      <c r="G16" cm="1">
        <f t="array" ref="G16">IF($G$8=TRUE,VLOOKUP(F16,$A$3:$C$16,3,0),Null)</f>
        <v>9120.89</v>
      </c>
      <c r="H16" s="13">
        <f t="shared" si="0"/>
        <v>1355.8899999999994</v>
      </c>
      <c r="I16" s="12">
        <f t="shared" si="1"/>
        <v>0.17461558274307784</v>
      </c>
    </row>
    <row r="17" spans="4:11" x14ac:dyDescent="0.3">
      <c r="F17" t="s">
        <v>85</v>
      </c>
      <c r="G17" cm="1">
        <f t="array" ref="G17">IF($G$8=TRUE,VLOOKUP(F17,$A$3:$C$16,3,0),Null)</f>
        <v>1662.36</v>
      </c>
      <c r="H17" s="13">
        <f t="shared" si="0"/>
        <v>156.3599999999999</v>
      </c>
      <c r="I17" s="12">
        <f t="shared" si="1"/>
        <v>0.10382470119521905</v>
      </c>
    </row>
    <row r="18" spans="4:11" x14ac:dyDescent="0.3">
      <c r="F18" t="s">
        <v>86</v>
      </c>
      <c r="G18" cm="1">
        <f t="array" ref="G18">IF($G$8=TRUE,VLOOKUP(F18,$A$3:$C$16,3,0),Null)</f>
        <v>676.14</v>
      </c>
      <c r="H18" s="13">
        <f t="shared" si="0"/>
        <v>169.14</v>
      </c>
      <c r="I18" s="12">
        <f t="shared" si="1"/>
        <v>0.33360946745562126</v>
      </c>
    </row>
    <row r="19" spans="4:11" x14ac:dyDescent="0.3">
      <c r="D19" s="15">
        <v>401411.9</v>
      </c>
      <c r="F19" t="s">
        <v>87</v>
      </c>
      <c r="G19" cm="1">
        <f t="array" ref="G19">IF($G$8=TRUE,VLOOKUP(F19,$A$3:$C$16,3,0),Null)</f>
        <v>12225.080000000002</v>
      </c>
      <c r="H19" s="13">
        <f t="shared" si="0"/>
        <v>2166.0800000000017</v>
      </c>
      <c r="I19" s="12">
        <f t="shared" si="1"/>
        <v>0.21533750869867799</v>
      </c>
    </row>
    <row r="20" spans="4:11" x14ac:dyDescent="0.3">
      <c r="F20" t="s">
        <v>88</v>
      </c>
      <c r="G20" cm="1">
        <f t="array" ref="G20">IF($G$8=TRUE,VLOOKUP(F20,$A$3:$C$16,3,0),Null)</f>
        <v>4545.72</v>
      </c>
      <c r="H20" s="13">
        <f t="shared" si="0"/>
        <v>839.72000000000025</v>
      </c>
      <c r="I20" s="12">
        <f t="shared" si="1"/>
        <v>0.22658391797085814</v>
      </c>
    </row>
    <row r="21" spans="4:11" x14ac:dyDescent="0.3">
      <c r="D21" s="12">
        <v>68907.92</v>
      </c>
      <c r="F21" t="s">
        <v>89</v>
      </c>
      <c r="G21" cm="1">
        <f t="array" ref="G21">IF($G$8=TRUE,VLOOKUP(F21,$A$3:$C$16,3,0),Null)</f>
        <v>5397.2800000000007</v>
      </c>
      <c r="H21" s="13">
        <f t="shared" si="0"/>
        <v>1087.2800000000007</v>
      </c>
      <c r="I21" s="12">
        <f t="shared" si="1"/>
        <v>0.25226914153132268</v>
      </c>
      <c r="K21" s="12">
        <v>68907.92</v>
      </c>
    </row>
    <row r="22" spans="4:11" x14ac:dyDescent="0.3">
      <c r="E22" t="s">
        <v>105</v>
      </c>
      <c r="G22">
        <f>SUM(G10:G21)</f>
        <v>67412.750000000015</v>
      </c>
      <c r="H22" s="11">
        <f>SUM(H10:H21)</f>
        <v>11066.750000000002</v>
      </c>
      <c r="I22" s="14">
        <f>SUM(I10:I21)</f>
        <v>2.5534572523770853</v>
      </c>
      <c r="J22" s="11">
        <f>SUM(J10:J21)</f>
        <v>0</v>
      </c>
    </row>
    <row r="24" spans="4:11" x14ac:dyDescent="0.3">
      <c r="D24" s="15">
        <v>2.5</v>
      </c>
      <c r="G24">
        <f>SUM(G12:G23)</f>
        <v>116889.25000000001</v>
      </c>
      <c r="H24" s="11"/>
    </row>
    <row r="25" spans="4:11" x14ac:dyDescent="0.3">
      <c r="G25" s="11"/>
    </row>
  </sheetData>
  <phoneticPr fontId="5"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E164E-3C3D-49B6-B74D-A10DB2553A03}">
  <dimension ref="A1:I41"/>
  <sheetViews>
    <sheetView workbookViewId="0">
      <selection activeCell="E16" sqref="E16"/>
    </sheetView>
  </sheetViews>
  <sheetFormatPr defaultRowHeight="14.4" x14ac:dyDescent="0.3"/>
  <cols>
    <col min="1" max="1" width="12.5546875" bestFit="1" customWidth="1"/>
    <col min="2" max="2" width="23.109375" bestFit="1" customWidth="1"/>
    <col min="4" max="4" width="12.5546875" bestFit="1" customWidth="1"/>
    <col min="5" max="5" width="23.44140625" bestFit="1" customWidth="1"/>
    <col min="6" max="6" width="24.109375" bestFit="1" customWidth="1"/>
    <col min="8" max="8" width="13" customWidth="1"/>
    <col min="9" max="9" width="22.21875" customWidth="1"/>
  </cols>
  <sheetData>
    <row r="1" spans="1:9" x14ac:dyDescent="0.3">
      <c r="A1" s="9" t="s">
        <v>74</v>
      </c>
      <c r="B1" t="s">
        <v>77</v>
      </c>
      <c r="D1" s="9" t="s">
        <v>74</v>
      </c>
      <c r="E1" t="s">
        <v>76</v>
      </c>
      <c r="F1" t="s">
        <v>102</v>
      </c>
      <c r="H1" s="9" t="s">
        <v>90</v>
      </c>
      <c r="I1" t="s">
        <v>92</v>
      </c>
    </row>
    <row r="2" spans="1:9" x14ac:dyDescent="0.3">
      <c r="A2" s="10" t="s">
        <v>96</v>
      </c>
      <c r="B2" s="7">
        <v>11421.17</v>
      </c>
      <c r="D2" s="10" t="s">
        <v>78</v>
      </c>
      <c r="E2" s="7">
        <v>6358</v>
      </c>
      <c r="F2" s="7">
        <v>7519.48</v>
      </c>
    </row>
    <row r="3" spans="1:9" x14ac:dyDescent="0.3">
      <c r="A3" s="10" t="s">
        <v>97</v>
      </c>
      <c r="B3" s="7">
        <v>8745.5499999999993</v>
      </c>
      <c r="D3" s="10" t="s">
        <v>79</v>
      </c>
      <c r="E3" s="7">
        <v>8365</v>
      </c>
      <c r="F3" s="7">
        <v>10416.77</v>
      </c>
      <c r="H3" s="9" t="s">
        <v>74</v>
      </c>
      <c r="I3" t="s">
        <v>77</v>
      </c>
    </row>
    <row r="4" spans="1:9" x14ac:dyDescent="0.3">
      <c r="A4" s="10" t="s">
        <v>98</v>
      </c>
      <c r="B4" s="7">
        <v>16975.57</v>
      </c>
      <c r="D4" s="10" t="s">
        <v>80</v>
      </c>
      <c r="E4" s="7">
        <v>5518</v>
      </c>
      <c r="F4" s="7">
        <v>6153.9400000000005</v>
      </c>
      <c r="H4" s="10" t="s">
        <v>36</v>
      </c>
      <c r="I4">
        <v>9764.7200000000012</v>
      </c>
    </row>
    <row r="5" spans="1:9" x14ac:dyDescent="0.3">
      <c r="A5" s="10" t="s">
        <v>99</v>
      </c>
      <c r="B5" s="7">
        <v>13583.7</v>
      </c>
      <c r="D5" s="10" t="s">
        <v>81</v>
      </c>
      <c r="E5" s="7">
        <v>264</v>
      </c>
      <c r="F5" s="7">
        <v>356.34000000000003</v>
      </c>
      <c r="H5" s="10" t="s">
        <v>49</v>
      </c>
      <c r="I5">
        <v>13423.199999999999</v>
      </c>
    </row>
    <row r="6" spans="1:9" x14ac:dyDescent="0.3">
      <c r="A6" s="10" t="s">
        <v>100</v>
      </c>
      <c r="B6" s="7">
        <v>16686.759999999995</v>
      </c>
      <c r="D6" s="10" t="s">
        <v>82</v>
      </c>
      <c r="E6" s="7">
        <v>4704</v>
      </c>
      <c r="F6" s="7">
        <v>5324.93</v>
      </c>
      <c r="H6" s="10" t="s">
        <v>26</v>
      </c>
      <c r="I6">
        <v>6394.2599999999993</v>
      </c>
    </row>
    <row r="7" spans="1:9" x14ac:dyDescent="0.3">
      <c r="A7" s="10" t="s">
        <v>75</v>
      </c>
      <c r="B7" s="7">
        <v>67412.75</v>
      </c>
      <c r="D7" s="10" t="s">
        <v>83</v>
      </c>
      <c r="E7" s="7">
        <v>3284</v>
      </c>
      <c r="F7" s="7">
        <v>4013.82</v>
      </c>
      <c r="H7" s="10" t="s">
        <v>35</v>
      </c>
      <c r="I7">
        <v>4531.5</v>
      </c>
    </row>
    <row r="8" spans="1:9" x14ac:dyDescent="0.3">
      <c r="D8" s="10" t="s">
        <v>84</v>
      </c>
      <c r="E8" s="7">
        <v>7765</v>
      </c>
      <c r="F8" s="7">
        <v>9120.89</v>
      </c>
      <c r="H8" s="10" t="s">
        <v>45</v>
      </c>
      <c r="I8">
        <v>10502.820000000002</v>
      </c>
    </row>
    <row r="9" spans="1:9" x14ac:dyDescent="0.3">
      <c r="A9" s="9" t="s">
        <v>74</v>
      </c>
      <c r="B9" t="s">
        <v>76</v>
      </c>
      <c r="D9" s="10" t="s">
        <v>85</v>
      </c>
      <c r="E9" s="7">
        <v>1506</v>
      </c>
      <c r="F9" s="7">
        <v>1662.36</v>
      </c>
      <c r="H9" s="10" t="s">
        <v>55</v>
      </c>
      <c r="I9">
        <v>11582.910000000003</v>
      </c>
    </row>
    <row r="10" spans="1:9" x14ac:dyDescent="0.3">
      <c r="A10" s="10">
        <v>1</v>
      </c>
      <c r="B10" s="7">
        <v>10966</v>
      </c>
      <c r="D10" s="10" t="s">
        <v>86</v>
      </c>
      <c r="E10" s="7">
        <v>507</v>
      </c>
      <c r="F10" s="7">
        <v>676.14</v>
      </c>
      <c r="H10" s="10" t="s">
        <v>21</v>
      </c>
      <c r="I10">
        <v>8423.52</v>
      </c>
    </row>
    <row r="11" spans="1:9" x14ac:dyDescent="0.3">
      <c r="A11" s="10">
        <v>2</v>
      </c>
      <c r="B11" s="7">
        <v>10992</v>
      </c>
      <c r="D11" s="10" t="s">
        <v>87</v>
      </c>
      <c r="E11" s="7">
        <v>10059</v>
      </c>
      <c r="F11" s="7">
        <v>12225.080000000002</v>
      </c>
      <c r="H11" s="10" t="s">
        <v>29</v>
      </c>
      <c r="I11">
        <v>12764.64</v>
      </c>
    </row>
    <row r="12" spans="1:9" x14ac:dyDescent="0.3">
      <c r="A12" s="10">
        <v>3</v>
      </c>
      <c r="B12" s="7">
        <v>16391</v>
      </c>
      <c r="D12" s="10" t="s">
        <v>88</v>
      </c>
      <c r="E12" s="7">
        <v>3706</v>
      </c>
      <c r="F12" s="7">
        <v>4545.72</v>
      </c>
      <c r="H12" s="10" t="s">
        <v>25</v>
      </c>
      <c r="I12">
        <v>6249.5999999999995</v>
      </c>
    </row>
    <row r="13" spans="1:9" x14ac:dyDescent="0.3">
      <c r="A13" s="10">
        <v>4</v>
      </c>
      <c r="B13" s="7">
        <v>9616</v>
      </c>
      <c r="D13" s="10" t="s">
        <v>89</v>
      </c>
      <c r="E13" s="7">
        <v>4310</v>
      </c>
      <c r="F13" s="7">
        <v>5397.2800000000007</v>
      </c>
      <c r="H13" s="10" t="s">
        <v>38</v>
      </c>
      <c r="I13">
        <v>16329.72</v>
      </c>
    </row>
    <row r="14" spans="1:9" x14ac:dyDescent="0.3">
      <c r="A14" s="10">
        <v>5</v>
      </c>
      <c r="B14" s="7">
        <v>9415</v>
      </c>
      <c r="D14" s="10" t="s">
        <v>75</v>
      </c>
      <c r="E14" s="7">
        <v>56346</v>
      </c>
      <c r="F14" s="7">
        <v>67412.750000000015</v>
      </c>
      <c r="H14" s="10" t="s">
        <v>58</v>
      </c>
      <c r="I14">
        <v>13645.800000000003</v>
      </c>
    </row>
    <row r="15" spans="1:9" x14ac:dyDescent="0.3">
      <c r="A15" s="10">
        <v>6</v>
      </c>
      <c r="B15" s="7">
        <v>11842</v>
      </c>
      <c r="H15" s="10" t="s">
        <v>63</v>
      </c>
      <c r="I15">
        <v>7222.5</v>
      </c>
    </row>
    <row r="16" spans="1:9" x14ac:dyDescent="0.3">
      <c r="A16" s="10">
        <v>7</v>
      </c>
      <c r="B16" s="7">
        <v>5781</v>
      </c>
      <c r="D16" s="9" t="s">
        <v>74</v>
      </c>
      <c r="E16" t="s">
        <v>91</v>
      </c>
      <c r="H16" s="10" t="s">
        <v>28</v>
      </c>
      <c r="I16">
        <v>5145.6000000000004</v>
      </c>
    </row>
    <row r="17" spans="1:9" x14ac:dyDescent="0.3">
      <c r="A17" s="10">
        <v>8</v>
      </c>
      <c r="B17" s="7">
        <v>11954</v>
      </c>
      <c r="D17" s="10" t="s">
        <v>22</v>
      </c>
      <c r="E17">
        <v>208140.15000000005</v>
      </c>
      <c r="H17" s="10" t="s">
        <v>19</v>
      </c>
      <c r="I17">
        <v>8871.1200000000008</v>
      </c>
    </row>
    <row r="18" spans="1:9" x14ac:dyDescent="0.3">
      <c r="A18" s="10">
        <v>9</v>
      </c>
      <c r="B18" s="7">
        <v>13929</v>
      </c>
      <c r="D18" s="10" t="s">
        <v>18</v>
      </c>
      <c r="E18">
        <v>133923.87000000002</v>
      </c>
      <c r="H18" s="10" t="s">
        <v>37</v>
      </c>
      <c r="I18">
        <v>7718.4</v>
      </c>
    </row>
    <row r="19" spans="1:9" x14ac:dyDescent="0.3">
      <c r="A19" s="10">
        <v>10</v>
      </c>
      <c r="B19" s="7">
        <v>12556</v>
      </c>
      <c r="D19" s="10" t="s">
        <v>17</v>
      </c>
      <c r="E19">
        <v>59347.900000000009</v>
      </c>
      <c r="H19" s="10" t="s">
        <v>43</v>
      </c>
      <c r="I19">
        <v>6064.8399999999992</v>
      </c>
    </row>
    <row r="20" spans="1:9" x14ac:dyDescent="0.3">
      <c r="A20" s="10">
        <v>11</v>
      </c>
      <c r="B20" s="7">
        <v>9803</v>
      </c>
      <c r="D20" s="10" t="s">
        <v>75</v>
      </c>
      <c r="E20">
        <v>401411.9200000001</v>
      </c>
      <c r="H20" s="10" t="s">
        <v>31</v>
      </c>
      <c r="I20">
        <v>16333.92</v>
      </c>
    </row>
    <row r="21" spans="1:9" x14ac:dyDescent="0.3">
      <c r="A21" s="10">
        <v>12</v>
      </c>
      <c r="B21" s="7">
        <v>12264</v>
      </c>
      <c r="H21" s="10" t="s">
        <v>75</v>
      </c>
      <c r="I21">
        <v>164969.07</v>
      </c>
    </row>
    <row r="22" spans="1:9" x14ac:dyDescent="0.3">
      <c r="A22" s="10">
        <v>13</v>
      </c>
      <c r="B22" s="7">
        <v>6337</v>
      </c>
      <c r="D22" s="9" t="s">
        <v>74</v>
      </c>
      <c r="E22" t="s">
        <v>90</v>
      </c>
    </row>
    <row r="23" spans="1:9" x14ac:dyDescent="0.3">
      <c r="A23" s="10">
        <v>14</v>
      </c>
      <c r="B23" s="7">
        <v>7688</v>
      </c>
      <c r="D23" s="10" t="s">
        <v>20</v>
      </c>
      <c r="E23">
        <v>164396</v>
      </c>
    </row>
    <row r="24" spans="1:9" x14ac:dyDescent="0.3">
      <c r="A24" s="10">
        <v>15</v>
      </c>
      <c r="B24" s="7">
        <v>9553</v>
      </c>
      <c r="D24" s="10" t="s">
        <v>18</v>
      </c>
      <c r="E24">
        <v>168108</v>
      </c>
    </row>
    <row r="25" spans="1:9" x14ac:dyDescent="0.3">
      <c r="A25" s="10">
        <v>16</v>
      </c>
      <c r="B25" s="7">
        <v>10720</v>
      </c>
      <c r="D25" s="10" t="s">
        <v>75</v>
      </c>
      <c r="E25">
        <v>332504</v>
      </c>
    </row>
    <row r="26" spans="1:9" x14ac:dyDescent="0.3">
      <c r="A26" s="10">
        <v>17</v>
      </c>
      <c r="B26" s="7">
        <v>3122</v>
      </c>
    </row>
    <row r="27" spans="1:9" x14ac:dyDescent="0.3">
      <c r="A27" s="10">
        <v>18</v>
      </c>
      <c r="B27" s="7">
        <v>15313</v>
      </c>
    </row>
    <row r="28" spans="1:9" x14ac:dyDescent="0.3">
      <c r="A28" s="10">
        <v>19</v>
      </c>
      <c r="B28" s="7">
        <v>8462</v>
      </c>
    </row>
    <row r="29" spans="1:9" x14ac:dyDescent="0.3">
      <c r="A29" s="10">
        <v>20</v>
      </c>
      <c r="B29" s="7">
        <v>17063</v>
      </c>
    </row>
    <row r="30" spans="1:9" x14ac:dyDescent="0.3">
      <c r="A30" s="10">
        <v>21</v>
      </c>
      <c r="B30" s="7">
        <v>8770</v>
      </c>
    </row>
    <row r="31" spans="1:9" x14ac:dyDescent="0.3">
      <c r="A31" s="10">
        <v>22</v>
      </c>
      <c r="B31" s="7">
        <v>9706</v>
      </c>
    </row>
    <row r="32" spans="1:9" x14ac:dyDescent="0.3">
      <c r="A32" s="10">
        <v>23</v>
      </c>
      <c r="B32" s="7">
        <v>15816</v>
      </c>
    </row>
    <row r="33" spans="1:2" x14ac:dyDescent="0.3">
      <c r="A33" s="10">
        <v>24</v>
      </c>
      <c r="B33" s="7">
        <v>9124</v>
      </c>
    </row>
    <row r="34" spans="1:2" x14ac:dyDescent="0.3">
      <c r="A34" s="10">
        <v>25</v>
      </c>
      <c r="B34" s="7">
        <v>15695</v>
      </c>
    </row>
    <row r="35" spans="1:2" x14ac:dyDescent="0.3">
      <c r="A35" s="10">
        <v>26</v>
      </c>
      <c r="B35" s="7">
        <v>11275</v>
      </c>
    </row>
    <row r="36" spans="1:2" x14ac:dyDescent="0.3">
      <c r="A36" s="10">
        <v>27</v>
      </c>
      <c r="B36" s="7">
        <v>9654</v>
      </c>
    </row>
    <row r="37" spans="1:2" x14ac:dyDescent="0.3">
      <c r="A37" s="10">
        <v>28</v>
      </c>
      <c r="B37" s="7">
        <v>11061</v>
      </c>
    </row>
    <row r="38" spans="1:2" x14ac:dyDescent="0.3">
      <c r="A38" s="10">
        <v>29</v>
      </c>
      <c r="B38" s="7">
        <v>7440</v>
      </c>
    </row>
    <row r="39" spans="1:2" x14ac:dyDescent="0.3">
      <c r="A39" s="10">
        <v>30</v>
      </c>
      <c r="B39" s="7">
        <v>14473</v>
      </c>
    </row>
    <row r="40" spans="1:2" x14ac:dyDescent="0.3">
      <c r="A40" s="10">
        <v>31</v>
      </c>
      <c r="B40" s="7">
        <v>5723</v>
      </c>
    </row>
    <row r="41" spans="1:2" x14ac:dyDescent="0.3">
      <c r="A41" s="10" t="s">
        <v>75</v>
      </c>
      <c r="B41" s="7">
        <v>332504</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B384D-9E44-48C5-B08E-ECBC629D7A79}">
  <dimension ref="A1:P528"/>
  <sheetViews>
    <sheetView topLeftCell="A11" workbookViewId="0">
      <selection activeCell="R13" sqref="R13"/>
    </sheetView>
  </sheetViews>
  <sheetFormatPr defaultRowHeight="14.4" x14ac:dyDescent="0.3"/>
  <cols>
    <col min="1" max="1" width="13.44140625" customWidth="1"/>
  </cols>
  <sheetData>
    <row r="1" spans="1:16" ht="15" thickBot="1" x14ac:dyDescent="0.35">
      <c r="A1" s="1" t="s">
        <v>0</v>
      </c>
      <c r="B1" s="1" t="s">
        <v>1</v>
      </c>
      <c r="C1" s="1" t="s">
        <v>2</v>
      </c>
      <c r="D1" s="1" t="s">
        <v>3</v>
      </c>
      <c r="E1" s="1" t="s">
        <v>4</v>
      </c>
      <c r="F1" s="1" t="s">
        <v>5</v>
      </c>
      <c r="G1" s="1" t="s">
        <v>6</v>
      </c>
      <c r="H1" s="1" t="s">
        <v>7</v>
      </c>
      <c r="I1" s="1" t="s">
        <v>8</v>
      </c>
      <c r="J1" s="2" t="s">
        <v>9</v>
      </c>
      <c r="K1" s="2" t="s">
        <v>10</v>
      </c>
      <c r="L1" s="2" t="s">
        <v>11</v>
      </c>
      <c r="M1" s="2" t="s">
        <v>12</v>
      </c>
      <c r="N1" s="1" t="s">
        <v>13</v>
      </c>
      <c r="O1" s="1" t="s">
        <v>14</v>
      </c>
      <c r="P1" s="1" t="s">
        <v>15</v>
      </c>
    </row>
    <row r="2" spans="1:16" x14ac:dyDescent="0.3">
      <c r="A2" s="3">
        <v>44197</v>
      </c>
      <c r="B2" s="4" t="s">
        <v>16</v>
      </c>
      <c r="C2" s="5">
        <v>9</v>
      </c>
      <c r="D2" s="5" t="s">
        <v>17</v>
      </c>
      <c r="E2" s="5" t="s">
        <v>18</v>
      </c>
      <c r="F2" s="6">
        <v>0</v>
      </c>
      <c r="G2" t="str">
        <f>VLOOKUP(InputData[[#This Row],[PRODUCT ID]],[1]!MasterData[#Data],2,0)</f>
        <v>Product24</v>
      </c>
      <c r="H2" t="str">
        <f>VLOOKUP(InputData[[#This Row],[PRODUCT ID]],[1]!MasterData[#Data],3,0)</f>
        <v>Category03</v>
      </c>
      <c r="I2" t="str">
        <f>VLOOKUP(InputData[[#This Row],[PRODUCT ID]],[1]!MasterData[#Data],4,0)</f>
        <v>Ft</v>
      </c>
      <c r="J2" s="7">
        <f>VLOOKUP(InputData[[#This Row],[PRODUCT ID]],[1]!MasterData[#Data],5,0)</f>
        <v>144</v>
      </c>
      <c r="K2" s="7">
        <f>VLOOKUP(InputData[[#This Row],[PRODUCT ID]],[1]!MasterData[#Data],6,0)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19</v>
      </c>
      <c r="C3" s="5">
        <v>15</v>
      </c>
      <c r="D3" s="5" t="s">
        <v>18</v>
      </c>
      <c r="E3" s="5" t="s">
        <v>20</v>
      </c>
      <c r="F3" s="6">
        <v>0</v>
      </c>
      <c r="G3" t="str">
        <f>VLOOKUP(InputData[[#This Row],[PRODUCT ID]],[1]!MasterData[#Data],2,0)</f>
        <v>Product38</v>
      </c>
      <c r="H3" t="str">
        <f>VLOOKUP(InputData[[#This Row],[PRODUCT ID]],[1]!MasterData[#Data],3,0)</f>
        <v>Category05</v>
      </c>
      <c r="I3" t="str">
        <f>VLOOKUP(InputData[[#This Row],[PRODUCT ID]],[1]!MasterData[#Data],4,0)</f>
        <v>Kg</v>
      </c>
      <c r="J3" s="7">
        <f>VLOOKUP(InputData[[#This Row],[PRODUCT ID]],[1]!MasterData[#Data],5,0)</f>
        <v>72</v>
      </c>
      <c r="K3" s="7">
        <f>VLOOKUP(InputData[[#This Row],[PRODUCT ID]],[1]!MasterData[#Data],6,0)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21</v>
      </c>
      <c r="C4" s="5">
        <v>6</v>
      </c>
      <c r="D4" s="5" t="s">
        <v>22</v>
      </c>
      <c r="E4" s="5" t="s">
        <v>20</v>
      </c>
      <c r="F4" s="6">
        <v>0</v>
      </c>
      <c r="G4" t="str">
        <f>VLOOKUP(InputData[[#This Row],[PRODUCT ID]],[1]!MasterData[#Data],2,0)</f>
        <v>Product13</v>
      </c>
      <c r="H4" t="str">
        <f>VLOOKUP(InputData[[#This Row],[PRODUCT ID]],[1]!MasterData[#Data],3,0)</f>
        <v>Category02</v>
      </c>
      <c r="I4" t="str">
        <f>VLOOKUP(InputData[[#This Row],[PRODUCT ID]],[1]!MasterData[#Data],4,0)</f>
        <v>Kg</v>
      </c>
      <c r="J4" s="7">
        <f>VLOOKUP(InputData[[#This Row],[PRODUCT ID]],[1]!MasterData[#Data],5,0)</f>
        <v>112</v>
      </c>
      <c r="K4" s="7">
        <f>VLOOKUP(InputData[[#This Row],[PRODUCT ID]],[1]!MasterData[#Data],6,0)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23</v>
      </c>
      <c r="C5" s="5">
        <v>5</v>
      </c>
      <c r="D5" s="5" t="s">
        <v>22</v>
      </c>
      <c r="E5" s="5" t="s">
        <v>18</v>
      </c>
      <c r="F5" s="6">
        <v>0</v>
      </c>
      <c r="G5" t="str">
        <f>VLOOKUP(InputData[[#This Row],[PRODUCT ID]],[1]!MasterData[#Data],2,0)</f>
        <v>Product04</v>
      </c>
      <c r="H5" t="str">
        <f>VLOOKUP(InputData[[#This Row],[PRODUCT ID]],[1]!MasterData[#Data],3,0)</f>
        <v>Category01</v>
      </c>
      <c r="I5" t="str">
        <f>VLOOKUP(InputData[[#This Row],[PRODUCT ID]],[1]!MasterData[#Data],4,0)</f>
        <v>Lt</v>
      </c>
      <c r="J5" s="7">
        <f>VLOOKUP(InputData[[#This Row],[PRODUCT ID]],[1]!MasterData[#Data],5,0)</f>
        <v>44</v>
      </c>
      <c r="K5" s="7">
        <f>VLOOKUP(InputData[[#This Row],[PRODUCT ID]],[1]!MasterData[#Data],6,0)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24</v>
      </c>
      <c r="C6" s="5">
        <v>12</v>
      </c>
      <c r="D6" s="5" t="s">
        <v>18</v>
      </c>
      <c r="E6" s="5" t="s">
        <v>18</v>
      </c>
      <c r="F6" s="6">
        <v>0</v>
      </c>
      <c r="G6" t="str">
        <f>VLOOKUP(InputData[[#This Row],[PRODUCT ID]],[1]!MasterData[#Data],2,0)</f>
        <v>Product35</v>
      </c>
      <c r="H6" t="str">
        <f>VLOOKUP(InputData[[#This Row],[PRODUCT ID]],[1]!MasterData[#Data],3,0)</f>
        <v>Category04</v>
      </c>
      <c r="I6" t="str">
        <f>VLOOKUP(InputData[[#This Row],[PRODUCT ID]],[1]!MasterData[#Data],4,0)</f>
        <v>No.</v>
      </c>
      <c r="J6" s="7">
        <f>VLOOKUP(InputData[[#This Row],[PRODUCT ID]],[1]!MasterData[#Data],5,0)</f>
        <v>5</v>
      </c>
      <c r="K6" s="7">
        <f>VLOOKUP(InputData[[#This Row],[PRODUCT ID]],[1]!MasterData[#Data],6,0)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25</v>
      </c>
      <c r="C7" s="5">
        <v>1</v>
      </c>
      <c r="D7" s="5" t="s">
        <v>22</v>
      </c>
      <c r="E7" s="5" t="s">
        <v>20</v>
      </c>
      <c r="F7" s="6">
        <v>0</v>
      </c>
      <c r="G7" t="str">
        <f>VLOOKUP(InputData[[#This Row],[PRODUCT ID]],[1]!MasterData[#Data],2,0)</f>
        <v>Product31</v>
      </c>
      <c r="H7" t="str">
        <f>VLOOKUP(InputData[[#This Row],[PRODUCT ID]],[1]!MasterData[#Data],3,0)</f>
        <v>Category04</v>
      </c>
      <c r="I7" t="str">
        <f>VLOOKUP(InputData[[#This Row],[PRODUCT ID]],[1]!MasterData[#Data],4,0)</f>
        <v>Kg</v>
      </c>
      <c r="J7" s="7">
        <f>VLOOKUP(InputData[[#This Row],[PRODUCT ID]],[1]!MasterData[#Data],5,0)</f>
        <v>93</v>
      </c>
      <c r="K7" s="7">
        <f>VLOOKUP(InputData[[#This Row],[PRODUCT ID]],[1]!MasterData[#Data],6,0)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26</v>
      </c>
      <c r="C8" s="5">
        <v>8</v>
      </c>
      <c r="D8" s="5" t="s">
        <v>22</v>
      </c>
      <c r="E8" s="5" t="s">
        <v>20</v>
      </c>
      <c r="F8" s="6">
        <v>0</v>
      </c>
      <c r="G8" t="str">
        <f>VLOOKUP(InputData[[#This Row],[PRODUCT ID]],[1]!MasterData[#Data],2,0)</f>
        <v>Product03</v>
      </c>
      <c r="H8" t="str">
        <f>VLOOKUP(InputData[[#This Row],[PRODUCT ID]],[1]!MasterData[#Data],3,0)</f>
        <v>Category01</v>
      </c>
      <c r="I8" t="str">
        <f>VLOOKUP(InputData[[#This Row],[PRODUCT ID]],[1]!MasterData[#Data],4,0)</f>
        <v>Kg</v>
      </c>
      <c r="J8" s="7">
        <f>VLOOKUP(InputData[[#This Row],[PRODUCT ID]],[1]!MasterData[#Data],5,0)</f>
        <v>71</v>
      </c>
      <c r="K8" s="7">
        <f>VLOOKUP(InputData[[#This Row],[PRODUCT ID]],[1]!MasterData[#Data],6,0)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27</v>
      </c>
      <c r="C9" s="5">
        <v>4</v>
      </c>
      <c r="D9" s="5" t="s">
        <v>22</v>
      </c>
      <c r="E9" s="5" t="s">
        <v>18</v>
      </c>
      <c r="F9" s="6">
        <v>0</v>
      </c>
      <c r="G9" t="str">
        <f>VLOOKUP(InputData[[#This Row],[PRODUCT ID]],[1]!MasterData[#Data],2,0)</f>
        <v>Product25</v>
      </c>
      <c r="H9" t="str">
        <f>VLOOKUP(InputData[[#This Row],[PRODUCT ID]],[1]!MasterData[#Data],3,0)</f>
        <v>Category03</v>
      </c>
      <c r="I9" t="str">
        <f>VLOOKUP(InputData[[#This Row],[PRODUCT ID]],[1]!MasterData[#Data],4,0)</f>
        <v>No.</v>
      </c>
      <c r="J9" s="7">
        <f>VLOOKUP(InputData[[#This Row],[PRODUCT ID]],[1]!MasterData[#Data],5,0)</f>
        <v>7</v>
      </c>
      <c r="K9" s="7">
        <f>VLOOKUP(InputData[[#This Row],[PRODUCT ID]],[1]!MasterData[#Data],6,0)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28</v>
      </c>
      <c r="C10" s="5">
        <v>3</v>
      </c>
      <c r="D10" s="5" t="s">
        <v>22</v>
      </c>
      <c r="E10" s="5" t="s">
        <v>20</v>
      </c>
      <c r="F10" s="6">
        <v>0</v>
      </c>
      <c r="G10" t="str">
        <f>VLOOKUP(InputData[[#This Row],[PRODUCT ID]],[1]!MasterData[#Data],2,0)</f>
        <v>Product37</v>
      </c>
      <c r="H10" t="str">
        <f>VLOOKUP(InputData[[#This Row],[PRODUCT ID]],[1]!MasterData[#Data],3,0)</f>
        <v>Category05</v>
      </c>
      <c r="I10" t="str">
        <f>VLOOKUP(InputData[[#This Row],[PRODUCT ID]],[1]!MasterData[#Data],4,0)</f>
        <v>Kg</v>
      </c>
      <c r="J10" s="7">
        <f>VLOOKUP(InputData[[#This Row],[PRODUCT ID]],[1]!MasterData[#Data],5,0)</f>
        <v>67</v>
      </c>
      <c r="K10" s="7">
        <f>VLOOKUP(InputData[[#This Row],[PRODUCT ID]],[1]!MasterData[#Data],6,0)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29</v>
      </c>
      <c r="C11" s="5">
        <v>4</v>
      </c>
      <c r="D11" s="5" t="s">
        <v>17</v>
      </c>
      <c r="E11" s="5" t="s">
        <v>18</v>
      </c>
      <c r="F11" s="6">
        <v>0</v>
      </c>
      <c r="G11" t="str">
        <f>VLOOKUP(InputData[[#This Row],[PRODUCT ID]],[1]!MasterData[#Data],2,0)</f>
        <v>Product14</v>
      </c>
      <c r="H11" t="str">
        <f>VLOOKUP(InputData[[#This Row],[PRODUCT ID]],[1]!MasterData[#Data],3,0)</f>
        <v>Category02</v>
      </c>
      <c r="I11" t="str">
        <f>VLOOKUP(InputData[[#This Row],[PRODUCT ID]],[1]!MasterData[#Data],4,0)</f>
        <v>Kg</v>
      </c>
      <c r="J11" s="7">
        <f>VLOOKUP(InputData[[#This Row],[PRODUCT ID]],[1]!MasterData[#Data],5,0)</f>
        <v>112</v>
      </c>
      <c r="K11" s="7">
        <f>VLOOKUP(InputData[[#This Row],[PRODUCT ID]],[1]!MasterData[#Data],6,0)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30</v>
      </c>
      <c r="C12" s="5">
        <v>4</v>
      </c>
      <c r="D12" s="5" t="s">
        <v>22</v>
      </c>
      <c r="E12" s="5" t="s">
        <v>18</v>
      </c>
      <c r="F12" s="6">
        <v>0</v>
      </c>
      <c r="G12" t="str">
        <f>VLOOKUP(InputData[[#This Row],[PRODUCT ID]],[1]!MasterData[#Data],2,0)</f>
        <v>Product42</v>
      </c>
      <c r="H12" t="str">
        <f>VLOOKUP(InputData[[#This Row],[PRODUCT ID]],[1]!MasterData[#Data],3,0)</f>
        <v>Category05</v>
      </c>
      <c r="I12" t="str">
        <f>VLOOKUP(InputData[[#This Row],[PRODUCT ID]],[1]!MasterData[#Data],4,0)</f>
        <v>Ft</v>
      </c>
      <c r="J12" s="7">
        <f>VLOOKUP(InputData[[#This Row],[PRODUCT ID]],[1]!MasterData[#Data],5,0)</f>
        <v>120</v>
      </c>
      <c r="K12" s="7">
        <f>VLOOKUP(InputData[[#This Row],[PRODUCT ID]],[1]!MasterData[#Data],6,0)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30</v>
      </c>
      <c r="C13" s="5">
        <v>10</v>
      </c>
      <c r="D13" s="5" t="s">
        <v>18</v>
      </c>
      <c r="E13" s="5" t="s">
        <v>20</v>
      </c>
      <c r="F13" s="6">
        <v>0</v>
      </c>
      <c r="G13" t="str">
        <f>VLOOKUP(InputData[[#This Row],[PRODUCT ID]],[1]!MasterData[#Data],2,0)</f>
        <v>Product42</v>
      </c>
      <c r="H13" t="str">
        <f>VLOOKUP(InputData[[#This Row],[PRODUCT ID]],[1]!MasterData[#Data],3,0)</f>
        <v>Category05</v>
      </c>
      <c r="I13" t="str">
        <f>VLOOKUP(InputData[[#This Row],[PRODUCT ID]],[1]!MasterData[#Data],4,0)</f>
        <v>Ft</v>
      </c>
      <c r="J13" s="7">
        <f>VLOOKUP(InputData[[#This Row],[PRODUCT ID]],[1]!MasterData[#Data],5,0)</f>
        <v>120</v>
      </c>
      <c r="K13" s="7">
        <f>VLOOKUP(InputData[[#This Row],[PRODUCT ID]],[1]!MasterData[#Data],6,0)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31</v>
      </c>
      <c r="C14" s="5">
        <v>13</v>
      </c>
      <c r="D14" s="5" t="s">
        <v>22</v>
      </c>
      <c r="E14" s="5" t="s">
        <v>18</v>
      </c>
      <c r="F14" s="6">
        <v>0</v>
      </c>
      <c r="G14" t="str">
        <f>VLOOKUP(InputData[[#This Row],[PRODUCT ID]],[1]!MasterData[#Data],2,0)</f>
        <v>Product44</v>
      </c>
      <c r="H14" t="str">
        <f>VLOOKUP(InputData[[#This Row],[PRODUCT ID]],[1]!MasterData[#Data],3,0)</f>
        <v>Category05</v>
      </c>
      <c r="I14" t="str">
        <f>VLOOKUP(InputData[[#This Row],[PRODUCT ID]],[1]!MasterData[#Data],4,0)</f>
        <v>Kg</v>
      </c>
      <c r="J14" s="7">
        <f>VLOOKUP(InputData[[#This Row],[PRODUCT ID]],[1]!MasterData[#Data],5,0)</f>
        <v>76</v>
      </c>
      <c r="K14" s="7">
        <f>VLOOKUP(InputData[[#This Row],[PRODUCT ID]],[1]!MasterData[#Data],6,0)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32</v>
      </c>
      <c r="C15" s="5">
        <v>3</v>
      </c>
      <c r="D15" s="5" t="s">
        <v>18</v>
      </c>
      <c r="E15" s="5" t="s">
        <v>20</v>
      </c>
      <c r="F15" s="6">
        <v>0</v>
      </c>
      <c r="G15" t="str">
        <f>VLOOKUP(InputData[[#This Row],[PRODUCT ID]],[1]!MasterData[#Data],2,0)</f>
        <v>Product23</v>
      </c>
      <c r="H15" t="str">
        <f>VLOOKUP(InputData[[#This Row],[PRODUCT ID]],[1]!MasterData[#Data],3,0)</f>
        <v>Category03</v>
      </c>
      <c r="I15" t="str">
        <f>VLOOKUP(InputData[[#This Row],[PRODUCT ID]],[1]!MasterData[#Data],4,0)</f>
        <v>Ft</v>
      </c>
      <c r="J15" s="7">
        <f>VLOOKUP(InputData[[#This Row],[PRODUCT ID]],[1]!MasterData[#Data],5,0)</f>
        <v>141</v>
      </c>
      <c r="K15" s="7">
        <f>VLOOKUP(InputData[[#This Row],[PRODUCT ID]],[1]!MasterData[#Data],6,0)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24</v>
      </c>
      <c r="C16" s="5">
        <v>6</v>
      </c>
      <c r="D16" s="5" t="s">
        <v>22</v>
      </c>
      <c r="E16" s="5" t="s">
        <v>20</v>
      </c>
      <c r="F16" s="6">
        <v>0</v>
      </c>
      <c r="G16" t="str">
        <f>VLOOKUP(InputData[[#This Row],[PRODUCT ID]],[1]!MasterData[#Data],2,0)</f>
        <v>Product35</v>
      </c>
      <c r="H16" t="str">
        <f>VLOOKUP(InputData[[#This Row],[PRODUCT ID]],[1]!MasterData[#Data],3,0)</f>
        <v>Category04</v>
      </c>
      <c r="I16" t="str">
        <f>VLOOKUP(InputData[[#This Row],[PRODUCT ID]],[1]!MasterData[#Data],4,0)</f>
        <v>No.</v>
      </c>
      <c r="J16" s="7">
        <f>VLOOKUP(InputData[[#This Row],[PRODUCT ID]],[1]!MasterData[#Data],5,0)</f>
        <v>5</v>
      </c>
      <c r="K16" s="7">
        <f>VLOOKUP(InputData[[#This Row],[PRODUCT ID]],[1]!MasterData[#Data],6,0)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33</v>
      </c>
      <c r="C17" s="5">
        <v>4</v>
      </c>
      <c r="D17" s="5" t="s">
        <v>22</v>
      </c>
      <c r="E17" s="5" t="s">
        <v>20</v>
      </c>
      <c r="F17" s="6">
        <v>0</v>
      </c>
      <c r="G17" t="str">
        <f>VLOOKUP(InputData[[#This Row],[PRODUCT ID]],[1]!MasterData[#Data],2,0)</f>
        <v>Product34</v>
      </c>
      <c r="H17" t="str">
        <f>VLOOKUP(InputData[[#This Row],[PRODUCT ID]],[1]!MasterData[#Data],3,0)</f>
        <v>Category04</v>
      </c>
      <c r="I17" t="str">
        <f>VLOOKUP(InputData[[#This Row],[PRODUCT ID]],[1]!MasterData[#Data],4,0)</f>
        <v>Lt</v>
      </c>
      <c r="J17" s="7">
        <f>VLOOKUP(InputData[[#This Row],[PRODUCT ID]],[1]!MasterData[#Data],5,0)</f>
        <v>55</v>
      </c>
      <c r="K17" s="7">
        <f>VLOOKUP(InputData[[#This Row],[PRODUCT ID]],[1]!MasterData[#Data],6,0)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34</v>
      </c>
      <c r="C18" s="5">
        <v>4</v>
      </c>
      <c r="D18" s="5" t="s">
        <v>22</v>
      </c>
      <c r="E18" s="5" t="s">
        <v>20</v>
      </c>
      <c r="F18" s="6">
        <v>0</v>
      </c>
      <c r="G18" t="str">
        <f>VLOOKUP(InputData[[#This Row],[PRODUCT ID]],[1]!MasterData[#Data],2,0)</f>
        <v>Product20</v>
      </c>
      <c r="H18" t="str">
        <f>VLOOKUP(InputData[[#This Row],[PRODUCT ID]],[1]!MasterData[#Data],3,0)</f>
        <v>Category03</v>
      </c>
      <c r="I18" t="str">
        <f>VLOOKUP(InputData[[#This Row],[PRODUCT ID]],[1]!MasterData[#Data],4,0)</f>
        <v>Lt</v>
      </c>
      <c r="J18" s="7">
        <f>VLOOKUP(InputData[[#This Row],[PRODUCT ID]],[1]!MasterData[#Data],5,0)</f>
        <v>61</v>
      </c>
      <c r="K18" s="7">
        <f>VLOOKUP(InputData[[#This Row],[PRODUCT ID]],[1]!MasterData[#Data],6,0)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23</v>
      </c>
      <c r="C19" s="5">
        <v>15</v>
      </c>
      <c r="D19" s="5" t="s">
        <v>17</v>
      </c>
      <c r="E19" s="5" t="s">
        <v>20</v>
      </c>
      <c r="F19" s="6">
        <v>0</v>
      </c>
      <c r="G19" t="str">
        <f>VLOOKUP(InputData[[#This Row],[PRODUCT ID]],[1]!MasterData[#Data],2,0)</f>
        <v>Product04</v>
      </c>
      <c r="H19" t="str">
        <f>VLOOKUP(InputData[[#This Row],[PRODUCT ID]],[1]!MasterData[#Data],3,0)</f>
        <v>Category01</v>
      </c>
      <c r="I19" t="str">
        <f>VLOOKUP(InputData[[#This Row],[PRODUCT ID]],[1]!MasterData[#Data],4,0)</f>
        <v>Lt</v>
      </c>
      <c r="J19" s="7">
        <f>VLOOKUP(InputData[[#This Row],[PRODUCT ID]],[1]!MasterData[#Data],5,0)</f>
        <v>44</v>
      </c>
      <c r="K19" s="7">
        <f>VLOOKUP(InputData[[#This Row],[PRODUCT ID]],[1]!MasterData[#Data],6,0)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26</v>
      </c>
      <c r="C20" s="5">
        <v>9</v>
      </c>
      <c r="D20" s="5" t="s">
        <v>22</v>
      </c>
      <c r="E20" s="5" t="s">
        <v>18</v>
      </c>
      <c r="F20" s="6">
        <v>0</v>
      </c>
      <c r="G20" t="str">
        <f>VLOOKUP(InputData[[#This Row],[PRODUCT ID]],[1]!MasterData[#Data],2,0)</f>
        <v>Product03</v>
      </c>
      <c r="H20" t="str">
        <f>VLOOKUP(InputData[[#This Row],[PRODUCT ID]],[1]!MasterData[#Data],3,0)</f>
        <v>Category01</v>
      </c>
      <c r="I20" t="str">
        <f>VLOOKUP(InputData[[#This Row],[PRODUCT ID]],[1]!MasterData[#Data],4,0)</f>
        <v>Kg</v>
      </c>
      <c r="J20" s="7">
        <f>VLOOKUP(InputData[[#This Row],[PRODUCT ID]],[1]!MasterData[#Data],5,0)</f>
        <v>71</v>
      </c>
      <c r="K20" s="7">
        <f>VLOOKUP(InputData[[#This Row],[PRODUCT ID]],[1]!MasterData[#Data],6,0)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30</v>
      </c>
      <c r="C21" s="5">
        <v>6</v>
      </c>
      <c r="D21" s="5" t="s">
        <v>22</v>
      </c>
      <c r="E21" s="5" t="s">
        <v>18</v>
      </c>
      <c r="F21" s="6">
        <v>0</v>
      </c>
      <c r="G21" t="str">
        <f>VLOOKUP(InputData[[#This Row],[PRODUCT ID]],[1]!MasterData[#Data],2,0)</f>
        <v>Product42</v>
      </c>
      <c r="H21" t="str">
        <f>VLOOKUP(InputData[[#This Row],[PRODUCT ID]],[1]!MasterData[#Data],3,0)</f>
        <v>Category05</v>
      </c>
      <c r="I21" t="str">
        <f>VLOOKUP(InputData[[#This Row],[PRODUCT ID]],[1]!MasterData[#Data],4,0)</f>
        <v>Ft</v>
      </c>
      <c r="J21" s="7">
        <f>VLOOKUP(InputData[[#This Row],[PRODUCT ID]],[1]!MasterData[#Data],5,0)</f>
        <v>120</v>
      </c>
      <c r="K21" s="7">
        <f>VLOOKUP(InputData[[#This Row],[PRODUCT ID]],[1]!MasterData[#Data],6,0)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33</v>
      </c>
      <c r="C22" s="5">
        <v>6</v>
      </c>
      <c r="D22" s="5" t="s">
        <v>22</v>
      </c>
      <c r="E22" s="5" t="s">
        <v>20</v>
      </c>
      <c r="F22" s="6">
        <v>0</v>
      </c>
      <c r="G22" t="str">
        <f>VLOOKUP(InputData[[#This Row],[PRODUCT ID]],[1]!MasterData[#Data],2,0)</f>
        <v>Product34</v>
      </c>
      <c r="H22" t="str">
        <f>VLOOKUP(InputData[[#This Row],[PRODUCT ID]],[1]!MasterData[#Data],3,0)</f>
        <v>Category04</v>
      </c>
      <c r="I22" t="str">
        <f>VLOOKUP(InputData[[#This Row],[PRODUCT ID]],[1]!MasterData[#Data],4,0)</f>
        <v>Lt</v>
      </c>
      <c r="J22" s="7">
        <f>VLOOKUP(InputData[[#This Row],[PRODUCT ID]],[1]!MasterData[#Data],5,0)</f>
        <v>55</v>
      </c>
      <c r="K22" s="7">
        <f>VLOOKUP(InputData[[#This Row],[PRODUCT ID]],[1]!MasterData[#Data],6,0)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24</v>
      </c>
      <c r="C23" s="5">
        <v>7</v>
      </c>
      <c r="D23" s="5" t="s">
        <v>22</v>
      </c>
      <c r="E23" s="5" t="s">
        <v>18</v>
      </c>
      <c r="F23" s="6">
        <v>0</v>
      </c>
      <c r="G23" t="str">
        <f>VLOOKUP(InputData[[#This Row],[PRODUCT ID]],[1]!MasterData[#Data],2,0)</f>
        <v>Product35</v>
      </c>
      <c r="H23" t="str">
        <f>VLOOKUP(InputData[[#This Row],[PRODUCT ID]],[1]!MasterData[#Data],3,0)</f>
        <v>Category04</v>
      </c>
      <c r="I23" t="str">
        <f>VLOOKUP(InputData[[#This Row],[PRODUCT ID]],[1]!MasterData[#Data],4,0)</f>
        <v>No.</v>
      </c>
      <c r="J23" s="7">
        <f>VLOOKUP(InputData[[#This Row],[PRODUCT ID]],[1]!MasterData[#Data],5,0)</f>
        <v>5</v>
      </c>
      <c r="K23" s="7">
        <f>VLOOKUP(InputData[[#This Row],[PRODUCT ID]],[1]!MasterData[#Data],6,0)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25</v>
      </c>
      <c r="C24" s="5">
        <v>14</v>
      </c>
      <c r="D24" s="5" t="s">
        <v>22</v>
      </c>
      <c r="E24" s="5" t="s">
        <v>18</v>
      </c>
      <c r="F24" s="6">
        <v>0</v>
      </c>
      <c r="G24" t="str">
        <f>VLOOKUP(InputData[[#This Row],[PRODUCT ID]],[1]!MasterData[#Data],2,0)</f>
        <v>Product31</v>
      </c>
      <c r="H24" t="str">
        <f>VLOOKUP(InputData[[#This Row],[PRODUCT ID]],[1]!MasterData[#Data],3,0)</f>
        <v>Category04</v>
      </c>
      <c r="I24" t="str">
        <f>VLOOKUP(InputData[[#This Row],[PRODUCT ID]],[1]!MasterData[#Data],4,0)</f>
        <v>Kg</v>
      </c>
      <c r="J24" s="7">
        <f>VLOOKUP(InputData[[#This Row],[PRODUCT ID]],[1]!MasterData[#Data],5,0)</f>
        <v>93</v>
      </c>
      <c r="K24" s="7">
        <f>VLOOKUP(InputData[[#This Row],[PRODUCT ID]],[1]!MasterData[#Data],6,0)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31</v>
      </c>
      <c r="C25" s="5">
        <v>9</v>
      </c>
      <c r="D25" s="5" t="s">
        <v>17</v>
      </c>
      <c r="E25" s="5" t="s">
        <v>20</v>
      </c>
      <c r="F25" s="6">
        <v>0</v>
      </c>
      <c r="G25" t="str">
        <f>VLOOKUP(InputData[[#This Row],[PRODUCT ID]],[1]!MasterData[#Data],2,0)</f>
        <v>Product44</v>
      </c>
      <c r="H25" t="str">
        <f>VLOOKUP(InputData[[#This Row],[PRODUCT ID]],[1]!MasterData[#Data],3,0)</f>
        <v>Category05</v>
      </c>
      <c r="I25" t="str">
        <f>VLOOKUP(InputData[[#This Row],[PRODUCT ID]],[1]!MasterData[#Data],4,0)</f>
        <v>Kg</v>
      </c>
      <c r="J25" s="7">
        <f>VLOOKUP(InputData[[#This Row],[PRODUCT ID]],[1]!MasterData[#Data],5,0)</f>
        <v>76</v>
      </c>
      <c r="K25" s="7">
        <f>VLOOKUP(InputData[[#This Row],[PRODUCT ID]],[1]!MasterData[#Data],6,0)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35</v>
      </c>
      <c r="C26" s="5">
        <v>7</v>
      </c>
      <c r="D26" s="5" t="s">
        <v>18</v>
      </c>
      <c r="E26" s="5" t="s">
        <v>20</v>
      </c>
      <c r="F26" s="6">
        <v>0</v>
      </c>
      <c r="G26" t="str">
        <f>VLOOKUP(InputData[[#This Row],[PRODUCT ID]],[1]!MasterData[#Data],2,0)</f>
        <v>Product06</v>
      </c>
      <c r="H26" t="str">
        <f>VLOOKUP(InputData[[#This Row],[PRODUCT ID]],[1]!MasterData[#Data],3,0)</f>
        <v>Category01</v>
      </c>
      <c r="I26" t="str">
        <f>VLOOKUP(InputData[[#This Row],[PRODUCT ID]],[1]!MasterData[#Data],4,0)</f>
        <v>Kg</v>
      </c>
      <c r="J26" s="7">
        <f>VLOOKUP(InputData[[#This Row],[PRODUCT ID]],[1]!MasterData[#Data],5,0)</f>
        <v>75</v>
      </c>
      <c r="K26" s="7">
        <f>VLOOKUP(InputData[[#This Row],[PRODUCT ID]],[1]!MasterData[#Data],6,0)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36</v>
      </c>
      <c r="C27" s="5">
        <v>7</v>
      </c>
      <c r="D27" s="5" t="s">
        <v>18</v>
      </c>
      <c r="E27" s="5" t="s">
        <v>18</v>
      </c>
      <c r="F27" s="6">
        <v>0</v>
      </c>
      <c r="G27" t="str">
        <f>VLOOKUP(InputData[[#This Row],[PRODUCT ID]],[1]!MasterData[#Data],2,0)</f>
        <v>Product01</v>
      </c>
      <c r="H27" t="str">
        <f>VLOOKUP(InputData[[#This Row],[PRODUCT ID]],[1]!MasterData[#Data],3,0)</f>
        <v>Category01</v>
      </c>
      <c r="I27" t="str">
        <f>VLOOKUP(InputData[[#This Row],[PRODUCT ID]],[1]!MasterData[#Data],4,0)</f>
        <v>Kg</v>
      </c>
      <c r="J27" s="7">
        <f>VLOOKUP(InputData[[#This Row],[PRODUCT ID]],[1]!MasterData[#Data],5,0)</f>
        <v>98</v>
      </c>
      <c r="K27" s="7">
        <f>VLOOKUP(InputData[[#This Row],[PRODUCT ID]],[1]!MasterData[#Data],6,0)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37</v>
      </c>
      <c r="C28" s="5">
        <v>7</v>
      </c>
      <c r="D28" s="5" t="s">
        <v>17</v>
      </c>
      <c r="E28" s="5" t="s">
        <v>18</v>
      </c>
      <c r="F28" s="6">
        <v>0</v>
      </c>
      <c r="G28" t="str">
        <f>VLOOKUP(InputData[[#This Row],[PRODUCT ID]],[1]!MasterData[#Data],2,0)</f>
        <v>Product40</v>
      </c>
      <c r="H28" t="str">
        <f>VLOOKUP(InputData[[#This Row],[PRODUCT ID]],[1]!MasterData[#Data],3,0)</f>
        <v>Category05</v>
      </c>
      <c r="I28" t="str">
        <f>VLOOKUP(InputData[[#This Row],[PRODUCT ID]],[1]!MasterData[#Data],4,0)</f>
        <v>Kg</v>
      </c>
      <c r="J28" s="7">
        <f>VLOOKUP(InputData[[#This Row],[PRODUCT ID]],[1]!MasterData[#Data],5,0)</f>
        <v>90</v>
      </c>
      <c r="K28" s="7">
        <f>VLOOKUP(InputData[[#This Row],[PRODUCT ID]],[1]!MasterData[#Data],6,0)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38</v>
      </c>
      <c r="C29" s="5">
        <v>3</v>
      </c>
      <c r="D29" s="5" t="s">
        <v>17</v>
      </c>
      <c r="E29" s="5" t="s">
        <v>18</v>
      </c>
      <c r="F29" s="6">
        <v>0</v>
      </c>
      <c r="G29" t="str">
        <f>VLOOKUP(InputData[[#This Row],[PRODUCT ID]],[1]!MasterData[#Data],2,0)</f>
        <v>Product32</v>
      </c>
      <c r="H29" t="str">
        <f>VLOOKUP(InputData[[#This Row],[PRODUCT ID]],[1]!MasterData[#Data],3,0)</f>
        <v>Category04</v>
      </c>
      <c r="I29" t="str">
        <f>VLOOKUP(InputData[[#This Row],[PRODUCT ID]],[1]!MasterData[#Data],4,0)</f>
        <v>Kg</v>
      </c>
      <c r="J29" s="7">
        <f>VLOOKUP(InputData[[#This Row],[PRODUCT ID]],[1]!MasterData[#Data],5,0)</f>
        <v>89</v>
      </c>
      <c r="K29" s="7">
        <f>VLOOKUP(InputData[[#This Row],[PRODUCT ID]],[1]!MasterData[#Data],6,0)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23</v>
      </c>
      <c r="C30" s="5">
        <v>10</v>
      </c>
      <c r="D30" s="5" t="s">
        <v>18</v>
      </c>
      <c r="E30" s="5" t="s">
        <v>20</v>
      </c>
      <c r="F30" s="6">
        <v>0</v>
      </c>
      <c r="G30" t="str">
        <f>VLOOKUP(InputData[[#This Row],[PRODUCT ID]],[1]!MasterData[#Data],2,0)</f>
        <v>Product04</v>
      </c>
      <c r="H30" t="str">
        <f>VLOOKUP(InputData[[#This Row],[PRODUCT ID]],[1]!MasterData[#Data],3,0)</f>
        <v>Category01</v>
      </c>
      <c r="I30" t="str">
        <f>VLOOKUP(InputData[[#This Row],[PRODUCT ID]],[1]!MasterData[#Data],4,0)</f>
        <v>Lt</v>
      </c>
      <c r="J30" s="7">
        <f>VLOOKUP(InputData[[#This Row],[PRODUCT ID]],[1]!MasterData[#Data],5,0)</f>
        <v>44</v>
      </c>
      <c r="K30" s="7">
        <f>VLOOKUP(InputData[[#This Row],[PRODUCT ID]],[1]!MasterData[#Data],6,0)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39</v>
      </c>
      <c r="C31" s="5">
        <v>2</v>
      </c>
      <c r="D31" s="5" t="s">
        <v>22</v>
      </c>
      <c r="E31" s="5" t="s">
        <v>20</v>
      </c>
      <c r="F31" s="6">
        <v>0</v>
      </c>
      <c r="G31" t="str">
        <f>VLOOKUP(InputData[[#This Row],[PRODUCT ID]],[1]!MasterData[#Data],2,0)</f>
        <v>Product29</v>
      </c>
      <c r="H31" t="str">
        <f>VLOOKUP(InputData[[#This Row],[PRODUCT ID]],[1]!MasterData[#Data],3,0)</f>
        <v>Category04</v>
      </c>
      <c r="I31" t="str">
        <f>VLOOKUP(InputData[[#This Row],[PRODUCT ID]],[1]!MasterData[#Data],4,0)</f>
        <v>Lt</v>
      </c>
      <c r="J31" s="7">
        <f>VLOOKUP(InputData[[#This Row],[PRODUCT ID]],[1]!MasterData[#Data],5,0)</f>
        <v>47</v>
      </c>
      <c r="K31" s="7">
        <f>VLOOKUP(InputData[[#This Row],[PRODUCT ID]],[1]!MasterData[#Data],6,0)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40</v>
      </c>
      <c r="C32" s="5">
        <v>7</v>
      </c>
      <c r="D32" s="5" t="s">
        <v>18</v>
      </c>
      <c r="E32" s="5" t="s">
        <v>18</v>
      </c>
      <c r="F32" s="6">
        <v>0</v>
      </c>
      <c r="G32" t="str">
        <f>VLOOKUP(InputData[[#This Row],[PRODUCT ID]],[1]!MasterData[#Data],2,0)</f>
        <v>Product10</v>
      </c>
      <c r="H32" t="str">
        <f>VLOOKUP(InputData[[#This Row],[PRODUCT ID]],[1]!MasterData[#Data],3,0)</f>
        <v>Category02</v>
      </c>
      <c r="I32" t="str">
        <f>VLOOKUP(InputData[[#This Row],[PRODUCT ID]],[1]!MasterData[#Data],4,0)</f>
        <v>Ft</v>
      </c>
      <c r="J32" s="7">
        <f>VLOOKUP(InputData[[#This Row],[PRODUCT ID]],[1]!MasterData[#Data],5,0)</f>
        <v>148</v>
      </c>
      <c r="K32" s="7">
        <f>VLOOKUP(InputData[[#This Row],[PRODUCT ID]],[1]!MasterData[#Data],6,0)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41</v>
      </c>
      <c r="C33" s="5">
        <v>13</v>
      </c>
      <c r="D33" s="5" t="s">
        <v>22</v>
      </c>
      <c r="E33" s="5" t="s">
        <v>18</v>
      </c>
      <c r="F33" s="6">
        <v>0</v>
      </c>
      <c r="G33" t="str">
        <f>VLOOKUP(InputData[[#This Row],[PRODUCT ID]],[1]!MasterData[#Data],2,0)</f>
        <v>Product16</v>
      </c>
      <c r="H33" t="str">
        <f>VLOOKUP(InputData[[#This Row],[PRODUCT ID]],[1]!MasterData[#Data],3,0)</f>
        <v>Category02</v>
      </c>
      <c r="I33" t="str">
        <f>VLOOKUP(InputData[[#This Row],[PRODUCT ID]],[1]!MasterData[#Data],4,0)</f>
        <v>No.</v>
      </c>
      <c r="J33" s="7">
        <f>VLOOKUP(InputData[[#This Row],[PRODUCT ID]],[1]!MasterData[#Data],5,0)</f>
        <v>13</v>
      </c>
      <c r="K33" s="7">
        <f>VLOOKUP(InputData[[#This Row],[PRODUCT ID]],[1]!MasterData[#Data],6,0)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42</v>
      </c>
      <c r="C34" s="5">
        <v>2</v>
      </c>
      <c r="D34" s="5" t="s">
        <v>17</v>
      </c>
      <c r="E34" s="5" t="s">
        <v>20</v>
      </c>
      <c r="F34" s="6">
        <v>0</v>
      </c>
      <c r="G34" t="str">
        <f>VLOOKUP(InputData[[#This Row],[PRODUCT ID]],[1]!MasterData[#Data],2,0)</f>
        <v>Product22</v>
      </c>
      <c r="H34" t="str">
        <f>VLOOKUP(InputData[[#This Row],[PRODUCT ID]],[1]!MasterData[#Data],3,0)</f>
        <v>Category03</v>
      </c>
      <c r="I34" t="str">
        <f>VLOOKUP(InputData[[#This Row],[PRODUCT ID]],[1]!MasterData[#Data],4,0)</f>
        <v>Ft</v>
      </c>
      <c r="J34" s="7">
        <f>VLOOKUP(InputData[[#This Row],[PRODUCT ID]],[1]!MasterData[#Data],5,0)</f>
        <v>121</v>
      </c>
      <c r="K34" s="7">
        <f>VLOOKUP(InputData[[#This Row],[PRODUCT ID]],[1]!MasterData[#Data],6,0)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28</v>
      </c>
      <c r="C35" s="5">
        <v>4</v>
      </c>
      <c r="D35" s="5" t="s">
        <v>18</v>
      </c>
      <c r="E35" s="5" t="s">
        <v>18</v>
      </c>
      <c r="F35" s="6">
        <v>0</v>
      </c>
      <c r="G35" t="str">
        <f>VLOOKUP(InputData[[#This Row],[PRODUCT ID]],[1]!MasterData[#Data],2,0)</f>
        <v>Product37</v>
      </c>
      <c r="H35" t="str">
        <f>VLOOKUP(InputData[[#This Row],[PRODUCT ID]],[1]!MasterData[#Data],3,0)</f>
        <v>Category05</v>
      </c>
      <c r="I35" t="str">
        <f>VLOOKUP(InputData[[#This Row],[PRODUCT ID]],[1]!MasterData[#Data],4,0)</f>
        <v>Kg</v>
      </c>
      <c r="J35" s="7">
        <f>VLOOKUP(InputData[[#This Row],[PRODUCT ID]],[1]!MasterData[#Data],5,0)</f>
        <v>67</v>
      </c>
      <c r="K35" s="7">
        <f>VLOOKUP(InputData[[#This Row],[PRODUCT ID]],[1]!MasterData[#Data],6,0)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43</v>
      </c>
      <c r="C36" s="5">
        <v>7</v>
      </c>
      <c r="D36" s="5" t="s">
        <v>18</v>
      </c>
      <c r="E36" s="5" t="s">
        <v>20</v>
      </c>
      <c r="F36" s="6">
        <v>0</v>
      </c>
      <c r="G36" t="str">
        <f>VLOOKUP(InputData[[#This Row],[PRODUCT ID]],[1]!MasterData[#Data],2,0)</f>
        <v>Product43</v>
      </c>
      <c r="H36" t="str">
        <f>VLOOKUP(InputData[[#This Row],[PRODUCT ID]],[1]!MasterData[#Data],3,0)</f>
        <v>Category05</v>
      </c>
      <c r="I36" t="str">
        <f>VLOOKUP(InputData[[#This Row],[PRODUCT ID]],[1]!MasterData[#Data],4,0)</f>
        <v>Kg</v>
      </c>
      <c r="J36" s="7">
        <f>VLOOKUP(InputData[[#This Row],[PRODUCT ID]],[1]!MasterData[#Data],5,0)</f>
        <v>67</v>
      </c>
      <c r="K36" s="7">
        <f>VLOOKUP(InputData[[#This Row],[PRODUCT ID]],[1]!MasterData[#Data],6,0)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44</v>
      </c>
      <c r="C37" s="5">
        <v>1</v>
      </c>
      <c r="D37" s="5" t="s">
        <v>22</v>
      </c>
      <c r="E37" s="5" t="s">
        <v>20</v>
      </c>
      <c r="F37" s="6">
        <v>0</v>
      </c>
      <c r="G37" t="str">
        <f>VLOOKUP(InputData[[#This Row],[PRODUCT ID]],[1]!MasterData[#Data],2,0)</f>
        <v>Product05</v>
      </c>
      <c r="H37" t="str">
        <f>VLOOKUP(InputData[[#This Row],[PRODUCT ID]],[1]!MasterData[#Data],3,0)</f>
        <v>Category01</v>
      </c>
      <c r="I37" t="str">
        <f>VLOOKUP(InputData[[#This Row],[PRODUCT ID]],[1]!MasterData[#Data],4,0)</f>
        <v>Ft</v>
      </c>
      <c r="J37" s="7">
        <f>VLOOKUP(InputData[[#This Row],[PRODUCT ID]],[1]!MasterData[#Data],5,0)</f>
        <v>133</v>
      </c>
      <c r="K37" s="7">
        <f>VLOOKUP(InputData[[#This Row],[PRODUCT ID]],[1]!MasterData[#Data],6,0)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43</v>
      </c>
      <c r="C38" s="5">
        <v>9</v>
      </c>
      <c r="D38" s="5" t="s">
        <v>22</v>
      </c>
      <c r="E38" s="5" t="s">
        <v>20</v>
      </c>
      <c r="F38" s="6">
        <v>0</v>
      </c>
      <c r="G38" t="str">
        <f>VLOOKUP(InputData[[#This Row],[PRODUCT ID]],[1]!MasterData[#Data],2,0)</f>
        <v>Product43</v>
      </c>
      <c r="H38" t="str">
        <f>VLOOKUP(InputData[[#This Row],[PRODUCT ID]],[1]!MasterData[#Data],3,0)</f>
        <v>Category05</v>
      </c>
      <c r="I38" t="str">
        <f>VLOOKUP(InputData[[#This Row],[PRODUCT ID]],[1]!MasterData[#Data],4,0)</f>
        <v>Kg</v>
      </c>
      <c r="J38" s="7">
        <f>VLOOKUP(InputData[[#This Row],[PRODUCT ID]],[1]!MasterData[#Data],5,0)</f>
        <v>67</v>
      </c>
      <c r="K38" s="7">
        <f>VLOOKUP(InputData[[#This Row],[PRODUCT ID]],[1]!MasterData[#Data],6,0)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24</v>
      </c>
      <c r="C39" s="5">
        <v>1</v>
      </c>
      <c r="D39" s="5" t="s">
        <v>22</v>
      </c>
      <c r="E39" s="5" t="s">
        <v>20</v>
      </c>
      <c r="F39" s="6">
        <v>0</v>
      </c>
      <c r="G39" t="str">
        <f>VLOOKUP(InputData[[#This Row],[PRODUCT ID]],[1]!MasterData[#Data],2,0)</f>
        <v>Product35</v>
      </c>
      <c r="H39" t="str">
        <f>VLOOKUP(InputData[[#This Row],[PRODUCT ID]],[1]!MasterData[#Data],3,0)</f>
        <v>Category04</v>
      </c>
      <c r="I39" t="str">
        <f>VLOOKUP(InputData[[#This Row],[PRODUCT ID]],[1]!MasterData[#Data],4,0)</f>
        <v>No.</v>
      </c>
      <c r="J39" s="7">
        <f>VLOOKUP(InputData[[#This Row],[PRODUCT ID]],[1]!MasterData[#Data],5,0)</f>
        <v>5</v>
      </c>
      <c r="K39" s="7">
        <f>VLOOKUP(InputData[[#This Row],[PRODUCT ID]],[1]!MasterData[#Data],6,0)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33</v>
      </c>
      <c r="C40" s="5">
        <v>14</v>
      </c>
      <c r="D40" s="5" t="s">
        <v>22</v>
      </c>
      <c r="E40" s="5" t="s">
        <v>18</v>
      </c>
      <c r="F40" s="6">
        <v>0</v>
      </c>
      <c r="G40" t="str">
        <f>VLOOKUP(InputData[[#This Row],[PRODUCT ID]],[1]!MasterData[#Data],2,0)</f>
        <v>Product34</v>
      </c>
      <c r="H40" t="str">
        <f>VLOOKUP(InputData[[#This Row],[PRODUCT ID]],[1]!MasterData[#Data],3,0)</f>
        <v>Category04</v>
      </c>
      <c r="I40" t="str">
        <f>VLOOKUP(InputData[[#This Row],[PRODUCT ID]],[1]!MasterData[#Data],4,0)</f>
        <v>Lt</v>
      </c>
      <c r="J40" s="7">
        <f>VLOOKUP(InputData[[#This Row],[PRODUCT ID]],[1]!MasterData[#Data],5,0)</f>
        <v>55</v>
      </c>
      <c r="K40" s="7">
        <f>VLOOKUP(InputData[[#This Row],[PRODUCT ID]],[1]!MasterData[#Data],6,0)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45</v>
      </c>
      <c r="C41" s="5">
        <v>7</v>
      </c>
      <c r="D41" s="5" t="s">
        <v>22</v>
      </c>
      <c r="E41" s="5" t="s">
        <v>20</v>
      </c>
      <c r="F41" s="6">
        <v>0</v>
      </c>
      <c r="G41" t="str">
        <f>VLOOKUP(InputData[[#This Row],[PRODUCT ID]],[1]!MasterData[#Data],2,0)</f>
        <v>Product08</v>
      </c>
      <c r="H41" t="str">
        <f>VLOOKUP(InputData[[#This Row],[PRODUCT ID]],[1]!MasterData[#Data],3,0)</f>
        <v>Category01</v>
      </c>
      <c r="I41" t="str">
        <f>VLOOKUP(InputData[[#This Row],[PRODUCT ID]],[1]!MasterData[#Data],4,0)</f>
        <v>Kg</v>
      </c>
      <c r="J41" s="7">
        <f>VLOOKUP(InputData[[#This Row],[PRODUCT ID]],[1]!MasterData[#Data],5,0)</f>
        <v>83</v>
      </c>
      <c r="K41" s="7">
        <f>VLOOKUP(InputData[[#This Row],[PRODUCT ID]],[1]!MasterData[#Data],6,0)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32</v>
      </c>
      <c r="C42" s="5">
        <v>9</v>
      </c>
      <c r="D42" s="5" t="s">
        <v>18</v>
      </c>
      <c r="E42" s="5" t="s">
        <v>20</v>
      </c>
      <c r="F42" s="6">
        <v>0</v>
      </c>
      <c r="G42" t="str">
        <f>VLOOKUP(InputData[[#This Row],[PRODUCT ID]],[1]!MasterData[#Data],2,0)</f>
        <v>Product23</v>
      </c>
      <c r="H42" t="str">
        <f>VLOOKUP(InputData[[#This Row],[PRODUCT ID]],[1]!MasterData[#Data],3,0)</f>
        <v>Category03</v>
      </c>
      <c r="I42" t="str">
        <f>VLOOKUP(InputData[[#This Row],[PRODUCT ID]],[1]!MasterData[#Data],4,0)</f>
        <v>Ft</v>
      </c>
      <c r="J42" s="7">
        <f>VLOOKUP(InputData[[#This Row],[PRODUCT ID]],[1]!MasterData[#Data],5,0)</f>
        <v>141</v>
      </c>
      <c r="K42" s="7">
        <f>VLOOKUP(InputData[[#This Row],[PRODUCT ID]],[1]!MasterData[#Data],6,0)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46</v>
      </c>
      <c r="C43" s="5">
        <v>4</v>
      </c>
      <c r="D43" s="5" t="s">
        <v>22</v>
      </c>
      <c r="E43" s="5" t="s">
        <v>18</v>
      </c>
      <c r="F43" s="6">
        <v>0</v>
      </c>
      <c r="G43" t="str">
        <f>VLOOKUP(InputData[[#This Row],[PRODUCT ID]],[1]!MasterData[#Data],2,0)</f>
        <v>Product27</v>
      </c>
      <c r="H43" t="str">
        <f>VLOOKUP(InputData[[#This Row],[PRODUCT ID]],[1]!MasterData[#Data],3,0)</f>
        <v>Category04</v>
      </c>
      <c r="I43" t="str">
        <f>VLOOKUP(InputData[[#This Row],[PRODUCT ID]],[1]!MasterData[#Data],4,0)</f>
        <v>Lt</v>
      </c>
      <c r="J43" s="7">
        <f>VLOOKUP(InputData[[#This Row],[PRODUCT ID]],[1]!MasterData[#Data],5,0)</f>
        <v>48</v>
      </c>
      <c r="K43" s="7">
        <f>VLOOKUP(InputData[[#This Row],[PRODUCT ID]],[1]!MasterData[#Data],6,0)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47</v>
      </c>
      <c r="C44" s="5">
        <v>6</v>
      </c>
      <c r="D44" s="5" t="s">
        <v>18</v>
      </c>
      <c r="E44" s="5" t="s">
        <v>20</v>
      </c>
      <c r="F44" s="6">
        <v>0</v>
      </c>
      <c r="G44" t="str">
        <f>VLOOKUP(InputData[[#This Row],[PRODUCT ID]],[1]!MasterData[#Data],2,0)</f>
        <v>Product15</v>
      </c>
      <c r="H44" t="str">
        <f>VLOOKUP(InputData[[#This Row],[PRODUCT ID]],[1]!MasterData[#Data],3,0)</f>
        <v>Category02</v>
      </c>
      <c r="I44" t="str">
        <f>VLOOKUP(InputData[[#This Row],[PRODUCT ID]],[1]!MasterData[#Data],4,0)</f>
        <v>No.</v>
      </c>
      <c r="J44" s="7">
        <f>VLOOKUP(InputData[[#This Row],[PRODUCT ID]],[1]!MasterData[#Data],5,0)</f>
        <v>12</v>
      </c>
      <c r="K44" s="7">
        <f>VLOOKUP(InputData[[#This Row],[PRODUCT ID]],[1]!MasterData[#Data],6,0)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48</v>
      </c>
      <c r="C45" s="5">
        <v>11</v>
      </c>
      <c r="D45" s="5" t="s">
        <v>18</v>
      </c>
      <c r="E45" s="5" t="s">
        <v>20</v>
      </c>
      <c r="F45" s="6">
        <v>0</v>
      </c>
      <c r="G45" t="str">
        <f>VLOOKUP(InputData[[#This Row],[PRODUCT ID]],[1]!MasterData[#Data],2,0)</f>
        <v>Product30</v>
      </c>
      <c r="H45" t="str">
        <f>VLOOKUP(InputData[[#This Row],[PRODUCT ID]],[1]!MasterData[#Data],3,0)</f>
        <v>Category04</v>
      </c>
      <c r="I45" t="str">
        <f>VLOOKUP(InputData[[#This Row],[PRODUCT ID]],[1]!MasterData[#Data],4,0)</f>
        <v>Ft</v>
      </c>
      <c r="J45" s="7">
        <f>VLOOKUP(InputData[[#This Row],[PRODUCT ID]],[1]!MasterData[#Data],5,0)</f>
        <v>148</v>
      </c>
      <c r="K45" s="7">
        <f>VLOOKUP(InputData[[#This Row],[PRODUCT ID]],[1]!MasterData[#Data],6,0)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21</v>
      </c>
      <c r="C46" s="5">
        <v>5</v>
      </c>
      <c r="D46" s="5" t="s">
        <v>18</v>
      </c>
      <c r="E46" s="5" t="s">
        <v>20</v>
      </c>
      <c r="F46" s="6">
        <v>0</v>
      </c>
      <c r="G46" t="str">
        <f>VLOOKUP(InputData[[#This Row],[PRODUCT ID]],[1]!MasterData[#Data],2,0)</f>
        <v>Product13</v>
      </c>
      <c r="H46" t="str">
        <f>VLOOKUP(InputData[[#This Row],[PRODUCT ID]],[1]!MasterData[#Data],3,0)</f>
        <v>Category02</v>
      </c>
      <c r="I46" t="str">
        <f>VLOOKUP(InputData[[#This Row],[PRODUCT ID]],[1]!MasterData[#Data],4,0)</f>
        <v>Kg</v>
      </c>
      <c r="J46" s="7">
        <f>VLOOKUP(InputData[[#This Row],[PRODUCT ID]],[1]!MasterData[#Data],5,0)</f>
        <v>112</v>
      </c>
      <c r="K46" s="7">
        <f>VLOOKUP(InputData[[#This Row],[PRODUCT ID]],[1]!MasterData[#Data],6,0)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27</v>
      </c>
      <c r="C47" s="5">
        <v>3</v>
      </c>
      <c r="D47" s="5" t="s">
        <v>22</v>
      </c>
      <c r="E47" s="5" t="s">
        <v>20</v>
      </c>
      <c r="F47" s="6">
        <v>0</v>
      </c>
      <c r="G47" t="str">
        <f>VLOOKUP(InputData[[#This Row],[PRODUCT ID]],[1]!MasterData[#Data],2,0)</f>
        <v>Product25</v>
      </c>
      <c r="H47" t="str">
        <f>VLOOKUP(InputData[[#This Row],[PRODUCT ID]],[1]!MasterData[#Data],3,0)</f>
        <v>Category03</v>
      </c>
      <c r="I47" t="str">
        <f>VLOOKUP(InputData[[#This Row],[PRODUCT ID]],[1]!MasterData[#Data],4,0)</f>
        <v>No.</v>
      </c>
      <c r="J47" s="7">
        <f>VLOOKUP(InputData[[#This Row],[PRODUCT ID]],[1]!MasterData[#Data],5,0)</f>
        <v>7</v>
      </c>
      <c r="K47" s="7">
        <f>VLOOKUP(InputData[[#This Row],[PRODUCT ID]],[1]!MasterData[#Data],6,0)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44</v>
      </c>
      <c r="C48" s="5">
        <v>2</v>
      </c>
      <c r="D48" s="5" t="s">
        <v>22</v>
      </c>
      <c r="E48" s="5" t="s">
        <v>18</v>
      </c>
      <c r="F48" s="6">
        <v>0</v>
      </c>
      <c r="G48" t="str">
        <f>VLOOKUP(InputData[[#This Row],[PRODUCT ID]],[1]!MasterData[#Data],2,0)</f>
        <v>Product05</v>
      </c>
      <c r="H48" t="str">
        <f>VLOOKUP(InputData[[#This Row],[PRODUCT ID]],[1]!MasterData[#Data],3,0)</f>
        <v>Category01</v>
      </c>
      <c r="I48" t="str">
        <f>VLOOKUP(InputData[[#This Row],[PRODUCT ID]],[1]!MasterData[#Data],4,0)</f>
        <v>Ft</v>
      </c>
      <c r="J48" s="7">
        <f>VLOOKUP(InputData[[#This Row],[PRODUCT ID]],[1]!MasterData[#Data],5,0)</f>
        <v>133</v>
      </c>
      <c r="K48" s="7">
        <f>VLOOKUP(InputData[[#This Row],[PRODUCT ID]],[1]!MasterData[#Data],6,0)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49</v>
      </c>
      <c r="C49" s="5">
        <v>4</v>
      </c>
      <c r="D49" s="5" t="s">
        <v>17</v>
      </c>
      <c r="E49" s="5" t="s">
        <v>18</v>
      </c>
      <c r="F49" s="6">
        <v>0</v>
      </c>
      <c r="G49" t="str">
        <f>VLOOKUP(InputData[[#This Row],[PRODUCT ID]],[1]!MasterData[#Data],2,0)</f>
        <v>Product02</v>
      </c>
      <c r="H49" t="str">
        <f>VLOOKUP(InputData[[#This Row],[PRODUCT ID]],[1]!MasterData[#Data],3,0)</f>
        <v>Category01</v>
      </c>
      <c r="I49" t="str">
        <f>VLOOKUP(InputData[[#This Row],[PRODUCT ID]],[1]!MasterData[#Data],4,0)</f>
        <v>Kg</v>
      </c>
      <c r="J49" s="7">
        <f>VLOOKUP(InputData[[#This Row],[PRODUCT ID]],[1]!MasterData[#Data],5,0)</f>
        <v>105</v>
      </c>
      <c r="K49" s="7">
        <f>VLOOKUP(InputData[[#This Row],[PRODUCT ID]],[1]!MasterData[#Data],6,0)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38</v>
      </c>
      <c r="C50" s="5">
        <v>11</v>
      </c>
      <c r="D50" s="5" t="s">
        <v>18</v>
      </c>
      <c r="E50" s="5" t="s">
        <v>20</v>
      </c>
      <c r="F50" s="6">
        <v>0</v>
      </c>
      <c r="G50" t="str">
        <f>VLOOKUP(InputData[[#This Row],[PRODUCT ID]],[1]!MasterData[#Data],2,0)</f>
        <v>Product32</v>
      </c>
      <c r="H50" t="str">
        <f>VLOOKUP(InputData[[#This Row],[PRODUCT ID]],[1]!MasterData[#Data],3,0)</f>
        <v>Category04</v>
      </c>
      <c r="I50" t="str">
        <f>VLOOKUP(InputData[[#This Row],[PRODUCT ID]],[1]!MasterData[#Data],4,0)</f>
        <v>Kg</v>
      </c>
      <c r="J50" s="7">
        <f>VLOOKUP(InputData[[#This Row],[PRODUCT ID]],[1]!MasterData[#Data],5,0)</f>
        <v>89</v>
      </c>
      <c r="K50" s="7">
        <f>VLOOKUP(InputData[[#This Row],[PRODUCT ID]],[1]!MasterData[#Data],6,0)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48</v>
      </c>
      <c r="C51" s="5">
        <v>2</v>
      </c>
      <c r="D51" s="5" t="s">
        <v>22</v>
      </c>
      <c r="E51" s="5" t="s">
        <v>18</v>
      </c>
      <c r="F51" s="6">
        <v>0</v>
      </c>
      <c r="G51" t="str">
        <f>VLOOKUP(InputData[[#This Row],[PRODUCT ID]],[1]!MasterData[#Data],2,0)</f>
        <v>Product30</v>
      </c>
      <c r="H51" t="str">
        <f>VLOOKUP(InputData[[#This Row],[PRODUCT ID]],[1]!MasterData[#Data],3,0)</f>
        <v>Category04</v>
      </c>
      <c r="I51" t="str">
        <f>VLOOKUP(InputData[[#This Row],[PRODUCT ID]],[1]!MasterData[#Data],4,0)</f>
        <v>Ft</v>
      </c>
      <c r="J51" s="7">
        <f>VLOOKUP(InputData[[#This Row],[PRODUCT ID]],[1]!MasterData[#Data],5,0)</f>
        <v>148</v>
      </c>
      <c r="K51" s="7">
        <f>VLOOKUP(InputData[[#This Row],[PRODUCT ID]],[1]!MasterData[#Data],6,0)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50</v>
      </c>
      <c r="C52" s="5">
        <v>11</v>
      </c>
      <c r="D52" s="5" t="s">
        <v>17</v>
      </c>
      <c r="E52" s="5" t="s">
        <v>18</v>
      </c>
      <c r="F52" s="6">
        <v>0</v>
      </c>
      <c r="G52" t="str">
        <f>VLOOKUP(InputData[[#This Row],[PRODUCT ID]],[1]!MasterData[#Data],2,0)</f>
        <v>Product18</v>
      </c>
      <c r="H52" t="str">
        <f>VLOOKUP(InputData[[#This Row],[PRODUCT ID]],[1]!MasterData[#Data],3,0)</f>
        <v>Category02</v>
      </c>
      <c r="I52" t="str">
        <f>VLOOKUP(InputData[[#This Row],[PRODUCT ID]],[1]!MasterData[#Data],4,0)</f>
        <v>No.</v>
      </c>
      <c r="J52" s="7">
        <f>VLOOKUP(InputData[[#This Row],[PRODUCT ID]],[1]!MasterData[#Data],5,0)</f>
        <v>37</v>
      </c>
      <c r="K52" s="7">
        <f>VLOOKUP(InputData[[#This Row],[PRODUCT ID]],[1]!MasterData[#Data],6,0)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51</v>
      </c>
      <c r="C53" s="5">
        <v>1</v>
      </c>
      <c r="D53" s="5" t="s">
        <v>22</v>
      </c>
      <c r="E53" s="5" t="s">
        <v>18</v>
      </c>
      <c r="F53" s="6">
        <v>0</v>
      </c>
      <c r="G53" t="str">
        <f>VLOOKUP(InputData[[#This Row],[PRODUCT ID]],[1]!MasterData[#Data],2,0)</f>
        <v>Product11</v>
      </c>
      <c r="H53" t="str">
        <f>VLOOKUP(InputData[[#This Row],[PRODUCT ID]],[1]!MasterData[#Data],3,0)</f>
        <v>Category02</v>
      </c>
      <c r="I53" t="str">
        <f>VLOOKUP(InputData[[#This Row],[PRODUCT ID]],[1]!MasterData[#Data],4,0)</f>
        <v>Lt</v>
      </c>
      <c r="J53" s="7">
        <f>VLOOKUP(InputData[[#This Row],[PRODUCT ID]],[1]!MasterData[#Data],5,0)</f>
        <v>44</v>
      </c>
      <c r="K53" s="7">
        <f>VLOOKUP(InputData[[#This Row],[PRODUCT ID]],[1]!MasterData[#Data],6,0)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52</v>
      </c>
      <c r="C54" s="5">
        <v>9</v>
      </c>
      <c r="D54" s="5" t="s">
        <v>22</v>
      </c>
      <c r="E54" s="5" t="s">
        <v>20</v>
      </c>
      <c r="F54" s="6">
        <v>0</v>
      </c>
      <c r="G54" t="str">
        <f>VLOOKUP(InputData[[#This Row],[PRODUCT ID]],[1]!MasterData[#Data],2,0)</f>
        <v>Product21</v>
      </c>
      <c r="H54" t="str">
        <f>VLOOKUP(InputData[[#This Row],[PRODUCT ID]],[1]!MasterData[#Data],3,0)</f>
        <v>Category03</v>
      </c>
      <c r="I54" t="str">
        <f>VLOOKUP(InputData[[#This Row],[PRODUCT ID]],[1]!MasterData[#Data],4,0)</f>
        <v>Ft</v>
      </c>
      <c r="J54" s="7">
        <f>VLOOKUP(InputData[[#This Row],[PRODUCT ID]],[1]!MasterData[#Data],5,0)</f>
        <v>126</v>
      </c>
      <c r="K54" s="7">
        <f>VLOOKUP(InputData[[#This Row],[PRODUCT ID]],[1]!MasterData[#Data],6,0)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46</v>
      </c>
      <c r="C55" s="5">
        <v>6</v>
      </c>
      <c r="D55" s="5" t="s">
        <v>18</v>
      </c>
      <c r="E55" s="5" t="s">
        <v>20</v>
      </c>
      <c r="F55" s="6">
        <v>0</v>
      </c>
      <c r="G55" t="str">
        <f>VLOOKUP(InputData[[#This Row],[PRODUCT ID]],[1]!MasterData[#Data],2,0)</f>
        <v>Product27</v>
      </c>
      <c r="H55" t="str">
        <f>VLOOKUP(InputData[[#This Row],[PRODUCT ID]],[1]!MasterData[#Data],3,0)</f>
        <v>Category04</v>
      </c>
      <c r="I55" t="str">
        <f>VLOOKUP(InputData[[#This Row],[PRODUCT ID]],[1]!MasterData[#Data],4,0)</f>
        <v>Lt</v>
      </c>
      <c r="J55" s="7">
        <f>VLOOKUP(InputData[[#This Row],[PRODUCT ID]],[1]!MasterData[#Data],5,0)</f>
        <v>48</v>
      </c>
      <c r="K55" s="7">
        <f>VLOOKUP(InputData[[#This Row],[PRODUCT ID]],[1]!MasterData[#Data],6,0)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31</v>
      </c>
      <c r="C56" s="5">
        <v>9</v>
      </c>
      <c r="D56" s="5" t="s">
        <v>18</v>
      </c>
      <c r="E56" s="5" t="s">
        <v>18</v>
      </c>
      <c r="F56" s="6">
        <v>0</v>
      </c>
      <c r="G56" t="str">
        <f>VLOOKUP(InputData[[#This Row],[PRODUCT ID]],[1]!MasterData[#Data],2,0)</f>
        <v>Product44</v>
      </c>
      <c r="H56" t="str">
        <f>VLOOKUP(InputData[[#This Row],[PRODUCT ID]],[1]!MasterData[#Data],3,0)</f>
        <v>Category05</v>
      </c>
      <c r="I56" t="str">
        <f>VLOOKUP(InputData[[#This Row],[PRODUCT ID]],[1]!MasterData[#Data],4,0)</f>
        <v>Kg</v>
      </c>
      <c r="J56" s="7">
        <f>VLOOKUP(InputData[[#This Row],[PRODUCT ID]],[1]!MasterData[#Data],5,0)</f>
        <v>76</v>
      </c>
      <c r="K56" s="7">
        <f>VLOOKUP(InputData[[#This Row],[PRODUCT ID]],[1]!MasterData[#Data],6,0)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39</v>
      </c>
      <c r="C57" s="5">
        <v>6</v>
      </c>
      <c r="D57" s="5" t="s">
        <v>17</v>
      </c>
      <c r="E57" s="5" t="s">
        <v>18</v>
      </c>
      <c r="F57" s="6">
        <v>0</v>
      </c>
      <c r="G57" t="str">
        <f>VLOOKUP(InputData[[#This Row],[PRODUCT ID]],[1]!MasterData[#Data],2,0)</f>
        <v>Product29</v>
      </c>
      <c r="H57" t="str">
        <f>VLOOKUP(InputData[[#This Row],[PRODUCT ID]],[1]!MasterData[#Data],3,0)</f>
        <v>Category04</v>
      </c>
      <c r="I57" t="str">
        <f>VLOOKUP(InputData[[#This Row],[PRODUCT ID]],[1]!MasterData[#Data],4,0)</f>
        <v>Lt</v>
      </c>
      <c r="J57" s="7">
        <f>VLOOKUP(InputData[[#This Row],[PRODUCT ID]],[1]!MasterData[#Data],5,0)</f>
        <v>47</v>
      </c>
      <c r="K57" s="7">
        <f>VLOOKUP(InputData[[#This Row],[PRODUCT ID]],[1]!MasterData[#Data],6,0)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27</v>
      </c>
      <c r="C58" s="5">
        <v>11</v>
      </c>
      <c r="D58" s="5" t="s">
        <v>22</v>
      </c>
      <c r="E58" s="5" t="s">
        <v>20</v>
      </c>
      <c r="F58" s="6">
        <v>0</v>
      </c>
      <c r="G58" t="str">
        <f>VLOOKUP(InputData[[#This Row],[PRODUCT ID]],[1]!MasterData[#Data],2,0)</f>
        <v>Product25</v>
      </c>
      <c r="H58" t="str">
        <f>VLOOKUP(InputData[[#This Row],[PRODUCT ID]],[1]!MasterData[#Data],3,0)</f>
        <v>Category03</v>
      </c>
      <c r="I58" t="str">
        <f>VLOOKUP(InputData[[#This Row],[PRODUCT ID]],[1]!MasterData[#Data],4,0)</f>
        <v>No.</v>
      </c>
      <c r="J58" s="7">
        <f>VLOOKUP(InputData[[#This Row],[PRODUCT ID]],[1]!MasterData[#Data],5,0)</f>
        <v>7</v>
      </c>
      <c r="K58" s="7">
        <f>VLOOKUP(InputData[[#This Row],[PRODUCT ID]],[1]!MasterData[#Data],6,0)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53</v>
      </c>
      <c r="C59" s="5">
        <v>10</v>
      </c>
      <c r="D59" s="5" t="s">
        <v>17</v>
      </c>
      <c r="E59" s="5" t="s">
        <v>20</v>
      </c>
      <c r="F59" s="6">
        <v>0</v>
      </c>
      <c r="G59" t="str">
        <f>VLOOKUP(InputData[[#This Row],[PRODUCT ID]],[1]!MasterData[#Data],2,0)</f>
        <v>Product28</v>
      </c>
      <c r="H59" t="str">
        <f>VLOOKUP(InputData[[#This Row],[PRODUCT ID]],[1]!MasterData[#Data],3,0)</f>
        <v>Category04</v>
      </c>
      <c r="I59" t="str">
        <f>VLOOKUP(InputData[[#This Row],[PRODUCT ID]],[1]!MasterData[#Data],4,0)</f>
        <v>No.</v>
      </c>
      <c r="J59" s="7">
        <f>VLOOKUP(InputData[[#This Row],[PRODUCT ID]],[1]!MasterData[#Data],5,0)</f>
        <v>37</v>
      </c>
      <c r="K59" s="7">
        <f>VLOOKUP(InputData[[#This Row],[PRODUCT ID]],[1]!MasterData[#Data],6,0)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54</v>
      </c>
      <c r="C60" s="5">
        <v>11</v>
      </c>
      <c r="D60" s="5" t="s">
        <v>18</v>
      </c>
      <c r="E60" s="5" t="s">
        <v>20</v>
      </c>
      <c r="F60" s="6">
        <v>0</v>
      </c>
      <c r="G60" t="str">
        <f>VLOOKUP(InputData[[#This Row],[PRODUCT ID]],[1]!MasterData[#Data],2,0)</f>
        <v>Product39</v>
      </c>
      <c r="H60" t="str">
        <f>VLOOKUP(InputData[[#This Row],[PRODUCT ID]],[1]!MasterData[#Data],3,0)</f>
        <v>Category05</v>
      </c>
      <c r="I60" t="str">
        <f>VLOOKUP(InputData[[#This Row],[PRODUCT ID]],[1]!MasterData[#Data],4,0)</f>
        <v>No.</v>
      </c>
      <c r="J60" s="7">
        <f>VLOOKUP(InputData[[#This Row],[PRODUCT ID]],[1]!MasterData[#Data],5,0)</f>
        <v>37</v>
      </c>
      <c r="K60" s="7">
        <f>VLOOKUP(InputData[[#This Row],[PRODUCT ID]],[1]!MasterData[#Data],6,0)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55</v>
      </c>
      <c r="C61" s="5">
        <v>14</v>
      </c>
      <c r="D61" s="5" t="s">
        <v>22</v>
      </c>
      <c r="E61" s="5" t="s">
        <v>20</v>
      </c>
      <c r="F61" s="6">
        <v>0</v>
      </c>
      <c r="G61" t="str">
        <f>VLOOKUP(InputData[[#This Row],[PRODUCT ID]],[1]!MasterData[#Data],2,0)</f>
        <v>Product12</v>
      </c>
      <c r="H61" t="str">
        <f>VLOOKUP(InputData[[#This Row],[PRODUCT ID]],[1]!MasterData[#Data],3,0)</f>
        <v>Category02</v>
      </c>
      <c r="I61" t="str">
        <f>VLOOKUP(InputData[[#This Row],[PRODUCT ID]],[1]!MasterData[#Data],4,0)</f>
        <v>Kg</v>
      </c>
      <c r="J61" s="7">
        <f>VLOOKUP(InputData[[#This Row],[PRODUCT ID]],[1]!MasterData[#Data],5,0)</f>
        <v>73</v>
      </c>
      <c r="K61" s="7">
        <f>VLOOKUP(InputData[[#This Row],[PRODUCT ID]],[1]!MasterData[#Data],6,0)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30</v>
      </c>
      <c r="C62" s="5">
        <v>8</v>
      </c>
      <c r="D62" s="5" t="s">
        <v>17</v>
      </c>
      <c r="E62" s="5" t="s">
        <v>20</v>
      </c>
      <c r="F62" s="6">
        <v>0</v>
      </c>
      <c r="G62" t="str">
        <f>VLOOKUP(InputData[[#This Row],[PRODUCT ID]],[1]!MasterData[#Data],2,0)</f>
        <v>Product42</v>
      </c>
      <c r="H62" t="str">
        <f>VLOOKUP(InputData[[#This Row],[PRODUCT ID]],[1]!MasterData[#Data],3,0)</f>
        <v>Category05</v>
      </c>
      <c r="I62" t="str">
        <f>VLOOKUP(InputData[[#This Row],[PRODUCT ID]],[1]!MasterData[#Data],4,0)</f>
        <v>Ft</v>
      </c>
      <c r="J62" s="7">
        <f>VLOOKUP(InputData[[#This Row],[PRODUCT ID]],[1]!MasterData[#Data],5,0)</f>
        <v>120</v>
      </c>
      <c r="K62" s="7">
        <f>VLOOKUP(InputData[[#This Row],[PRODUCT ID]],[1]!MasterData[#Data],6,0)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53</v>
      </c>
      <c r="C63" s="5">
        <v>9</v>
      </c>
      <c r="D63" s="5" t="s">
        <v>18</v>
      </c>
      <c r="E63" s="5" t="s">
        <v>20</v>
      </c>
      <c r="F63" s="6">
        <v>0</v>
      </c>
      <c r="G63" t="str">
        <f>VLOOKUP(InputData[[#This Row],[PRODUCT ID]],[1]!MasterData[#Data],2,0)</f>
        <v>Product28</v>
      </c>
      <c r="H63" t="str">
        <f>VLOOKUP(InputData[[#This Row],[PRODUCT ID]],[1]!MasterData[#Data],3,0)</f>
        <v>Category04</v>
      </c>
      <c r="I63" t="str">
        <f>VLOOKUP(InputData[[#This Row],[PRODUCT ID]],[1]!MasterData[#Data],4,0)</f>
        <v>No.</v>
      </c>
      <c r="J63" s="7">
        <f>VLOOKUP(InputData[[#This Row],[PRODUCT ID]],[1]!MasterData[#Data],5,0)</f>
        <v>37</v>
      </c>
      <c r="K63" s="7">
        <f>VLOOKUP(InputData[[#This Row],[PRODUCT ID]],[1]!MasterData[#Data],6,0)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34</v>
      </c>
      <c r="C64" s="5">
        <v>13</v>
      </c>
      <c r="D64" s="5" t="s">
        <v>18</v>
      </c>
      <c r="E64" s="5" t="s">
        <v>18</v>
      </c>
      <c r="F64" s="6">
        <v>0</v>
      </c>
      <c r="G64" t="str">
        <f>VLOOKUP(InputData[[#This Row],[PRODUCT ID]],[1]!MasterData[#Data],2,0)</f>
        <v>Product20</v>
      </c>
      <c r="H64" t="str">
        <f>VLOOKUP(InputData[[#This Row],[PRODUCT ID]],[1]!MasterData[#Data],3,0)</f>
        <v>Category03</v>
      </c>
      <c r="I64" t="str">
        <f>VLOOKUP(InputData[[#This Row],[PRODUCT ID]],[1]!MasterData[#Data],4,0)</f>
        <v>Lt</v>
      </c>
      <c r="J64" s="7">
        <f>VLOOKUP(InputData[[#This Row],[PRODUCT ID]],[1]!MasterData[#Data],5,0)</f>
        <v>61</v>
      </c>
      <c r="K64" s="7">
        <f>VLOOKUP(InputData[[#This Row],[PRODUCT ID]],[1]!MasterData[#Data],6,0)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54</v>
      </c>
      <c r="C65" s="5">
        <v>7</v>
      </c>
      <c r="D65" s="5" t="s">
        <v>22</v>
      </c>
      <c r="E65" s="5" t="s">
        <v>18</v>
      </c>
      <c r="F65" s="6">
        <v>0</v>
      </c>
      <c r="G65" t="str">
        <f>VLOOKUP(InputData[[#This Row],[PRODUCT ID]],[1]!MasterData[#Data],2,0)</f>
        <v>Product39</v>
      </c>
      <c r="H65" t="str">
        <f>VLOOKUP(InputData[[#This Row],[PRODUCT ID]],[1]!MasterData[#Data],3,0)</f>
        <v>Category05</v>
      </c>
      <c r="I65" t="str">
        <f>VLOOKUP(InputData[[#This Row],[PRODUCT ID]],[1]!MasterData[#Data],4,0)</f>
        <v>No.</v>
      </c>
      <c r="J65" s="7">
        <f>VLOOKUP(InputData[[#This Row],[PRODUCT ID]],[1]!MasterData[#Data],5,0)</f>
        <v>37</v>
      </c>
      <c r="K65" s="7">
        <f>VLOOKUP(InputData[[#This Row],[PRODUCT ID]],[1]!MasterData[#Data],6,0)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49</v>
      </c>
      <c r="C66" s="5">
        <v>8</v>
      </c>
      <c r="D66" s="5" t="s">
        <v>18</v>
      </c>
      <c r="E66" s="5" t="s">
        <v>18</v>
      </c>
      <c r="F66" s="6">
        <v>0</v>
      </c>
      <c r="G66" t="str">
        <f>VLOOKUP(InputData[[#This Row],[PRODUCT ID]],[1]!MasterData[#Data],2,0)</f>
        <v>Product02</v>
      </c>
      <c r="H66" t="str">
        <f>VLOOKUP(InputData[[#This Row],[PRODUCT ID]],[1]!MasterData[#Data],3,0)</f>
        <v>Category01</v>
      </c>
      <c r="I66" t="str">
        <f>VLOOKUP(InputData[[#This Row],[PRODUCT ID]],[1]!MasterData[#Data],4,0)</f>
        <v>Kg</v>
      </c>
      <c r="J66" s="7">
        <f>VLOOKUP(InputData[[#This Row],[PRODUCT ID]],[1]!MasterData[#Data],5,0)</f>
        <v>105</v>
      </c>
      <c r="K66" s="7">
        <f>VLOOKUP(InputData[[#This Row],[PRODUCT ID]],[1]!MasterData[#Data],6,0)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55</v>
      </c>
      <c r="C67" s="5">
        <v>4</v>
      </c>
      <c r="D67" s="5" t="s">
        <v>18</v>
      </c>
      <c r="E67" s="5" t="s">
        <v>18</v>
      </c>
      <c r="F67" s="6">
        <v>0</v>
      </c>
      <c r="G67" t="str">
        <f>VLOOKUP(InputData[[#This Row],[PRODUCT ID]],[1]!MasterData[#Data],2,0)</f>
        <v>Product12</v>
      </c>
      <c r="H67" t="str">
        <f>VLOOKUP(InputData[[#This Row],[PRODUCT ID]],[1]!MasterData[#Data],3,0)</f>
        <v>Category02</v>
      </c>
      <c r="I67" t="str">
        <f>VLOOKUP(InputData[[#This Row],[PRODUCT ID]],[1]!MasterData[#Data],4,0)</f>
        <v>Kg</v>
      </c>
      <c r="J67" s="7">
        <f>VLOOKUP(InputData[[#This Row],[PRODUCT ID]],[1]!MasterData[#Data],5,0)</f>
        <v>73</v>
      </c>
      <c r="K67" s="7">
        <f>VLOOKUP(InputData[[#This Row],[PRODUCT ID]],[1]!MasterData[#Data],6,0)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16</v>
      </c>
      <c r="C68" s="5">
        <v>14</v>
      </c>
      <c r="D68" s="5" t="s">
        <v>18</v>
      </c>
      <c r="E68" s="5" t="s">
        <v>20</v>
      </c>
      <c r="F68" s="6">
        <v>0</v>
      </c>
      <c r="G68" t="str">
        <f>VLOOKUP(InputData[[#This Row],[PRODUCT ID]],[1]!MasterData[#Data],2,0)</f>
        <v>Product24</v>
      </c>
      <c r="H68" t="str">
        <f>VLOOKUP(InputData[[#This Row],[PRODUCT ID]],[1]!MasterData[#Data],3,0)</f>
        <v>Category03</v>
      </c>
      <c r="I68" t="str">
        <f>VLOOKUP(InputData[[#This Row],[PRODUCT ID]],[1]!MasterData[#Data],4,0)</f>
        <v>Ft</v>
      </c>
      <c r="J68" s="7">
        <f>VLOOKUP(InputData[[#This Row],[PRODUCT ID]],[1]!MasterData[#Data],5,0)</f>
        <v>144</v>
      </c>
      <c r="K68" s="7">
        <f>VLOOKUP(InputData[[#This Row],[PRODUCT ID]],[1]!MasterData[#Data],6,0)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35</v>
      </c>
      <c r="C69" s="5">
        <v>4</v>
      </c>
      <c r="D69" s="5" t="s">
        <v>22</v>
      </c>
      <c r="E69" s="5" t="s">
        <v>20</v>
      </c>
      <c r="F69" s="6">
        <v>0</v>
      </c>
      <c r="G69" t="str">
        <f>VLOOKUP(InputData[[#This Row],[PRODUCT ID]],[1]!MasterData[#Data],2,0)</f>
        <v>Product06</v>
      </c>
      <c r="H69" t="str">
        <f>VLOOKUP(InputData[[#This Row],[PRODUCT ID]],[1]!MasterData[#Data],3,0)</f>
        <v>Category01</v>
      </c>
      <c r="I69" t="str">
        <f>VLOOKUP(InputData[[#This Row],[PRODUCT ID]],[1]!MasterData[#Data],4,0)</f>
        <v>Kg</v>
      </c>
      <c r="J69" s="7">
        <f>VLOOKUP(InputData[[#This Row],[PRODUCT ID]],[1]!MasterData[#Data],5,0)</f>
        <v>75</v>
      </c>
      <c r="K69" s="7">
        <f>VLOOKUP(InputData[[#This Row],[PRODUCT ID]],[1]!MasterData[#Data],6,0)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39</v>
      </c>
      <c r="C70" s="5">
        <v>8</v>
      </c>
      <c r="D70" s="5" t="s">
        <v>22</v>
      </c>
      <c r="E70" s="5" t="s">
        <v>20</v>
      </c>
      <c r="F70" s="6">
        <v>0</v>
      </c>
      <c r="G70" t="str">
        <f>VLOOKUP(InputData[[#This Row],[PRODUCT ID]],[1]!MasterData[#Data],2,0)</f>
        <v>Product29</v>
      </c>
      <c r="H70" t="str">
        <f>VLOOKUP(InputData[[#This Row],[PRODUCT ID]],[1]!MasterData[#Data],3,0)</f>
        <v>Category04</v>
      </c>
      <c r="I70" t="str">
        <f>VLOOKUP(InputData[[#This Row],[PRODUCT ID]],[1]!MasterData[#Data],4,0)</f>
        <v>Lt</v>
      </c>
      <c r="J70" s="7">
        <f>VLOOKUP(InputData[[#This Row],[PRODUCT ID]],[1]!MasterData[#Data],5,0)</f>
        <v>47</v>
      </c>
      <c r="K70" s="7">
        <f>VLOOKUP(InputData[[#This Row],[PRODUCT ID]],[1]!MasterData[#Data],6,0)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19</v>
      </c>
      <c r="C71" s="5">
        <v>2</v>
      </c>
      <c r="D71" s="5" t="s">
        <v>22</v>
      </c>
      <c r="E71" s="5" t="s">
        <v>18</v>
      </c>
      <c r="F71" s="6">
        <v>0</v>
      </c>
      <c r="G71" t="str">
        <f>VLOOKUP(InputData[[#This Row],[PRODUCT ID]],[1]!MasterData[#Data],2,0)</f>
        <v>Product38</v>
      </c>
      <c r="H71" t="str">
        <f>VLOOKUP(InputData[[#This Row],[PRODUCT ID]],[1]!MasterData[#Data],3,0)</f>
        <v>Category05</v>
      </c>
      <c r="I71" t="str">
        <f>VLOOKUP(InputData[[#This Row],[PRODUCT ID]],[1]!MasterData[#Data],4,0)</f>
        <v>Kg</v>
      </c>
      <c r="J71" s="7">
        <f>VLOOKUP(InputData[[#This Row],[PRODUCT ID]],[1]!MasterData[#Data],5,0)</f>
        <v>72</v>
      </c>
      <c r="K71" s="7">
        <f>VLOOKUP(InputData[[#This Row],[PRODUCT ID]],[1]!MasterData[#Data],6,0)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36</v>
      </c>
      <c r="C72" s="5">
        <v>4</v>
      </c>
      <c r="D72" s="5" t="s">
        <v>22</v>
      </c>
      <c r="E72" s="5" t="s">
        <v>20</v>
      </c>
      <c r="F72" s="6">
        <v>0</v>
      </c>
      <c r="G72" t="str">
        <f>VLOOKUP(InputData[[#This Row],[PRODUCT ID]],[1]!MasterData[#Data],2,0)</f>
        <v>Product01</v>
      </c>
      <c r="H72" t="str">
        <f>VLOOKUP(InputData[[#This Row],[PRODUCT ID]],[1]!MasterData[#Data],3,0)</f>
        <v>Category01</v>
      </c>
      <c r="I72" t="str">
        <f>VLOOKUP(InputData[[#This Row],[PRODUCT ID]],[1]!MasterData[#Data],4,0)</f>
        <v>Kg</v>
      </c>
      <c r="J72" s="7">
        <f>VLOOKUP(InputData[[#This Row],[PRODUCT ID]],[1]!MasterData[#Data],5,0)</f>
        <v>98</v>
      </c>
      <c r="K72" s="7">
        <f>VLOOKUP(InputData[[#This Row],[PRODUCT ID]],[1]!MasterData[#Data],6,0)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30</v>
      </c>
      <c r="C73" s="5">
        <v>1</v>
      </c>
      <c r="D73" s="5" t="s">
        <v>22</v>
      </c>
      <c r="E73" s="5" t="s">
        <v>20</v>
      </c>
      <c r="F73" s="6">
        <v>0</v>
      </c>
      <c r="G73" t="str">
        <f>VLOOKUP(InputData[[#This Row],[PRODUCT ID]],[1]!MasterData[#Data],2,0)</f>
        <v>Product42</v>
      </c>
      <c r="H73" t="str">
        <f>VLOOKUP(InputData[[#This Row],[PRODUCT ID]],[1]!MasterData[#Data],3,0)</f>
        <v>Category05</v>
      </c>
      <c r="I73" t="str">
        <f>VLOOKUP(InputData[[#This Row],[PRODUCT ID]],[1]!MasterData[#Data],4,0)</f>
        <v>Ft</v>
      </c>
      <c r="J73" s="7">
        <f>VLOOKUP(InputData[[#This Row],[PRODUCT ID]],[1]!MasterData[#Data],5,0)</f>
        <v>120</v>
      </c>
      <c r="K73" s="7">
        <f>VLOOKUP(InputData[[#This Row],[PRODUCT ID]],[1]!MasterData[#Data],6,0)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40</v>
      </c>
      <c r="C74" s="5">
        <v>9</v>
      </c>
      <c r="D74" s="5" t="s">
        <v>22</v>
      </c>
      <c r="E74" s="5" t="s">
        <v>18</v>
      </c>
      <c r="F74" s="6">
        <v>0</v>
      </c>
      <c r="G74" t="str">
        <f>VLOOKUP(InputData[[#This Row],[PRODUCT ID]],[1]!MasterData[#Data],2,0)</f>
        <v>Product10</v>
      </c>
      <c r="H74" t="str">
        <f>VLOOKUP(InputData[[#This Row],[PRODUCT ID]],[1]!MasterData[#Data],3,0)</f>
        <v>Category02</v>
      </c>
      <c r="I74" t="str">
        <f>VLOOKUP(InputData[[#This Row],[PRODUCT ID]],[1]!MasterData[#Data],4,0)</f>
        <v>Ft</v>
      </c>
      <c r="J74" s="7">
        <f>VLOOKUP(InputData[[#This Row],[PRODUCT ID]],[1]!MasterData[#Data],5,0)</f>
        <v>148</v>
      </c>
      <c r="K74" s="7">
        <f>VLOOKUP(InputData[[#This Row],[PRODUCT ID]],[1]!MasterData[#Data],6,0)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48</v>
      </c>
      <c r="C75" s="5">
        <v>3</v>
      </c>
      <c r="D75" s="5" t="s">
        <v>22</v>
      </c>
      <c r="E75" s="5" t="s">
        <v>18</v>
      </c>
      <c r="F75" s="6">
        <v>0</v>
      </c>
      <c r="G75" t="str">
        <f>VLOOKUP(InputData[[#This Row],[PRODUCT ID]],[1]!MasterData[#Data],2,0)</f>
        <v>Product30</v>
      </c>
      <c r="H75" t="str">
        <f>VLOOKUP(InputData[[#This Row],[PRODUCT ID]],[1]!MasterData[#Data],3,0)</f>
        <v>Category04</v>
      </c>
      <c r="I75" t="str">
        <f>VLOOKUP(InputData[[#This Row],[PRODUCT ID]],[1]!MasterData[#Data],4,0)</f>
        <v>Ft</v>
      </c>
      <c r="J75" s="7">
        <f>VLOOKUP(InputData[[#This Row],[PRODUCT ID]],[1]!MasterData[#Data],5,0)</f>
        <v>148</v>
      </c>
      <c r="K75" s="7">
        <f>VLOOKUP(InputData[[#This Row],[PRODUCT ID]],[1]!MasterData[#Data],6,0)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56</v>
      </c>
      <c r="C76" s="5">
        <v>8</v>
      </c>
      <c r="D76" s="5" t="s">
        <v>18</v>
      </c>
      <c r="E76" s="5" t="s">
        <v>20</v>
      </c>
      <c r="F76" s="6">
        <v>0</v>
      </c>
      <c r="G76" t="str">
        <f>VLOOKUP(InputData[[#This Row],[PRODUCT ID]],[1]!MasterData[#Data],2,0)</f>
        <v>Product07</v>
      </c>
      <c r="H76" t="str">
        <f>VLOOKUP(InputData[[#This Row],[PRODUCT ID]],[1]!MasterData[#Data],3,0)</f>
        <v>Category01</v>
      </c>
      <c r="I76" t="str">
        <f>VLOOKUP(InputData[[#This Row],[PRODUCT ID]],[1]!MasterData[#Data],4,0)</f>
        <v>Lt</v>
      </c>
      <c r="J76" s="7">
        <f>VLOOKUP(InputData[[#This Row],[PRODUCT ID]],[1]!MasterData[#Data],5,0)</f>
        <v>43</v>
      </c>
      <c r="K76" s="7">
        <f>VLOOKUP(InputData[[#This Row],[PRODUCT ID]],[1]!MasterData[#Data],6,0)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19</v>
      </c>
      <c r="C77" s="5">
        <v>1</v>
      </c>
      <c r="D77" s="5" t="s">
        <v>18</v>
      </c>
      <c r="E77" s="5" t="s">
        <v>20</v>
      </c>
      <c r="F77" s="6">
        <v>0</v>
      </c>
      <c r="G77" t="str">
        <f>VLOOKUP(InputData[[#This Row],[PRODUCT ID]],[1]!MasterData[#Data],2,0)</f>
        <v>Product38</v>
      </c>
      <c r="H77" t="str">
        <f>VLOOKUP(InputData[[#This Row],[PRODUCT ID]],[1]!MasterData[#Data],3,0)</f>
        <v>Category05</v>
      </c>
      <c r="I77" t="str">
        <f>VLOOKUP(InputData[[#This Row],[PRODUCT ID]],[1]!MasterData[#Data],4,0)</f>
        <v>Kg</v>
      </c>
      <c r="J77" s="7">
        <f>VLOOKUP(InputData[[#This Row],[PRODUCT ID]],[1]!MasterData[#Data],5,0)</f>
        <v>72</v>
      </c>
      <c r="K77" s="7">
        <f>VLOOKUP(InputData[[#This Row],[PRODUCT ID]],[1]!MasterData[#Data],6,0)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30</v>
      </c>
      <c r="C78" s="5">
        <v>3</v>
      </c>
      <c r="D78" s="5" t="s">
        <v>22</v>
      </c>
      <c r="E78" s="5" t="s">
        <v>20</v>
      </c>
      <c r="F78" s="6">
        <v>0</v>
      </c>
      <c r="G78" t="str">
        <f>VLOOKUP(InputData[[#This Row],[PRODUCT ID]],[1]!MasterData[#Data],2,0)</f>
        <v>Product42</v>
      </c>
      <c r="H78" t="str">
        <f>VLOOKUP(InputData[[#This Row],[PRODUCT ID]],[1]!MasterData[#Data],3,0)</f>
        <v>Category05</v>
      </c>
      <c r="I78" t="str">
        <f>VLOOKUP(InputData[[#This Row],[PRODUCT ID]],[1]!MasterData[#Data],4,0)</f>
        <v>Ft</v>
      </c>
      <c r="J78" s="7">
        <f>VLOOKUP(InputData[[#This Row],[PRODUCT ID]],[1]!MasterData[#Data],5,0)</f>
        <v>120</v>
      </c>
      <c r="K78" s="7">
        <f>VLOOKUP(InputData[[#This Row],[PRODUCT ID]],[1]!MasterData[#Data],6,0)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37</v>
      </c>
      <c r="C79" s="5">
        <v>4</v>
      </c>
      <c r="D79" s="5" t="s">
        <v>22</v>
      </c>
      <c r="E79" s="5" t="s">
        <v>20</v>
      </c>
      <c r="F79" s="6">
        <v>0</v>
      </c>
      <c r="G79" t="str">
        <f>VLOOKUP(InputData[[#This Row],[PRODUCT ID]],[1]!MasterData[#Data],2,0)</f>
        <v>Product40</v>
      </c>
      <c r="H79" t="str">
        <f>VLOOKUP(InputData[[#This Row],[PRODUCT ID]],[1]!MasterData[#Data],3,0)</f>
        <v>Category05</v>
      </c>
      <c r="I79" t="str">
        <f>VLOOKUP(InputData[[#This Row],[PRODUCT ID]],[1]!MasterData[#Data],4,0)</f>
        <v>Kg</v>
      </c>
      <c r="J79" s="7">
        <f>VLOOKUP(InputData[[#This Row],[PRODUCT ID]],[1]!MasterData[#Data],5,0)</f>
        <v>90</v>
      </c>
      <c r="K79" s="7">
        <f>VLOOKUP(InputData[[#This Row],[PRODUCT ID]],[1]!MasterData[#Data],6,0)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57</v>
      </c>
      <c r="C80" s="5">
        <v>9</v>
      </c>
      <c r="D80" s="5" t="s">
        <v>18</v>
      </c>
      <c r="E80" s="5" t="s">
        <v>20</v>
      </c>
      <c r="F80" s="6">
        <v>0</v>
      </c>
      <c r="G80" t="str">
        <f>VLOOKUP(InputData[[#This Row],[PRODUCT ID]],[1]!MasterData[#Data],2,0)</f>
        <v>Product09</v>
      </c>
      <c r="H80" t="str">
        <f>VLOOKUP(InputData[[#This Row],[PRODUCT ID]],[1]!MasterData[#Data],3,0)</f>
        <v>Category01</v>
      </c>
      <c r="I80" t="str">
        <f>VLOOKUP(InputData[[#This Row],[PRODUCT ID]],[1]!MasterData[#Data],4,0)</f>
        <v>No.</v>
      </c>
      <c r="J80" s="7">
        <f>VLOOKUP(InputData[[#This Row],[PRODUCT ID]],[1]!MasterData[#Data],5,0)</f>
        <v>6</v>
      </c>
      <c r="K80" s="7">
        <f>VLOOKUP(InputData[[#This Row],[PRODUCT ID]],[1]!MasterData[#Data],6,0)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25</v>
      </c>
      <c r="C81" s="5">
        <v>15</v>
      </c>
      <c r="D81" s="5" t="s">
        <v>18</v>
      </c>
      <c r="E81" s="5" t="s">
        <v>18</v>
      </c>
      <c r="F81" s="6">
        <v>0</v>
      </c>
      <c r="G81" t="str">
        <f>VLOOKUP(InputData[[#This Row],[PRODUCT ID]],[1]!MasterData[#Data],2,0)</f>
        <v>Product31</v>
      </c>
      <c r="H81" t="str">
        <f>VLOOKUP(InputData[[#This Row],[PRODUCT ID]],[1]!MasterData[#Data],3,0)</f>
        <v>Category04</v>
      </c>
      <c r="I81" t="str">
        <f>VLOOKUP(InputData[[#This Row],[PRODUCT ID]],[1]!MasterData[#Data],4,0)</f>
        <v>Kg</v>
      </c>
      <c r="J81" s="7">
        <f>VLOOKUP(InputData[[#This Row],[PRODUCT ID]],[1]!MasterData[#Data],5,0)</f>
        <v>93</v>
      </c>
      <c r="K81" s="7">
        <f>VLOOKUP(InputData[[#This Row],[PRODUCT ID]],[1]!MasterData[#Data],6,0)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44</v>
      </c>
      <c r="C82" s="5">
        <v>3</v>
      </c>
      <c r="D82" s="5" t="s">
        <v>18</v>
      </c>
      <c r="E82" s="5" t="s">
        <v>18</v>
      </c>
      <c r="F82" s="6">
        <v>0</v>
      </c>
      <c r="G82" t="str">
        <f>VLOOKUP(InputData[[#This Row],[PRODUCT ID]],[1]!MasterData[#Data],2,0)</f>
        <v>Product05</v>
      </c>
      <c r="H82" t="str">
        <f>VLOOKUP(InputData[[#This Row],[PRODUCT ID]],[1]!MasterData[#Data],3,0)</f>
        <v>Category01</v>
      </c>
      <c r="I82" t="str">
        <f>VLOOKUP(InputData[[#This Row],[PRODUCT ID]],[1]!MasterData[#Data],4,0)</f>
        <v>Ft</v>
      </c>
      <c r="J82" s="7">
        <f>VLOOKUP(InputData[[#This Row],[PRODUCT ID]],[1]!MasterData[#Data],5,0)</f>
        <v>133</v>
      </c>
      <c r="K82" s="7">
        <f>VLOOKUP(InputData[[#This Row],[PRODUCT ID]],[1]!MasterData[#Data],6,0)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42</v>
      </c>
      <c r="C83" s="5">
        <v>14</v>
      </c>
      <c r="D83" s="5" t="s">
        <v>22</v>
      </c>
      <c r="E83" s="5" t="s">
        <v>18</v>
      </c>
      <c r="F83" s="6">
        <v>0</v>
      </c>
      <c r="G83" t="str">
        <f>VLOOKUP(InputData[[#This Row],[PRODUCT ID]],[1]!MasterData[#Data],2,0)</f>
        <v>Product22</v>
      </c>
      <c r="H83" t="str">
        <f>VLOOKUP(InputData[[#This Row],[PRODUCT ID]],[1]!MasterData[#Data],3,0)</f>
        <v>Category03</v>
      </c>
      <c r="I83" t="str">
        <f>VLOOKUP(InputData[[#This Row],[PRODUCT ID]],[1]!MasterData[#Data],4,0)</f>
        <v>Ft</v>
      </c>
      <c r="J83" s="7">
        <f>VLOOKUP(InputData[[#This Row],[PRODUCT ID]],[1]!MasterData[#Data],5,0)</f>
        <v>121</v>
      </c>
      <c r="K83" s="7">
        <f>VLOOKUP(InputData[[#This Row],[PRODUCT ID]],[1]!MasterData[#Data],6,0)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28</v>
      </c>
      <c r="C84" s="5">
        <v>3</v>
      </c>
      <c r="D84" s="5" t="s">
        <v>22</v>
      </c>
      <c r="E84" s="5" t="s">
        <v>20</v>
      </c>
      <c r="F84" s="6">
        <v>0</v>
      </c>
      <c r="G84" t="str">
        <f>VLOOKUP(InputData[[#This Row],[PRODUCT ID]],[1]!MasterData[#Data],2,0)</f>
        <v>Product37</v>
      </c>
      <c r="H84" t="str">
        <f>VLOOKUP(InputData[[#This Row],[PRODUCT ID]],[1]!MasterData[#Data],3,0)</f>
        <v>Category05</v>
      </c>
      <c r="I84" t="str">
        <f>VLOOKUP(InputData[[#This Row],[PRODUCT ID]],[1]!MasterData[#Data],4,0)</f>
        <v>Kg</v>
      </c>
      <c r="J84" s="7">
        <f>VLOOKUP(InputData[[#This Row],[PRODUCT ID]],[1]!MasterData[#Data],5,0)</f>
        <v>67</v>
      </c>
      <c r="K84" s="7">
        <f>VLOOKUP(InputData[[#This Row],[PRODUCT ID]],[1]!MasterData[#Data],6,0)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39</v>
      </c>
      <c r="C85" s="5">
        <v>4</v>
      </c>
      <c r="D85" s="5" t="s">
        <v>22</v>
      </c>
      <c r="E85" s="5" t="s">
        <v>18</v>
      </c>
      <c r="F85" s="6">
        <v>0</v>
      </c>
      <c r="G85" t="str">
        <f>VLOOKUP(InputData[[#This Row],[PRODUCT ID]],[1]!MasterData[#Data],2,0)</f>
        <v>Product29</v>
      </c>
      <c r="H85" t="str">
        <f>VLOOKUP(InputData[[#This Row],[PRODUCT ID]],[1]!MasterData[#Data],3,0)</f>
        <v>Category04</v>
      </c>
      <c r="I85" t="str">
        <f>VLOOKUP(InputData[[#This Row],[PRODUCT ID]],[1]!MasterData[#Data],4,0)</f>
        <v>Lt</v>
      </c>
      <c r="J85" s="7">
        <f>VLOOKUP(InputData[[#This Row],[PRODUCT ID]],[1]!MasterData[#Data],5,0)</f>
        <v>47</v>
      </c>
      <c r="K85" s="7">
        <f>VLOOKUP(InputData[[#This Row],[PRODUCT ID]],[1]!MasterData[#Data],6,0)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46</v>
      </c>
      <c r="C86" s="5">
        <v>9</v>
      </c>
      <c r="D86" s="5" t="s">
        <v>22</v>
      </c>
      <c r="E86" s="5" t="s">
        <v>18</v>
      </c>
      <c r="F86" s="6">
        <v>0</v>
      </c>
      <c r="G86" t="str">
        <f>VLOOKUP(InputData[[#This Row],[PRODUCT ID]],[1]!MasterData[#Data],2,0)</f>
        <v>Product27</v>
      </c>
      <c r="H86" t="str">
        <f>VLOOKUP(InputData[[#This Row],[PRODUCT ID]],[1]!MasterData[#Data],3,0)</f>
        <v>Category04</v>
      </c>
      <c r="I86" t="str">
        <f>VLOOKUP(InputData[[#This Row],[PRODUCT ID]],[1]!MasterData[#Data],4,0)</f>
        <v>Lt</v>
      </c>
      <c r="J86" s="7">
        <f>VLOOKUP(InputData[[#This Row],[PRODUCT ID]],[1]!MasterData[#Data],5,0)</f>
        <v>48</v>
      </c>
      <c r="K86" s="7">
        <f>VLOOKUP(InputData[[#This Row],[PRODUCT ID]],[1]!MasterData[#Data],6,0)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58</v>
      </c>
      <c r="C87" s="5">
        <v>13</v>
      </c>
      <c r="D87" s="5" t="s">
        <v>22</v>
      </c>
      <c r="E87" s="5" t="s">
        <v>20</v>
      </c>
      <c r="F87" s="6">
        <v>0</v>
      </c>
      <c r="G87" t="str">
        <f>VLOOKUP(InputData[[#This Row],[PRODUCT ID]],[1]!MasterData[#Data],2,0)</f>
        <v>Product33</v>
      </c>
      <c r="H87" t="str">
        <f>VLOOKUP(InputData[[#This Row],[PRODUCT ID]],[1]!MasterData[#Data],3,0)</f>
        <v>Category04</v>
      </c>
      <c r="I87" t="str">
        <f>VLOOKUP(InputData[[#This Row],[PRODUCT ID]],[1]!MasterData[#Data],4,0)</f>
        <v>Kg</v>
      </c>
      <c r="J87" s="7">
        <f>VLOOKUP(InputData[[#This Row],[PRODUCT ID]],[1]!MasterData[#Data],5,0)</f>
        <v>95</v>
      </c>
      <c r="K87" s="7">
        <f>VLOOKUP(InputData[[#This Row],[PRODUCT ID]],[1]!MasterData[#Data],6,0)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59</v>
      </c>
      <c r="C88" s="5">
        <v>3</v>
      </c>
      <c r="D88" s="5" t="s">
        <v>22</v>
      </c>
      <c r="E88" s="5" t="s">
        <v>18</v>
      </c>
      <c r="F88" s="6">
        <v>0</v>
      </c>
      <c r="G88" t="str">
        <f>VLOOKUP(InputData[[#This Row],[PRODUCT ID]],[1]!MasterData[#Data],2,0)</f>
        <v>Product17</v>
      </c>
      <c r="H88" t="str">
        <f>VLOOKUP(InputData[[#This Row],[PRODUCT ID]],[1]!MasterData[#Data],3,0)</f>
        <v>Category02</v>
      </c>
      <c r="I88" t="str">
        <f>VLOOKUP(InputData[[#This Row],[PRODUCT ID]],[1]!MasterData[#Data],4,0)</f>
        <v>Ft</v>
      </c>
      <c r="J88" s="7">
        <f>VLOOKUP(InputData[[#This Row],[PRODUCT ID]],[1]!MasterData[#Data],5,0)</f>
        <v>134</v>
      </c>
      <c r="K88" s="7">
        <f>VLOOKUP(InputData[[#This Row],[PRODUCT ID]],[1]!MasterData[#Data],6,0)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50</v>
      </c>
      <c r="C89" s="5">
        <v>15</v>
      </c>
      <c r="D89" s="5" t="s">
        <v>22</v>
      </c>
      <c r="E89" s="5" t="s">
        <v>20</v>
      </c>
      <c r="F89" s="6">
        <v>0</v>
      </c>
      <c r="G89" t="str">
        <f>VLOOKUP(InputData[[#This Row],[PRODUCT ID]],[1]!MasterData[#Data],2,0)</f>
        <v>Product18</v>
      </c>
      <c r="H89" t="str">
        <f>VLOOKUP(InputData[[#This Row],[PRODUCT ID]],[1]!MasterData[#Data],3,0)</f>
        <v>Category02</v>
      </c>
      <c r="I89" t="str">
        <f>VLOOKUP(InputData[[#This Row],[PRODUCT ID]],[1]!MasterData[#Data],4,0)</f>
        <v>No.</v>
      </c>
      <c r="J89" s="7">
        <f>VLOOKUP(InputData[[#This Row],[PRODUCT ID]],[1]!MasterData[#Data],5,0)</f>
        <v>37</v>
      </c>
      <c r="K89" s="7">
        <f>VLOOKUP(InputData[[#This Row],[PRODUCT ID]],[1]!MasterData[#Data],6,0)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19</v>
      </c>
      <c r="C90" s="5">
        <v>9</v>
      </c>
      <c r="D90" s="5" t="s">
        <v>17</v>
      </c>
      <c r="E90" s="5" t="s">
        <v>18</v>
      </c>
      <c r="F90" s="6">
        <v>0</v>
      </c>
      <c r="G90" t="str">
        <f>VLOOKUP(InputData[[#This Row],[PRODUCT ID]],[1]!MasterData[#Data],2,0)</f>
        <v>Product38</v>
      </c>
      <c r="H90" t="str">
        <f>VLOOKUP(InputData[[#This Row],[PRODUCT ID]],[1]!MasterData[#Data],3,0)</f>
        <v>Category05</v>
      </c>
      <c r="I90" t="str">
        <f>VLOOKUP(InputData[[#This Row],[PRODUCT ID]],[1]!MasterData[#Data],4,0)</f>
        <v>Kg</v>
      </c>
      <c r="J90" s="7">
        <f>VLOOKUP(InputData[[#This Row],[PRODUCT ID]],[1]!MasterData[#Data],5,0)</f>
        <v>72</v>
      </c>
      <c r="K90" s="7">
        <f>VLOOKUP(InputData[[#This Row],[PRODUCT ID]],[1]!MasterData[#Data],6,0)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60</v>
      </c>
      <c r="C91" s="5">
        <v>13</v>
      </c>
      <c r="D91" s="5" t="s">
        <v>22</v>
      </c>
      <c r="E91" s="5" t="s">
        <v>20</v>
      </c>
      <c r="F91" s="6">
        <v>0</v>
      </c>
      <c r="G91" t="str">
        <f>VLOOKUP(InputData[[#This Row],[PRODUCT ID]],[1]!MasterData[#Data],2,0)</f>
        <v>Product19</v>
      </c>
      <c r="H91" t="str">
        <f>VLOOKUP(InputData[[#This Row],[PRODUCT ID]],[1]!MasterData[#Data],3,0)</f>
        <v>Category02</v>
      </c>
      <c r="I91" t="str">
        <f>VLOOKUP(InputData[[#This Row],[PRODUCT ID]],[1]!MasterData[#Data],4,0)</f>
        <v>Ft</v>
      </c>
      <c r="J91" s="7">
        <f>VLOOKUP(InputData[[#This Row],[PRODUCT ID]],[1]!MasterData[#Data],5,0)</f>
        <v>150</v>
      </c>
      <c r="K91" s="7">
        <f>VLOOKUP(InputData[[#This Row],[PRODUCT ID]],[1]!MasterData[#Data],6,0)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30</v>
      </c>
      <c r="C92" s="5">
        <v>6</v>
      </c>
      <c r="D92" s="5" t="s">
        <v>22</v>
      </c>
      <c r="E92" s="5" t="s">
        <v>18</v>
      </c>
      <c r="F92" s="6">
        <v>0</v>
      </c>
      <c r="G92" t="str">
        <f>VLOOKUP(InputData[[#This Row],[PRODUCT ID]],[1]!MasterData[#Data],2,0)</f>
        <v>Product42</v>
      </c>
      <c r="H92" t="str">
        <f>VLOOKUP(InputData[[#This Row],[PRODUCT ID]],[1]!MasterData[#Data],3,0)</f>
        <v>Category05</v>
      </c>
      <c r="I92" t="str">
        <f>VLOOKUP(InputData[[#This Row],[PRODUCT ID]],[1]!MasterData[#Data],4,0)</f>
        <v>Ft</v>
      </c>
      <c r="J92" s="7">
        <f>VLOOKUP(InputData[[#This Row],[PRODUCT ID]],[1]!MasterData[#Data],5,0)</f>
        <v>120</v>
      </c>
      <c r="K92" s="7">
        <f>VLOOKUP(InputData[[#This Row],[PRODUCT ID]],[1]!MasterData[#Data],6,0)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53</v>
      </c>
      <c r="C93" s="5">
        <v>10</v>
      </c>
      <c r="D93" s="5" t="s">
        <v>22</v>
      </c>
      <c r="E93" s="5" t="s">
        <v>18</v>
      </c>
      <c r="F93" s="6">
        <v>0</v>
      </c>
      <c r="G93" t="str">
        <f>VLOOKUP(InputData[[#This Row],[PRODUCT ID]],[1]!MasterData[#Data],2,0)</f>
        <v>Product28</v>
      </c>
      <c r="H93" t="str">
        <f>VLOOKUP(InputData[[#This Row],[PRODUCT ID]],[1]!MasterData[#Data],3,0)</f>
        <v>Category04</v>
      </c>
      <c r="I93" t="str">
        <f>VLOOKUP(InputData[[#This Row],[PRODUCT ID]],[1]!MasterData[#Data],4,0)</f>
        <v>No.</v>
      </c>
      <c r="J93" s="7">
        <f>VLOOKUP(InputData[[#This Row],[PRODUCT ID]],[1]!MasterData[#Data],5,0)</f>
        <v>37</v>
      </c>
      <c r="K93" s="7">
        <f>VLOOKUP(InputData[[#This Row],[PRODUCT ID]],[1]!MasterData[#Data],6,0)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48</v>
      </c>
      <c r="C94" s="5">
        <v>2</v>
      </c>
      <c r="D94" s="5" t="s">
        <v>18</v>
      </c>
      <c r="E94" s="5" t="s">
        <v>18</v>
      </c>
      <c r="F94" s="6">
        <v>0</v>
      </c>
      <c r="G94" t="str">
        <f>VLOOKUP(InputData[[#This Row],[PRODUCT ID]],[1]!MasterData[#Data],2,0)</f>
        <v>Product30</v>
      </c>
      <c r="H94" t="str">
        <f>VLOOKUP(InputData[[#This Row],[PRODUCT ID]],[1]!MasterData[#Data],3,0)</f>
        <v>Category04</v>
      </c>
      <c r="I94" t="str">
        <f>VLOOKUP(InputData[[#This Row],[PRODUCT ID]],[1]!MasterData[#Data],4,0)</f>
        <v>Ft</v>
      </c>
      <c r="J94" s="7">
        <f>VLOOKUP(InputData[[#This Row],[PRODUCT ID]],[1]!MasterData[#Data],5,0)</f>
        <v>148</v>
      </c>
      <c r="K94" s="7">
        <f>VLOOKUP(InputData[[#This Row],[PRODUCT ID]],[1]!MasterData[#Data],6,0)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28</v>
      </c>
      <c r="C95" s="5">
        <v>3</v>
      </c>
      <c r="D95" s="5" t="s">
        <v>22</v>
      </c>
      <c r="E95" s="5" t="s">
        <v>18</v>
      </c>
      <c r="F95" s="6">
        <v>0</v>
      </c>
      <c r="G95" t="str">
        <f>VLOOKUP(InputData[[#This Row],[PRODUCT ID]],[1]!MasterData[#Data],2,0)</f>
        <v>Product37</v>
      </c>
      <c r="H95" t="str">
        <f>VLOOKUP(InputData[[#This Row],[PRODUCT ID]],[1]!MasterData[#Data],3,0)</f>
        <v>Category05</v>
      </c>
      <c r="I95" t="str">
        <f>VLOOKUP(InputData[[#This Row],[PRODUCT ID]],[1]!MasterData[#Data],4,0)</f>
        <v>Kg</v>
      </c>
      <c r="J95" s="7">
        <f>VLOOKUP(InputData[[#This Row],[PRODUCT ID]],[1]!MasterData[#Data],5,0)</f>
        <v>67</v>
      </c>
      <c r="K95" s="7">
        <f>VLOOKUP(InputData[[#This Row],[PRODUCT ID]],[1]!MasterData[#Data],6,0)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48</v>
      </c>
      <c r="C96" s="5">
        <v>7</v>
      </c>
      <c r="D96" s="5" t="s">
        <v>22</v>
      </c>
      <c r="E96" s="5" t="s">
        <v>18</v>
      </c>
      <c r="F96" s="6">
        <v>0</v>
      </c>
      <c r="G96" t="str">
        <f>VLOOKUP(InputData[[#This Row],[PRODUCT ID]],[1]!MasterData[#Data],2,0)</f>
        <v>Product30</v>
      </c>
      <c r="H96" t="str">
        <f>VLOOKUP(InputData[[#This Row],[PRODUCT ID]],[1]!MasterData[#Data],3,0)</f>
        <v>Category04</v>
      </c>
      <c r="I96" t="str">
        <f>VLOOKUP(InputData[[#This Row],[PRODUCT ID]],[1]!MasterData[#Data],4,0)</f>
        <v>Ft</v>
      </c>
      <c r="J96" s="7">
        <f>VLOOKUP(InputData[[#This Row],[PRODUCT ID]],[1]!MasterData[#Data],5,0)</f>
        <v>148</v>
      </c>
      <c r="K96" s="7">
        <f>VLOOKUP(InputData[[#This Row],[PRODUCT ID]],[1]!MasterData[#Data],6,0)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39</v>
      </c>
      <c r="C97" s="5">
        <v>1</v>
      </c>
      <c r="D97" s="5" t="s">
        <v>22</v>
      </c>
      <c r="E97" s="5" t="s">
        <v>18</v>
      </c>
      <c r="F97" s="6">
        <v>0</v>
      </c>
      <c r="G97" t="str">
        <f>VLOOKUP(InputData[[#This Row],[PRODUCT ID]],[1]!MasterData[#Data],2,0)</f>
        <v>Product29</v>
      </c>
      <c r="H97" t="str">
        <f>VLOOKUP(InputData[[#This Row],[PRODUCT ID]],[1]!MasterData[#Data],3,0)</f>
        <v>Category04</v>
      </c>
      <c r="I97" t="str">
        <f>VLOOKUP(InputData[[#This Row],[PRODUCT ID]],[1]!MasterData[#Data],4,0)</f>
        <v>Lt</v>
      </c>
      <c r="J97" s="7">
        <f>VLOOKUP(InputData[[#This Row],[PRODUCT ID]],[1]!MasterData[#Data],5,0)</f>
        <v>47</v>
      </c>
      <c r="K97" s="7">
        <f>VLOOKUP(InputData[[#This Row],[PRODUCT ID]],[1]!MasterData[#Data],6,0)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50</v>
      </c>
      <c r="C98" s="5">
        <v>3</v>
      </c>
      <c r="D98" s="5" t="s">
        <v>18</v>
      </c>
      <c r="E98" s="5" t="s">
        <v>20</v>
      </c>
      <c r="F98" s="6">
        <v>0</v>
      </c>
      <c r="G98" t="str">
        <f>VLOOKUP(InputData[[#This Row],[PRODUCT ID]],[1]!MasterData[#Data],2,0)</f>
        <v>Product18</v>
      </c>
      <c r="H98" t="str">
        <f>VLOOKUP(InputData[[#This Row],[PRODUCT ID]],[1]!MasterData[#Data],3,0)</f>
        <v>Category02</v>
      </c>
      <c r="I98" t="str">
        <f>VLOOKUP(InputData[[#This Row],[PRODUCT ID]],[1]!MasterData[#Data],4,0)</f>
        <v>No.</v>
      </c>
      <c r="J98" s="7">
        <f>VLOOKUP(InputData[[#This Row],[PRODUCT ID]],[1]!MasterData[#Data],5,0)</f>
        <v>37</v>
      </c>
      <c r="K98" s="7">
        <f>VLOOKUP(InputData[[#This Row],[PRODUCT ID]],[1]!MasterData[#Data],6,0)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30</v>
      </c>
      <c r="C99" s="5">
        <v>1</v>
      </c>
      <c r="D99" s="5" t="s">
        <v>18</v>
      </c>
      <c r="E99" s="5" t="s">
        <v>20</v>
      </c>
      <c r="F99" s="6">
        <v>0</v>
      </c>
      <c r="G99" t="str">
        <f>VLOOKUP(InputData[[#This Row],[PRODUCT ID]],[1]!MasterData[#Data],2,0)</f>
        <v>Product42</v>
      </c>
      <c r="H99" t="str">
        <f>VLOOKUP(InputData[[#This Row],[PRODUCT ID]],[1]!MasterData[#Data],3,0)</f>
        <v>Category05</v>
      </c>
      <c r="I99" t="str">
        <f>VLOOKUP(InputData[[#This Row],[PRODUCT ID]],[1]!MasterData[#Data],4,0)</f>
        <v>Ft</v>
      </c>
      <c r="J99" s="7">
        <f>VLOOKUP(InputData[[#This Row],[PRODUCT ID]],[1]!MasterData[#Data],5,0)</f>
        <v>120</v>
      </c>
      <c r="K99" s="7">
        <f>VLOOKUP(InputData[[#This Row],[PRODUCT ID]],[1]!MasterData[#Data],6,0)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33</v>
      </c>
      <c r="C100" s="5">
        <v>3</v>
      </c>
      <c r="D100" s="5" t="s">
        <v>18</v>
      </c>
      <c r="E100" s="5" t="s">
        <v>18</v>
      </c>
      <c r="F100" s="6">
        <v>0</v>
      </c>
      <c r="G100" t="str">
        <f>VLOOKUP(InputData[[#This Row],[PRODUCT ID]],[1]!MasterData[#Data],2,0)</f>
        <v>Product34</v>
      </c>
      <c r="H100" t="str">
        <f>VLOOKUP(InputData[[#This Row],[PRODUCT ID]],[1]!MasterData[#Data],3,0)</f>
        <v>Category04</v>
      </c>
      <c r="I100" t="str">
        <f>VLOOKUP(InputData[[#This Row],[PRODUCT ID]],[1]!MasterData[#Data],4,0)</f>
        <v>Lt</v>
      </c>
      <c r="J100" s="7">
        <f>VLOOKUP(InputData[[#This Row],[PRODUCT ID]],[1]!MasterData[#Data],5,0)</f>
        <v>55</v>
      </c>
      <c r="K100" s="7">
        <f>VLOOKUP(InputData[[#This Row],[PRODUCT ID]],[1]!MasterData[#Data],6,0)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47</v>
      </c>
      <c r="C101" s="5">
        <v>13</v>
      </c>
      <c r="D101" s="5" t="s">
        <v>18</v>
      </c>
      <c r="E101" s="5" t="s">
        <v>18</v>
      </c>
      <c r="F101" s="6">
        <v>0</v>
      </c>
      <c r="G101" t="str">
        <f>VLOOKUP(InputData[[#This Row],[PRODUCT ID]],[1]!MasterData[#Data],2,0)</f>
        <v>Product15</v>
      </c>
      <c r="H101" t="str">
        <f>VLOOKUP(InputData[[#This Row],[PRODUCT ID]],[1]!MasterData[#Data],3,0)</f>
        <v>Category02</v>
      </c>
      <c r="I101" t="str">
        <f>VLOOKUP(InputData[[#This Row],[PRODUCT ID]],[1]!MasterData[#Data],4,0)</f>
        <v>No.</v>
      </c>
      <c r="J101" s="7">
        <f>VLOOKUP(InputData[[#This Row],[PRODUCT ID]],[1]!MasterData[#Data],5,0)</f>
        <v>12</v>
      </c>
      <c r="K101" s="7">
        <f>VLOOKUP(InputData[[#This Row],[PRODUCT ID]],[1]!MasterData[#Data],6,0)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29</v>
      </c>
      <c r="C102" s="5">
        <v>4</v>
      </c>
      <c r="D102" s="5" t="s">
        <v>22</v>
      </c>
      <c r="E102" s="5" t="s">
        <v>20</v>
      </c>
      <c r="F102" s="6">
        <v>0</v>
      </c>
      <c r="G102" t="str">
        <f>VLOOKUP(InputData[[#This Row],[PRODUCT ID]],[1]!MasterData[#Data],2,0)</f>
        <v>Product14</v>
      </c>
      <c r="H102" t="str">
        <f>VLOOKUP(InputData[[#This Row],[PRODUCT ID]],[1]!MasterData[#Data],3,0)</f>
        <v>Category02</v>
      </c>
      <c r="I102" t="str">
        <f>VLOOKUP(InputData[[#This Row],[PRODUCT ID]],[1]!MasterData[#Data],4,0)</f>
        <v>Kg</v>
      </c>
      <c r="J102" s="7">
        <f>VLOOKUP(InputData[[#This Row],[PRODUCT ID]],[1]!MasterData[#Data],5,0)</f>
        <v>112</v>
      </c>
      <c r="K102" s="7">
        <f>VLOOKUP(InputData[[#This Row],[PRODUCT ID]],[1]!MasterData[#Data],6,0)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57</v>
      </c>
      <c r="C103" s="5">
        <v>13</v>
      </c>
      <c r="D103" s="5" t="s">
        <v>22</v>
      </c>
      <c r="E103" s="5" t="s">
        <v>20</v>
      </c>
      <c r="F103" s="6">
        <v>0</v>
      </c>
      <c r="G103" t="str">
        <f>VLOOKUP(InputData[[#This Row],[PRODUCT ID]],[1]!MasterData[#Data],2,0)</f>
        <v>Product09</v>
      </c>
      <c r="H103" t="str">
        <f>VLOOKUP(InputData[[#This Row],[PRODUCT ID]],[1]!MasterData[#Data],3,0)</f>
        <v>Category01</v>
      </c>
      <c r="I103" t="str">
        <f>VLOOKUP(InputData[[#This Row],[PRODUCT ID]],[1]!MasterData[#Data],4,0)</f>
        <v>No.</v>
      </c>
      <c r="J103" s="7">
        <f>VLOOKUP(InputData[[#This Row],[PRODUCT ID]],[1]!MasterData[#Data],5,0)</f>
        <v>6</v>
      </c>
      <c r="K103" s="7">
        <f>VLOOKUP(InputData[[#This Row],[PRODUCT ID]],[1]!MasterData[#Data],6,0)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45</v>
      </c>
      <c r="C104" s="5">
        <v>15</v>
      </c>
      <c r="D104" s="5" t="s">
        <v>22</v>
      </c>
      <c r="E104" s="5" t="s">
        <v>18</v>
      </c>
      <c r="F104" s="6">
        <v>0</v>
      </c>
      <c r="G104" t="str">
        <f>VLOOKUP(InputData[[#This Row],[PRODUCT ID]],[1]!MasterData[#Data],2,0)</f>
        <v>Product08</v>
      </c>
      <c r="H104" t="str">
        <f>VLOOKUP(InputData[[#This Row],[PRODUCT ID]],[1]!MasterData[#Data],3,0)</f>
        <v>Category01</v>
      </c>
      <c r="I104" t="str">
        <f>VLOOKUP(InputData[[#This Row],[PRODUCT ID]],[1]!MasterData[#Data],4,0)</f>
        <v>Kg</v>
      </c>
      <c r="J104" s="7">
        <f>VLOOKUP(InputData[[#This Row],[PRODUCT ID]],[1]!MasterData[#Data],5,0)</f>
        <v>83</v>
      </c>
      <c r="K104" s="7">
        <f>VLOOKUP(InputData[[#This Row],[PRODUCT ID]],[1]!MasterData[#Data],6,0)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57</v>
      </c>
      <c r="C105" s="5">
        <v>6</v>
      </c>
      <c r="D105" s="5" t="s">
        <v>18</v>
      </c>
      <c r="E105" s="5" t="s">
        <v>18</v>
      </c>
      <c r="F105" s="6">
        <v>0</v>
      </c>
      <c r="G105" t="str">
        <f>VLOOKUP(InputData[[#This Row],[PRODUCT ID]],[1]!MasterData[#Data],2,0)</f>
        <v>Product09</v>
      </c>
      <c r="H105" t="str">
        <f>VLOOKUP(InputData[[#This Row],[PRODUCT ID]],[1]!MasterData[#Data],3,0)</f>
        <v>Category01</v>
      </c>
      <c r="I105" t="str">
        <f>VLOOKUP(InputData[[#This Row],[PRODUCT ID]],[1]!MasterData[#Data],4,0)</f>
        <v>No.</v>
      </c>
      <c r="J105" s="7">
        <f>VLOOKUP(InputData[[#This Row],[PRODUCT ID]],[1]!MasterData[#Data],5,0)</f>
        <v>6</v>
      </c>
      <c r="K105" s="7">
        <f>VLOOKUP(InputData[[#This Row],[PRODUCT ID]],[1]!MasterData[#Data],6,0)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50</v>
      </c>
      <c r="C106" s="5">
        <v>1</v>
      </c>
      <c r="D106" s="5" t="s">
        <v>22</v>
      </c>
      <c r="E106" s="5" t="s">
        <v>20</v>
      </c>
      <c r="F106" s="6">
        <v>0</v>
      </c>
      <c r="G106" t="str">
        <f>VLOOKUP(InputData[[#This Row],[PRODUCT ID]],[1]!MasterData[#Data],2,0)</f>
        <v>Product18</v>
      </c>
      <c r="H106" t="str">
        <f>VLOOKUP(InputData[[#This Row],[PRODUCT ID]],[1]!MasterData[#Data],3,0)</f>
        <v>Category02</v>
      </c>
      <c r="I106" t="str">
        <f>VLOOKUP(InputData[[#This Row],[PRODUCT ID]],[1]!MasterData[#Data],4,0)</f>
        <v>No.</v>
      </c>
      <c r="J106" s="7">
        <f>VLOOKUP(InputData[[#This Row],[PRODUCT ID]],[1]!MasterData[#Data],5,0)</f>
        <v>37</v>
      </c>
      <c r="K106" s="7">
        <f>VLOOKUP(InputData[[#This Row],[PRODUCT ID]],[1]!MasterData[#Data],6,0)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41</v>
      </c>
      <c r="C107" s="5">
        <v>6</v>
      </c>
      <c r="D107" s="5" t="s">
        <v>18</v>
      </c>
      <c r="E107" s="5" t="s">
        <v>18</v>
      </c>
      <c r="F107" s="6">
        <v>0</v>
      </c>
      <c r="G107" t="str">
        <f>VLOOKUP(InputData[[#This Row],[PRODUCT ID]],[1]!MasterData[#Data],2,0)</f>
        <v>Product16</v>
      </c>
      <c r="H107" t="str">
        <f>VLOOKUP(InputData[[#This Row],[PRODUCT ID]],[1]!MasterData[#Data],3,0)</f>
        <v>Category02</v>
      </c>
      <c r="I107" t="str">
        <f>VLOOKUP(InputData[[#This Row],[PRODUCT ID]],[1]!MasterData[#Data],4,0)</f>
        <v>No.</v>
      </c>
      <c r="J107" s="7">
        <f>VLOOKUP(InputData[[#This Row],[PRODUCT ID]],[1]!MasterData[#Data],5,0)</f>
        <v>13</v>
      </c>
      <c r="K107" s="7">
        <f>VLOOKUP(InputData[[#This Row],[PRODUCT ID]],[1]!MasterData[#Data],6,0)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53</v>
      </c>
      <c r="C108" s="5">
        <v>8</v>
      </c>
      <c r="D108" s="5" t="s">
        <v>22</v>
      </c>
      <c r="E108" s="5" t="s">
        <v>20</v>
      </c>
      <c r="F108" s="6">
        <v>0</v>
      </c>
      <c r="G108" t="str">
        <f>VLOOKUP(InputData[[#This Row],[PRODUCT ID]],[1]!MasterData[#Data],2,0)</f>
        <v>Product28</v>
      </c>
      <c r="H108" t="str">
        <f>VLOOKUP(InputData[[#This Row],[PRODUCT ID]],[1]!MasterData[#Data],3,0)</f>
        <v>Category04</v>
      </c>
      <c r="I108" t="str">
        <f>VLOOKUP(InputData[[#This Row],[PRODUCT ID]],[1]!MasterData[#Data],4,0)</f>
        <v>No.</v>
      </c>
      <c r="J108" s="7">
        <f>VLOOKUP(InputData[[#This Row],[PRODUCT ID]],[1]!MasterData[#Data],5,0)</f>
        <v>37</v>
      </c>
      <c r="K108" s="7">
        <f>VLOOKUP(InputData[[#This Row],[PRODUCT ID]],[1]!MasterData[#Data],6,0)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41</v>
      </c>
      <c r="C109" s="5">
        <v>3</v>
      </c>
      <c r="D109" s="5" t="s">
        <v>22</v>
      </c>
      <c r="E109" s="5" t="s">
        <v>18</v>
      </c>
      <c r="F109" s="6">
        <v>0</v>
      </c>
      <c r="G109" t="str">
        <f>VLOOKUP(InputData[[#This Row],[PRODUCT ID]],[1]!MasterData[#Data],2,0)</f>
        <v>Product16</v>
      </c>
      <c r="H109" t="str">
        <f>VLOOKUP(InputData[[#This Row],[PRODUCT ID]],[1]!MasterData[#Data],3,0)</f>
        <v>Category02</v>
      </c>
      <c r="I109" t="str">
        <f>VLOOKUP(InputData[[#This Row],[PRODUCT ID]],[1]!MasterData[#Data],4,0)</f>
        <v>No.</v>
      </c>
      <c r="J109" s="7">
        <f>VLOOKUP(InputData[[#This Row],[PRODUCT ID]],[1]!MasterData[#Data],5,0)</f>
        <v>13</v>
      </c>
      <c r="K109" s="7">
        <f>VLOOKUP(InputData[[#This Row],[PRODUCT ID]],[1]!MasterData[#Data],6,0)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24</v>
      </c>
      <c r="C110" s="5">
        <v>15</v>
      </c>
      <c r="D110" s="5" t="s">
        <v>22</v>
      </c>
      <c r="E110" s="5" t="s">
        <v>18</v>
      </c>
      <c r="F110" s="6">
        <v>0</v>
      </c>
      <c r="G110" t="str">
        <f>VLOOKUP(InputData[[#This Row],[PRODUCT ID]],[1]!MasterData[#Data],2,0)</f>
        <v>Product35</v>
      </c>
      <c r="H110" t="str">
        <f>VLOOKUP(InputData[[#This Row],[PRODUCT ID]],[1]!MasterData[#Data],3,0)</f>
        <v>Category04</v>
      </c>
      <c r="I110" t="str">
        <f>VLOOKUP(InputData[[#This Row],[PRODUCT ID]],[1]!MasterData[#Data],4,0)</f>
        <v>No.</v>
      </c>
      <c r="J110" s="7">
        <f>VLOOKUP(InputData[[#This Row],[PRODUCT ID]],[1]!MasterData[#Data],5,0)</f>
        <v>5</v>
      </c>
      <c r="K110" s="7">
        <f>VLOOKUP(InputData[[#This Row],[PRODUCT ID]],[1]!MasterData[#Data],6,0)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39</v>
      </c>
      <c r="C111" s="5">
        <v>4</v>
      </c>
      <c r="D111" s="5" t="s">
        <v>22</v>
      </c>
      <c r="E111" s="5" t="s">
        <v>18</v>
      </c>
      <c r="F111" s="6">
        <v>0</v>
      </c>
      <c r="G111" t="str">
        <f>VLOOKUP(InputData[[#This Row],[PRODUCT ID]],[1]!MasterData[#Data],2,0)</f>
        <v>Product29</v>
      </c>
      <c r="H111" t="str">
        <f>VLOOKUP(InputData[[#This Row],[PRODUCT ID]],[1]!MasterData[#Data],3,0)</f>
        <v>Category04</v>
      </c>
      <c r="I111" t="str">
        <f>VLOOKUP(InputData[[#This Row],[PRODUCT ID]],[1]!MasterData[#Data],4,0)</f>
        <v>Lt</v>
      </c>
      <c r="J111" s="7">
        <f>VLOOKUP(InputData[[#This Row],[PRODUCT ID]],[1]!MasterData[#Data],5,0)</f>
        <v>47</v>
      </c>
      <c r="K111" s="7">
        <f>VLOOKUP(InputData[[#This Row],[PRODUCT ID]],[1]!MasterData[#Data],6,0)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30</v>
      </c>
      <c r="C112" s="5">
        <v>2</v>
      </c>
      <c r="D112" s="5" t="s">
        <v>18</v>
      </c>
      <c r="E112" s="5" t="s">
        <v>20</v>
      </c>
      <c r="F112" s="6">
        <v>0</v>
      </c>
      <c r="G112" t="str">
        <f>VLOOKUP(InputData[[#This Row],[PRODUCT ID]],[1]!MasterData[#Data],2,0)</f>
        <v>Product42</v>
      </c>
      <c r="H112" t="str">
        <f>VLOOKUP(InputData[[#This Row],[PRODUCT ID]],[1]!MasterData[#Data],3,0)</f>
        <v>Category05</v>
      </c>
      <c r="I112" t="str">
        <f>VLOOKUP(InputData[[#This Row],[PRODUCT ID]],[1]!MasterData[#Data],4,0)</f>
        <v>Ft</v>
      </c>
      <c r="J112" s="7">
        <f>VLOOKUP(InputData[[#This Row],[PRODUCT ID]],[1]!MasterData[#Data],5,0)</f>
        <v>120</v>
      </c>
      <c r="K112" s="7">
        <f>VLOOKUP(InputData[[#This Row],[PRODUCT ID]],[1]!MasterData[#Data],6,0)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37</v>
      </c>
      <c r="C113" s="5">
        <v>11</v>
      </c>
      <c r="D113" s="5" t="s">
        <v>22</v>
      </c>
      <c r="E113" s="5" t="s">
        <v>18</v>
      </c>
      <c r="F113" s="6">
        <v>0</v>
      </c>
      <c r="G113" t="str">
        <f>VLOOKUP(InputData[[#This Row],[PRODUCT ID]],[1]!MasterData[#Data],2,0)</f>
        <v>Product40</v>
      </c>
      <c r="H113" t="str">
        <f>VLOOKUP(InputData[[#This Row],[PRODUCT ID]],[1]!MasterData[#Data],3,0)</f>
        <v>Category05</v>
      </c>
      <c r="I113" t="str">
        <f>VLOOKUP(InputData[[#This Row],[PRODUCT ID]],[1]!MasterData[#Data],4,0)</f>
        <v>Kg</v>
      </c>
      <c r="J113" s="7">
        <f>VLOOKUP(InputData[[#This Row],[PRODUCT ID]],[1]!MasterData[#Data],5,0)</f>
        <v>90</v>
      </c>
      <c r="K113" s="7">
        <f>VLOOKUP(InputData[[#This Row],[PRODUCT ID]],[1]!MasterData[#Data],6,0)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32</v>
      </c>
      <c r="C114" s="5">
        <v>13</v>
      </c>
      <c r="D114" s="5" t="s">
        <v>18</v>
      </c>
      <c r="E114" s="5" t="s">
        <v>18</v>
      </c>
      <c r="F114" s="6">
        <v>0</v>
      </c>
      <c r="G114" t="str">
        <f>VLOOKUP(InputData[[#This Row],[PRODUCT ID]],[1]!MasterData[#Data],2,0)</f>
        <v>Product23</v>
      </c>
      <c r="H114" t="str">
        <f>VLOOKUP(InputData[[#This Row],[PRODUCT ID]],[1]!MasterData[#Data],3,0)</f>
        <v>Category03</v>
      </c>
      <c r="I114" t="str">
        <f>VLOOKUP(InputData[[#This Row],[PRODUCT ID]],[1]!MasterData[#Data],4,0)</f>
        <v>Ft</v>
      </c>
      <c r="J114" s="7">
        <f>VLOOKUP(InputData[[#This Row],[PRODUCT ID]],[1]!MasterData[#Data],5,0)</f>
        <v>141</v>
      </c>
      <c r="K114" s="7">
        <f>VLOOKUP(InputData[[#This Row],[PRODUCT ID]],[1]!MasterData[#Data],6,0)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21</v>
      </c>
      <c r="C115" s="5">
        <v>6</v>
      </c>
      <c r="D115" s="5" t="s">
        <v>18</v>
      </c>
      <c r="E115" s="5" t="s">
        <v>20</v>
      </c>
      <c r="F115" s="6">
        <v>0</v>
      </c>
      <c r="G115" t="str">
        <f>VLOOKUP(InputData[[#This Row],[PRODUCT ID]],[1]!MasterData[#Data],2,0)</f>
        <v>Product13</v>
      </c>
      <c r="H115" t="str">
        <f>VLOOKUP(InputData[[#This Row],[PRODUCT ID]],[1]!MasterData[#Data],3,0)</f>
        <v>Category02</v>
      </c>
      <c r="I115" t="str">
        <f>VLOOKUP(InputData[[#This Row],[PRODUCT ID]],[1]!MasterData[#Data],4,0)</f>
        <v>Kg</v>
      </c>
      <c r="J115" s="7">
        <f>VLOOKUP(InputData[[#This Row],[PRODUCT ID]],[1]!MasterData[#Data],5,0)</f>
        <v>112</v>
      </c>
      <c r="K115" s="7">
        <f>VLOOKUP(InputData[[#This Row],[PRODUCT ID]],[1]!MasterData[#Data],6,0)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52</v>
      </c>
      <c r="C116" s="5">
        <v>10</v>
      </c>
      <c r="D116" s="5" t="s">
        <v>22</v>
      </c>
      <c r="E116" s="5" t="s">
        <v>20</v>
      </c>
      <c r="F116" s="6">
        <v>0</v>
      </c>
      <c r="G116" t="str">
        <f>VLOOKUP(InputData[[#This Row],[PRODUCT ID]],[1]!MasterData[#Data],2,0)</f>
        <v>Product21</v>
      </c>
      <c r="H116" t="str">
        <f>VLOOKUP(InputData[[#This Row],[PRODUCT ID]],[1]!MasterData[#Data],3,0)</f>
        <v>Category03</v>
      </c>
      <c r="I116" t="str">
        <f>VLOOKUP(InputData[[#This Row],[PRODUCT ID]],[1]!MasterData[#Data],4,0)</f>
        <v>Ft</v>
      </c>
      <c r="J116" s="7">
        <f>VLOOKUP(InputData[[#This Row],[PRODUCT ID]],[1]!MasterData[#Data],5,0)</f>
        <v>126</v>
      </c>
      <c r="K116" s="7">
        <f>VLOOKUP(InputData[[#This Row],[PRODUCT ID]],[1]!MasterData[#Data],6,0)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34</v>
      </c>
      <c r="C117" s="5">
        <v>8</v>
      </c>
      <c r="D117" s="5" t="s">
        <v>17</v>
      </c>
      <c r="E117" s="5" t="s">
        <v>18</v>
      </c>
      <c r="F117" s="6">
        <v>0</v>
      </c>
      <c r="G117" t="str">
        <f>VLOOKUP(InputData[[#This Row],[PRODUCT ID]],[1]!MasterData[#Data],2,0)</f>
        <v>Product20</v>
      </c>
      <c r="H117" t="str">
        <f>VLOOKUP(InputData[[#This Row],[PRODUCT ID]],[1]!MasterData[#Data],3,0)</f>
        <v>Category03</v>
      </c>
      <c r="I117" t="str">
        <f>VLOOKUP(InputData[[#This Row],[PRODUCT ID]],[1]!MasterData[#Data],4,0)</f>
        <v>Lt</v>
      </c>
      <c r="J117" s="7">
        <f>VLOOKUP(InputData[[#This Row],[PRODUCT ID]],[1]!MasterData[#Data],5,0)</f>
        <v>61</v>
      </c>
      <c r="K117" s="7">
        <f>VLOOKUP(InputData[[#This Row],[PRODUCT ID]],[1]!MasterData[#Data],6,0)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34</v>
      </c>
      <c r="C118" s="5">
        <v>12</v>
      </c>
      <c r="D118" s="5" t="s">
        <v>18</v>
      </c>
      <c r="E118" s="5" t="s">
        <v>20</v>
      </c>
      <c r="F118" s="6">
        <v>0</v>
      </c>
      <c r="G118" t="str">
        <f>VLOOKUP(InputData[[#This Row],[PRODUCT ID]],[1]!MasterData[#Data],2,0)</f>
        <v>Product20</v>
      </c>
      <c r="H118" t="str">
        <f>VLOOKUP(InputData[[#This Row],[PRODUCT ID]],[1]!MasterData[#Data],3,0)</f>
        <v>Category03</v>
      </c>
      <c r="I118" t="str">
        <f>VLOOKUP(InputData[[#This Row],[PRODUCT ID]],[1]!MasterData[#Data],4,0)</f>
        <v>Lt</v>
      </c>
      <c r="J118" s="7">
        <f>VLOOKUP(InputData[[#This Row],[PRODUCT ID]],[1]!MasterData[#Data],5,0)</f>
        <v>61</v>
      </c>
      <c r="K118" s="7">
        <f>VLOOKUP(InputData[[#This Row],[PRODUCT ID]],[1]!MasterData[#Data],6,0)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42</v>
      </c>
      <c r="C119" s="5">
        <v>15</v>
      </c>
      <c r="D119" s="5" t="s">
        <v>17</v>
      </c>
      <c r="E119" s="5" t="s">
        <v>18</v>
      </c>
      <c r="F119" s="6">
        <v>0</v>
      </c>
      <c r="G119" t="str">
        <f>VLOOKUP(InputData[[#This Row],[PRODUCT ID]],[1]!MasterData[#Data],2,0)</f>
        <v>Product22</v>
      </c>
      <c r="H119" t="str">
        <f>VLOOKUP(InputData[[#This Row],[PRODUCT ID]],[1]!MasterData[#Data],3,0)</f>
        <v>Category03</v>
      </c>
      <c r="I119" t="str">
        <f>VLOOKUP(InputData[[#This Row],[PRODUCT ID]],[1]!MasterData[#Data],4,0)</f>
        <v>Ft</v>
      </c>
      <c r="J119" s="7">
        <f>VLOOKUP(InputData[[#This Row],[PRODUCT ID]],[1]!MasterData[#Data],5,0)</f>
        <v>121</v>
      </c>
      <c r="K119" s="7">
        <f>VLOOKUP(InputData[[#This Row],[PRODUCT ID]],[1]!MasterData[#Data],6,0)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24</v>
      </c>
      <c r="C120" s="5">
        <v>10</v>
      </c>
      <c r="D120" s="5" t="s">
        <v>22</v>
      </c>
      <c r="E120" s="5" t="s">
        <v>18</v>
      </c>
      <c r="F120" s="6">
        <v>0</v>
      </c>
      <c r="G120" t="str">
        <f>VLOOKUP(InputData[[#This Row],[PRODUCT ID]],[1]!MasterData[#Data],2,0)</f>
        <v>Product35</v>
      </c>
      <c r="H120" t="str">
        <f>VLOOKUP(InputData[[#This Row],[PRODUCT ID]],[1]!MasterData[#Data],3,0)</f>
        <v>Category04</v>
      </c>
      <c r="I120" t="str">
        <f>VLOOKUP(InputData[[#This Row],[PRODUCT ID]],[1]!MasterData[#Data],4,0)</f>
        <v>No.</v>
      </c>
      <c r="J120" s="7">
        <f>VLOOKUP(InputData[[#This Row],[PRODUCT ID]],[1]!MasterData[#Data],5,0)</f>
        <v>5</v>
      </c>
      <c r="K120" s="7">
        <f>VLOOKUP(InputData[[#This Row],[PRODUCT ID]],[1]!MasterData[#Data],6,0)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58</v>
      </c>
      <c r="C121" s="5">
        <v>6</v>
      </c>
      <c r="D121" s="5" t="s">
        <v>22</v>
      </c>
      <c r="E121" s="5" t="s">
        <v>18</v>
      </c>
      <c r="F121" s="6">
        <v>0</v>
      </c>
      <c r="G121" t="str">
        <f>VLOOKUP(InputData[[#This Row],[PRODUCT ID]],[1]!MasterData[#Data],2,0)</f>
        <v>Product33</v>
      </c>
      <c r="H121" t="str">
        <f>VLOOKUP(InputData[[#This Row],[PRODUCT ID]],[1]!MasterData[#Data],3,0)</f>
        <v>Category04</v>
      </c>
      <c r="I121" t="str">
        <f>VLOOKUP(InputData[[#This Row],[PRODUCT ID]],[1]!MasterData[#Data],4,0)</f>
        <v>Kg</v>
      </c>
      <c r="J121" s="7">
        <f>VLOOKUP(InputData[[#This Row],[PRODUCT ID]],[1]!MasterData[#Data],5,0)</f>
        <v>95</v>
      </c>
      <c r="K121" s="7">
        <f>VLOOKUP(InputData[[#This Row],[PRODUCT ID]],[1]!MasterData[#Data],6,0)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53</v>
      </c>
      <c r="C122" s="5">
        <v>11</v>
      </c>
      <c r="D122" s="5" t="s">
        <v>22</v>
      </c>
      <c r="E122" s="5" t="s">
        <v>18</v>
      </c>
      <c r="F122" s="6">
        <v>0</v>
      </c>
      <c r="G122" t="str">
        <f>VLOOKUP(InputData[[#This Row],[PRODUCT ID]],[1]!MasterData[#Data],2,0)</f>
        <v>Product28</v>
      </c>
      <c r="H122" t="str">
        <f>VLOOKUP(InputData[[#This Row],[PRODUCT ID]],[1]!MasterData[#Data],3,0)</f>
        <v>Category04</v>
      </c>
      <c r="I122" t="str">
        <f>VLOOKUP(InputData[[#This Row],[PRODUCT ID]],[1]!MasterData[#Data],4,0)</f>
        <v>No.</v>
      </c>
      <c r="J122" s="7">
        <f>VLOOKUP(InputData[[#This Row],[PRODUCT ID]],[1]!MasterData[#Data],5,0)</f>
        <v>37</v>
      </c>
      <c r="K122" s="7">
        <f>VLOOKUP(InputData[[#This Row],[PRODUCT ID]],[1]!MasterData[#Data],6,0)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23</v>
      </c>
      <c r="C123" s="5">
        <v>11</v>
      </c>
      <c r="D123" s="5" t="s">
        <v>17</v>
      </c>
      <c r="E123" s="5" t="s">
        <v>20</v>
      </c>
      <c r="F123" s="6">
        <v>0</v>
      </c>
      <c r="G123" t="str">
        <f>VLOOKUP(InputData[[#This Row],[PRODUCT ID]],[1]!MasterData[#Data],2,0)</f>
        <v>Product04</v>
      </c>
      <c r="H123" t="str">
        <f>VLOOKUP(InputData[[#This Row],[PRODUCT ID]],[1]!MasterData[#Data],3,0)</f>
        <v>Category01</v>
      </c>
      <c r="I123" t="str">
        <f>VLOOKUP(InputData[[#This Row],[PRODUCT ID]],[1]!MasterData[#Data],4,0)</f>
        <v>Lt</v>
      </c>
      <c r="J123" s="7">
        <f>VLOOKUP(InputData[[#This Row],[PRODUCT ID]],[1]!MasterData[#Data],5,0)</f>
        <v>44</v>
      </c>
      <c r="K123" s="7">
        <f>VLOOKUP(InputData[[#This Row],[PRODUCT ID]],[1]!MasterData[#Data],6,0)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36</v>
      </c>
      <c r="C124" s="5">
        <v>7</v>
      </c>
      <c r="D124" s="5" t="s">
        <v>22</v>
      </c>
      <c r="E124" s="5" t="s">
        <v>18</v>
      </c>
      <c r="F124" s="6">
        <v>0</v>
      </c>
      <c r="G124" t="str">
        <f>VLOOKUP(InputData[[#This Row],[PRODUCT ID]],[1]!MasterData[#Data],2,0)</f>
        <v>Product01</v>
      </c>
      <c r="H124" t="str">
        <f>VLOOKUP(InputData[[#This Row],[PRODUCT ID]],[1]!MasterData[#Data],3,0)</f>
        <v>Category01</v>
      </c>
      <c r="I124" t="str">
        <f>VLOOKUP(InputData[[#This Row],[PRODUCT ID]],[1]!MasterData[#Data],4,0)</f>
        <v>Kg</v>
      </c>
      <c r="J124" s="7">
        <f>VLOOKUP(InputData[[#This Row],[PRODUCT ID]],[1]!MasterData[#Data],5,0)</f>
        <v>98</v>
      </c>
      <c r="K124" s="7">
        <f>VLOOKUP(InputData[[#This Row],[PRODUCT ID]],[1]!MasterData[#Data],6,0)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38</v>
      </c>
      <c r="C125" s="5">
        <v>12</v>
      </c>
      <c r="D125" s="5" t="s">
        <v>17</v>
      </c>
      <c r="E125" s="5" t="s">
        <v>20</v>
      </c>
      <c r="F125" s="6">
        <v>0</v>
      </c>
      <c r="G125" t="str">
        <f>VLOOKUP(InputData[[#This Row],[PRODUCT ID]],[1]!MasterData[#Data],2,0)</f>
        <v>Product32</v>
      </c>
      <c r="H125" t="str">
        <f>VLOOKUP(InputData[[#This Row],[PRODUCT ID]],[1]!MasterData[#Data],3,0)</f>
        <v>Category04</v>
      </c>
      <c r="I125" t="str">
        <f>VLOOKUP(InputData[[#This Row],[PRODUCT ID]],[1]!MasterData[#Data],4,0)</f>
        <v>Kg</v>
      </c>
      <c r="J125" s="7">
        <f>VLOOKUP(InputData[[#This Row],[PRODUCT ID]],[1]!MasterData[#Data],5,0)</f>
        <v>89</v>
      </c>
      <c r="K125" s="7">
        <f>VLOOKUP(InputData[[#This Row],[PRODUCT ID]],[1]!MasterData[#Data],6,0)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61</v>
      </c>
      <c r="C126" s="5">
        <v>6</v>
      </c>
      <c r="D126" s="5" t="s">
        <v>22</v>
      </c>
      <c r="E126" s="5" t="s">
        <v>18</v>
      </c>
      <c r="F126" s="6">
        <v>0</v>
      </c>
      <c r="G126" t="str">
        <f>VLOOKUP(InputData[[#This Row],[PRODUCT ID]],[1]!MasterData[#Data],2,0)</f>
        <v>Product41</v>
      </c>
      <c r="H126" t="str">
        <f>VLOOKUP(InputData[[#This Row],[PRODUCT ID]],[1]!MasterData[#Data],3,0)</f>
        <v>Category05</v>
      </c>
      <c r="I126" t="str">
        <f>VLOOKUP(InputData[[#This Row],[PRODUCT ID]],[1]!MasterData[#Data],4,0)</f>
        <v>Ft</v>
      </c>
      <c r="J126" s="7">
        <f>VLOOKUP(InputData[[#This Row],[PRODUCT ID]],[1]!MasterData[#Data],5,0)</f>
        <v>138</v>
      </c>
      <c r="K126" s="7">
        <f>VLOOKUP(InputData[[#This Row],[PRODUCT ID]],[1]!MasterData[#Data],6,0)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27</v>
      </c>
      <c r="C127" s="5">
        <v>10</v>
      </c>
      <c r="D127" s="5" t="s">
        <v>18</v>
      </c>
      <c r="E127" s="5" t="s">
        <v>20</v>
      </c>
      <c r="F127" s="6">
        <v>0</v>
      </c>
      <c r="G127" t="str">
        <f>VLOOKUP(InputData[[#This Row],[PRODUCT ID]],[1]!MasterData[#Data],2,0)</f>
        <v>Product25</v>
      </c>
      <c r="H127" t="str">
        <f>VLOOKUP(InputData[[#This Row],[PRODUCT ID]],[1]!MasterData[#Data],3,0)</f>
        <v>Category03</v>
      </c>
      <c r="I127" t="str">
        <f>VLOOKUP(InputData[[#This Row],[PRODUCT ID]],[1]!MasterData[#Data],4,0)</f>
        <v>No.</v>
      </c>
      <c r="J127" s="7">
        <f>VLOOKUP(InputData[[#This Row],[PRODUCT ID]],[1]!MasterData[#Data],5,0)</f>
        <v>7</v>
      </c>
      <c r="K127" s="7">
        <f>VLOOKUP(InputData[[#This Row],[PRODUCT ID]],[1]!MasterData[#Data],6,0)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60</v>
      </c>
      <c r="C128" s="5">
        <v>5</v>
      </c>
      <c r="D128" s="5" t="s">
        <v>17</v>
      </c>
      <c r="E128" s="5" t="s">
        <v>20</v>
      </c>
      <c r="F128" s="6">
        <v>0</v>
      </c>
      <c r="G128" t="str">
        <f>VLOOKUP(InputData[[#This Row],[PRODUCT ID]],[1]!MasterData[#Data],2,0)</f>
        <v>Product19</v>
      </c>
      <c r="H128" t="str">
        <f>VLOOKUP(InputData[[#This Row],[PRODUCT ID]],[1]!MasterData[#Data],3,0)</f>
        <v>Category02</v>
      </c>
      <c r="I128" t="str">
        <f>VLOOKUP(InputData[[#This Row],[PRODUCT ID]],[1]!MasterData[#Data],4,0)</f>
        <v>Ft</v>
      </c>
      <c r="J128" s="7">
        <f>VLOOKUP(InputData[[#This Row],[PRODUCT ID]],[1]!MasterData[#Data],5,0)</f>
        <v>150</v>
      </c>
      <c r="K128" s="7">
        <f>VLOOKUP(InputData[[#This Row],[PRODUCT ID]],[1]!MasterData[#Data],6,0)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47</v>
      </c>
      <c r="C129" s="5">
        <v>12</v>
      </c>
      <c r="D129" s="5" t="s">
        <v>18</v>
      </c>
      <c r="E129" s="5" t="s">
        <v>20</v>
      </c>
      <c r="F129" s="6">
        <v>0</v>
      </c>
      <c r="G129" t="str">
        <f>VLOOKUP(InputData[[#This Row],[PRODUCT ID]],[1]!MasterData[#Data],2,0)</f>
        <v>Product15</v>
      </c>
      <c r="H129" t="str">
        <f>VLOOKUP(InputData[[#This Row],[PRODUCT ID]],[1]!MasterData[#Data],3,0)</f>
        <v>Category02</v>
      </c>
      <c r="I129" t="str">
        <f>VLOOKUP(InputData[[#This Row],[PRODUCT ID]],[1]!MasterData[#Data],4,0)</f>
        <v>No.</v>
      </c>
      <c r="J129" s="7">
        <f>VLOOKUP(InputData[[#This Row],[PRODUCT ID]],[1]!MasterData[#Data],5,0)</f>
        <v>12</v>
      </c>
      <c r="K129" s="7">
        <f>VLOOKUP(InputData[[#This Row],[PRODUCT ID]],[1]!MasterData[#Data],6,0)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54</v>
      </c>
      <c r="C130" s="5">
        <v>11</v>
      </c>
      <c r="D130" s="5" t="s">
        <v>22</v>
      </c>
      <c r="E130" s="5" t="s">
        <v>20</v>
      </c>
      <c r="F130" s="6">
        <v>0</v>
      </c>
      <c r="G130" t="str">
        <f>VLOOKUP(InputData[[#This Row],[PRODUCT ID]],[1]!MasterData[#Data],2,0)</f>
        <v>Product39</v>
      </c>
      <c r="H130" t="str">
        <f>VLOOKUP(InputData[[#This Row],[PRODUCT ID]],[1]!MasterData[#Data],3,0)</f>
        <v>Category05</v>
      </c>
      <c r="I130" t="str">
        <f>VLOOKUP(InputData[[#This Row],[PRODUCT ID]],[1]!MasterData[#Data],4,0)</f>
        <v>No.</v>
      </c>
      <c r="J130" s="7">
        <f>VLOOKUP(InputData[[#This Row],[PRODUCT ID]],[1]!MasterData[#Data],5,0)</f>
        <v>37</v>
      </c>
      <c r="K130" s="7">
        <f>VLOOKUP(InputData[[#This Row],[PRODUCT ID]],[1]!MasterData[#Data],6,0)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27</v>
      </c>
      <c r="C131" s="5">
        <v>13</v>
      </c>
      <c r="D131" s="5" t="s">
        <v>22</v>
      </c>
      <c r="E131" s="5" t="s">
        <v>20</v>
      </c>
      <c r="F131" s="6">
        <v>0</v>
      </c>
      <c r="G131" t="str">
        <f>VLOOKUP(InputData[[#This Row],[PRODUCT ID]],[1]!MasterData[#Data],2,0)</f>
        <v>Product25</v>
      </c>
      <c r="H131" t="str">
        <f>VLOOKUP(InputData[[#This Row],[PRODUCT ID]],[1]!MasterData[#Data],3,0)</f>
        <v>Category03</v>
      </c>
      <c r="I131" t="str">
        <f>VLOOKUP(InputData[[#This Row],[PRODUCT ID]],[1]!MasterData[#Data],4,0)</f>
        <v>No.</v>
      </c>
      <c r="J131" s="7">
        <f>VLOOKUP(InputData[[#This Row],[PRODUCT ID]],[1]!MasterData[#Data],5,0)</f>
        <v>7</v>
      </c>
      <c r="K131" s="7">
        <f>VLOOKUP(InputData[[#This Row],[PRODUCT ID]],[1]!MasterData[#Data],6,0)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61</v>
      </c>
      <c r="C132" s="5">
        <v>5</v>
      </c>
      <c r="D132" s="5" t="s">
        <v>22</v>
      </c>
      <c r="E132" s="5" t="s">
        <v>18</v>
      </c>
      <c r="F132" s="6">
        <v>0</v>
      </c>
      <c r="G132" t="str">
        <f>VLOOKUP(InputData[[#This Row],[PRODUCT ID]],[1]!MasterData[#Data],2,0)</f>
        <v>Product41</v>
      </c>
      <c r="H132" t="str">
        <f>VLOOKUP(InputData[[#This Row],[PRODUCT ID]],[1]!MasterData[#Data],3,0)</f>
        <v>Category05</v>
      </c>
      <c r="I132" t="str">
        <f>VLOOKUP(InputData[[#This Row],[PRODUCT ID]],[1]!MasterData[#Data],4,0)</f>
        <v>Ft</v>
      </c>
      <c r="J132" s="7">
        <f>VLOOKUP(InputData[[#This Row],[PRODUCT ID]],[1]!MasterData[#Data],5,0)</f>
        <v>138</v>
      </c>
      <c r="K132" s="7">
        <f>VLOOKUP(InputData[[#This Row],[PRODUCT ID]],[1]!MasterData[#Data],6,0)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41</v>
      </c>
      <c r="C133" s="5">
        <v>1</v>
      </c>
      <c r="D133" s="5" t="s">
        <v>17</v>
      </c>
      <c r="E133" s="5" t="s">
        <v>20</v>
      </c>
      <c r="F133" s="6">
        <v>0</v>
      </c>
      <c r="G133" t="str">
        <f>VLOOKUP(InputData[[#This Row],[PRODUCT ID]],[1]!MasterData[#Data],2,0)</f>
        <v>Product16</v>
      </c>
      <c r="H133" t="str">
        <f>VLOOKUP(InputData[[#This Row],[PRODUCT ID]],[1]!MasterData[#Data],3,0)</f>
        <v>Category02</v>
      </c>
      <c r="I133" t="str">
        <f>VLOOKUP(InputData[[#This Row],[PRODUCT ID]],[1]!MasterData[#Data],4,0)</f>
        <v>No.</v>
      </c>
      <c r="J133" s="7">
        <f>VLOOKUP(InputData[[#This Row],[PRODUCT ID]],[1]!MasterData[#Data],5,0)</f>
        <v>13</v>
      </c>
      <c r="K133" s="7">
        <f>VLOOKUP(InputData[[#This Row],[PRODUCT ID]],[1]!MasterData[#Data],6,0)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41</v>
      </c>
      <c r="C134" s="5">
        <v>4</v>
      </c>
      <c r="D134" s="5" t="s">
        <v>22</v>
      </c>
      <c r="E134" s="5" t="s">
        <v>18</v>
      </c>
      <c r="F134" s="6">
        <v>0</v>
      </c>
      <c r="G134" t="str">
        <f>VLOOKUP(InputData[[#This Row],[PRODUCT ID]],[1]!MasterData[#Data],2,0)</f>
        <v>Product16</v>
      </c>
      <c r="H134" t="str">
        <f>VLOOKUP(InputData[[#This Row],[PRODUCT ID]],[1]!MasterData[#Data],3,0)</f>
        <v>Category02</v>
      </c>
      <c r="I134" t="str">
        <f>VLOOKUP(InputData[[#This Row],[PRODUCT ID]],[1]!MasterData[#Data],4,0)</f>
        <v>No.</v>
      </c>
      <c r="J134" s="7">
        <f>VLOOKUP(InputData[[#This Row],[PRODUCT ID]],[1]!MasterData[#Data],5,0)</f>
        <v>13</v>
      </c>
      <c r="K134" s="7">
        <f>VLOOKUP(InputData[[#This Row],[PRODUCT ID]],[1]!MasterData[#Data],6,0)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51</v>
      </c>
      <c r="C135" s="5">
        <v>13</v>
      </c>
      <c r="D135" s="5" t="s">
        <v>22</v>
      </c>
      <c r="E135" s="5" t="s">
        <v>18</v>
      </c>
      <c r="F135" s="6">
        <v>0</v>
      </c>
      <c r="G135" t="str">
        <f>VLOOKUP(InputData[[#This Row],[PRODUCT ID]],[1]!MasterData[#Data],2,0)</f>
        <v>Product11</v>
      </c>
      <c r="H135" t="str">
        <f>VLOOKUP(InputData[[#This Row],[PRODUCT ID]],[1]!MasterData[#Data],3,0)</f>
        <v>Category02</v>
      </c>
      <c r="I135" t="str">
        <f>VLOOKUP(InputData[[#This Row],[PRODUCT ID]],[1]!MasterData[#Data],4,0)</f>
        <v>Lt</v>
      </c>
      <c r="J135" s="7">
        <f>VLOOKUP(InputData[[#This Row],[PRODUCT ID]],[1]!MasterData[#Data],5,0)</f>
        <v>44</v>
      </c>
      <c r="K135" s="7">
        <f>VLOOKUP(InputData[[#This Row],[PRODUCT ID]],[1]!MasterData[#Data],6,0)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57</v>
      </c>
      <c r="C136" s="5">
        <v>7</v>
      </c>
      <c r="D136" s="5" t="s">
        <v>18</v>
      </c>
      <c r="E136" s="5" t="s">
        <v>18</v>
      </c>
      <c r="F136" s="6">
        <v>0</v>
      </c>
      <c r="G136" t="str">
        <f>VLOOKUP(InputData[[#This Row],[PRODUCT ID]],[1]!MasterData[#Data],2,0)</f>
        <v>Product09</v>
      </c>
      <c r="H136" t="str">
        <f>VLOOKUP(InputData[[#This Row],[PRODUCT ID]],[1]!MasterData[#Data],3,0)</f>
        <v>Category01</v>
      </c>
      <c r="I136" t="str">
        <f>VLOOKUP(InputData[[#This Row],[PRODUCT ID]],[1]!MasterData[#Data],4,0)</f>
        <v>No.</v>
      </c>
      <c r="J136" s="7">
        <f>VLOOKUP(InputData[[#This Row],[PRODUCT ID]],[1]!MasterData[#Data],5,0)</f>
        <v>6</v>
      </c>
      <c r="K136" s="7">
        <f>VLOOKUP(InputData[[#This Row],[PRODUCT ID]],[1]!MasterData[#Data],6,0)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44</v>
      </c>
      <c r="C137" s="5">
        <v>11</v>
      </c>
      <c r="D137" s="5" t="s">
        <v>22</v>
      </c>
      <c r="E137" s="5" t="s">
        <v>20</v>
      </c>
      <c r="F137" s="6">
        <v>0</v>
      </c>
      <c r="G137" t="str">
        <f>VLOOKUP(InputData[[#This Row],[PRODUCT ID]],[1]!MasterData[#Data],2,0)</f>
        <v>Product05</v>
      </c>
      <c r="H137" t="str">
        <f>VLOOKUP(InputData[[#This Row],[PRODUCT ID]],[1]!MasterData[#Data],3,0)</f>
        <v>Category01</v>
      </c>
      <c r="I137" t="str">
        <f>VLOOKUP(InputData[[#This Row],[PRODUCT ID]],[1]!MasterData[#Data],4,0)</f>
        <v>Ft</v>
      </c>
      <c r="J137" s="7">
        <f>VLOOKUP(InputData[[#This Row],[PRODUCT ID]],[1]!MasterData[#Data],5,0)</f>
        <v>133</v>
      </c>
      <c r="K137" s="7">
        <f>VLOOKUP(InputData[[#This Row],[PRODUCT ID]],[1]!MasterData[#Data],6,0)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52</v>
      </c>
      <c r="C138" s="5">
        <v>2</v>
      </c>
      <c r="D138" s="5" t="s">
        <v>18</v>
      </c>
      <c r="E138" s="5" t="s">
        <v>20</v>
      </c>
      <c r="F138" s="6">
        <v>0</v>
      </c>
      <c r="G138" t="str">
        <f>VLOOKUP(InputData[[#This Row],[PRODUCT ID]],[1]!MasterData[#Data],2,0)</f>
        <v>Product21</v>
      </c>
      <c r="H138" t="str">
        <f>VLOOKUP(InputData[[#This Row],[PRODUCT ID]],[1]!MasterData[#Data],3,0)</f>
        <v>Category03</v>
      </c>
      <c r="I138" t="str">
        <f>VLOOKUP(InputData[[#This Row],[PRODUCT ID]],[1]!MasterData[#Data],4,0)</f>
        <v>Ft</v>
      </c>
      <c r="J138" s="7">
        <f>VLOOKUP(InputData[[#This Row],[PRODUCT ID]],[1]!MasterData[#Data],5,0)</f>
        <v>126</v>
      </c>
      <c r="K138" s="7">
        <f>VLOOKUP(InputData[[#This Row],[PRODUCT ID]],[1]!MasterData[#Data],6,0)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24</v>
      </c>
      <c r="C139" s="5">
        <v>7</v>
      </c>
      <c r="D139" s="5" t="s">
        <v>18</v>
      </c>
      <c r="E139" s="5" t="s">
        <v>18</v>
      </c>
      <c r="F139" s="6">
        <v>0</v>
      </c>
      <c r="G139" t="str">
        <f>VLOOKUP(InputData[[#This Row],[PRODUCT ID]],[1]!MasterData[#Data],2,0)</f>
        <v>Product35</v>
      </c>
      <c r="H139" t="str">
        <f>VLOOKUP(InputData[[#This Row],[PRODUCT ID]],[1]!MasterData[#Data],3,0)</f>
        <v>Category04</v>
      </c>
      <c r="I139" t="str">
        <f>VLOOKUP(InputData[[#This Row],[PRODUCT ID]],[1]!MasterData[#Data],4,0)</f>
        <v>No.</v>
      </c>
      <c r="J139" s="7">
        <f>VLOOKUP(InputData[[#This Row],[PRODUCT ID]],[1]!MasterData[#Data],5,0)</f>
        <v>5</v>
      </c>
      <c r="K139" s="7">
        <f>VLOOKUP(InputData[[#This Row],[PRODUCT ID]],[1]!MasterData[#Data],6,0)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29</v>
      </c>
      <c r="C140" s="5">
        <v>4</v>
      </c>
      <c r="D140" s="5" t="s">
        <v>22</v>
      </c>
      <c r="E140" s="5" t="s">
        <v>18</v>
      </c>
      <c r="F140" s="6">
        <v>0</v>
      </c>
      <c r="G140" t="str">
        <f>VLOOKUP(InputData[[#This Row],[PRODUCT ID]],[1]!MasterData[#Data],2,0)</f>
        <v>Product14</v>
      </c>
      <c r="H140" t="str">
        <f>VLOOKUP(InputData[[#This Row],[PRODUCT ID]],[1]!MasterData[#Data],3,0)</f>
        <v>Category02</v>
      </c>
      <c r="I140" t="str">
        <f>VLOOKUP(InputData[[#This Row],[PRODUCT ID]],[1]!MasterData[#Data],4,0)</f>
        <v>Kg</v>
      </c>
      <c r="J140" s="7">
        <f>VLOOKUP(InputData[[#This Row],[PRODUCT ID]],[1]!MasterData[#Data],5,0)</f>
        <v>112</v>
      </c>
      <c r="K140" s="7">
        <f>VLOOKUP(InputData[[#This Row],[PRODUCT ID]],[1]!MasterData[#Data],6,0)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44</v>
      </c>
      <c r="C141" s="5">
        <v>11</v>
      </c>
      <c r="D141" s="5" t="s">
        <v>22</v>
      </c>
      <c r="E141" s="5" t="s">
        <v>20</v>
      </c>
      <c r="F141" s="6">
        <v>0</v>
      </c>
      <c r="G141" t="str">
        <f>VLOOKUP(InputData[[#This Row],[PRODUCT ID]],[1]!MasterData[#Data],2,0)</f>
        <v>Product05</v>
      </c>
      <c r="H141" t="str">
        <f>VLOOKUP(InputData[[#This Row],[PRODUCT ID]],[1]!MasterData[#Data],3,0)</f>
        <v>Category01</v>
      </c>
      <c r="I141" t="str">
        <f>VLOOKUP(InputData[[#This Row],[PRODUCT ID]],[1]!MasterData[#Data],4,0)</f>
        <v>Ft</v>
      </c>
      <c r="J141" s="7">
        <f>VLOOKUP(InputData[[#This Row],[PRODUCT ID]],[1]!MasterData[#Data],5,0)</f>
        <v>133</v>
      </c>
      <c r="K141" s="7">
        <f>VLOOKUP(InputData[[#This Row],[PRODUCT ID]],[1]!MasterData[#Data],6,0)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40</v>
      </c>
      <c r="C142" s="5">
        <v>11</v>
      </c>
      <c r="D142" s="5" t="s">
        <v>22</v>
      </c>
      <c r="E142" s="5" t="s">
        <v>20</v>
      </c>
      <c r="F142" s="6">
        <v>0</v>
      </c>
      <c r="G142" t="str">
        <f>VLOOKUP(InputData[[#This Row],[PRODUCT ID]],[1]!MasterData[#Data],2,0)</f>
        <v>Product10</v>
      </c>
      <c r="H142" t="str">
        <f>VLOOKUP(InputData[[#This Row],[PRODUCT ID]],[1]!MasterData[#Data],3,0)</f>
        <v>Category02</v>
      </c>
      <c r="I142" t="str">
        <f>VLOOKUP(InputData[[#This Row],[PRODUCT ID]],[1]!MasterData[#Data],4,0)</f>
        <v>Ft</v>
      </c>
      <c r="J142" s="7">
        <f>VLOOKUP(InputData[[#This Row],[PRODUCT ID]],[1]!MasterData[#Data],5,0)</f>
        <v>148</v>
      </c>
      <c r="K142" s="7">
        <f>VLOOKUP(InputData[[#This Row],[PRODUCT ID]],[1]!MasterData[#Data],6,0)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58</v>
      </c>
      <c r="C143" s="5">
        <v>9</v>
      </c>
      <c r="D143" s="5" t="s">
        <v>18</v>
      </c>
      <c r="E143" s="5" t="s">
        <v>20</v>
      </c>
      <c r="F143" s="6">
        <v>0</v>
      </c>
      <c r="G143" t="str">
        <f>VLOOKUP(InputData[[#This Row],[PRODUCT ID]],[1]!MasterData[#Data],2,0)</f>
        <v>Product33</v>
      </c>
      <c r="H143" t="str">
        <f>VLOOKUP(InputData[[#This Row],[PRODUCT ID]],[1]!MasterData[#Data],3,0)</f>
        <v>Category04</v>
      </c>
      <c r="I143" t="str">
        <f>VLOOKUP(InputData[[#This Row],[PRODUCT ID]],[1]!MasterData[#Data],4,0)</f>
        <v>Kg</v>
      </c>
      <c r="J143" s="7">
        <f>VLOOKUP(InputData[[#This Row],[PRODUCT ID]],[1]!MasterData[#Data],5,0)</f>
        <v>95</v>
      </c>
      <c r="K143" s="7">
        <f>VLOOKUP(InputData[[#This Row],[PRODUCT ID]],[1]!MasterData[#Data],6,0)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26</v>
      </c>
      <c r="C144" s="5">
        <v>8</v>
      </c>
      <c r="D144" s="5" t="s">
        <v>18</v>
      </c>
      <c r="E144" s="5" t="s">
        <v>20</v>
      </c>
      <c r="F144" s="6">
        <v>0</v>
      </c>
      <c r="G144" t="str">
        <f>VLOOKUP(InputData[[#This Row],[PRODUCT ID]],[1]!MasterData[#Data],2,0)</f>
        <v>Product03</v>
      </c>
      <c r="H144" t="str">
        <f>VLOOKUP(InputData[[#This Row],[PRODUCT ID]],[1]!MasterData[#Data],3,0)</f>
        <v>Category01</v>
      </c>
      <c r="I144" t="str">
        <f>VLOOKUP(InputData[[#This Row],[PRODUCT ID]],[1]!MasterData[#Data],4,0)</f>
        <v>Kg</v>
      </c>
      <c r="J144" s="7">
        <f>VLOOKUP(InputData[[#This Row],[PRODUCT ID]],[1]!MasterData[#Data],5,0)</f>
        <v>71</v>
      </c>
      <c r="K144" s="7">
        <f>VLOOKUP(InputData[[#This Row],[PRODUCT ID]],[1]!MasterData[#Data],6,0)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49</v>
      </c>
      <c r="C145" s="5">
        <v>8</v>
      </c>
      <c r="D145" s="5" t="s">
        <v>22</v>
      </c>
      <c r="E145" s="5" t="s">
        <v>18</v>
      </c>
      <c r="F145" s="6">
        <v>0</v>
      </c>
      <c r="G145" t="str">
        <f>VLOOKUP(InputData[[#This Row],[PRODUCT ID]],[1]!MasterData[#Data],2,0)</f>
        <v>Product02</v>
      </c>
      <c r="H145" t="str">
        <f>VLOOKUP(InputData[[#This Row],[PRODUCT ID]],[1]!MasterData[#Data],3,0)</f>
        <v>Category01</v>
      </c>
      <c r="I145" t="str">
        <f>VLOOKUP(InputData[[#This Row],[PRODUCT ID]],[1]!MasterData[#Data],4,0)</f>
        <v>Kg</v>
      </c>
      <c r="J145" s="7">
        <f>VLOOKUP(InputData[[#This Row],[PRODUCT ID]],[1]!MasterData[#Data],5,0)</f>
        <v>105</v>
      </c>
      <c r="K145" s="7">
        <f>VLOOKUP(InputData[[#This Row],[PRODUCT ID]],[1]!MasterData[#Data],6,0)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61</v>
      </c>
      <c r="C146" s="5">
        <v>15</v>
      </c>
      <c r="D146" s="5" t="s">
        <v>22</v>
      </c>
      <c r="E146" s="5" t="s">
        <v>20</v>
      </c>
      <c r="F146" s="6">
        <v>0</v>
      </c>
      <c r="G146" t="str">
        <f>VLOOKUP(InputData[[#This Row],[PRODUCT ID]],[1]!MasterData[#Data],2,0)</f>
        <v>Product41</v>
      </c>
      <c r="H146" t="str">
        <f>VLOOKUP(InputData[[#This Row],[PRODUCT ID]],[1]!MasterData[#Data],3,0)</f>
        <v>Category05</v>
      </c>
      <c r="I146" t="str">
        <f>VLOOKUP(InputData[[#This Row],[PRODUCT ID]],[1]!MasterData[#Data],4,0)</f>
        <v>Ft</v>
      </c>
      <c r="J146" s="7">
        <f>VLOOKUP(InputData[[#This Row],[PRODUCT ID]],[1]!MasterData[#Data],5,0)</f>
        <v>138</v>
      </c>
      <c r="K146" s="7">
        <f>VLOOKUP(InputData[[#This Row],[PRODUCT ID]],[1]!MasterData[#Data],6,0)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23</v>
      </c>
      <c r="C147" s="5">
        <v>10</v>
      </c>
      <c r="D147" s="5" t="s">
        <v>22</v>
      </c>
      <c r="E147" s="5" t="s">
        <v>18</v>
      </c>
      <c r="F147" s="6">
        <v>0</v>
      </c>
      <c r="G147" t="str">
        <f>VLOOKUP(InputData[[#This Row],[PRODUCT ID]],[1]!MasterData[#Data],2,0)</f>
        <v>Product04</v>
      </c>
      <c r="H147" t="str">
        <f>VLOOKUP(InputData[[#This Row],[PRODUCT ID]],[1]!MasterData[#Data],3,0)</f>
        <v>Category01</v>
      </c>
      <c r="I147" t="str">
        <f>VLOOKUP(InputData[[#This Row],[PRODUCT ID]],[1]!MasterData[#Data],4,0)</f>
        <v>Lt</v>
      </c>
      <c r="J147" s="7">
        <f>VLOOKUP(InputData[[#This Row],[PRODUCT ID]],[1]!MasterData[#Data],5,0)</f>
        <v>44</v>
      </c>
      <c r="K147" s="7">
        <f>VLOOKUP(InputData[[#This Row],[PRODUCT ID]],[1]!MasterData[#Data],6,0)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33</v>
      </c>
      <c r="C148" s="5">
        <v>6</v>
      </c>
      <c r="D148" s="5" t="s">
        <v>17</v>
      </c>
      <c r="E148" s="5" t="s">
        <v>20</v>
      </c>
      <c r="F148" s="6">
        <v>0</v>
      </c>
      <c r="G148" t="str">
        <f>VLOOKUP(InputData[[#This Row],[PRODUCT ID]],[1]!MasterData[#Data],2,0)</f>
        <v>Product34</v>
      </c>
      <c r="H148" t="str">
        <f>VLOOKUP(InputData[[#This Row],[PRODUCT ID]],[1]!MasterData[#Data],3,0)</f>
        <v>Category04</v>
      </c>
      <c r="I148" t="str">
        <f>VLOOKUP(InputData[[#This Row],[PRODUCT ID]],[1]!MasterData[#Data],4,0)</f>
        <v>Lt</v>
      </c>
      <c r="J148" s="7">
        <f>VLOOKUP(InputData[[#This Row],[PRODUCT ID]],[1]!MasterData[#Data],5,0)</f>
        <v>55</v>
      </c>
      <c r="K148" s="7">
        <f>VLOOKUP(InputData[[#This Row],[PRODUCT ID]],[1]!MasterData[#Data],6,0)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57</v>
      </c>
      <c r="C149" s="5">
        <v>4</v>
      </c>
      <c r="D149" s="5" t="s">
        <v>17</v>
      </c>
      <c r="E149" s="5" t="s">
        <v>18</v>
      </c>
      <c r="F149" s="6">
        <v>0</v>
      </c>
      <c r="G149" t="str">
        <f>VLOOKUP(InputData[[#This Row],[PRODUCT ID]],[1]!MasterData[#Data],2,0)</f>
        <v>Product09</v>
      </c>
      <c r="H149" t="str">
        <f>VLOOKUP(InputData[[#This Row],[PRODUCT ID]],[1]!MasterData[#Data],3,0)</f>
        <v>Category01</v>
      </c>
      <c r="I149" t="str">
        <f>VLOOKUP(InputData[[#This Row],[PRODUCT ID]],[1]!MasterData[#Data],4,0)</f>
        <v>No.</v>
      </c>
      <c r="J149" s="7">
        <f>VLOOKUP(InputData[[#This Row],[PRODUCT ID]],[1]!MasterData[#Data],5,0)</f>
        <v>6</v>
      </c>
      <c r="K149" s="7">
        <f>VLOOKUP(InputData[[#This Row],[PRODUCT ID]],[1]!MasterData[#Data],6,0)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60</v>
      </c>
      <c r="C150" s="5">
        <v>1</v>
      </c>
      <c r="D150" s="5" t="s">
        <v>22</v>
      </c>
      <c r="E150" s="5" t="s">
        <v>20</v>
      </c>
      <c r="F150" s="6">
        <v>0</v>
      </c>
      <c r="G150" t="str">
        <f>VLOOKUP(InputData[[#This Row],[PRODUCT ID]],[1]!MasterData[#Data],2,0)</f>
        <v>Product19</v>
      </c>
      <c r="H150" t="str">
        <f>VLOOKUP(InputData[[#This Row],[PRODUCT ID]],[1]!MasterData[#Data],3,0)</f>
        <v>Category02</v>
      </c>
      <c r="I150" t="str">
        <f>VLOOKUP(InputData[[#This Row],[PRODUCT ID]],[1]!MasterData[#Data],4,0)</f>
        <v>Ft</v>
      </c>
      <c r="J150" s="7">
        <f>VLOOKUP(InputData[[#This Row],[PRODUCT ID]],[1]!MasterData[#Data],5,0)</f>
        <v>150</v>
      </c>
      <c r="K150" s="7">
        <f>VLOOKUP(InputData[[#This Row],[PRODUCT ID]],[1]!MasterData[#Data],6,0)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32</v>
      </c>
      <c r="C151" s="5">
        <v>8</v>
      </c>
      <c r="D151" s="5" t="s">
        <v>17</v>
      </c>
      <c r="E151" s="5" t="s">
        <v>20</v>
      </c>
      <c r="F151" s="6">
        <v>0</v>
      </c>
      <c r="G151" t="str">
        <f>VLOOKUP(InputData[[#This Row],[PRODUCT ID]],[1]!MasterData[#Data],2,0)</f>
        <v>Product23</v>
      </c>
      <c r="H151" t="str">
        <f>VLOOKUP(InputData[[#This Row],[PRODUCT ID]],[1]!MasterData[#Data],3,0)</f>
        <v>Category03</v>
      </c>
      <c r="I151" t="str">
        <f>VLOOKUP(InputData[[#This Row],[PRODUCT ID]],[1]!MasterData[#Data],4,0)</f>
        <v>Ft</v>
      </c>
      <c r="J151" s="7">
        <f>VLOOKUP(InputData[[#This Row],[PRODUCT ID]],[1]!MasterData[#Data],5,0)</f>
        <v>141</v>
      </c>
      <c r="K151" s="7">
        <f>VLOOKUP(InputData[[#This Row],[PRODUCT ID]],[1]!MasterData[#Data],6,0)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46</v>
      </c>
      <c r="C152" s="5">
        <v>14</v>
      </c>
      <c r="D152" s="5" t="s">
        <v>18</v>
      </c>
      <c r="E152" s="5" t="s">
        <v>18</v>
      </c>
      <c r="F152" s="6">
        <v>0</v>
      </c>
      <c r="G152" t="str">
        <f>VLOOKUP(InputData[[#This Row],[PRODUCT ID]],[1]!MasterData[#Data],2,0)</f>
        <v>Product27</v>
      </c>
      <c r="H152" t="str">
        <f>VLOOKUP(InputData[[#This Row],[PRODUCT ID]],[1]!MasterData[#Data],3,0)</f>
        <v>Category04</v>
      </c>
      <c r="I152" t="str">
        <f>VLOOKUP(InputData[[#This Row],[PRODUCT ID]],[1]!MasterData[#Data],4,0)</f>
        <v>Lt</v>
      </c>
      <c r="J152" s="7">
        <f>VLOOKUP(InputData[[#This Row],[PRODUCT ID]],[1]!MasterData[#Data],5,0)</f>
        <v>48</v>
      </c>
      <c r="K152" s="7">
        <f>VLOOKUP(InputData[[#This Row],[PRODUCT ID]],[1]!MasterData[#Data],6,0)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19</v>
      </c>
      <c r="C153" s="5">
        <v>11</v>
      </c>
      <c r="D153" s="5" t="s">
        <v>18</v>
      </c>
      <c r="E153" s="5" t="s">
        <v>18</v>
      </c>
      <c r="F153" s="6">
        <v>0</v>
      </c>
      <c r="G153" t="str">
        <f>VLOOKUP(InputData[[#This Row],[PRODUCT ID]],[1]!MasterData[#Data],2,0)</f>
        <v>Product38</v>
      </c>
      <c r="H153" t="str">
        <f>VLOOKUP(InputData[[#This Row],[PRODUCT ID]],[1]!MasterData[#Data],3,0)</f>
        <v>Category05</v>
      </c>
      <c r="I153" t="str">
        <f>VLOOKUP(InputData[[#This Row],[PRODUCT ID]],[1]!MasterData[#Data],4,0)</f>
        <v>Kg</v>
      </c>
      <c r="J153" s="7">
        <f>VLOOKUP(InputData[[#This Row],[PRODUCT ID]],[1]!MasterData[#Data],5,0)</f>
        <v>72</v>
      </c>
      <c r="K153" s="7">
        <f>VLOOKUP(InputData[[#This Row],[PRODUCT ID]],[1]!MasterData[#Data],6,0)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43</v>
      </c>
      <c r="C154" s="5">
        <v>5</v>
      </c>
      <c r="D154" s="5" t="s">
        <v>22</v>
      </c>
      <c r="E154" s="5" t="s">
        <v>18</v>
      </c>
      <c r="F154" s="6">
        <v>0</v>
      </c>
      <c r="G154" t="str">
        <f>VLOOKUP(InputData[[#This Row],[PRODUCT ID]],[1]!MasterData[#Data],2,0)</f>
        <v>Product43</v>
      </c>
      <c r="H154" t="str">
        <f>VLOOKUP(InputData[[#This Row],[PRODUCT ID]],[1]!MasterData[#Data],3,0)</f>
        <v>Category05</v>
      </c>
      <c r="I154" t="str">
        <f>VLOOKUP(InputData[[#This Row],[PRODUCT ID]],[1]!MasterData[#Data],4,0)</f>
        <v>Kg</v>
      </c>
      <c r="J154" s="7">
        <f>VLOOKUP(InputData[[#This Row],[PRODUCT ID]],[1]!MasterData[#Data],5,0)</f>
        <v>67</v>
      </c>
      <c r="K154" s="7">
        <f>VLOOKUP(InputData[[#This Row],[PRODUCT ID]],[1]!MasterData[#Data],6,0)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39</v>
      </c>
      <c r="C155" s="5">
        <v>15</v>
      </c>
      <c r="D155" s="5" t="s">
        <v>22</v>
      </c>
      <c r="E155" s="5" t="s">
        <v>18</v>
      </c>
      <c r="F155" s="6">
        <v>0</v>
      </c>
      <c r="G155" t="str">
        <f>VLOOKUP(InputData[[#This Row],[PRODUCT ID]],[1]!MasterData[#Data],2,0)</f>
        <v>Product29</v>
      </c>
      <c r="H155" t="str">
        <f>VLOOKUP(InputData[[#This Row],[PRODUCT ID]],[1]!MasterData[#Data],3,0)</f>
        <v>Category04</v>
      </c>
      <c r="I155" t="str">
        <f>VLOOKUP(InputData[[#This Row],[PRODUCT ID]],[1]!MasterData[#Data],4,0)</f>
        <v>Lt</v>
      </c>
      <c r="J155" s="7">
        <f>VLOOKUP(InputData[[#This Row],[PRODUCT ID]],[1]!MasterData[#Data],5,0)</f>
        <v>47</v>
      </c>
      <c r="K155" s="7">
        <f>VLOOKUP(InputData[[#This Row],[PRODUCT ID]],[1]!MasterData[#Data],6,0)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62</v>
      </c>
      <c r="C156" s="5">
        <v>3</v>
      </c>
      <c r="D156" s="5" t="s">
        <v>17</v>
      </c>
      <c r="E156" s="5" t="s">
        <v>20</v>
      </c>
      <c r="F156" s="6">
        <v>0</v>
      </c>
      <c r="G156" t="str">
        <f>VLOOKUP(InputData[[#This Row],[PRODUCT ID]],[1]!MasterData[#Data],2,0)</f>
        <v>Product26</v>
      </c>
      <c r="H156" t="str">
        <f>VLOOKUP(InputData[[#This Row],[PRODUCT ID]],[1]!MasterData[#Data],3,0)</f>
        <v>Category04</v>
      </c>
      <c r="I156" t="str">
        <f>VLOOKUP(InputData[[#This Row],[PRODUCT ID]],[1]!MasterData[#Data],4,0)</f>
        <v>No.</v>
      </c>
      <c r="J156" s="7">
        <f>VLOOKUP(InputData[[#This Row],[PRODUCT ID]],[1]!MasterData[#Data],5,0)</f>
        <v>18</v>
      </c>
      <c r="K156" s="7">
        <f>VLOOKUP(InputData[[#This Row],[PRODUCT ID]],[1]!MasterData[#Data],6,0)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16</v>
      </c>
      <c r="C157" s="5">
        <v>14</v>
      </c>
      <c r="D157" s="5" t="s">
        <v>18</v>
      </c>
      <c r="E157" s="5" t="s">
        <v>20</v>
      </c>
      <c r="F157" s="6">
        <v>0</v>
      </c>
      <c r="G157" t="str">
        <f>VLOOKUP(InputData[[#This Row],[PRODUCT ID]],[1]!MasterData[#Data],2,0)</f>
        <v>Product24</v>
      </c>
      <c r="H157" t="str">
        <f>VLOOKUP(InputData[[#This Row],[PRODUCT ID]],[1]!MasterData[#Data],3,0)</f>
        <v>Category03</v>
      </c>
      <c r="I157" t="str">
        <f>VLOOKUP(InputData[[#This Row],[PRODUCT ID]],[1]!MasterData[#Data],4,0)</f>
        <v>Ft</v>
      </c>
      <c r="J157" s="7">
        <f>VLOOKUP(InputData[[#This Row],[PRODUCT ID]],[1]!MasterData[#Data],5,0)</f>
        <v>144</v>
      </c>
      <c r="K157" s="7">
        <f>VLOOKUP(InputData[[#This Row],[PRODUCT ID]],[1]!MasterData[#Data],6,0)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63</v>
      </c>
      <c r="C158" s="5">
        <v>7</v>
      </c>
      <c r="D158" s="5" t="s">
        <v>17</v>
      </c>
      <c r="E158" s="5" t="s">
        <v>18</v>
      </c>
      <c r="F158" s="6">
        <v>0</v>
      </c>
      <c r="G158" t="str">
        <f>VLOOKUP(InputData[[#This Row],[PRODUCT ID]],[1]!MasterData[#Data],2,0)</f>
        <v>Product36</v>
      </c>
      <c r="H158" t="str">
        <f>VLOOKUP(InputData[[#This Row],[PRODUCT ID]],[1]!MasterData[#Data],3,0)</f>
        <v>Category04</v>
      </c>
      <c r="I158" t="str">
        <f>VLOOKUP(InputData[[#This Row],[PRODUCT ID]],[1]!MasterData[#Data],4,0)</f>
        <v>Kg</v>
      </c>
      <c r="J158" s="7">
        <f>VLOOKUP(InputData[[#This Row],[PRODUCT ID]],[1]!MasterData[#Data],5,0)</f>
        <v>90</v>
      </c>
      <c r="K158" s="7">
        <f>VLOOKUP(InputData[[#This Row],[PRODUCT ID]],[1]!MasterData[#Data],6,0)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28</v>
      </c>
      <c r="C159" s="5">
        <v>8</v>
      </c>
      <c r="D159" s="5" t="s">
        <v>22</v>
      </c>
      <c r="E159" s="5" t="s">
        <v>18</v>
      </c>
      <c r="F159" s="6">
        <v>0</v>
      </c>
      <c r="G159" t="str">
        <f>VLOOKUP(InputData[[#This Row],[PRODUCT ID]],[1]!MasterData[#Data],2,0)</f>
        <v>Product37</v>
      </c>
      <c r="H159" t="str">
        <f>VLOOKUP(InputData[[#This Row],[PRODUCT ID]],[1]!MasterData[#Data],3,0)</f>
        <v>Category05</v>
      </c>
      <c r="I159" t="str">
        <f>VLOOKUP(InputData[[#This Row],[PRODUCT ID]],[1]!MasterData[#Data],4,0)</f>
        <v>Kg</v>
      </c>
      <c r="J159" s="7">
        <f>VLOOKUP(InputData[[#This Row],[PRODUCT ID]],[1]!MasterData[#Data],5,0)</f>
        <v>67</v>
      </c>
      <c r="K159" s="7">
        <f>VLOOKUP(InputData[[#This Row],[PRODUCT ID]],[1]!MasterData[#Data],6,0)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57</v>
      </c>
      <c r="C160" s="5">
        <v>4</v>
      </c>
      <c r="D160" s="5" t="s">
        <v>18</v>
      </c>
      <c r="E160" s="5" t="s">
        <v>20</v>
      </c>
      <c r="F160" s="6">
        <v>0</v>
      </c>
      <c r="G160" t="str">
        <f>VLOOKUP(InputData[[#This Row],[PRODUCT ID]],[1]!MasterData[#Data],2,0)</f>
        <v>Product09</v>
      </c>
      <c r="H160" t="str">
        <f>VLOOKUP(InputData[[#This Row],[PRODUCT ID]],[1]!MasterData[#Data],3,0)</f>
        <v>Category01</v>
      </c>
      <c r="I160" t="str">
        <f>VLOOKUP(InputData[[#This Row],[PRODUCT ID]],[1]!MasterData[#Data],4,0)</f>
        <v>No.</v>
      </c>
      <c r="J160" s="7">
        <f>VLOOKUP(InputData[[#This Row],[PRODUCT ID]],[1]!MasterData[#Data],5,0)</f>
        <v>6</v>
      </c>
      <c r="K160" s="7">
        <f>VLOOKUP(InputData[[#This Row],[PRODUCT ID]],[1]!MasterData[#Data],6,0)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31</v>
      </c>
      <c r="C161" s="5">
        <v>15</v>
      </c>
      <c r="D161" s="5" t="s">
        <v>18</v>
      </c>
      <c r="E161" s="5" t="s">
        <v>20</v>
      </c>
      <c r="F161" s="6">
        <v>0</v>
      </c>
      <c r="G161" t="str">
        <f>VLOOKUP(InputData[[#This Row],[PRODUCT ID]],[1]!MasterData[#Data],2,0)</f>
        <v>Product44</v>
      </c>
      <c r="H161" t="str">
        <f>VLOOKUP(InputData[[#This Row],[PRODUCT ID]],[1]!MasterData[#Data],3,0)</f>
        <v>Category05</v>
      </c>
      <c r="I161" t="str">
        <f>VLOOKUP(InputData[[#This Row],[PRODUCT ID]],[1]!MasterData[#Data],4,0)</f>
        <v>Kg</v>
      </c>
      <c r="J161" s="7">
        <f>VLOOKUP(InputData[[#This Row],[PRODUCT ID]],[1]!MasterData[#Data],5,0)</f>
        <v>76</v>
      </c>
      <c r="K161" s="7">
        <f>VLOOKUP(InputData[[#This Row],[PRODUCT ID]],[1]!MasterData[#Data],6,0)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36</v>
      </c>
      <c r="C162" s="5">
        <v>11</v>
      </c>
      <c r="D162" s="5" t="s">
        <v>22</v>
      </c>
      <c r="E162" s="5" t="s">
        <v>20</v>
      </c>
      <c r="F162" s="6">
        <v>0</v>
      </c>
      <c r="G162" t="str">
        <f>VLOOKUP(InputData[[#This Row],[PRODUCT ID]],[1]!MasterData[#Data],2,0)</f>
        <v>Product01</v>
      </c>
      <c r="H162" t="str">
        <f>VLOOKUP(InputData[[#This Row],[PRODUCT ID]],[1]!MasterData[#Data],3,0)</f>
        <v>Category01</v>
      </c>
      <c r="I162" t="str">
        <f>VLOOKUP(InputData[[#This Row],[PRODUCT ID]],[1]!MasterData[#Data],4,0)</f>
        <v>Kg</v>
      </c>
      <c r="J162" s="7">
        <f>VLOOKUP(InputData[[#This Row],[PRODUCT ID]],[1]!MasterData[#Data],5,0)</f>
        <v>98</v>
      </c>
      <c r="K162" s="7">
        <f>VLOOKUP(InputData[[#This Row],[PRODUCT ID]],[1]!MasterData[#Data],6,0)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32</v>
      </c>
      <c r="C163" s="5">
        <v>3</v>
      </c>
      <c r="D163" s="5" t="s">
        <v>22</v>
      </c>
      <c r="E163" s="5" t="s">
        <v>18</v>
      </c>
      <c r="F163" s="6">
        <v>0</v>
      </c>
      <c r="G163" t="str">
        <f>VLOOKUP(InputData[[#This Row],[PRODUCT ID]],[1]!MasterData[#Data],2,0)</f>
        <v>Product23</v>
      </c>
      <c r="H163" t="str">
        <f>VLOOKUP(InputData[[#This Row],[PRODUCT ID]],[1]!MasterData[#Data],3,0)</f>
        <v>Category03</v>
      </c>
      <c r="I163" t="str">
        <f>VLOOKUP(InputData[[#This Row],[PRODUCT ID]],[1]!MasterData[#Data],4,0)</f>
        <v>Ft</v>
      </c>
      <c r="J163" s="7">
        <f>VLOOKUP(InputData[[#This Row],[PRODUCT ID]],[1]!MasterData[#Data],5,0)</f>
        <v>141</v>
      </c>
      <c r="K163" s="7">
        <f>VLOOKUP(InputData[[#This Row],[PRODUCT ID]],[1]!MasterData[#Data],6,0)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42</v>
      </c>
      <c r="C164" s="5">
        <v>13</v>
      </c>
      <c r="D164" s="5" t="s">
        <v>18</v>
      </c>
      <c r="E164" s="5" t="s">
        <v>18</v>
      </c>
      <c r="F164" s="6">
        <v>0</v>
      </c>
      <c r="G164" t="str">
        <f>VLOOKUP(InputData[[#This Row],[PRODUCT ID]],[1]!MasterData[#Data],2,0)</f>
        <v>Product22</v>
      </c>
      <c r="H164" t="str">
        <f>VLOOKUP(InputData[[#This Row],[PRODUCT ID]],[1]!MasterData[#Data],3,0)</f>
        <v>Category03</v>
      </c>
      <c r="I164" t="str">
        <f>VLOOKUP(InputData[[#This Row],[PRODUCT ID]],[1]!MasterData[#Data],4,0)</f>
        <v>Ft</v>
      </c>
      <c r="J164" s="7">
        <f>VLOOKUP(InputData[[#This Row],[PRODUCT ID]],[1]!MasterData[#Data],5,0)</f>
        <v>121</v>
      </c>
      <c r="K164" s="7">
        <f>VLOOKUP(InputData[[#This Row],[PRODUCT ID]],[1]!MasterData[#Data],6,0)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33</v>
      </c>
      <c r="C165" s="5">
        <v>12</v>
      </c>
      <c r="D165" s="5" t="s">
        <v>18</v>
      </c>
      <c r="E165" s="5" t="s">
        <v>18</v>
      </c>
      <c r="F165" s="6">
        <v>0</v>
      </c>
      <c r="G165" t="str">
        <f>VLOOKUP(InputData[[#This Row],[PRODUCT ID]],[1]!MasterData[#Data],2,0)</f>
        <v>Product34</v>
      </c>
      <c r="H165" t="str">
        <f>VLOOKUP(InputData[[#This Row],[PRODUCT ID]],[1]!MasterData[#Data],3,0)</f>
        <v>Category04</v>
      </c>
      <c r="I165" t="str">
        <f>VLOOKUP(InputData[[#This Row],[PRODUCT ID]],[1]!MasterData[#Data],4,0)</f>
        <v>Lt</v>
      </c>
      <c r="J165" s="7">
        <f>VLOOKUP(InputData[[#This Row],[PRODUCT ID]],[1]!MasterData[#Data],5,0)</f>
        <v>55</v>
      </c>
      <c r="K165" s="7">
        <f>VLOOKUP(InputData[[#This Row],[PRODUCT ID]],[1]!MasterData[#Data],6,0)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53</v>
      </c>
      <c r="C166" s="5">
        <v>14</v>
      </c>
      <c r="D166" s="5" t="s">
        <v>22</v>
      </c>
      <c r="E166" s="5" t="s">
        <v>20</v>
      </c>
      <c r="F166" s="6">
        <v>0</v>
      </c>
      <c r="G166" t="str">
        <f>VLOOKUP(InputData[[#This Row],[PRODUCT ID]],[1]!MasterData[#Data],2,0)</f>
        <v>Product28</v>
      </c>
      <c r="H166" t="str">
        <f>VLOOKUP(InputData[[#This Row],[PRODUCT ID]],[1]!MasterData[#Data],3,0)</f>
        <v>Category04</v>
      </c>
      <c r="I166" t="str">
        <f>VLOOKUP(InputData[[#This Row],[PRODUCT ID]],[1]!MasterData[#Data],4,0)</f>
        <v>No.</v>
      </c>
      <c r="J166" s="7">
        <f>VLOOKUP(InputData[[#This Row],[PRODUCT ID]],[1]!MasterData[#Data],5,0)</f>
        <v>37</v>
      </c>
      <c r="K166" s="7">
        <f>VLOOKUP(InputData[[#This Row],[PRODUCT ID]],[1]!MasterData[#Data],6,0)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28</v>
      </c>
      <c r="C167" s="5">
        <v>1</v>
      </c>
      <c r="D167" s="5" t="s">
        <v>17</v>
      </c>
      <c r="E167" s="5" t="s">
        <v>20</v>
      </c>
      <c r="F167" s="6">
        <v>0</v>
      </c>
      <c r="G167" t="str">
        <f>VLOOKUP(InputData[[#This Row],[PRODUCT ID]],[1]!MasterData[#Data],2,0)</f>
        <v>Product37</v>
      </c>
      <c r="H167" t="str">
        <f>VLOOKUP(InputData[[#This Row],[PRODUCT ID]],[1]!MasterData[#Data],3,0)</f>
        <v>Category05</v>
      </c>
      <c r="I167" t="str">
        <f>VLOOKUP(InputData[[#This Row],[PRODUCT ID]],[1]!MasterData[#Data],4,0)</f>
        <v>Kg</v>
      </c>
      <c r="J167" s="7">
        <f>VLOOKUP(InputData[[#This Row],[PRODUCT ID]],[1]!MasterData[#Data],5,0)</f>
        <v>67</v>
      </c>
      <c r="K167" s="7">
        <f>VLOOKUP(InputData[[#This Row],[PRODUCT ID]],[1]!MasterData[#Data],6,0)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44</v>
      </c>
      <c r="C168" s="5">
        <v>4</v>
      </c>
      <c r="D168" s="5" t="s">
        <v>17</v>
      </c>
      <c r="E168" s="5" t="s">
        <v>20</v>
      </c>
      <c r="F168" s="6">
        <v>0</v>
      </c>
      <c r="G168" t="str">
        <f>VLOOKUP(InputData[[#This Row],[PRODUCT ID]],[1]!MasterData[#Data],2,0)</f>
        <v>Product05</v>
      </c>
      <c r="H168" t="str">
        <f>VLOOKUP(InputData[[#This Row],[PRODUCT ID]],[1]!MasterData[#Data],3,0)</f>
        <v>Category01</v>
      </c>
      <c r="I168" t="str">
        <f>VLOOKUP(InputData[[#This Row],[PRODUCT ID]],[1]!MasterData[#Data],4,0)</f>
        <v>Ft</v>
      </c>
      <c r="J168" s="7">
        <f>VLOOKUP(InputData[[#This Row],[PRODUCT ID]],[1]!MasterData[#Data],5,0)</f>
        <v>133</v>
      </c>
      <c r="K168" s="7">
        <f>VLOOKUP(InputData[[#This Row],[PRODUCT ID]],[1]!MasterData[#Data],6,0)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31</v>
      </c>
      <c r="C169" s="5">
        <v>10</v>
      </c>
      <c r="D169" s="5" t="s">
        <v>18</v>
      </c>
      <c r="E169" s="5" t="s">
        <v>20</v>
      </c>
      <c r="F169" s="6">
        <v>0</v>
      </c>
      <c r="G169" t="str">
        <f>VLOOKUP(InputData[[#This Row],[PRODUCT ID]],[1]!MasterData[#Data],2,0)</f>
        <v>Product44</v>
      </c>
      <c r="H169" t="str">
        <f>VLOOKUP(InputData[[#This Row],[PRODUCT ID]],[1]!MasterData[#Data],3,0)</f>
        <v>Category05</v>
      </c>
      <c r="I169" t="str">
        <f>VLOOKUP(InputData[[#This Row],[PRODUCT ID]],[1]!MasterData[#Data],4,0)</f>
        <v>Kg</v>
      </c>
      <c r="J169" s="7">
        <f>VLOOKUP(InputData[[#This Row],[PRODUCT ID]],[1]!MasterData[#Data],5,0)</f>
        <v>76</v>
      </c>
      <c r="K169" s="7">
        <f>VLOOKUP(InputData[[#This Row],[PRODUCT ID]],[1]!MasterData[#Data],6,0)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35</v>
      </c>
      <c r="C170" s="5">
        <v>6</v>
      </c>
      <c r="D170" s="5" t="s">
        <v>22</v>
      </c>
      <c r="E170" s="5" t="s">
        <v>20</v>
      </c>
      <c r="F170" s="6">
        <v>0</v>
      </c>
      <c r="G170" t="str">
        <f>VLOOKUP(InputData[[#This Row],[PRODUCT ID]],[1]!MasterData[#Data],2,0)</f>
        <v>Product06</v>
      </c>
      <c r="H170" t="str">
        <f>VLOOKUP(InputData[[#This Row],[PRODUCT ID]],[1]!MasterData[#Data],3,0)</f>
        <v>Category01</v>
      </c>
      <c r="I170" t="str">
        <f>VLOOKUP(InputData[[#This Row],[PRODUCT ID]],[1]!MasterData[#Data],4,0)</f>
        <v>Kg</v>
      </c>
      <c r="J170" s="7">
        <f>VLOOKUP(InputData[[#This Row],[PRODUCT ID]],[1]!MasterData[#Data],5,0)</f>
        <v>75</v>
      </c>
      <c r="K170" s="7">
        <f>VLOOKUP(InputData[[#This Row],[PRODUCT ID]],[1]!MasterData[#Data],6,0)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32</v>
      </c>
      <c r="C171" s="5">
        <v>4</v>
      </c>
      <c r="D171" s="5" t="s">
        <v>22</v>
      </c>
      <c r="E171" s="5" t="s">
        <v>18</v>
      </c>
      <c r="F171" s="6">
        <v>0</v>
      </c>
      <c r="G171" t="str">
        <f>VLOOKUP(InputData[[#This Row],[PRODUCT ID]],[1]!MasterData[#Data],2,0)</f>
        <v>Product23</v>
      </c>
      <c r="H171" t="str">
        <f>VLOOKUP(InputData[[#This Row],[PRODUCT ID]],[1]!MasterData[#Data],3,0)</f>
        <v>Category03</v>
      </c>
      <c r="I171" t="str">
        <f>VLOOKUP(InputData[[#This Row],[PRODUCT ID]],[1]!MasterData[#Data],4,0)</f>
        <v>Ft</v>
      </c>
      <c r="J171" s="7">
        <f>VLOOKUP(InputData[[#This Row],[PRODUCT ID]],[1]!MasterData[#Data],5,0)</f>
        <v>141</v>
      </c>
      <c r="K171" s="7">
        <f>VLOOKUP(InputData[[#This Row],[PRODUCT ID]],[1]!MasterData[#Data],6,0)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51</v>
      </c>
      <c r="C172" s="5">
        <v>13</v>
      </c>
      <c r="D172" s="5" t="s">
        <v>22</v>
      </c>
      <c r="E172" s="5" t="s">
        <v>18</v>
      </c>
      <c r="F172" s="6">
        <v>0</v>
      </c>
      <c r="G172" t="str">
        <f>VLOOKUP(InputData[[#This Row],[PRODUCT ID]],[1]!MasterData[#Data],2,0)</f>
        <v>Product11</v>
      </c>
      <c r="H172" t="str">
        <f>VLOOKUP(InputData[[#This Row],[PRODUCT ID]],[1]!MasterData[#Data],3,0)</f>
        <v>Category02</v>
      </c>
      <c r="I172" t="str">
        <f>VLOOKUP(InputData[[#This Row],[PRODUCT ID]],[1]!MasterData[#Data],4,0)</f>
        <v>Lt</v>
      </c>
      <c r="J172" s="7">
        <f>VLOOKUP(InputData[[#This Row],[PRODUCT ID]],[1]!MasterData[#Data],5,0)</f>
        <v>44</v>
      </c>
      <c r="K172" s="7">
        <f>VLOOKUP(InputData[[#This Row],[PRODUCT ID]],[1]!MasterData[#Data],6,0)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46</v>
      </c>
      <c r="C173" s="5">
        <v>9</v>
      </c>
      <c r="D173" s="5" t="s">
        <v>22</v>
      </c>
      <c r="E173" s="5" t="s">
        <v>18</v>
      </c>
      <c r="F173" s="6">
        <v>0</v>
      </c>
      <c r="G173" t="str">
        <f>VLOOKUP(InputData[[#This Row],[PRODUCT ID]],[1]!MasterData[#Data],2,0)</f>
        <v>Product27</v>
      </c>
      <c r="H173" t="str">
        <f>VLOOKUP(InputData[[#This Row],[PRODUCT ID]],[1]!MasterData[#Data],3,0)</f>
        <v>Category04</v>
      </c>
      <c r="I173" t="str">
        <f>VLOOKUP(InputData[[#This Row],[PRODUCT ID]],[1]!MasterData[#Data],4,0)</f>
        <v>Lt</v>
      </c>
      <c r="J173" s="7">
        <f>VLOOKUP(InputData[[#This Row],[PRODUCT ID]],[1]!MasterData[#Data],5,0)</f>
        <v>48</v>
      </c>
      <c r="K173" s="7">
        <f>VLOOKUP(InputData[[#This Row],[PRODUCT ID]],[1]!MasterData[#Data],6,0)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26</v>
      </c>
      <c r="C174" s="5">
        <v>3</v>
      </c>
      <c r="D174" s="5" t="s">
        <v>18</v>
      </c>
      <c r="E174" s="5" t="s">
        <v>18</v>
      </c>
      <c r="F174" s="6">
        <v>0</v>
      </c>
      <c r="G174" t="str">
        <f>VLOOKUP(InputData[[#This Row],[PRODUCT ID]],[1]!MasterData[#Data],2,0)</f>
        <v>Product03</v>
      </c>
      <c r="H174" t="str">
        <f>VLOOKUP(InputData[[#This Row],[PRODUCT ID]],[1]!MasterData[#Data],3,0)</f>
        <v>Category01</v>
      </c>
      <c r="I174" t="str">
        <f>VLOOKUP(InputData[[#This Row],[PRODUCT ID]],[1]!MasterData[#Data],4,0)</f>
        <v>Kg</v>
      </c>
      <c r="J174" s="7">
        <f>VLOOKUP(InputData[[#This Row],[PRODUCT ID]],[1]!MasterData[#Data],5,0)</f>
        <v>71</v>
      </c>
      <c r="K174" s="7">
        <f>VLOOKUP(InputData[[#This Row],[PRODUCT ID]],[1]!MasterData[#Data],6,0)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27</v>
      </c>
      <c r="C175" s="5">
        <v>6</v>
      </c>
      <c r="D175" s="5" t="s">
        <v>22</v>
      </c>
      <c r="E175" s="5" t="s">
        <v>18</v>
      </c>
      <c r="F175" s="6">
        <v>0</v>
      </c>
      <c r="G175" t="str">
        <f>VLOOKUP(InputData[[#This Row],[PRODUCT ID]],[1]!MasterData[#Data],2,0)</f>
        <v>Product25</v>
      </c>
      <c r="H175" t="str">
        <f>VLOOKUP(InputData[[#This Row],[PRODUCT ID]],[1]!MasterData[#Data],3,0)</f>
        <v>Category03</v>
      </c>
      <c r="I175" t="str">
        <f>VLOOKUP(InputData[[#This Row],[PRODUCT ID]],[1]!MasterData[#Data],4,0)</f>
        <v>No.</v>
      </c>
      <c r="J175" s="7">
        <f>VLOOKUP(InputData[[#This Row],[PRODUCT ID]],[1]!MasterData[#Data],5,0)</f>
        <v>7</v>
      </c>
      <c r="K175" s="7">
        <f>VLOOKUP(InputData[[#This Row],[PRODUCT ID]],[1]!MasterData[#Data],6,0)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34</v>
      </c>
      <c r="C176" s="5">
        <v>15</v>
      </c>
      <c r="D176" s="5" t="s">
        <v>22</v>
      </c>
      <c r="E176" s="5" t="s">
        <v>20</v>
      </c>
      <c r="F176" s="6">
        <v>0</v>
      </c>
      <c r="G176" t="str">
        <f>VLOOKUP(InputData[[#This Row],[PRODUCT ID]],[1]!MasterData[#Data],2,0)</f>
        <v>Product20</v>
      </c>
      <c r="H176" t="str">
        <f>VLOOKUP(InputData[[#This Row],[PRODUCT ID]],[1]!MasterData[#Data],3,0)</f>
        <v>Category03</v>
      </c>
      <c r="I176" t="str">
        <f>VLOOKUP(InputData[[#This Row],[PRODUCT ID]],[1]!MasterData[#Data],4,0)</f>
        <v>Lt</v>
      </c>
      <c r="J176" s="7">
        <f>VLOOKUP(InputData[[#This Row],[PRODUCT ID]],[1]!MasterData[#Data],5,0)</f>
        <v>61</v>
      </c>
      <c r="K176" s="7">
        <f>VLOOKUP(InputData[[#This Row],[PRODUCT ID]],[1]!MasterData[#Data],6,0)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25</v>
      </c>
      <c r="C177" s="5">
        <v>9</v>
      </c>
      <c r="D177" s="5" t="s">
        <v>22</v>
      </c>
      <c r="E177" s="5" t="s">
        <v>18</v>
      </c>
      <c r="F177" s="6">
        <v>0</v>
      </c>
      <c r="G177" t="str">
        <f>VLOOKUP(InputData[[#This Row],[PRODUCT ID]],[1]!MasterData[#Data],2,0)</f>
        <v>Product31</v>
      </c>
      <c r="H177" t="str">
        <f>VLOOKUP(InputData[[#This Row],[PRODUCT ID]],[1]!MasterData[#Data],3,0)</f>
        <v>Category04</v>
      </c>
      <c r="I177" t="str">
        <f>VLOOKUP(InputData[[#This Row],[PRODUCT ID]],[1]!MasterData[#Data],4,0)</f>
        <v>Kg</v>
      </c>
      <c r="J177" s="7">
        <f>VLOOKUP(InputData[[#This Row],[PRODUCT ID]],[1]!MasterData[#Data],5,0)</f>
        <v>93</v>
      </c>
      <c r="K177" s="7">
        <f>VLOOKUP(InputData[[#This Row],[PRODUCT ID]],[1]!MasterData[#Data],6,0)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53</v>
      </c>
      <c r="C178" s="5">
        <v>13</v>
      </c>
      <c r="D178" s="5" t="s">
        <v>22</v>
      </c>
      <c r="E178" s="5" t="s">
        <v>18</v>
      </c>
      <c r="F178" s="6">
        <v>0</v>
      </c>
      <c r="G178" t="str">
        <f>VLOOKUP(InputData[[#This Row],[PRODUCT ID]],[1]!MasterData[#Data],2,0)</f>
        <v>Product28</v>
      </c>
      <c r="H178" t="str">
        <f>VLOOKUP(InputData[[#This Row],[PRODUCT ID]],[1]!MasterData[#Data],3,0)</f>
        <v>Category04</v>
      </c>
      <c r="I178" t="str">
        <f>VLOOKUP(InputData[[#This Row],[PRODUCT ID]],[1]!MasterData[#Data],4,0)</f>
        <v>No.</v>
      </c>
      <c r="J178" s="7">
        <f>VLOOKUP(InputData[[#This Row],[PRODUCT ID]],[1]!MasterData[#Data],5,0)</f>
        <v>37</v>
      </c>
      <c r="K178" s="7">
        <f>VLOOKUP(InputData[[#This Row],[PRODUCT ID]],[1]!MasterData[#Data],6,0)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54</v>
      </c>
      <c r="C179" s="5">
        <v>4</v>
      </c>
      <c r="D179" s="5" t="s">
        <v>22</v>
      </c>
      <c r="E179" s="5" t="s">
        <v>18</v>
      </c>
      <c r="F179" s="6">
        <v>0</v>
      </c>
      <c r="G179" t="str">
        <f>VLOOKUP(InputData[[#This Row],[PRODUCT ID]],[1]!MasterData[#Data],2,0)</f>
        <v>Product39</v>
      </c>
      <c r="H179" t="str">
        <f>VLOOKUP(InputData[[#This Row],[PRODUCT ID]],[1]!MasterData[#Data],3,0)</f>
        <v>Category05</v>
      </c>
      <c r="I179" t="str">
        <f>VLOOKUP(InputData[[#This Row],[PRODUCT ID]],[1]!MasterData[#Data],4,0)</f>
        <v>No.</v>
      </c>
      <c r="J179" s="7">
        <f>VLOOKUP(InputData[[#This Row],[PRODUCT ID]],[1]!MasterData[#Data],5,0)</f>
        <v>37</v>
      </c>
      <c r="K179" s="7">
        <f>VLOOKUP(InputData[[#This Row],[PRODUCT ID]],[1]!MasterData[#Data],6,0)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33</v>
      </c>
      <c r="C180" s="5">
        <v>12</v>
      </c>
      <c r="D180" s="5" t="s">
        <v>17</v>
      </c>
      <c r="E180" s="5" t="s">
        <v>18</v>
      </c>
      <c r="F180" s="6">
        <v>0</v>
      </c>
      <c r="G180" t="str">
        <f>VLOOKUP(InputData[[#This Row],[PRODUCT ID]],[1]!MasterData[#Data],2,0)</f>
        <v>Product34</v>
      </c>
      <c r="H180" t="str">
        <f>VLOOKUP(InputData[[#This Row],[PRODUCT ID]],[1]!MasterData[#Data],3,0)</f>
        <v>Category04</v>
      </c>
      <c r="I180" t="str">
        <f>VLOOKUP(InputData[[#This Row],[PRODUCT ID]],[1]!MasterData[#Data],4,0)</f>
        <v>Lt</v>
      </c>
      <c r="J180" s="7">
        <f>VLOOKUP(InputData[[#This Row],[PRODUCT ID]],[1]!MasterData[#Data],5,0)</f>
        <v>55</v>
      </c>
      <c r="K180" s="7">
        <f>VLOOKUP(InputData[[#This Row],[PRODUCT ID]],[1]!MasterData[#Data],6,0)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21</v>
      </c>
      <c r="C181" s="5">
        <v>13</v>
      </c>
      <c r="D181" s="5" t="s">
        <v>22</v>
      </c>
      <c r="E181" s="5" t="s">
        <v>18</v>
      </c>
      <c r="F181" s="6">
        <v>0</v>
      </c>
      <c r="G181" t="str">
        <f>VLOOKUP(InputData[[#This Row],[PRODUCT ID]],[1]!MasterData[#Data],2,0)</f>
        <v>Product13</v>
      </c>
      <c r="H181" t="str">
        <f>VLOOKUP(InputData[[#This Row],[PRODUCT ID]],[1]!MasterData[#Data],3,0)</f>
        <v>Category02</v>
      </c>
      <c r="I181" t="str">
        <f>VLOOKUP(InputData[[#This Row],[PRODUCT ID]],[1]!MasterData[#Data],4,0)</f>
        <v>Kg</v>
      </c>
      <c r="J181" s="7">
        <f>VLOOKUP(InputData[[#This Row],[PRODUCT ID]],[1]!MasterData[#Data],5,0)</f>
        <v>112</v>
      </c>
      <c r="K181" s="7">
        <f>VLOOKUP(InputData[[#This Row],[PRODUCT ID]],[1]!MasterData[#Data],6,0)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36</v>
      </c>
      <c r="C182" s="5">
        <v>2</v>
      </c>
      <c r="D182" s="5" t="s">
        <v>22</v>
      </c>
      <c r="E182" s="5" t="s">
        <v>18</v>
      </c>
      <c r="F182" s="6">
        <v>0</v>
      </c>
      <c r="G182" t="str">
        <f>VLOOKUP(InputData[[#This Row],[PRODUCT ID]],[1]!MasterData[#Data],2,0)</f>
        <v>Product01</v>
      </c>
      <c r="H182" t="str">
        <f>VLOOKUP(InputData[[#This Row],[PRODUCT ID]],[1]!MasterData[#Data],3,0)</f>
        <v>Category01</v>
      </c>
      <c r="I182" t="str">
        <f>VLOOKUP(InputData[[#This Row],[PRODUCT ID]],[1]!MasterData[#Data],4,0)</f>
        <v>Kg</v>
      </c>
      <c r="J182" s="7">
        <f>VLOOKUP(InputData[[#This Row],[PRODUCT ID]],[1]!MasterData[#Data],5,0)</f>
        <v>98</v>
      </c>
      <c r="K182" s="7">
        <f>VLOOKUP(InputData[[#This Row],[PRODUCT ID]],[1]!MasterData[#Data],6,0)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24</v>
      </c>
      <c r="C183" s="5">
        <v>11</v>
      </c>
      <c r="D183" s="5" t="s">
        <v>22</v>
      </c>
      <c r="E183" s="5" t="s">
        <v>18</v>
      </c>
      <c r="F183" s="6">
        <v>0</v>
      </c>
      <c r="G183" t="str">
        <f>VLOOKUP(InputData[[#This Row],[PRODUCT ID]],[1]!MasterData[#Data],2,0)</f>
        <v>Product35</v>
      </c>
      <c r="H183" t="str">
        <f>VLOOKUP(InputData[[#This Row],[PRODUCT ID]],[1]!MasterData[#Data],3,0)</f>
        <v>Category04</v>
      </c>
      <c r="I183" t="str">
        <f>VLOOKUP(InputData[[#This Row],[PRODUCT ID]],[1]!MasterData[#Data],4,0)</f>
        <v>No.</v>
      </c>
      <c r="J183" s="7">
        <f>VLOOKUP(InputData[[#This Row],[PRODUCT ID]],[1]!MasterData[#Data],5,0)</f>
        <v>5</v>
      </c>
      <c r="K183" s="7">
        <f>VLOOKUP(InputData[[#This Row],[PRODUCT ID]],[1]!MasterData[#Data],6,0)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16</v>
      </c>
      <c r="C184" s="5">
        <v>1</v>
      </c>
      <c r="D184" s="5" t="s">
        <v>17</v>
      </c>
      <c r="E184" s="5" t="s">
        <v>20</v>
      </c>
      <c r="F184" s="6">
        <v>0</v>
      </c>
      <c r="G184" t="str">
        <f>VLOOKUP(InputData[[#This Row],[PRODUCT ID]],[1]!MasterData[#Data],2,0)</f>
        <v>Product24</v>
      </c>
      <c r="H184" t="str">
        <f>VLOOKUP(InputData[[#This Row],[PRODUCT ID]],[1]!MasterData[#Data],3,0)</f>
        <v>Category03</v>
      </c>
      <c r="I184" t="str">
        <f>VLOOKUP(InputData[[#This Row],[PRODUCT ID]],[1]!MasterData[#Data],4,0)</f>
        <v>Ft</v>
      </c>
      <c r="J184" s="7">
        <f>VLOOKUP(InputData[[#This Row],[PRODUCT ID]],[1]!MasterData[#Data],5,0)</f>
        <v>144</v>
      </c>
      <c r="K184" s="7">
        <f>VLOOKUP(InputData[[#This Row],[PRODUCT ID]],[1]!MasterData[#Data],6,0)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26</v>
      </c>
      <c r="C185" s="5">
        <v>14</v>
      </c>
      <c r="D185" s="5" t="s">
        <v>18</v>
      </c>
      <c r="E185" s="5" t="s">
        <v>18</v>
      </c>
      <c r="F185" s="6">
        <v>0</v>
      </c>
      <c r="G185" t="str">
        <f>VLOOKUP(InputData[[#This Row],[PRODUCT ID]],[1]!MasterData[#Data],2,0)</f>
        <v>Product03</v>
      </c>
      <c r="H185" t="str">
        <f>VLOOKUP(InputData[[#This Row],[PRODUCT ID]],[1]!MasterData[#Data],3,0)</f>
        <v>Category01</v>
      </c>
      <c r="I185" t="str">
        <f>VLOOKUP(InputData[[#This Row],[PRODUCT ID]],[1]!MasterData[#Data],4,0)</f>
        <v>Kg</v>
      </c>
      <c r="J185" s="7">
        <f>VLOOKUP(InputData[[#This Row],[PRODUCT ID]],[1]!MasterData[#Data],5,0)</f>
        <v>71</v>
      </c>
      <c r="K185" s="7">
        <f>VLOOKUP(InputData[[#This Row],[PRODUCT ID]],[1]!MasterData[#Data],6,0)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61</v>
      </c>
      <c r="C186" s="5">
        <v>8</v>
      </c>
      <c r="D186" s="5" t="s">
        <v>22</v>
      </c>
      <c r="E186" s="5" t="s">
        <v>18</v>
      </c>
      <c r="F186" s="6">
        <v>0</v>
      </c>
      <c r="G186" t="str">
        <f>VLOOKUP(InputData[[#This Row],[PRODUCT ID]],[1]!MasterData[#Data],2,0)</f>
        <v>Product41</v>
      </c>
      <c r="H186" t="str">
        <f>VLOOKUP(InputData[[#This Row],[PRODUCT ID]],[1]!MasterData[#Data],3,0)</f>
        <v>Category05</v>
      </c>
      <c r="I186" t="str">
        <f>VLOOKUP(InputData[[#This Row],[PRODUCT ID]],[1]!MasterData[#Data],4,0)</f>
        <v>Ft</v>
      </c>
      <c r="J186" s="7">
        <f>VLOOKUP(InputData[[#This Row],[PRODUCT ID]],[1]!MasterData[#Data],5,0)</f>
        <v>138</v>
      </c>
      <c r="K186" s="7">
        <f>VLOOKUP(InputData[[#This Row],[PRODUCT ID]],[1]!MasterData[#Data],6,0)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53</v>
      </c>
      <c r="C187" s="5">
        <v>7</v>
      </c>
      <c r="D187" s="5" t="s">
        <v>22</v>
      </c>
      <c r="E187" s="5" t="s">
        <v>18</v>
      </c>
      <c r="F187" s="6">
        <v>0</v>
      </c>
      <c r="G187" t="str">
        <f>VLOOKUP(InputData[[#This Row],[PRODUCT ID]],[1]!MasterData[#Data],2,0)</f>
        <v>Product28</v>
      </c>
      <c r="H187" t="str">
        <f>VLOOKUP(InputData[[#This Row],[PRODUCT ID]],[1]!MasterData[#Data],3,0)</f>
        <v>Category04</v>
      </c>
      <c r="I187" t="str">
        <f>VLOOKUP(InputData[[#This Row],[PRODUCT ID]],[1]!MasterData[#Data],4,0)</f>
        <v>No.</v>
      </c>
      <c r="J187" s="7">
        <f>VLOOKUP(InputData[[#This Row],[PRODUCT ID]],[1]!MasterData[#Data],5,0)</f>
        <v>37</v>
      </c>
      <c r="K187" s="7">
        <f>VLOOKUP(InputData[[#This Row],[PRODUCT ID]],[1]!MasterData[#Data],6,0)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32</v>
      </c>
      <c r="C188" s="5">
        <v>15</v>
      </c>
      <c r="D188" s="5" t="s">
        <v>22</v>
      </c>
      <c r="E188" s="5" t="s">
        <v>18</v>
      </c>
      <c r="F188" s="6">
        <v>0</v>
      </c>
      <c r="G188" t="str">
        <f>VLOOKUP(InputData[[#This Row],[PRODUCT ID]],[1]!MasterData[#Data],2,0)</f>
        <v>Product23</v>
      </c>
      <c r="H188" t="str">
        <f>VLOOKUP(InputData[[#This Row],[PRODUCT ID]],[1]!MasterData[#Data],3,0)</f>
        <v>Category03</v>
      </c>
      <c r="I188" t="str">
        <f>VLOOKUP(InputData[[#This Row],[PRODUCT ID]],[1]!MasterData[#Data],4,0)</f>
        <v>Ft</v>
      </c>
      <c r="J188" s="7">
        <f>VLOOKUP(InputData[[#This Row],[PRODUCT ID]],[1]!MasterData[#Data],5,0)</f>
        <v>141</v>
      </c>
      <c r="K188" s="7">
        <f>VLOOKUP(InputData[[#This Row],[PRODUCT ID]],[1]!MasterData[#Data],6,0)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38</v>
      </c>
      <c r="C189" s="5">
        <v>1</v>
      </c>
      <c r="D189" s="5" t="s">
        <v>22</v>
      </c>
      <c r="E189" s="5" t="s">
        <v>20</v>
      </c>
      <c r="F189" s="6">
        <v>0</v>
      </c>
      <c r="G189" t="str">
        <f>VLOOKUP(InputData[[#This Row],[PRODUCT ID]],[1]!MasterData[#Data],2,0)</f>
        <v>Product32</v>
      </c>
      <c r="H189" t="str">
        <f>VLOOKUP(InputData[[#This Row],[PRODUCT ID]],[1]!MasterData[#Data],3,0)</f>
        <v>Category04</v>
      </c>
      <c r="I189" t="str">
        <f>VLOOKUP(InputData[[#This Row],[PRODUCT ID]],[1]!MasterData[#Data],4,0)</f>
        <v>Kg</v>
      </c>
      <c r="J189" s="7">
        <f>VLOOKUP(InputData[[#This Row],[PRODUCT ID]],[1]!MasterData[#Data],5,0)</f>
        <v>89</v>
      </c>
      <c r="K189" s="7">
        <f>VLOOKUP(InputData[[#This Row],[PRODUCT ID]],[1]!MasterData[#Data],6,0)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60</v>
      </c>
      <c r="C190" s="5">
        <v>5</v>
      </c>
      <c r="D190" s="5" t="s">
        <v>22</v>
      </c>
      <c r="E190" s="5" t="s">
        <v>18</v>
      </c>
      <c r="F190" s="6">
        <v>0</v>
      </c>
      <c r="G190" t="str">
        <f>VLOOKUP(InputData[[#This Row],[PRODUCT ID]],[1]!MasterData[#Data],2,0)</f>
        <v>Product19</v>
      </c>
      <c r="H190" t="str">
        <f>VLOOKUP(InputData[[#This Row],[PRODUCT ID]],[1]!MasterData[#Data],3,0)</f>
        <v>Category02</v>
      </c>
      <c r="I190" t="str">
        <f>VLOOKUP(InputData[[#This Row],[PRODUCT ID]],[1]!MasterData[#Data],4,0)</f>
        <v>Ft</v>
      </c>
      <c r="J190" s="7">
        <f>VLOOKUP(InputData[[#This Row],[PRODUCT ID]],[1]!MasterData[#Data],5,0)</f>
        <v>150</v>
      </c>
      <c r="K190" s="7">
        <f>VLOOKUP(InputData[[#This Row],[PRODUCT ID]],[1]!MasterData[#Data],6,0)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31</v>
      </c>
      <c r="C191" s="5">
        <v>4</v>
      </c>
      <c r="D191" s="5" t="s">
        <v>22</v>
      </c>
      <c r="E191" s="5" t="s">
        <v>18</v>
      </c>
      <c r="F191" s="6">
        <v>0</v>
      </c>
      <c r="G191" t="str">
        <f>VLOOKUP(InputData[[#This Row],[PRODUCT ID]],[1]!MasterData[#Data],2,0)</f>
        <v>Product44</v>
      </c>
      <c r="H191" t="str">
        <f>VLOOKUP(InputData[[#This Row],[PRODUCT ID]],[1]!MasterData[#Data],3,0)</f>
        <v>Category05</v>
      </c>
      <c r="I191" t="str">
        <f>VLOOKUP(InputData[[#This Row],[PRODUCT ID]],[1]!MasterData[#Data],4,0)</f>
        <v>Kg</v>
      </c>
      <c r="J191" s="7">
        <f>VLOOKUP(InputData[[#This Row],[PRODUCT ID]],[1]!MasterData[#Data],5,0)</f>
        <v>76</v>
      </c>
      <c r="K191" s="7">
        <f>VLOOKUP(InputData[[#This Row],[PRODUCT ID]],[1]!MasterData[#Data],6,0)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48</v>
      </c>
      <c r="C192" s="5">
        <v>6</v>
      </c>
      <c r="D192" s="5" t="s">
        <v>22</v>
      </c>
      <c r="E192" s="5" t="s">
        <v>18</v>
      </c>
      <c r="F192" s="6">
        <v>0</v>
      </c>
      <c r="G192" t="str">
        <f>VLOOKUP(InputData[[#This Row],[PRODUCT ID]],[1]!MasterData[#Data],2,0)</f>
        <v>Product30</v>
      </c>
      <c r="H192" t="str">
        <f>VLOOKUP(InputData[[#This Row],[PRODUCT ID]],[1]!MasterData[#Data],3,0)</f>
        <v>Category04</v>
      </c>
      <c r="I192" t="str">
        <f>VLOOKUP(InputData[[#This Row],[PRODUCT ID]],[1]!MasterData[#Data],4,0)</f>
        <v>Ft</v>
      </c>
      <c r="J192" s="7">
        <f>VLOOKUP(InputData[[#This Row],[PRODUCT ID]],[1]!MasterData[#Data],5,0)</f>
        <v>148</v>
      </c>
      <c r="K192" s="7">
        <f>VLOOKUP(InputData[[#This Row],[PRODUCT ID]],[1]!MasterData[#Data],6,0)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36</v>
      </c>
      <c r="C193" s="5">
        <v>9</v>
      </c>
      <c r="D193" s="5" t="s">
        <v>17</v>
      </c>
      <c r="E193" s="5" t="s">
        <v>18</v>
      </c>
      <c r="F193" s="6">
        <v>0</v>
      </c>
      <c r="G193" t="str">
        <f>VLOOKUP(InputData[[#This Row],[PRODUCT ID]],[1]!MasterData[#Data],2,0)</f>
        <v>Product01</v>
      </c>
      <c r="H193" t="str">
        <f>VLOOKUP(InputData[[#This Row],[PRODUCT ID]],[1]!MasterData[#Data],3,0)</f>
        <v>Category01</v>
      </c>
      <c r="I193" t="str">
        <f>VLOOKUP(InputData[[#This Row],[PRODUCT ID]],[1]!MasterData[#Data],4,0)</f>
        <v>Kg</v>
      </c>
      <c r="J193" s="7">
        <f>VLOOKUP(InputData[[#This Row],[PRODUCT ID]],[1]!MasterData[#Data],5,0)</f>
        <v>98</v>
      </c>
      <c r="K193" s="7">
        <f>VLOOKUP(InputData[[#This Row],[PRODUCT ID]],[1]!MasterData[#Data],6,0)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62</v>
      </c>
      <c r="C194" s="5">
        <v>2</v>
      </c>
      <c r="D194" s="5" t="s">
        <v>22</v>
      </c>
      <c r="E194" s="5" t="s">
        <v>18</v>
      </c>
      <c r="F194" s="6">
        <v>0</v>
      </c>
      <c r="G194" t="str">
        <f>VLOOKUP(InputData[[#This Row],[PRODUCT ID]],[1]!MasterData[#Data],2,0)</f>
        <v>Product26</v>
      </c>
      <c r="H194" t="str">
        <f>VLOOKUP(InputData[[#This Row],[PRODUCT ID]],[1]!MasterData[#Data],3,0)</f>
        <v>Category04</v>
      </c>
      <c r="I194" t="str">
        <f>VLOOKUP(InputData[[#This Row],[PRODUCT ID]],[1]!MasterData[#Data],4,0)</f>
        <v>No.</v>
      </c>
      <c r="J194" s="7">
        <f>VLOOKUP(InputData[[#This Row],[PRODUCT ID]],[1]!MasterData[#Data],5,0)</f>
        <v>18</v>
      </c>
      <c r="K194" s="7">
        <f>VLOOKUP(InputData[[#This Row],[PRODUCT ID]],[1]!MasterData[#Data],6,0)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36</v>
      </c>
      <c r="C195" s="5">
        <v>6</v>
      </c>
      <c r="D195" s="5" t="s">
        <v>17</v>
      </c>
      <c r="E195" s="5" t="s">
        <v>18</v>
      </c>
      <c r="F195" s="6">
        <v>0</v>
      </c>
      <c r="G195" t="str">
        <f>VLOOKUP(InputData[[#This Row],[PRODUCT ID]],[1]!MasterData[#Data],2,0)</f>
        <v>Product01</v>
      </c>
      <c r="H195" t="str">
        <f>VLOOKUP(InputData[[#This Row],[PRODUCT ID]],[1]!MasterData[#Data],3,0)</f>
        <v>Category01</v>
      </c>
      <c r="I195" t="str">
        <f>VLOOKUP(InputData[[#This Row],[PRODUCT ID]],[1]!MasterData[#Data],4,0)</f>
        <v>Kg</v>
      </c>
      <c r="J195" s="7">
        <f>VLOOKUP(InputData[[#This Row],[PRODUCT ID]],[1]!MasterData[#Data],5,0)</f>
        <v>98</v>
      </c>
      <c r="K195" s="7">
        <f>VLOOKUP(InputData[[#This Row],[PRODUCT ID]],[1]!MasterData[#Data],6,0)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61</v>
      </c>
      <c r="C196" s="5">
        <v>7</v>
      </c>
      <c r="D196" s="5" t="s">
        <v>22</v>
      </c>
      <c r="E196" s="5" t="s">
        <v>20</v>
      </c>
      <c r="F196" s="6">
        <v>0</v>
      </c>
      <c r="G196" t="str">
        <f>VLOOKUP(InputData[[#This Row],[PRODUCT ID]],[1]!MasterData[#Data],2,0)</f>
        <v>Product41</v>
      </c>
      <c r="H196" t="str">
        <f>VLOOKUP(InputData[[#This Row],[PRODUCT ID]],[1]!MasterData[#Data],3,0)</f>
        <v>Category05</v>
      </c>
      <c r="I196" t="str">
        <f>VLOOKUP(InputData[[#This Row],[PRODUCT ID]],[1]!MasterData[#Data],4,0)</f>
        <v>Ft</v>
      </c>
      <c r="J196" s="7">
        <f>VLOOKUP(InputData[[#This Row],[PRODUCT ID]],[1]!MasterData[#Data],5,0)</f>
        <v>138</v>
      </c>
      <c r="K196" s="7">
        <f>VLOOKUP(InputData[[#This Row],[PRODUCT ID]],[1]!MasterData[#Data],6,0)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30</v>
      </c>
      <c r="C197" s="5">
        <v>6</v>
      </c>
      <c r="D197" s="5" t="s">
        <v>22</v>
      </c>
      <c r="E197" s="5" t="s">
        <v>18</v>
      </c>
      <c r="F197" s="6">
        <v>0</v>
      </c>
      <c r="G197" t="str">
        <f>VLOOKUP(InputData[[#This Row],[PRODUCT ID]],[1]!MasterData[#Data],2,0)</f>
        <v>Product42</v>
      </c>
      <c r="H197" t="str">
        <f>VLOOKUP(InputData[[#This Row],[PRODUCT ID]],[1]!MasterData[#Data],3,0)</f>
        <v>Category05</v>
      </c>
      <c r="I197" t="str">
        <f>VLOOKUP(InputData[[#This Row],[PRODUCT ID]],[1]!MasterData[#Data],4,0)</f>
        <v>Ft</v>
      </c>
      <c r="J197" s="7">
        <f>VLOOKUP(InputData[[#This Row],[PRODUCT ID]],[1]!MasterData[#Data],5,0)</f>
        <v>120</v>
      </c>
      <c r="K197" s="7">
        <f>VLOOKUP(InputData[[#This Row],[PRODUCT ID]],[1]!MasterData[#Data],6,0)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30</v>
      </c>
      <c r="C198" s="5">
        <v>14</v>
      </c>
      <c r="D198" s="5" t="s">
        <v>22</v>
      </c>
      <c r="E198" s="5" t="s">
        <v>18</v>
      </c>
      <c r="F198" s="6">
        <v>0</v>
      </c>
      <c r="G198" t="str">
        <f>VLOOKUP(InputData[[#This Row],[PRODUCT ID]],[1]!MasterData[#Data],2,0)</f>
        <v>Product42</v>
      </c>
      <c r="H198" t="str">
        <f>VLOOKUP(InputData[[#This Row],[PRODUCT ID]],[1]!MasterData[#Data],3,0)</f>
        <v>Category05</v>
      </c>
      <c r="I198" t="str">
        <f>VLOOKUP(InputData[[#This Row],[PRODUCT ID]],[1]!MasterData[#Data],4,0)</f>
        <v>Ft</v>
      </c>
      <c r="J198" s="7">
        <f>VLOOKUP(InputData[[#This Row],[PRODUCT ID]],[1]!MasterData[#Data],5,0)</f>
        <v>120</v>
      </c>
      <c r="K198" s="7">
        <f>VLOOKUP(InputData[[#This Row],[PRODUCT ID]],[1]!MasterData[#Data],6,0)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34</v>
      </c>
      <c r="C199" s="5">
        <v>7</v>
      </c>
      <c r="D199" s="5" t="s">
        <v>17</v>
      </c>
      <c r="E199" s="5" t="s">
        <v>20</v>
      </c>
      <c r="F199" s="6">
        <v>0</v>
      </c>
      <c r="G199" t="str">
        <f>VLOOKUP(InputData[[#This Row],[PRODUCT ID]],[1]!MasterData[#Data],2,0)</f>
        <v>Product20</v>
      </c>
      <c r="H199" t="str">
        <f>VLOOKUP(InputData[[#This Row],[PRODUCT ID]],[1]!MasterData[#Data],3,0)</f>
        <v>Category03</v>
      </c>
      <c r="I199" t="str">
        <f>VLOOKUP(InputData[[#This Row],[PRODUCT ID]],[1]!MasterData[#Data],4,0)</f>
        <v>Lt</v>
      </c>
      <c r="J199" s="7">
        <f>VLOOKUP(InputData[[#This Row],[PRODUCT ID]],[1]!MasterData[#Data],5,0)</f>
        <v>61</v>
      </c>
      <c r="K199" s="7">
        <f>VLOOKUP(InputData[[#This Row],[PRODUCT ID]],[1]!MasterData[#Data],6,0)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37</v>
      </c>
      <c r="C200" s="5">
        <v>2</v>
      </c>
      <c r="D200" s="5" t="s">
        <v>18</v>
      </c>
      <c r="E200" s="5" t="s">
        <v>20</v>
      </c>
      <c r="F200" s="6">
        <v>0</v>
      </c>
      <c r="G200" t="str">
        <f>VLOOKUP(InputData[[#This Row],[PRODUCT ID]],[1]!MasterData[#Data],2,0)</f>
        <v>Product40</v>
      </c>
      <c r="H200" t="str">
        <f>VLOOKUP(InputData[[#This Row],[PRODUCT ID]],[1]!MasterData[#Data],3,0)</f>
        <v>Category05</v>
      </c>
      <c r="I200" t="str">
        <f>VLOOKUP(InputData[[#This Row],[PRODUCT ID]],[1]!MasterData[#Data],4,0)</f>
        <v>Kg</v>
      </c>
      <c r="J200" s="7">
        <f>VLOOKUP(InputData[[#This Row],[PRODUCT ID]],[1]!MasterData[#Data],5,0)</f>
        <v>90</v>
      </c>
      <c r="K200" s="7">
        <f>VLOOKUP(InputData[[#This Row],[PRODUCT ID]],[1]!MasterData[#Data],6,0)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49</v>
      </c>
      <c r="C201" s="5">
        <v>4</v>
      </c>
      <c r="D201" s="5" t="s">
        <v>22</v>
      </c>
      <c r="E201" s="5" t="s">
        <v>20</v>
      </c>
      <c r="F201" s="6">
        <v>0</v>
      </c>
      <c r="G201" t="str">
        <f>VLOOKUP(InputData[[#This Row],[PRODUCT ID]],[1]!MasterData[#Data],2,0)</f>
        <v>Product02</v>
      </c>
      <c r="H201" t="str">
        <f>VLOOKUP(InputData[[#This Row],[PRODUCT ID]],[1]!MasterData[#Data],3,0)</f>
        <v>Category01</v>
      </c>
      <c r="I201" t="str">
        <f>VLOOKUP(InputData[[#This Row],[PRODUCT ID]],[1]!MasterData[#Data],4,0)</f>
        <v>Kg</v>
      </c>
      <c r="J201" s="7">
        <f>VLOOKUP(InputData[[#This Row],[PRODUCT ID]],[1]!MasterData[#Data],5,0)</f>
        <v>105</v>
      </c>
      <c r="K201" s="7">
        <f>VLOOKUP(InputData[[#This Row],[PRODUCT ID]],[1]!MasterData[#Data],6,0)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50</v>
      </c>
      <c r="C202" s="5">
        <v>12</v>
      </c>
      <c r="D202" s="5" t="s">
        <v>22</v>
      </c>
      <c r="E202" s="5" t="s">
        <v>20</v>
      </c>
      <c r="F202" s="6">
        <v>0</v>
      </c>
      <c r="G202" t="str">
        <f>VLOOKUP(InputData[[#This Row],[PRODUCT ID]],[1]!MasterData[#Data],2,0)</f>
        <v>Product18</v>
      </c>
      <c r="H202" t="str">
        <f>VLOOKUP(InputData[[#This Row],[PRODUCT ID]],[1]!MasterData[#Data],3,0)</f>
        <v>Category02</v>
      </c>
      <c r="I202" t="str">
        <f>VLOOKUP(InputData[[#This Row],[PRODUCT ID]],[1]!MasterData[#Data],4,0)</f>
        <v>No.</v>
      </c>
      <c r="J202" s="7">
        <f>VLOOKUP(InputData[[#This Row],[PRODUCT ID]],[1]!MasterData[#Data],5,0)</f>
        <v>37</v>
      </c>
      <c r="K202" s="7">
        <f>VLOOKUP(InputData[[#This Row],[PRODUCT ID]],[1]!MasterData[#Data],6,0)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52</v>
      </c>
      <c r="C203" s="5">
        <v>7</v>
      </c>
      <c r="D203" s="5" t="s">
        <v>18</v>
      </c>
      <c r="E203" s="5" t="s">
        <v>18</v>
      </c>
      <c r="F203" s="6">
        <v>0</v>
      </c>
      <c r="G203" t="str">
        <f>VLOOKUP(InputData[[#This Row],[PRODUCT ID]],[1]!MasterData[#Data],2,0)</f>
        <v>Product21</v>
      </c>
      <c r="H203" t="str">
        <f>VLOOKUP(InputData[[#This Row],[PRODUCT ID]],[1]!MasterData[#Data],3,0)</f>
        <v>Category03</v>
      </c>
      <c r="I203" t="str">
        <f>VLOOKUP(InputData[[#This Row],[PRODUCT ID]],[1]!MasterData[#Data],4,0)</f>
        <v>Ft</v>
      </c>
      <c r="J203" s="7">
        <f>VLOOKUP(InputData[[#This Row],[PRODUCT ID]],[1]!MasterData[#Data],5,0)</f>
        <v>126</v>
      </c>
      <c r="K203" s="7">
        <f>VLOOKUP(InputData[[#This Row],[PRODUCT ID]],[1]!MasterData[#Data],6,0)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33</v>
      </c>
      <c r="C204" s="5">
        <v>1</v>
      </c>
      <c r="D204" s="5" t="s">
        <v>22</v>
      </c>
      <c r="E204" s="5" t="s">
        <v>20</v>
      </c>
      <c r="F204" s="6">
        <v>0</v>
      </c>
      <c r="G204" t="str">
        <f>VLOOKUP(InputData[[#This Row],[PRODUCT ID]],[1]!MasterData[#Data],2,0)</f>
        <v>Product34</v>
      </c>
      <c r="H204" t="str">
        <f>VLOOKUP(InputData[[#This Row],[PRODUCT ID]],[1]!MasterData[#Data],3,0)</f>
        <v>Category04</v>
      </c>
      <c r="I204" t="str">
        <f>VLOOKUP(InputData[[#This Row],[PRODUCT ID]],[1]!MasterData[#Data],4,0)</f>
        <v>Lt</v>
      </c>
      <c r="J204" s="7">
        <f>VLOOKUP(InputData[[#This Row],[PRODUCT ID]],[1]!MasterData[#Data],5,0)</f>
        <v>55</v>
      </c>
      <c r="K204" s="7">
        <f>VLOOKUP(InputData[[#This Row],[PRODUCT ID]],[1]!MasterData[#Data],6,0)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29</v>
      </c>
      <c r="C205" s="5">
        <v>9</v>
      </c>
      <c r="D205" s="5" t="s">
        <v>18</v>
      </c>
      <c r="E205" s="5" t="s">
        <v>18</v>
      </c>
      <c r="F205" s="6">
        <v>0</v>
      </c>
      <c r="G205" t="str">
        <f>VLOOKUP(InputData[[#This Row],[PRODUCT ID]],[1]!MasterData[#Data],2,0)</f>
        <v>Product14</v>
      </c>
      <c r="H205" t="str">
        <f>VLOOKUP(InputData[[#This Row],[PRODUCT ID]],[1]!MasterData[#Data],3,0)</f>
        <v>Category02</v>
      </c>
      <c r="I205" t="str">
        <f>VLOOKUP(InputData[[#This Row],[PRODUCT ID]],[1]!MasterData[#Data],4,0)</f>
        <v>Kg</v>
      </c>
      <c r="J205" s="7">
        <f>VLOOKUP(InputData[[#This Row],[PRODUCT ID]],[1]!MasterData[#Data],5,0)</f>
        <v>112</v>
      </c>
      <c r="K205" s="7">
        <f>VLOOKUP(InputData[[#This Row],[PRODUCT ID]],[1]!MasterData[#Data],6,0)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35</v>
      </c>
      <c r="C206" s="5">
        <v>5</v>
      </c>
      <c r="D206" s="5" t="s">
        <v>18</v>
      </c>
      <c r="E206" s="5" t="s">
        <v>18</v>
      </c>
      <c r="F206" s="6">
        <v>0</v>
      </c>
      <c r="G206" t="str">
        <f>VLOOKUP(InputData[[#This Row],[PRODUCT ID]],[1]!MasterData[#Data],2,0)</f>
        <v>Product06</v>
      </c>
      <c r="H206" t="str">
        <f>VLOOKUP(InputData[[#This Row],[PRODUCT ID]],[1]!MasterData[#Data],3,0)</f>
        <v>Category01</v>
      </c>
      <c r="I206" t="str">
        <f>VLOOKUP(InputData[[#This Row],[PRODUCT ID]],[1]!MasterData[#Data],4,0)</f>
        <v>Kg</v>
      </c>
      <c r="J206" s="7">
        <f>VLOOKUP(InputData[[#This Row],[PRODUCT ID]],[1]!MasterData[#Data],5,0)</f>
        <v>75</v>
      </c>
      <c r="K206" s="7">
        <f>VLOOKUP(InputData[[#This Row],[PRODUCT ID]],[1]!MasterData[#Data],6,0)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48</v>
      </c>
      <c r="C207" s="5">
        <v>14</v>
      </c>
      <c r="D207" s="5" t="s">
        <v>18</v>
      </c>
      <c r="E207" s="5" t="s">
        <v>20</v>
      </c>
      <c r="F207" s="6">
        <v>0</v>
      </c>
      <c r="G207" t="str">
        <f>VLOOKUP(InputData[[#This Row],[PRODUCT ID]],[1]!MasterData[#Data],2,0)</f>
        <v>Product30</v>
      </c>
      <c r="H207" t="str">
        <f>VLOOKUP(InputData[[#This Row],[PRODUCT ID]],[1]!MasterData[#Data],3,0)</f>
        <v>Category04</v>
      </c>
      <c r="I207" t="str">
        <f>VLOOKUP(InputData[[#This Row],[PRODUCT ID]],[1]!MasterData[#Data],4,0)</f>
        <v>Ft</v>
      </c>
      <c r="J207" s="7">
        <f>VLOOKUP(InputData[[#This Row],[PRODUCT ID]],[1]!MasterData[#Data],5,0)</f>
        <v>148</v>
      </c>
      <c r="K207" s="7">
        <f>VLOOKUP(InputData[[#This Row],[PRODUCT ID]],[1]!MasterData[#Data],6,0)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29</v>
      </c>
      <c r="C208" s="5">
        <v>15</v>
      </c>
      <c r="D208" s="5" t="s">
        <v>22</v>
      </c>
      <c r="E208" s="5" t="s">
        <v>18</v>
      </c>
      <c r="F208" s="6">
        <v>0</v>
      </c>
      <c r="G208" t="str">
        <f>VLOOKUP(InputData[[#This Row],[PRODUCT ID]],[1]!MasterData[#Data],2,0)</f>
        <v>Product14</v>
      </c>
      <c r="H208" t="str">
        <f>VLOOKUP(InputData[[#This Row],[PRODUCT ID]],[1]!MasterData[#Data],3,0)</f>
        <v>Category02</v>
      </c>
      <c r="I208" t="str">
        <f>VLOOKUP(InputData[[#This Row],[PRODUCT ID]],[1]!MasterData[#Data],4,0)</f>
        <v>Kg</v>
      </c>
      <c r="J208" s="7">
        <f>VLOOKUP(InputData[[#This Row],[PRODUCT ID]],[1]!MasterData[#Data],5,0)</f>
        <v>112</v>
      </c>
      <c r="K208" s="7">
        <f>VLOOKUP(InputData[[#This Row],[PRODUCT ID]],[1]!MasterData[#Data],6,0)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60</v>
      </c>
      <c r="C209" s="5">
        <v>9</v>
      </c>
      <c r="D209" s="5" t="s">
        <v>22</v>
      </c>
      <c r="E209" s="5" t="s">
        <v>18</v>
      </c>
      <c r="F209" s="6">
        <v>0</v>
      </c>
      <c r="G209" t="str">
        <f>VLOOKUP(InputData[[#This Row],[PRODUCT ID]],[1]!MasterData[#Data],2,0)</f>
        <v>Product19</v>
      </c>
      <c r="H209" t="str">
        <f>VLOOKUP(InputData[[#This Row],[PRODUCT ID]],[1]!MasterData[#Data],3,0)</f>
        <v>Category02</v>
      </c>
      <c r="I209" t="str">
        <f>VLOOKUP(InputData[[#This Row],[PRODUCT ID]],[1]!MasterData[#Data],4,0)</f>
        <v>Ft</v>
      </c>
      <c r="J209" s="7">
        <f>VLOOKUP(InputData[[#This Row],[PRODUCT ID]],[1]!MasterData[#Data],5,0)</f>
        <v>150</v>
      </c>
      <c r="K209" s="7">
        <f>VLOOKUP(InputData[[#This Row],[PRODUCT ID]],[1]!MasterData[#Data],6,0)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24</v>
      </c>
      <c r="C210" s="5">
        <v>1</v>
      </c>
      <c r="D210" s="5" t="s">
        <v>22</v>
      </c>
      <c r="E210" s="5" t="s">
        <v>18</v>
      </c>
      <c r="F210" s="6">
        <v>0</v>
      </c>
      <c r="G210" t="str">
        <f>VLOOKUP(InputData[[#This Row],[PRODUCT ID]],[1]!MasterData[#Data],2,0)</f>
        <v>Product35</v>
      </c>
      <c r="H210" t="str">
        <f>VLOOKUP(InputData[[#This Row],[PRODUCT ID]],[1]!MasterData[#Data],3,0)</f>
        <v>Category04</v>
      </c>
      <c r="I210" t="str">
        <f>VLOOKUP(InputData[[#This Row],[PRODUCT ID]],[1]!MasterData[#Data],4,0)</f>
        <v>No.</v>
      </c>
      <c r="J210" s="7">
        <f>VLOOKUP(InputData[[#This Row],[PRODUCT ID]],[1]!MasterData[#Data],5,0)</f>
        <v>5</v>
      </c>
      <c r="K210" s="7">
        <f>VLOOKUP(InputData[[#This Row],[PRODUCT ID]],[1]!MasterData[#Data],6,0)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63</v>
      </c>
      <c r="C211" s="5">
        <v>12</v>
      </c>
      <c r="D211" s="5" t="s">
        <v>18</v>
      </c>
      <c r="E211" s="5" t="s">
        <v>18</v>
      </c>
      <c r="F211" s="6">
        <v>0</v>
      </c>
      <c r="G211" t="str">
        <f>VLOOKUP(InputData[[#This Row],[PRODUCT ID]],[1]!MasterData[#Data],2,0)</f>
        <v>Product36</v>
      </c>
      <c r="H211" t="str">
        <f>VLOOKUP(InputData[[#This Row],[PRODUCT ID]],[1]!MasterData[#Data],3,0)</f>
        <v>Category04</v>
      </c>
      <c r="I211" t="str">
        <f>VLOOKUP(InputData[[#This Row],[PRODUCT ID]],[1]!MasterData[#Data],4,0)</f>
        <v>Kg</v>
      </c>
      <c r="J211" s="7">
        <f>VLOOKUP(InputData[[#This Row],[PRODUCT ID]],[1]!MasterData[#Data],5,0)</f>
        <v>90</v>
      </c>
      <c r="K211" s="7">
        <f>VLOOKUP(InputData[[#This Row],[PRODUCT ID]],[1]!MasterData[#Data],6,0)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62</v>
      </c>
      <c r="C212" s="5">
        <v>6</v>
      </c>
      <c r="D212" s="5" t="s">
        <v>22</v>
      </c>
      <c r="E212" s="5" t="s">
        <v>20</v>
      </c>
      <c r="F212" s="6">
        <v>0</v>
      </c>
      <c r="G212" t="str">
        <f>VLOOKUP(InputData[[#This Row],[PRODUCT ID]],[1]!MasterData[#Data],2,0)</f>
        <v>Product26</v>
      </c>
      <c r="H212" t="str">
        <f>VLOOKUP(InputData[[#This Row],[PRODUCT ID]],[1]!MasterData[#Data],3,0)</f>
        <v>Category04</v>
      </c>
      <c r="I212" t="str">
        <f>VLOOKUP(InputData[[#This Row],[PRODUCT ID]],[1]!MasterData[#Data],4,0)</f>
        <v>No.</v>
      </c>
      <c r="J212" s="7">
        <f>VLOOKUP(InputData[[#This Row],[PRODUCT ID]],[1]!MasterData[#Data],5,0)</f>
        <v>18</v>
      </c>
      <c r="K212" s="7">
        <f>VLOOKUP(InputData[[#This Row],[PRODUCT ID]],[1]!MasterData[#Data],6,0)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19</v>
      </c>
      <c r="C213" s="5">
        <v>5</v>
      </c>
      <c r="D213" s="5" t="s">
        <v>22</v>
      </c>
      <c r="E213" s="5" t="s">
        <v>20</v>
      </c>
      <c r="F213" s="6">
        <v>0</v>
      </c>
      <c r="G213" t="str">
        <f>VLOOKUP(InputData[[#This Row],[PRODUCT ID]],[1]!MasterData[#Data],2,0)</f>
        <v>Product38</v>
      </c>
      <c r="H213" t="str">
        <f>VLOOKUP(InputData[[#This Row],[PRODUCT ID]],[1]!MasterData[#Data],3,0)</f>
        <v>Category05</v>
      </c>
      <c r="I213" t="str">
        <f>VLOOKUP(InputData[[#This Row],[PRODUCT ID]],[1]!MasterData[#Data],4,0)</f>
        <v>Kg</v>
      </c>
      <c r="J213" s="7">
        <f>VLOOKUP(InputData[[#This Row],[PRODUCT ID]],[1]!MasterData[#Data],5,0)</f>
        <v>72</v>
      </c>
      <c r="K213" s="7">
        <f>VLOOKUP(InputData[[#This Row],[PRODUCT ID]],[1]!MasterData[#Data],6,0)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38</v>
      </c>
      <c r="C214" s="5">
        <v>11</v>
      </c>
      <c r="D214" s="5" t="s">
        <v>18</v>
      </c>
      <c r="E214" s="5" t="s">
        <v>20</v>
      </c>
      <c r="F214" s="6">
        <v>0</v>
      </c>
      <c r="G214" t="str">
        <f>VLOOKUP(InputData[[#This Row],[PRODUCT ID]],[1]!MasterData[#Data],2,0)</f>
        <v>Product32</v>
      </c>
      <c r="H214" t="str">
        <f>VLOOKUP(InputData[[#This Row],[PRODUCT ID]],[1]!MasterData[#Data],3,0)</f>
        <v>Category04</v>
      </c>
      <c r="I214" t="str">
        <f>VLOOKUP(InputData[[#This Row],[PRODUCT ID]],[1]!MasterData[#Data],4,0)</f>
        <v>Kg</v>
      </c>
      <c r="J214" s="7">
        <f>VLOOKUP(InputData[[#This Row],[PRODUCT ID]],[1]!MasterData[#Data],5,0)</f>
        <v>89</v>
      </c>
      <c r="K214" s="7">
        <f>VLOOKUP(InputData[[#This Row],[PRODUCT ID]],[1]!MasterData[#Data],6,0)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24</v>
      </c>
      <c r="C215" s="5">
        <v>14</v>
      </c>
      <c r="D215" s="5" t="s">
        <v>22</v>
      </c>
      <c r="E215" s="5" t="s">
        <v>20</v>
      </c>
      <c r="F215" s="6">
        <v>0</v>
      </c>
      <c r="G215" t="str">
        <f>VLOOKUP(InputData[[#This Row],[PRODUCT ID]],[1]!MasterData[#Data],2,0)</f>
        <v>Product35</v>
      </c>
      <c r="H215" t="str">
        <f>VLOOKUP(InputData[[#This Row],[PRODUCT ID]],[1]!MasterData[#Data],3,0)</f>
        <v>Category04</v>
      </c>
      <c r="I215" t="str">
        <f>VLOOKUP(InputData[[#This Row],[PRODUCT ID]],[1]!MasterData[#Data],4,0)</f>
        <v>No.</v>
      </c>
      <c r="J215" s="7">
        <f>VLOOKUP(InputData[[#This Row],[PRODUCT ID]],[1]!MasterData[#Data],5,0)</f>
        <v>5</v>
      </c>
      <c r="K215" s="7">
        <f>VLOOKUP(InputData[[#This Row],[PRODUCT ID]],[1]!MasterData[#Data],6,0)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51</v>
      </c>
      <c r="C216" s="5">
        <v>15</v>
      </c>
      <c r="D216" s="5" t="s">
        <v>22</v>
      </c>
      <c r="E216" s="5" t="s">
        <v>20</v>
      </c>
      <c r="F216" s="6">
        <v>0</v>
      </c>
      <c r="G216" t="str">
        <f>VLOOKUP(InputData[[#This Row],[PRODUCT ID]],[1]!MasterData[#Data],2,0)</f>
        <v>Product11</v>
      </c>
      <c r="H216" t="str">
        <f>VLOOKUP(InputData[[#This Row],[PRODUCT ID]],[1]!MasterData[#Data],3,0)</f>
        <v>Category02</v>
      </c>
      <c r="I216" t="str">
        <f>VLOOKUP(InputData[[#This Row],[PRODUCT ID]],[1]!MasterData[#Data],4,0)</f>
        <v>Lt</v>
      </c>
      <c r="J216" s="7">
        <f>VLOOKUP(InputData[[#This Row],[PRODUCT ID]],[1]!MasterData[#Data],5,0)</f>
        <v>44</v>
      </c>
      <c r="K216" s="7">
        <f>VLOOKUP(InputData[[#This Row],[PRODUCT ID]],[1]!MasterData[#Data],6,0)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46</v>
      </c>
      <c r="C217" s="5">
        <v>8</v>
      </c>
      <c r="D217" s="5" t="s">
        <v>18</v>
      </c>
      <c r="E217" s="5" t="s">
        <v>18</v>
      </c>
      <c r="F217" s="6">
        <v>0</v>
      </c>
      <c r="G217" t="str">
        <f>VLOOKUP(InputData[[#This Row],[PRODUCT ID]],[1]!MasterData[#Data],2,0)</f>
        <v>Product27</v>
      </c>
      <c r="H217" t="str">
        <f>VLOOKUP(InputData[[#This Row],[PRODUCT ID]],[1]!MasterData[#Data],3,0)</f>
        <v>Category04</v>
      </c>
      <c r="I217" t="str">
        <f>VLOOKUP(InputData[[#This Row],[PRODUCT ID]],[1]!MasterData[#Data],4,0)</f>
        <v>Lt</v>
      </c>
      <c r="J217" s="7">
        <f>VLOOKUP(InputData[[#This Row],[PRODUCT ID]],[1]!MasterData[#Data],5,0)</f>
        <v>48</v>
      </c>
      <c r="K217" s="7">
        <f>VLOOKUP(InputData[[#This Row],[PRODUCT ID]],[1]!MasterData[#Data],6,0)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36</v>
      </c>
      <c r="C218" s="5">
        <v>13</v>
      </c>
      <c r="D218" s="5" t="s">
        <v>22</v>
      </c>
      <c r="E218" s="5" t="s">
        <v>18</v>
      </c>
      <c r="F218" s="6">
        <v>0</v>
      </c>
      <c r="G218" t="str">
        <f>VLOOKUP(InputData[[#This Row],[PRODUCT ID]],[1]!MasterData[#Data],2,0)</f>
        <v>Product01</v>
      </c>
      <c r="H218" t="str">
        <f>VLOOKUP(InputData[[#This Row],[PRODUCT ID]],[1]!MasterData[#Data],3,0)</f>
        <v>Category01</v>
      </c>
      <c r="I218" t="str">
        <f>VLOOKUP(InputData[[#This Row],[PRODUCT ID]],[1]!MasterData[#Data],4,0)</f>
        <v>Kg</v>
      </c>
      <c r="J218" s="7">
        <f>VLOOKUP(InputData[[#This Row],[PRODUCT ID]],[1]!MasterData[#Data],5,0)</f>
        <v>98</v>
      </c>
      <c r="K218" s="7">
        <f>VLOOKUP(InputData[[#This Row],[PRODUCT ID]],[1]!MasterData[#Data],6,0)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27</v>
      </c>
      <c r="C219" s="5">
        <v>6</v>
      </c>
      <c r="D219" s="5" t="s">
        <v>18</v>
      </c>
      <c r="E219" s="5" t="s">
        <v>20</v>
      </c>
      <c r="F219" s="6">
        <v>0</v>
      </c>
      <c r="G219" t="str">
        <f>VLOOKUP(InputData[[#This Row],[PRODUCT ID]],[1]!MasterData[#Data],2,0)</f>
        <v>Product25</v>
      </c>
      <c r="H219" t="str">
        <f>VLOOKUP(InputData[[#This Row],[PRODUCT ID]],[1]!MasterData[#Data],3,0)</f>
        <v>Category03</v>
      </c>
      <c r="I219" t="str">
        <f>VLOOKUP(InputData[[#This Row],[PRODUCT ID]],[1]!MasterData[#Data],4,0)</f>
        <v>No.</v>
      </c>
      <c r="J219" s="7">
        <f>VLOOKUP(InputData[[#This Row],[PRODUCT ID]],[1]!MasterData[#Data],5,0)</f>
        <v>7</v>
      </c>
      <c r="K219" s="7">
        <f>VLOOKUP(InputData[[#This Row],[PRODUCT ID]],[1]!MasterData[#Data],6,0)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52</v>
      </c>
      <c r="C220" s="5">
        <v>13</v>
      </c>
      <c r="D220" s="5" t="s">
        <v>18</v>
      </c>
      <c r="E220" s="5" t="s">
        <v>20</v>
      </c>
      <c r="F220" s="6">
        <v>0</v>
      </c>
      <c r="G220" t="str">
        <f>VLOOKUP(InputData[[#This Row],[PRODUCT ID]],[1]!MasterData[#Data],2,0)</f>
        <v>Product21</v>
      </c>
      <c r="H220" t="str">
        <f>VLOOKUP(InputData[[#This Row],[PRODUCT ID]],[1]!MasterData[#Data],3,0)</f>
        <v>Category03</v>
      </c>
      <c r="I220" t="str">
        <f>VLOOKUP(InputData[[#This Row],[PRODUCT ID]],[1]!MasterData[#Data],4,0)</f>
        <v>Ft</v>
      </c>
      <c r="J220" s="7">
        <f>VLOOKUP(InputData[[#This Row],[PRODUCT ID]],[1]!MasterData[#Data],5,0)</f>
        <v>126</v>
      </c>
      <c r="K220" s="7">
        <f>VLOOKUP(InputData[[#This Row],[PRODUCT ID]],[1]!MasterData[#Data],6,0)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51</v>
      </c>
      <c r="C221" s="5">
        <v>7</v>
      </c>
      <c r="D221" s="5" t="s">
        <v>22</v>
      </c>
      <c r="E221" s="5" t="s">
        <v>20</v>
      </c>
      <c r="F221" s="6">
        <v>0</v>
      </c>
      <c r="G221" t="str">
        <f>VLOOKUP(InputData[[#This Row],[PRODUCT ID]],[1]!MasterData[#Data],2,0)</f>
        <v>Product11</v>
      </c>
      <c r="H221" t="str">
        <f>VLOOKUP(InputData[[#This Row],[PRODUCT ID]],[1]!MasterData[#Data],3,0)</f>
        <v>Category02</v>
      </c>
      <c r="I221" t="str">
        <f>VLOOKUP(InputData[[#This Row],[PRODUCT ID]],[1]!MasterData[#Data],4,0)</f>
        <v>Lt</v>
      </c>
      <c r="J221" s="7">
        <f>VLOOKUP(InputData[[#This Row],[PRODUCT ID]],[1]!MasterData[#Data],5,0)</f>
        <v>44</v>
      </c>
      <c r="K221" s="7">
        <f>VLOOKUP(InputData[[#This Row],[PRODUCT ID]],[1]!MasterData[#Data],6,0)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16</v>
      </c>
      <c r="C222" s="5">
        <v>13</v>
      </c>
      <c r="D222" s="5" t="s">
        <v>18</v>
      </c>
      <c r="E222" s="5" t="s">
        <v>20</v>
      </c>
      <c r="F222" s="6">
        <v>0</v>
      </c>
      <c r="G222" t="str">
        <f>VLOOKUP(InputData[[#This Row],[PRODUCT ID]],[1]!MasterData[#Data],2,0)</f>
        <v>Product24</v>
      </c>
      <c r="H222" t="str">
        <f>VLOOKUP(InputData[[#This Row],[PRODUCT ID]],[1]!MasterData[#Data],3,0)</f>
        <v>Category03</v>
      </c>
      <c r="I222" t="str">
        <f>VLOOKUP(InputData[[#This Row],[PRODUCT ID]],[1]!MasterData[#Data],4,0)</f>
        <v>Ft</v>
      </c>
      <c r="J222" s="7">
        <f>VLOOKUP(InputData[[#This Row],[PRODUCT ID]],[1]!MasterData[#Data],5,0)</f>
        <v>144</v>
      </c>
      <c r="K222" s="7">
        <f>VLOOKUP(InputData[[#This Row],[PRODUCT ID]],[1]!MasterData[#Data],6,0)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57</v>
      </c>
      <c r="C223" s="5">
        <v>1</v>
      </c>
      <c r="D223" s="5" t="s">
        <v>22</v>
      </c>
      <c r="E223" s="5" t="s">
        <v>20</v>
      </c>
      <c r="F223" s="6">
        <v>0</v>
      </c>
      <c r="G223" t="str">
        <f>VLOOKUP(InputData[[#This Row],[PRODUCT ID]],[1]!MasterData[#Data],2,0)</f>
        <v>Product09</v>
      </c>
      <c r="H223" t="str">
        <f>VLOOKUP(InputData[[#This Row],[PRODUCT ID]],[1]!MasterData[#Data],3,0)</f>
        <v>Category01</v>
      </c>
      <c r="I223" t="str">
        <f>VLOOKUP(InputData[[#This Row],[PRODUCT ID]],[1]!MasterData[#Data],4,0)</f>
        <v>No.</v>
      </c>
      <c r="J223" s="7">
        <f>VLOOKUP(InputData[[#This Row],[PRODUCT ID]],[1]!MasterData[#Data],5,0)</f>
        <v>6</v>
      </c>
      <c r="K223" s="7">
        <f>VLOOKUP(InputData[[#This Row],[PRODUCT ID]],[1]!MasterData[#Data],6,0)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51</v>
      </c>
      <c r="C224" s="5">
        <v>3</v>
      </c>
      <c r="D224" s="5" t="s">
        <v>17</v>
      </c>
      <c r="E224" s="5" t="s">
        <v>20</v>
      </c>
      <c r="F224" s="6">
        <v>0</v>
      </c>
      <c r="G224" t="str">
        <f>VLOOKUP(InputData[[#This Row],[PRODUCT ID]],[1]!MasterData[#Data],2,0)</f>
        <v>Product11</v>
      </c>
      <c r="H224" t="str">
        <f>VLOOKUP(InputData[[#This Row],[PRODUCT ID]],[1]!MasterData[#Data],3,0)</f>
        <v>Category02</v>
      </c>
      <c r="I224" t="str">
        <f>VLOOKUP(InputData[[#This Row],[PRODUCT ID]],[1]!MasterData[#Data],4,0)</f>
        <v>Lt</v>
      </c>
      <c r="J224" s="7">
        <f>VLOOKUP(InputData[[#This Row],[PRODUCT ID]],[1]!MasterData[#Data],5,0)</f>
        <v>44</v>
      </c>
      <c r="K224" s="7">
        <f>VLOOKUP(InputData[[#This Row],[PRODUCT ID]],[1]!MasterData[#Data],6,0)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31</v>
      </c>
      <c r="C225" s="5">
        <v>9</v>
      </c>
      <c r="D225" s="5" t="s">
        <v>18</v>
      </c>
      <c r="E225" s="5" t="s">
        <v>20</v>
      </c>
      <c r="F225" s="6">
        <v>0</v>
      </c>
      <c r="G225" t="str">
        <f>VLOOKUP(InputData[[#This Row],[PRODUCT ID]],[1]!MasterData[#Data],2,0)</f>
        <v>Product44</v>
      </c>
      <c r="H225" t="str">
        <f>VLOOKUP(InputData[[#This Row],[PRODUCT ID]],[1]!MasterData[#Data],3,0)</f>
        <v>Category05</v>
      </c>
      <c r="I225" t="str">
        <f>VLOOKUP(InputData[[#This Row],[PRODUCT ID]],[1]!MasterData[#Data],4,0)</f>
        <v>Kg</v>
      </c>
      <c r="J225" s="7">
        <f>VLOOKUP(InputData[[#This Row],[PRODUCT ID]],[1]!MasterData[#Data],5,0)</f>
        <v>76</v>
      </c>
      <c r="K225" s="7">
        <f>VLOOKUP(InputData[[#This Row],[PRODUCT ID]],[1]!MasterData[#Data],6,0)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23</v>
      </c>
      <c r="C226" s="5">
        <v>6</v>
      </c>
      <c r="D226" s="5" t="s">
        <v>17</v>
      </c>
      <c r="E226" s="5" t="s">
        <v>20</v>
      </c>
      <c r="F226" s="6">
        <v>0</v>
      </c>
      <c r="G226" t="str">
        <f>VLOOKUP(InputData[[#This Row],[PRODUCT ID]],[1]!MasterData[#Data],2,0)</f>
        <v>Product04</v>
      </c>
      <c r="H226" t="str">
        <f>VLOOKUP(InputData[[#This Row],[PRODUCT ID]],[1]!MasterData[#Data],3,0)</f>
        <v>Category01</v>
      </c>
      <c r="I226" t="str">
        <f>VLOOKUP(InputData[[#This Row],[PRODUCT ID]],[1]!MasterData[#Data],4,0)</f>
        <v>Lt</v>
      </c>
      <c r="J226" s="7">
        <f>VLOOKUP(InputData[[#This Row],[PRODUCT ID]],[1]!MasterData[#Data],5,0)</f>
        <v>44</v>
      </c>
      <c r="K226" s="7">
        <f>VLOOKUP(InputData[[#This Row],[PRODUCT ID]],[1]!MasterData[#Data],6,0)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45</v>
      </c>
      <c r="C227" s="5">
        <v>1</v>
      </c>
      <c r="D227" s="5" t="s">
        <v>22</v>
      </c>
      <c r="E227" s="5" t="s">
        <v>20</v>
      </c>
      <c r="F227" s="6">
        <v>0</v>
      </c>
      <c r="G227" t="str">
        <f>VLOOKUP(InputData[[#This Row],[PRODUCT ID]],[1]!MasterData[#Data],2,0)</f>
        <v>Product08</v>
      </c>
      <c r="H227" t="str">
        <f>VLOOKUP(InputData[[#This Row],[PRODUCT ID]],[1]!MasterData[#Data],3,0)</f>
        <v>Category01</v>
      </c>
      <c r="I227" t="str">
        <f>VLOOKUP(InputData[[#This Row],[PRODUCT ID]],[1]!MasterData[#Data],4,0)</f>
        <v>Kg</v>
      </c>
      <c r="J227" s="7">
        <f>VLOOKUP(InputData[[#This Row],[PRODUCT ID]],[1]!MasterData[#Data],5,0)</f>
        <v>83</v>
      </c>
      <c r="K227" s="7">
        <f>VLOOKUP(InputData[[#This Row],[PRODUCT ID]],[1]!MasterData[#Data],6,0)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19</v>
      </c>
      <c r="C228" s="5">
        <v>14</v>
      </c>
      <c r="D228" s="5" t="s">
        <v>18</v>
      </c>
      <c r="E228" s="5" t="s">
        <v>18</v>
      </c>
      <c r="F228" s="6">
        <v>0</v>
      </c>
      <c r="G228" t="str">
        <f>VLOOKUP(InputData[[#This Row],[PRODUCT ID]],[1]!MasterData[#Data],2,0)</f>
        <v>Product38</v>
      </c>
      <c r="H228" t="str">
        <f>VLOOKUP(InputData[[#This Row],[PRODUCT ID]],[1]!MasterData[#Data],3,0)</f>
        <v>Category05</v>
      </c>
      <c r="I228" t="str">
        <f>VLOOKUP(InputData[[#This Row],[PRODUCT ID]],[1]!MasterData[#Data],4,0)</f>
        <v>Kg</v>
      </c>
      <c r="J228" s="7">
        <f>VLOOKUP(InputData[[#This Row],[PRODUCT ID]],[1]!MasterData[#Data],5,0)</f>
        <v>72</v>
      </c>
      <c r="K228" s="7">
        <f>VLOOKUP(InputData[[#This Row],[PRODUCT ID]],[1]!MasterData[#Data],6,0)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52</v>
      </c>
      <c r="C229" s="5">
        <v>6</v>
      </c>
      <c r="D229" s="5" t="s">
        <v>18</v>
      </c>
      <c r="E229" s="5" t="s">
        <v>20</v>
      </c>
      <c r="F229" s="6">
        <v>0</v>
      </c>
      <c r="G229" t="str">
        <f>VLOOKUP(InputData[[#This Row],[PRODUCT ID]],[1]!MasterData[#Data],2,0)</f>
        <v>Product21</v>
      </c>
      <c r="H229" t="str">
        <f>VLOOKUP(InputData[[#This Row],[PRODUCT ID]],[1]!MasterData[#Data],3,0)</f>
        <v>Category03</v>
      </c>
      <c r="I229" t="str">
        <f>VLOOKUP(InputData[[#This Row],[PRODUCT ID]],[1]!MasterData[#Data],4,0)</f>
        <v>Ft</v>
      </c>
      <c r="J229" s="7">
        <f>VLOOKUP(InputData[[#This Row],[PRODUCT ID]],[1]!MasterData[#Data],5,0)</f>
        <v>126</v>
      </c>
      <c r="K229" s="7">
        <f>VLOOKUP(InputData[[#This Row],[PRODUCT ID]],[1]!MasterData[#Data],6,0)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21</v>
      </c>
      <c r="C230" s="5">
        <v>12</v>
      </c>
      <c r="D230" s="5" t="s">
        <v>22</v>
      </c>
      <c r="E230" s="5" t="s">
        <v>20</v>
      </c>
      <c r="F230" s="6">
        <v>0</v>
      </c>
      <c r="G230" t="str">
        <f>VLOOKUP(InputData[[#This Row],[PRODUCT ID]],[1]!MasterData[#Data],2,0)</f>
        <v>Product13</v>
      </c>
      <c r="H230" t="str">
        <f>VLOOKUP(InputData[[#This Row],[PRODUCT ID]],[1]!MasterData[#Data],3,0)</f>
        <v>Category02</v>
      </c>
      <c r="I230" t="str">
        <f>VLOOKUP(InputData[[#This Row],[PRODUCT ID]],[1]!MasterData[#Data],4,0)</f>
        <v>Kg</v>
      </c>
      <c r="J230" s="7">
        <f>VLOOKUP(InputData[[#This Row],[PRODUCT ID]],[1]!MasterData[#Data],5,0)</f>
        <v>112</v>
      </c>
      <c r="K230" s="7">
        <f>VLOOKUP(InputData[[#This Row],[PRODUCT ID]],[1]!MasterData[#Data],6,0)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63</v>
      </c>
      <c r="C231" s="5">
        <v>10</v>
      </c>
      <c r="D231" s="5" t="s">
        <v>22</v>
      </c>
      <c r="E231" s="5" t="s">
        <v>18</v>
      </c>
      <c r="F231" s="6">
        <v>0</v>
      </c>
      <c r="G231" t="str">
        <f>VLOOKUP(InputData[[#This Row],[PRODUCT ID]],[1]!MasterData[#Data],2,0)</f>
        <v>Product36</v>
      </c>
      <c r="H231" t="str">
        <f>VLOOKUP(InputData[[#This Row],[PRODUCT ID]],[1]!MasterData[#Data],3,0)</f>
        <v>Category04</v>
      </c>
      <c r="I231" t="str">
        <f>VLOOKUP(InputData[[#This Row],[PRODUCT ID]],[1]!MasterData[#Data],4,0)</f>
        <v>Kg</v>
      </c>
      <c r="J231" s="7">
        <f>VLOOKUP(InputData[[#This Row],[PRODUCT ID]],[1]!MasterData[#Data],5,0)</f>
        <v>90</v>
      </c>
      <c r="K231" s="7">
        <f>VLOOKUP(InputData[[#This Row],[PRODUCT ID]],[1]!MasterData[#Data],6,0)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56</v>
      </c>
      <c r="C232" s="5">
        <v>15</v>
      </c>
      <c r="D232" s="5" t="s">
        <v>22</v>
      </c>
      <c r="E232" s="5" t="s">
        <v>18</v>
      </c>
      <c r="F232" s="6">
        <v>0</v>
      </c>
      <c r="G232" t="str">
        <f>VLOOKUP(InputData[[#This Row],[PRODUCT ID]],[1]!MasterData[#Data],2,0)</f>
        <v>Product07</v>
      </c>
      <c r="H232" t="str">
        <f>VLOOKUP(InputData[[#This Row],[PRODUCT ID]],[1]!MasterData[#Data],3,0)</f>
        <v>Category01</v>
      </c>
      <c r="I232" t="str">
        <f>VLOOKUP(InputData[[#This Row],[PRODUCT ID]],[1]!MasterData[#Data],4,0)</f>
        <v>Lt</v>
      </c>
      <c r="J232" s="7">
        <f>VLOOKUP(InputData[[#This Row],[PRODUCT ID]],[1]!MasterData[#Data],5,0)</f>
        <v>43</v>
      </c>
      <c r="K232" s="7">
        <f>VLOOKUP(InputData[[#This Row],[PRODUCT ID]],[1]!MasterData[#Data],6,0)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30</v>
      </c>
      <c r="C233" s="5">
        <v>6</v>
      </c>
      <c r="D233" s="5" t="s">
        <v>18</v>
      </c>
      <c r="E233" s="5" t="s">
        <v>20</v>
      </c>
      <c r="F233" s="6">
        <v>0</v>
      </c>
      <c r="G233" t="str">
        <f>VLOOKUP(InputData[[#This Row],[PRODUCT ID]],[1]!MasterData[#Data],2,0)</f>
        <v>Product42</v>
      </c>
      <c r="H233" t="str">
        <f>VLOOKUP(InputData[[#This Row],[PRODUCT ID]],[1]!MasterData[#Data],3,0)</f>
        <v>Category05</v>
      </c>
      <c r="I233" t="str">
        <f>VLOOKUP(InputData[[#This Row],[PRODUCT ID]],[1]!MasterData[#Data],4,0)</f>
        <v>Ft</v>
      </c>
      <c r="J233" s="7">
        <f>VLOOKUP(InputData[[#This Row],[PRODUCT ID]],[1]!MasterData[#Data],5,0)</f>
        <v>120</v>
      </c>
      <c r="K233" s="7">
        <f>VLOOKUP(InputData[[#This Row],[PRODUCT ID]],[1]!MasterData[#Data],6,0)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37</v>
      </c>
      <c r="C234" s="5">
        <v>12</v>
      </c>
      <c r="D234" s="5" t="s">
        <v>17</v>
      </c>
      <c r="E234" s="5" t="s">
        <v>18</v>
      </c>
      <c r="F234" s="6">
        <v>0</v>
      </c>
      <c r="G234" t="str">
        <f>VLOOKUP(InputData[[#This Row],[PRODUCT ID]],[1]!MasterData[#Data],2,0)</f>
        <v>Product40</v>
      </c>
      <c r="H234" t="str">
        <f>VLOOKUP(InputData[[#This Row],[PRODUCT ID]],[1]!MasterData[#Data],3,0)</f>
        <v>Category05</v>
      </c>
      <c r="I234" t="str">
        <f>VLOOKUP(InputData[[#This Row],[PRODUCT ID]],[1]!MasterData[#Data],4,0)</f>
        <v>Kg</v>
      </c>
      <c r="J234" s="7">
        <f>VLOOKUP(InputData[[#This Row],[PRODUCT ID]],[1]!MasterData[#Data],5,0)</f>
        <v>90</v>
      </c>
      <c r="K234" s="7">
        <f>VLOOKUP(InputData[[#This Row],[PRODUCT ID]],[1]!MasterData[#Data],6,0)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40</v>
      </c>
      <c r="C235" s="5">
        <v>3</v>
      </c>
      <c r="D235" s="5" t="s">
        <v>18</v>
      </c>
      <c r="E235" s="5" t="s">
        <v>20</v>
      </c>
      <c r="F235" s="6">
        <v>0</v>
      </c>
      <c r="G235" t="str">
        <f>VLOOKUP(InputData[[#This Row],[PRODUCT ID]],[1]!MasterData[#Data],2,0)</f>
        <v>Product10</v>
      </c>
      <c r="H235" t="str">
        <f>VLOOKUP(InputData[[#This Row],[PRODUCT ID]],[1]!MasterData[#Data],3,0)</f>
        <v>Category02</v>
      </c>
      <c r="I235" t="str">
        <f>VLOOKUP(InputData[[#This Row],[PRODUCT ID]],[1]!MasterData[#Data],4,0)</f>
        <v>Ft</v>
      </c>
      <c r="J235" s="7">
        <f>VLOOKUP(InputData[[#This Row],[PRODUCT ID]],[1]!MasterData[#Data],5,0)</f>
        <v>148</v>
      </c>
      <c r="K235" s="7">
        <f>VLOOKUP(InputData[[#This Row],[PRODUCT ID]],[1]!MasterData[#Data],6,0)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33</v>
      </c>
      <c r="C236" s="5">
        <v>14</v>
      </c>
      <c r="D236" s="5" t="s">
        <v>18</v>
      </c>
      <c r="E236" s="5" t="s">
        <v>18</v>
      </c>
      <c r="F236" s="6">
        <v>0</v>
      </c>
      <c r="G236" t="str">
        <f>VLOOKUP(InputData[[#This Row],[PRODUCT ID]],[1]!MasterData[#Data],2,0)</f>
        <v>Product34</v>
      </c>
      <c r="H236" t="str">
        <f>VLOOKUP(InputData[[#This Row],[PRODUCT ID]],[1]!MasterData[#Data],3,0)</f>
        <v>Category04</v>
      </c>
      <c r="I236" t="str">
        <f>VLOOKUP(InputData[[#This Row],[PRODUCT ID]],[1]!MasterData[#Data],4,0)</f>
        <v>Lt</v>
      </c>
      <c r="J236" s="7">
        <f>VLOOKUP(InputData[[#This Row],[PRODUCT ID]],[1]!MasterData[#Data],5,0)</f>
        <v>55</v>
      </c>
      <c r="K236" s="7">
        <f>VLOOKUP(InputData[[#This Row],[PRODUCT ID]],[1]!MasterData[#Data],6,0)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45</v>
      </c>
      <c r="C237" s="5">
        <v>11</v>
      </c>
      <c r="D237" s="5" t="s">
        <v>18</v>
      </c>
      <c r="E237" s="5" t="s">
        <v>20</v>
      </c>
      <c r="F237" s="6">
        <v>0</v>
      </c>
      <c r="G237" t="str">
        <f>VLOOKUP(InputData[[#This Row],[PRODUCT ID]],[1]!MasterData[#Data],2,0)</f>
        <v>Product08</v>
      </c>
      <c r="H237" t="str">
        <f>VLOOKUP(InputData[[#This Row],[PRODUCT ID]],[1]!MasterData[#Data],3,0)</f>
        <v>Category01</v>
      </c>
      <c r="I237" t="str">
        <f>VLOOKUP(InputData[[#This Row],[PRODUCT ID]],[1]!MasterData[#Data],4,0)</f>
        <v>Kg</v>
      </c>
      <c r="J237" s="7">
        <f>VLOOKUP(InputData[[#This Row],[PRODUCT ID]],[1]!MasterData[#Data],5,0)</f>
        <v>83</v>
      </c>
      <c r="K237" s="7">
        <f>VLOOKUP(InputData[[#This Row],[PRODUCT ID]],[1]!MasterData[#Data],6,0)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29</v>
      </c>
      <c r="C238" s="5">
        <v>1</v>
      </c>
      <c r="D238" s="5" t="s">
        <v>17</v>
      </c>
      <c r="E238" s="5" t="s">
        <v>18</v>
      </c>
      <c r="F238" s="6">
        <v>0</v>
      </c>
      <c r="G238" t="str">
        <f>VLOOKUP(InputData[[#This Row],[PRODUCT ID]],[1]!MasterData[#Data],2,0)</f>
        <v>Product14</v>
      </c>
      <c r="H238" t="str">
        <f>VLOOKUP(InputData[[#This Row],[PRODUCT ID]],[1]!MasterData[#Data],3,0)</f>
        <v>Category02</v>
      </c>
      <c r="I238" t="str">
        <f>VLOOKUP(InputData[[#This Row],[PRODUCT ID]],[1]!MasterData[#Data],4,0)</f>
        <v>Kg</v>
      </c>
      <c r="J238" s="7">
        <f>VLOOKUP(InputData[[#This Row],[PRODUCT ID]],[1]!MasterData[#Data],5,0)</f>
        <v>112</v>
      </c>
      <c r="K238" s="7">
        <f>VLOOKUP(InputData[[#This Row],[PRODUCT ID]],[1]!MasterData[#Data],6,0)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35</v>
      </c>
      <c r="C239" s="5">
        <v>1</v>
      </c>
      <c r="D239" s="5" t="s">
        <v>18</v>
      </c>
      <c r="E239" s="5" t="s">
        <v>20</v>
      </c>
      <c r="F239" s="6">
        <v>0</v>
      </c>
      <c r="G239" t="str">
        <f>VLOOKUP(InputData[[#This Row],[PRODUCT ID]],[1]!MasterData[#Data],2,0)</f>
        <v>Product06</v>
      </c>
      <c r="H239" t="str">
        <f>VLOOKUP(InputData[[#This Row],[PRODUCT ID]],[1]!MasterData[#Data],3,0)</f>
        <v>Category01</v>
      </c>
      <c r="I239" t="str">
        <f>VLOOKUP(InputData[[#This Row],[PRODUCT ID]],[1]!MasterData[#Data],4,0)</f>
        <v>Kg</v>
      </c>
      <c r="J239" s="7">
        <f>VLOOKUP(InputData[[#This Row],[PRODUCT ID]],[1]!MasterData[#Data],5,0)</f>
        <v>75</v>
      </c>
      <c r="K239" s="7">
        <f>VLOOKUP(InputData[[#This Row],[PRODUCT ID]],[1]!MasterData[#Data],6,0)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55</v>
      </c>
      <c r="C240" s="5">
        <v>8</v>
      </c>
      <c r="D240" s="5" t="s">
        <v>18</v>
      </c>
      <c r="E240" s="5" t="s">
        <v>18</v>
      </c>
      <c r="F240" s="6">
        <v>0</v>
      </c>
      <c r="G240" t="str">
        <f>VLOOKUP(InputData[[#This Row],[PRODUCT ID]],[1]!MasterData[#Data],2,0)</f>
        <v>Product12</v>
      </c>
      <c r="H240" t="str">
        <f>VLOOKUP(InputData[[#This Row],[PRODUCT ID]],[1]!MasterData[#Data],3,0)</f>
        <v>Category02</v>
      </c>
      <c r="I240" t="str">
        <f>VLOOKUP(InputData[[#This Row],[PRODUCT ID]],[1]!MasterData[#Data],4,0)</f>
        <v>Kg</v>
      </c>
      <c r="J240" s="7">
        <f>VLOOKUP(InputData[[#This Row],[PRODUCT ID]],[1]!MasterData[#Data],5,0)</f>
        <v>73</v>
      </c>
      <c r="K240" s="7">
        <f>VLOOKUP(InputData[[#This Row],[PRODUCT ID]],[1]!MasterData[#Data],6,0)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37</v>
      </c>
      <c r="C241" s="5">
        <v>2</v>
      </c>
      <c r="D241" s="5" t="s">
        <v>22</v>
      </c>
      <c r="E241" s="5" t="s">
        <v>20</v>
      </c>
      <c r="F241" s="6">
        <v>0</v>
      </c>
      <c r="G241" t="str">
        <f>VLOOKUP(InputData[[#This Row],[PRODUCT ID]],[1]!MasterData[#Data],2,0)</f>
        <v>Product40</v>
      </c>
      <c r="H241" t="str">
        <f>VLOOKUP(InputData[[#This Row],[PRODUCT ID]],[1]!MasterData[#Data],3,0)</f>
        <v>Category05</v>
      </c>
      <c r="I241" t="str">
        <f>VLOOKUP(InputData[[#This Row],[PRODUCT ID]],[1]!MasterData[#Data],4,0)</f>
        <v>Kg</v>
      </c>
      <c r="J241" s="7">
        <f>VLOOKUP(InputData[[#This Row],[PRODUCT ID]],[1]!MasterData[#Data],5,0)</f>
        <v>90</v>
      </c>
      <c r="K241" s="7">
        <f>VLOOKUP(InputData[[#This Row],[PRODUCT ID]],[1]!MasterData[#Data],6,0)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54</v>
      </c>
      <c r="C242" s="5">
        <v>15</v>
      </c>
      <c r="D242" s="5" t="s">
        <v>22</v>
      </c>
      <c r="E242" s="5" t="s">
        <v>18</v>
      </c>
      <c r="F242" s="6">
        <v>0</v>
      </c>
      <c r="G242" t="str">
        <f>VLOOKUP(InputData[[#This Row],[PRODUCT ID]],[1]!MasterData[#Data],2,0)</f>
        <v>Product39</v>
      </c>
      <c r="H242" t="str">
        <f>VLOOKUP(InputData[[#This Row],[PRODUCT ID]],[1]!MasterData[#Data],3,0)</f>
        <v>Category05</v>
      </c>
      <c r="I242" t="str">
        <f>VLOOKUP(InputData[[#This Row],[PRODUCT ID]],[1]!MasterData[#Data],4,0)</f>
        <v>No.</v>
      </c>
      <c r="J242" s="7">
        <f>VLOOKUP(InputData[[#This Row],[PRODUCT ID]],[1]!MasterData[#Data],5,0)</f>
        <v>37</v>
      </c>
      <c r="K242" s="7">
        <f>VLOOKUP(InputData[[#This Row],[PRODUCT ID]],[1]!MasterData[#Data],6,0)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41</v>
      </c>
      <c r="C243" s="5">
        <v>10</v>
      </c>
      <c r="D243" s="5" t="s">
        <v>22</v>
      </c>
      <c r="E243" s="5" t="s">
        <v>20</v>
      </c>
      <c r="F243" s="6">
        <v>0</v>
      </c>
      <c r="G243" t="str">
        <f>VLOOKUP(InputData[[#This Row],[PRODUCT ID]],[1]!MasterData[#Data],2,0)</f>
        <v>Product16</v>
      </c>
      <c r="H243" t="str">
        <f>VLOOKUP(InputData[[#This Row],[PRODUCT ID]],[1]!MasterData[#Data],3,0)</f>
        <v>Category02</v>
      </c>
      <c r="I243" t="str">
        <f>VLOOKUP(InputData[[#This Row],[PRODUCT ID]],[1]!MasterData[#Data],4,0)</f>
        <v>No.</v>
      </c>
      <c r="J243" s="7">
        <f>VLOOKUP(InputData[[#This Row],[PRODUCT ID]],[1]!MasterData[#Data],5,0)</f>
        <v>13</v>
      </c>
      <c r="K243" s="7">
        <f>VLOOKUP(InputData[[#This Row],[PRODUCT ID]],[1]!MasterData[#Data],6,0)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33</v>
      </c>
      <c r="C244" s="5">
        <v>2</v>
      </c>
      <c r="D244" s="5" t="s">
        <v>18</v>
      </c>
      <c r="E244" s="5" t="s">
        <v>20</v>
      </c>
      <c r="F244" s="6">
        <v>0</v>
      </c>
      <c r="G244" t="str">
        <f>VLOOKUP(InputData[[#This Row],[PRODUCT ID]],[1]!MasterData[#Data],2,0)</f>
        <v>Product34</v>
      </c>
      <c r="H244" t="str">
        <f>VLOOKUP(InputData[[#This Row],[PRODUCT ID]],[1]!MasterData[#Data],3,0)</f>
        <v>Category04</v>
      </c>
      <c r="I244" t="str">
        <f>VLOOKUP(InputData[[#This Row],[PRODUCT ID]],[1]!MasterData[#Data],4,0)</f>
        <v>Lt</v>
      </c>
      <c r="J244" s="7">
        <f>VLOOKUP(InputData[[#This Row],[PRODUCT ID]],[1]!MasterData[#Data],5,0)</f>
        <v>55</v>
      </c>
      <c r="K244" s="7">
        <f>VLOOKUP(InputData[[#This Row],[PRODUCT ID]],[1]!MasterData[#Data],6,0)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60</v>
      </c>
      <c r="C245" s="5">
        <v>8</v>
      </c>
      <c r="D245" s="5" t="s">
        <v>18</v>
      </c>
      <c r="E245" s="5" t="s">
        <v>18</v>
      </c>
      <c r="F245" s="6">
        <v>0</v>
      </c>
      <c r="G245" t="str">
        <f>VLOOKUP(InputData[[#This Row],[PRODUCT ID]],[1]!MasterData[#Data],2,0)</f>
        <v>Product19</v>
      </c>
      <c r="H245" t="str">
        <f>VLOOKUP(InputData[[#This Row],[PRODUCT ID]],[1]!MasterData[#Data],3,0)</f>
        <v>Category02</v>
      </c>
      <c r="I245" t="str">
        <f>VLOOKUP(InputData[[#This Row],[PRODUCT ID]],[1]!MasterData[#Data],4,0)</f>
        <v>Ft</v>
      </c>
      <c r="J245" s="7">
        <f>VLOOKUP(InputData[[#This Row],[PRODUCT ID]],[1]!MasterData[#Data],5,0)</f>
        <v>150</v>
      </c>
      <c r="K245" s="7">
        <f>VLOOKUP(InputData[[#This Row],[PRODUCT ID]],[1]!MasterData[#Data],6,0)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23</v>
      </c>
      <c r="C246" s="5">
        <v>15</v>
      </c>
      <c r="D246" s="5" t="s">
        <v>22</v>
      </c>
      <c r="E246" s="5" t="s">
        <v>20</v>
      </c>
      <c r="F246" s="6">
        <v>0</v>
      </c>
      <c r="G246" t="str">
        <f>VLOOKUP(InputData[[#This Row],[PRODUCT ID]],[1]!MasterData[#Data],2,0)</f>
        <v>Product04</v>
      </c>
      <c r="H246" t="str">
        <f>VLOOKUP(InputData[[#This Row],[PRODUCT ID]],[1]!MasterData[#Data],3,0)</f>
        <v>Category01</v>
      </c>
      <c r="I246" t="str">
        <f>VLOOKUP(InputData[[#This Row],[PRODUCT ID]],[1]!MasterData[#Data],4,0)</f>
        <v>Lt</v>
      </c>
      <c r="J246" s="7">
        <f>VLOOKUP(InputData[[#This Row],[PRODUCT ID]],[1]!MasterData[#Data],5,0)</f>
        <v>44</v>
      </c>
      <c r="K246" s="7">
        <f>VLOOKUP(InputData[[#This Row],[PRODUCT ID]],[1]!MasterData[#Data],6,0)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40</v>
      </c>
      <c r="C247" s="5">
        <v>1</v>
      </c>
      <c r="D247" s="5" t="s">
        <v>22</v>
      </c>
      <c r="E247" s="5" t="s">
        <v>18</v>
      </c>
      <c r="F247" s="6">
        <v>0</v>
      </c>
      <c r="G247" t="str">
        <f>VLOOKUP(InputData[[#This Row],[PRODUCT ID]],[1]!MasterData[#Data],2,0)</f>
        <v>Product10</v>
      </c>
      <c r="H247" t="str">
        <f>VLOOKUP(InputData[[#This Row],[PRODUCT ID]],[1]!MasterData[#Data],3,0)</f>
        <v>Category02</v>
      </c>
      <c r="I247" t="str">
        <f>VLOOKUP(InputData[[#This Row],[PRODUCT ID]],[1]!MasterData[#Data],4,0)</f>
        <v>Ft</v>
      </c>
      <c r="J247" s="7">
        <f>VLOOKUP(InputData[[#This Row],[PRODUCT ID]],[1]!MasterData[#Data],5,0)</f>
        <v>148</v>
      </c>
      <c r="K247" s="7">
        <f>VLOOKUP(InputData[[#This Row],[PRODUCT ID]],[1]!MasterData[#Data],6,0)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21</v>
      </c>
      <c r="C248" s="5">
        <v>8</v>
      </c>
      <c r="D248" s="5" t="s">
        <v>22</v>
      </c>
      <c r="E248" s="5" t="s">
        <v>18</v>
      </c>
      <c r="F248" s="6">
        <v>0</v>
      </c>
      <c r="G248" t="str">
        <f>VLOOKUP(InputData[[#This Row],[PRODUCT ID]],[1]!MasterData[#Data],2,0)</f>
        <v>Product13</v>
      </c>
      <c r="H248" t="str">
        <f>VLOOKUP(InputData[[#This Row],[PRODUCT ID]],[1]!MasterData[#Data],3,0)</f>
        <v>Category02</v>
      </c>
      <c r="I248" t="str">
        <f>VLOOKUP(InputData[[#This Row],[PRODUCT ID]],[1]!MasterData[#Data],4,0)</f>
        <v>Kg</v>
      </c>
      <c r="J248" s="7">
        <f>VLOOKUP(InputData[[#This Row],[PRODUCT ID]],[1]!MasterData[#Data],5,0)</f>
        <v>112</v>
      </c>
      <c r="K248" s="7">
        <f>VLOOKUP(InputData[[#This Row],[PRODUCT ID]],[1]!MasterData[#Data],6,0)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31</v>
      </c>
      <c r="C249" s="5">
        <v>14</v>
      </c>
      <c r="D249" s="5" t="s">
        <v>22</v>
      </c>
      <c r="E249" s="5" t="s">
        <v>18</v>
      </c>
      <c r="F249" s="6">
        <v>0</v>
      </c>
      <c r="G249" t="str">
        <f>VLOOKUP(InputData[[#This Row],[PRODUCT ID]],[1]!MasterData[#Data],2,0)</f>
        <v>Product44</v>
      </c>
      <c r="H249" t="str">
        <f>VLOOKUP(InputData[[#This Row],[PRODUCT ID]],[1]!MasterData[#Data],3,0)</f>
        <v>Category05</v>
      </c>
      <c r="I249" t="str">
        <f>VLOOKUP(InputData[[#This Row],[PRODUCT ID]],[1]!MasterData[#Data],4,0)</f>
        <v>Kg</v>
      </c>
      <c r="J249" s="7">
        <f>VLOOKUP(InputData[[#This Row],[PRODUCT ID]],[1]!MasterData[#Data],5,0)</f>
        <v>76</v>
      </c>
      <c r="K249" s="7">
        <f>VLOOKUP(InputData[[#This Row],[PRODUCT ID]],[1]!MasterData[#Data],6,0)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30</v>
      </c>
      <c r="C250" s="5">
        <v>4</v>
      </c>
      <c r="D250" s="5" t="s">
        <v>22</v>
      </c>
      <c r="E250" s="5" t="s">
        <v>18</v>
      </c>
      <c r="F250" s="6">
        <v>0</v>
      </c>
      <c r="G250" t="str">
        <f>VLOOKUP(InputData[[#This Row],[PRODUCT ID]],[1]!MasterData[#Data],2,0)</f>
        <v>Product42</v>
      </c>
      <c r="H250" t="str">
        <f>VLOOKUP(InputData[[#This Row],[PRODUCT ID]],[1]!MasterData[#Data],3,0)</f>
        <v>Category05</v>
      </c>
      <c r="I250" t="str">
        <f>VLOOKUP(InputData[[#This Row],[PRODUCT ID]],[1]!MasterData[#Data],4,0)</f>
        <v>Ft</v>
      </c>
      <c r="J250" s="7">
        <f>VLOOKUP(InputData[[#This Row],[PRODUCT ID]],[1]!MasterData[#Data],5,0)</f>
        <v>120</v>
      </c>
      <c r="K250" s="7">
        <f>VLOOKUP(InputData[[#This Row],[PRODUCT ID]],[1]!MasterData[#Data],6,0)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26</v>
      </c>
      <c r="C251" s="5">
        <v>2</v>
      </c>
      <c r="D251" s="5" t="s">
        <v>22</v>
      </c>
      <c r="E251" s="5" t="s">
        <v>20</v>
      </c>
      <c r="F251" s="6">
        <v>0</v>
      </c>
      <c r="G251" t="str">
        <f>VLOOKUP(InputData[[#This Row],[PRODUCT ID]],[1]!MasterData[#Data],2,0)</f>
        <v>Product03</v>
      </c>
      <c r="H251" t="str">
        <f>VLOOKUP(InputData[[#This Row],[PRODUCT ID]],[1]!MasterData[#Data],3,0)</f>
        <v>Category01</v>
      </c>
      <c r="I251" t="str">
        <f>VLOOKUP(InputData[[#This Row],[PRODUCT ID]],[1]!MasterData[#Data],4,0)</f>
        <v>Kg</v>
      </c>
      <c r="J251" s="7">
        <f>VLOOKUP(InputData[[#This Row],[PRODUCT ID]],[1]!MasterData[#Data],5,0)</f>
        <v>71</v>
      </c>
      <c r="K251" s="7">
        <f>VLOOKUP(InputData[[#This Row],[PRODUCT ID]],[1]!MasterData[#Data],6,0)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42</v>
      </c>
      <c r="C252" s="5">
        <v>8</v>
      </c>
      <c r="D252" s="5" t="s">
        <v>18</v>
      </c>
      <c r="E252" s="5" t="s">
        <v>20</v>
      </c>
      <c r="F252" s="6">
        <v>0</v>
      </c>
      <c r="G252" t="str">
        <f>VLOOKUP(InputData[[#This Row],[PRODUCT ID]],[1]!MasterData[#Data],2,0)</f>
        <v>Product22</v>
      </c>
      <c r="H252" t="str">
        <f>VLOOKUP(InputData[[#This Row],[PRODUCT ID]],[1]!MasterData[#Data],3,0)</f>
        <v>Category03</v>
      </c>
      <c r="I252" t="str">
        <f>VLOOKUP(InputData[[#This Row],[PRODUCT ID]],[1]!MasterData[#Data],4,0)</f>
        <v>Ft</v>
      </c>
      <c r="J252" s="7">
        <f>VLOOKUP(InputData[[#This Row],[PRODUCT ID]],[1]!MasterData[#Data],5,0)</f>
        <v>121</v>
      </c>
      <c r="K252" s="7">
        <f>VLOOKUP(InputData[[#This Row],[PRODUCT ID]],[1]!MasterData[#Data],6,0)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32</v>
      </c>
      <c r="C253" s="5">
        <v>12</v>
      </c>
      <c r="D253" s="5" t="s">
        <v>22</v>
      </c>
      <c r="E253" s="5" t="s">
        <v>18</v>
      </c>
      <c r="F253" s="6">
        <v>0</v>
      </c>
      <c r="G253" t="str">
        <f>VLOOKUP(InputData[[#This Row],[PRODUCT ID]],[1]!MasterData[#Data],2,0)</f>
        <v>Product23</v>
      </c>
      <c r="H253" t="str">
        <f>VLOOKUP(InputData[[#This Row],[PRODUCT ID]],[1]!MasterData[#Data],3,0)</f>
        <v>Category03</v>
      </c>
      <c r="I253" t="str">
        <f>VLOOKUP(InputData[[#This Row],[PRODUCT ID]],[1]!MasterData[#Data],4,0)</f>
        <v>Ft</v>
      </c>
      <c r="J253" s="7">
        <f>VLOOKUP(InputData[[#This Row],[PRODUCT ID]],[1]!MasterData[#Data],5,0)</f>
        <v>141</v>
      </c>
      <c r="K253" s="7">
        <f>VLOOKUP(InputData[[#This Row],[PRODUCT ID]],[1]!MasterData[#Data],6,0)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39</v>
      </c>
      <c r="C254" s="5">
        <v>3</v>
      </c>
      <c r="D254" s="5" t="s">
        <v>17</v>
      </c>
      <c r="E254" s="5" t="s">
        <v>18</v>
      </c>
      <c r="F254" s="6">
        <v>0</v>
      </c>
      <c r="G254" t="str">
        <f>VLOOKUP(InputData[[#This Row],[PRODUCT ID]],[1]!MasterData[#Data],2,0)</f>
        <v>Product29</v>
      </c>
      <c r="H254" t="str">
        <f>VLOOKUP(InputData[[#This Row],[PRODUCT ID]],[1]!MasterData[#Data],3,0)</f>
        <v>Category04</v>
      </c>
      <c r="I254" t="str">
        <f>VLOOKUP(InputData[[#This Row],[PRODUCT ID]],[1]!MasterData[#Data],4,0)</f>
        <v>Lt</v>
      </c>
      <c r="J254" s="7">
        <f>VLOOKUP(InputData[[#This Row],[PRODUCT ID]],[1]!MasterData[#Data],5,0)</f>
        <v>47</v>
      </c>
      <c r="K254" s="7">
        <f>VLOOKUP(InputData[[#This Row],[PRODUCT ID]],[1]!MasterData[#Data],6,0)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51</v>
      </c>
      <c r="C255" s="5">
        <v>10</v>
      </c>
      <c r="D255" s="5" t="s">
        <v>18</v>
      </c>
      <c r="E255" s="5" t="s">
        <v>18</v>
      </c>
      <c r="F255" s="6">
        <v>0</v>
      </c>
      <c r="G255" t="str">
        <f>VLOOKUP(InputData[[#This Row],[PRODUCT ID]],[1]!MasterData[#Data],2,0)</f>
        <v>Product11</v>
      </c>
      <c r="H255" t="str">
        <f>VLOOKUP(InputData[[#This Row],[PRODUCT ID]],[1]!MasterData[#Data],3,0)</f>
        <v>Category02</v>
      </c>
      <c r="I255" t="str">
        <f>VLOOKUP(InputData[[#This Row],[PRODUCT ID]],[1]!MasterData[#Data],4,0)</f>
        <v>Lt</v>
      </c>
      <c r="J255" s="7">
        <f>VLOOKUP(InputData[[#This Row],[PRODUCT ID]],[1]!MasterData[#Data],5,0)</f>
        <v>44</v>
      </c>
      <c r="K255" s="7">
        <f>VLOOKUP(InputData[[#This Row],[PRODUCT ID]],[1]!MasterData[#Data],6,0)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55</v>
      </c>
      <c r="C256" s="5">
        <v>14</v>
      </c>
      <c r="D256" s="5" t="s">
        <v>22</v>
      </c>
      <c r="E256" s="5" t="s">
        <v>18</v>
      </c>
      <c r="F256" s="6">
        <v>0</v>
      </c>
      <c r="G256" t="str">
        <f>VLOOKUP(InputData[[#This Row],[PRODUCT ID]],[1]!MasterData[#Data],2,0)</f>
        <v>Product12</v>
      </c>
      <c r="H256" t="str">
        <f>VLOOKUP(InputData[[#This Row],[PRODUCT ID]],[1]!MasterData[#Data],3,0)</f>
        <v>Category02</v>
      </c>
      <c r="I256" t="str">
        <f>VLOOKUP(InputData[[#This Row],[PRODUCT ID]],[1]!MasterData[#Data],4,0)</f>
        <v>Kg</v>
      </c>
      <c r="J256" s="7">
        <f>VLOOKUP(InputData[[#This Row],[PRODUCT ID]],[1]!MasterData[#Data],5,0)</f>
        <v>73</v>
      </c>
      <c r="K256" s="7">
        <f>VLOOKUP(InputData[[#This Row],[PRODUCT ID]],[1]!MasterData[#Data],6,0)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62</v>
      </c>
      <c r="C257" s="5">
        <v>10</v>
      </c>
      <c r="D257" s="5" t="s">
        <v>18</v>
      </c>
      <c r="E257" s="5" t="s">
        <v>20</v>
      </c>
      <c r="F257" s="6">
        <v>0</v>
      </c>
      <c r="G257" t="str">
        <f>VLOOKUP(InputData[[#This Row],[PRODUCT ID]],[1]!MasterData[#Data],2,0)</f>
        <v>Product26</v>
      </c>
      <c r="H257" t="str">
        <f>VLOOKUP(InputData[[#This Row],[PRODUCT ID]],[1]!MasterData[#Data],3,0)</f>
        <v>Category04</v>
      </c>
      <c r="I257" t="str">
        <f>VLOOKUP(InputData[[#This Row],[PRODUCT ID]],[1]!MasterData[#Data],4,0)</f>
        <v>No.</v>
      </c>
      <c r="J257" s="7">
        <f>VLOOKUP(InputData[[#This Row],[PRODUCT ID]],[1]!MasterData[#Data],5,0)</f>
        <v>18</v>
      </c>
      <c r="K257" s="7">
        <f>VLOOKUP(InputData[[#This Row],[PRODUCT ID]],[1]!MasterData[#Data],6,0)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30</v>
      </c>
      <c r="C258" s="5">
        <v>8</v>
      </c>
      <c r="D258" s="5" t="s">
        <v>17</v>
      </c>
      <c r="E258" s="5" t="s">
        <v>20</v>
      </c>
      <c r="F258" s="6">
        <v>0</v>
      </c>
      <c r="G258" t="str">
        <f>VLOOKUP(InputData[[#This Row],[PRODUCT ID]],[1]!MasterData[#Data],2,0)</f>
        <v>Product42</v>
      </c>
      <c r="H258" t="str">
        <f>VLOOKUP(InputData[[#This Row],[PRODUCT ID]],[1]!MasterData[#Data],3,0)</f>
        <v>Category05</v>
      </c>
      <c r="I258" t="str">
        <f>VLOOKUP(InputData[[#This Row],[PRODUCT ID]],[1]!MasterData[#Data],4,0)</f>
        <v>Ft</v>
      </c>
      <c r="J258" s="7">
        <f>VLOOKUP(InputData[[#This Row],[PRODUCT ID]],[1]!MasterData[#Data],5,0)</f>
        <v>120</v>
      </c>
      <c r="K258" s="7">
        <f>VLOOKUP(InputData[[#This Row],[PRODUCT ID]],[1]!MasterData[#Data],6,0)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63</v>
      </c>
      <c r="C259" s="5">
        <v>8</v>
      </c>
      <c r="D259" s="5" t="s">
        <v>17</v>
      </c>
      <c r="E259" s="5" t="s">
        <v>18</v>
      </c>
      <c r="F259" s="6">
        <v>0</v>
      </c>
      <c r="G259" t="str">
        <f>VLOOKUP(InputData[[#This Row],[PRODUCT ID]],[1]!MasterData[#Data],2,0)</f>
        <v>Product36</v>
      </c>
      <c r="H259" t="str">
        <f>VLOOKUP(InputData[[#This Row],[PRODUCT ID]],[1]!MasterData[#Data],3,0)</f>
        <v>Category04</v>
      </c>
      <c r="I259" t="str">
        <f>VLOOKUP(InputData[[#This Row],[PRODUCT ID]],[1]!MasterData[#Data],4,0)</f>
        <v>Kg</v>
      </c>
      <c r="J259" s="7">
        <f>VLOOKUP(InputData[[#This Row],[PRODUCT ID]],[1]!MasterData[#Data],5,0)</f>
        <v>90</v>
      </c>
      <c r="K259" s="7">
        <f>VLOOKUP(InputData[[#This Row],[PRODUCT ID]],[1]!MasterData[#Data],6,0)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61</v>
      </c>
      <c r="C260" s="5">
        <v>14</v>
      </c>
      <c r="D260" s="5" t="s">
        <v>18</v>
      </c>
      <c r="E260" s="5" t="s">
        <v>20</v>
      </c>
      <c r="F260" s="6">
        <v>0</v>
      </c>
      <c r="G260" t="str">
        <f>VLOOKUP(InputData[[#This Row],[PRODUCT ID]],[1]!MasterData[#Data],2,0)</f>
        <v>Product41</v>
      </c>
      <c r="H260" t="str">
        <f>VLOOKUP(InputData[[#This Row],[PRODUCT ID]],[1]!MasterData[#Data],3,0)</f>
        <v>Category05</v>
      </c>
      <c r="I260" t="str">
        <f>VLOOKUP(InputData[[#This Row],[PRODUCT ID]],[1]!MasterData[#Data],4,0)</f>
        <v>Ft</v>
      </c>
      <c r="J260" s="7">
        <f>VLOOKUP(InputData[[#This Row],[PRODUCT ID]],[1]!MasterData[#Data],5,0)</f>
        <v>138</v>
      </c>
      <c r="K260" s="7">
        <f>VLOOKUP(InputData[[#This Row],[PRODUCT ID]],[1]!MasterData[#Data],6,0)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39</v>
      </c>
      <c r="C261" s="5">
        <v>14</v>
      </c>
      <c r="D261" s="5" t="s">
        <v>22</v>
      </c>
      <c r="E261" s="5" t="s">
        <v>20</v>
      </c>
      <c r="F261" s="6">
        <v>0</v>
      </c>
      <c r="G261" t="str">
        <f>VLOOKUP(InputData[[#This Row],[PRODUCT ID]],[1]!MasterData[#Data],2,0)</f>
        <v>Product29</v>
      </c>
      <c r="H261" t="str">
        <f>VLOOKUP(InputData[[#This Row],[PRODUCT ID]],[1]!MasterData[#Data],3,0)</f>
        <v>Category04</v>
      </c>
      <c r="I261" t="str">
        <f>VLOOKUP(InputData[[#This Row],[PRODUCT ID]],[1]!MasterData[#Data],4,0)</f>
        <v>Lt</v>
      </c>
      <c r="J261" s="7">
        <f>VLOOKUP(InputData[[#This Row],[PRODUCT ID]],[1]!MasterData[#Data],5,0)</f>
        <v>47</v>
      </c>
      <c r="K261" s="7">
        <f>VLOOKUP(InputData[[#This Row],[PRODUCT ID]],[1]!MasterData[#Data],6,0)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39</v>
      </c>
      <c r="C262" s="5">
        <v>6</v>
      </c>
      <c r="D262" s="5" t="s">
        <v>22</v>
      </c>
      <c r="E262" s="5" t="s">
        <v>20</v>
      </c>
      <c r="F262" s="6">
        <v>0</v>
      </c>
      <c r="G262" t="str">
        <f>VLOOKUP(InputData[[#This Row],[PRODUCT ID]],[1]!MasterData[#Data],2,0)</f>
        <v>Product29</v>
      </c>
      <c r="H262" t="str">
        <f>VLOOKUP(InputData[[#This Row],[PRODUCT ID]],[1]!MasterData[#Data],3,0)</f>
        <v>Category04</v>
      </c>
      <c r="I262" t="str">
        <f>VLOOKUP(InputData[[#This Row],[PRODUCT ID]],[1]!MasterData[#Data],4,0)</f>
        <v>Lt</v>
      </c>
      <c r="J262" s="7">
        <f>VLOOKUP(InputData[[#This Row],[PRODUCT ID]],[1]!MasterData[#Data],5,0)</f>
        <v>47</v>
      </c>
      <c r="K262" s="7">
        <f>VLOOKUP(InputData[[#This Row],[PRODUCT ID]],[1]!MasterData[#Data],6,0)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40</v>
      </c>
      <c r="C263" s="5">
        <v>13</v>
      </c>
      <c r="D263" s="5" t="s">
        <v>18</v>
      </c>
      <c r="E263" s="5" t="s">
        <v>18</v>
      </c>
      <c r="F263" s="6">
        <v>0</v>
      </c>
      <c r="G263" t="str">
        <f>VLOOKUP(InputData[[#This Row],[PRODUCT ID]],[1]!MasterData[#Data],2,0)</f>
        <v>Product10</v>
      </c>
      <c r="H263" t="str">
        <f>VLOOKUP(InputData[[#This Row],[PRODUCT ID]],[1]!MasterData[#Data],3,0)</f>
        <v>Category02</v>
      </c>
      <c r="I263" t="str">
        <f>VLOOKUP(InputData[[#This Row],[PRODUCT ID]],[1]!MasterData[#Data],4,0)</f>
        <v>Ft</v>
      </c>
      <c r="J263" s="7">
        <f>VLOOKUP(InputData[[#This Row],[PRODUCT ID]],[1]!MasterData[#Data],5,0)</f>
        <v>148</v>
      </c>
      <c r="K263" s="7">
        <f>VLOOKUP(InputData[[#This Row],[PRODUCT ID]],[1]!MasterData[#Data],6,0)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42</v>
      </c>
      <c r="C264" s="5">
        <v>1</v>
      </c>
      <c r="D264" s="5" t="s">
        <v>17</v>
      </c>
      <c r="E264" s="5" t="s">
        <v>20</v>
      </c>
      <c r="F264" s="6">
        <v>0</v>
      </c>
      <c r="G264" t="str">
        <f>VLOOKUP(InputData[[#This Row],[PRODUCT ID]],[1]!MasterData[#Data],2,0)</f>
        <v>Product22</v>
      </c>
      <c r="H264" t="str">
        <f>VLOOKUP(InputData[[#This Row],[PRODUCT ID]],[1]!MasterData[#Data],3,0)</f>
        <v>Category03</v>
      </c>
      <c r="I264" t="str">
        <f>VLOOKUP(InputData[[#This Row],[PRODUCT ID]],[1]!MasterData[#Data],4,0)</f>
        <v>Ft</v>
      </c>
      <c r="J264" s="7">
        <f>VLOOKUP(InputData[[#This Row],[PRODUCT ID]],[1]!MasterData[#Data],5,0)</f>
        <v>121</v>
      </c>
      <c r="K264" s="7">
        <f>VLOOKUP(InputData[[#This Row],[PRODUCT ID]],[1]!MasterData[#Data],6,0)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40</v>
      </c>
      <c r="C265" s="5">
        <v>7</v>
      </c>
      <c r="D265" s="5" t="s">
        <v>22</v>
      </c>
      <c r="E265" s="5" t="s">
        <v>20</v>
      </c>
      <c r="F265" s="6">
        <v>0</v>
      </c>
      <c r="G265" t="str">
        <f>VLOOKUP(InputData[[#This Row],[PRODUCT ID]],[1]!MasterData[#Data],2,0)</f>
        <v>Product10</v>
      </c>
      <c r="H265" t="str">
        <f>VLOOKUP(InputData[[#This Row],[PRODUCT ID]],[1]!MasterData[#Data],3,0)</f>
        <v>Category02</v>
      </c>
      <c r="I265" t="str">
        <f>VLOOKUP(InputData[[#This Row],[PRODUCT ID]],[1]!MasterData[#Data],4,0)</f>
        <v>Ft</v>
      </c>
      <c r="J265" s="7">
        <f>VLOOKUP(InputData[[#This Row],[PRODUCT ID]],[1]!MasterData[#Data],5,0)</f>
        <v>148</v>
      </c>
      <c r="K265" s="7">
        <f>VLOOKUP(InputData[[#This Row],[PRODUCT ID]],[1]!MasterData[#Data],6,0)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47</v>
      </c>
      <c r="C266" s="5">
        <v>2</v>
      </c>
      <c r="D266" s="5" t="s">
        <v>18</v>
      </c>
      <c r="E266" s="5" t="s">
        <v>20</v>
      </c>
      <c r="F266" s="6">
        <v>0</v>
      </c>
      <c r="G266" t="str">
        <f>VLOOKUP(InputData[[#This Row],[PRODUCT ID]],[1]!MasterData[#Data],2,0)</f>
        <v>Product15</v>
      </c>
      <c r="H266" t="str">
        <f>VLOOKUP(InputData[[#This Row],[PRODUCT ID]],[1]!MasterData[#Data],3,0)</f>
        <v>Category02</v>
      </c>
      <c r="I266" t="str">
        <f>VLOOKUP(InputData[[#This Row],[PRODUCT ID]],[1]!MasterData[#Data],4,0)</f>
        <v>No.</v>
      </c>
      <c r="J266" s="7">
        <f>VLOOKUP(InputData[[#This Row],[PRODUCT ID]],[1]!MasterData[#Data],5,0)</f>
        <v>12</v>
      </c>
      <c r="K266" s="7">
        <f>VLOOKUP(InputData[[#This Row],[PRODUCT ID]],[1]!MasterData[#Data],6,0)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58</v>
      </c>
      <c r="C267" s="5">
        <v>1</v>
      </c>
      <c r="D267" s="5" t="s">
        <v>22</v>
      </c>
      <c r="E267" s="5" t="s">
        <v>20</v>
      </c>
      <c r="F267" s="6">
        <v>0</v>
      </c>
      <c r="G267" t="str">
        <f>VLOOKUP(InputData[[#This Row],[PRODUCT ID]],[1]!MasterData[#Data],2,0)</f>
        <v>Product33</v>
      </c>
      <c r="H267" t="str">
        <f>VLOOKUP(InputData[[#This Row],[PRODUCT ID]],[1]!MasterData[#Data],3,0)</f>
        <v>Category04</v>
      </c>
      <c r="I267" t="str">
        <f>VLOOKUP(InputData[[#This Row],[PRODUCT ID]],[1]!MasterData[#Data],4,0)</f>
        <v>Kg</v>
      </c>
      <c r="J267" s="7">
        <f>VLOOKUP(InputData[[#This Row],[PRODUCT ID]],[1]!MasterData[#Data],5,0)</f>
        <v>95</v>
      </c>
      <c r="K267" s="7">
        <f>VLOOKUP(InputData[[#This Row],[PRODUCT ID]],[1]!MasterData[#Data],6,0)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43</v>
      </c>
      <c r="C268" s="5">
        <v>9</v>
      </c>
      <c r="D268" s="5" t="s">
        <v>22</v>
      </c>
      <c r="E268" s="5" t="s">
        <v>20</v>
      </c>
      <c r="F268" s="6">
        <v>0</v>
      </c>
      <c r="G268" t="str">
        <f>VLOOKUP(InputData[[#This Row],[PRODUCT ID]],[1]!MasterData[#Data],2,0)</f>
        <v>Product43</v>
      </c>
      <c r="H268" t="str">
        <f>VLOOKUP(InputData[[#This Row],[PRODUCT ID]],[1]!MasterData[#Data],3,0)</f>
        <v>Category05</v>
      </c>
      <c r="I268" t="str">
        <f>VLOOKUP(InputData[[#This Row],[PRODUCT ID]],[1]!MasterData[#Data],4,0)</f>
        <v>Kg</v>
      </c>
      <c r="J268" s="7">
        <f>VLOOKUP(InputData[[#This Row],[PRODUCT ID]],[1]!MasterData[#Data],5,0)</f>
        <v>67</v>
      </c>
      <c r="K268" s="7">
        <f>VLOOKUP(InputData[[#This Row],[PRODUCT ID]],[1]!MasterData[#Data],6,0)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55</v>
      </c>
      <c r="C269" s="5">
        <v>8</v>
      </c>
      <c r="D269" s="5" t="s">
        <v>22</v>
      </c>
      <c r="E269" s="5" t="s">
        <v>18</v>
      </c>
      <c r="F269" s="6">
        <v>0</v>
      </c>
      <c r="G269" t="str">
        <f>VLOOKUP(InputData[[#This Row],[PRODUCT ID]],[1]!MasterData[#Data],2,0)</f>
        <v>Product12</v>
      </c>
      <c r="H269" t="str">
        <f>VLOOKUP(InputData[[#This Row],[PRODUCT ID]],[1]!MasterData[#Data],3,0)</f>
        <v>Category02</v>
      </c>
      <c r="I269" t="str">
        <f>VLOOKUP(InputData[[#This Row],[PRODUCT ID]],[1]!MasterData[#Data],4,0)</f>
        <v>Kg</v>
      </c>
      <c r="J269" s="7">
        <f>VLOOKUP(InputData[[#This Row],[PRODUCT ID]],[1]!MasterData[#Data],5,0)</f>
        <v>73</v>
      </c>
      <c r="K269" s="7">
        <f>VLOOKUP(InputData[[#This Row],[PRODUCT ID]],[1]!MasterData[#Data],6,0)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39</v>
      </c>
      <c r="C270" s="5">
        <v>1</v>
      </c>
      <c r="D270" s="5" t="s">
        <v>18</v>
      </c>
      <c r="E270" s="5" t="s">
        <v>18</v>
      </c>
      <c r="F270" s="6">
        <v>0</v>
      </c>
      <c r="G270" t="str">
        <f>VLOOKUP(InputData[[#This Row],[PRODUCT ID]],[1]!MasterData[#Data],2,0)</f>
        <v>Product29</v>
      </c>
      <c r="H270" t="str">
        <f>VLOOKUP(InputData[[#This Row],[PRODUCT ID]],[1]!MasterData[#Data],3,0)</f>
        <v>Category04</v>
      </c>
      <c r="I270" t="str">
        <f>VLOOKUP(InputData[[#This Row],[PRODUCT ID]],[1]!MasterData[#Data],4,0)</f>
        <v>Lt</v>
      </c>
      <c r="J270" s="7">
        <f>VLOOKUP(InputData[[#This Row],[PRODUCT ID]],[1]!MasterData[#Data],5,0)</f>
        <v>47</v>
      </c>
      <c r="K270" s="7">
        <f>VLOOKUP(InputData[[#This Row],[PRODUCT ID]],[1]!MasterData[#Data],6,0)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38</v>
      </c>
      <c r="C271" s="5">
        <v>12</v>
      </c>
      <c r="D271" s="5" t="s">
        <v>22</v>
      </c>
      <c r="E271" s="5" t="s">
        <v>18</v>
      </c>
      <c r="F271" s="6">
        <v>0</v>
      </c>
      <c r="G271" t="str">
        <f>VLOOKUP(InputData[[#This Row],[PRODUCT ID]],[1]!MasterData[#Data],2,0)</f>
        <v>Product32</v>
      </c>
      <c r="H271" t="str">
        <f>VLOOKUP(InputData[[#This Row],[PRODUCT ID]],[1]!MasterData[#Data],3,0)</f>
        <v>Category04</v>
      </c>
      <c r="I271" t="str">
        <f>VLOOKUP(InputData[[#This Row],[PRODUCT ID]],[1]!MasterData[#Data],4,0)</f>
        <v>Kg</v>
      </c>
      <c r="J271" s="7">
        <f>VLOOKUP(InputData[[#This Row],[PRODUCT ID]],[1]!MasterData[#Data],5,0)</f>
        <v>89</v>
      </c>
      <c r="K271" s="7">
        <f>VLOOKUP(InputData[[#This Row],[PRODUCT ID]],[1]!MasterData[#Data],6,0)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33</v>
      </c>
      <c r="C272" s="5">
        <v>14</v>
      </c>
      <c r="D272" s="5" t="s">
        <v>18</v>
      </c>
      <c r="E272" s="5" t="s">
        <v>18</v>
      </c>
      <c r="F272" s="6">
        <v>0</v>
      </c>
      <c r="G272" t="str">
        <f>VLOOKUP(InputData[[#This Row],[PRODUCT ID]],[1]!MasterData[#Data],2,0)</f>
        <v>Product34</v>
      </c>
      <c r="H272" t="str">
        <f>VLOOKUP(InputData[[#This Row],[PRODUCT ID]],[1]!MasterData[#Data],3,0)</f>
        <v>Category04</v>
      </c>
      <c r="I272" t="str">
        <f>VLOOKUP(InputData[[#This Row],[PRODUCT ID]],[1]!MasterData[#Data],4,0)</f>
        <v>Lt</v>
      </c>
      <c r="J272" s="7">
        <f>VLOOKUP(InputData[[#This Row],[PRODUCT ID]],[1]!MasterData[#Data],5,0)</f>
        <v>55</v>
      </c>
      <c r="K272" s="7">
        <f>VLOOKUP(InputData[[#This Row],[PRODUCT ID]],[1]!MasterData[#Data],6,0)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38</v>
      </c>
      <c r="C273" s="5">
        <v>2</v>
      </c>
      <c r="D273" s="5" t="s">
        <v>22</v>
      </c>
      <c r="E273" s="5" t="s">
        <v>18</v>
      </c>
      <c r="F273" s="6">
        <v>0</v>
      </c>
      <c r="G273" t="str">
        <f>VLOOKUP(InputData[[#This Row],[PRODUCT ID]],[1]!MasterData[#Data],2,0)</f>
        <v>Product32</v>
      </c>
      <c r="H273" t="str">
        <f>VLOOKUP(InputData[[#This Row],[PRODUCT ID]],[1]!MasterData[#Data],3,0)</f>
        <v>Category04</v>
      </c>
      <c r="I273" t="str">
        <f>VLOOKUP(InputData[[#This Row],[PRODUCT ID]],[1]!MasterData[#Data],4,0)</f>
        <v>Kg</v>
      </c>
      <c r="J273" s="7">
        <f>VLOOKUP(InputData[[#This Row],[PRODUCT ID]],[1]!MasterData[#Data],5,0)</f>
        <v>89</v>
      </c>
      <c r="K273" s="7">
        <f>VLOOKUP(InputData[[#This Row],[PRODUCT ID]],[1]!MasterData[#Data],6,0)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60</v>
      </c>
      <c r="C274" s="5">
        <v>6</v>
      </c>
      <c r="D274" s="5" t="s">
        <v>18</v>
      </c>
      <c r="E274" s="5" t="s">
        <v>18</v>
      </c>
      <c r="F274" s="6">
        <v>0</v>
      </c>
      <c r="G274" t="str">
        <f>VLOOKUP(InputData[[#This Row],[PRODUCT ID]],[1]!MasterData[#Data],2,0)</f>
        <v>Product19</v>
      </c>
      <c r="H274" t="str">
        <f>VLOOKUP(InputData[[#This Row],[PRODUCT ID]],[1]!MasterData[#Data],3,0)</f>
        <v>Category02</v>
      </c>
      <c r="I274" t="str">
        <f>VLOOKUP(InputData[[#This Row],[PRODUCT ID]],[1]!MasterData[#Data],4,0)</f>
        <v>Ft</v>
      </c>
      <c r="J274" s="7">
        <f>VLOOKUP(InputData[[#This Row],[PRODUCT ID]],[1]!MasterData[#Data],5,0)</f>
        <v>150</v>
      </c>
      <c r="K274" s="7">
        <f>VLOOKUP(InputData[[#This Row],[PRODUCT ID]],[1]!MasterData[#Data],6,0)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51</v>
      </c>
      <c r="C275" s="5">
        <v>14</v>
      </c>
      <c r="D275" s="5" t="s">
        <v>22</v>
      </c>
      <c r="E275" s="5" t="s">
        <v>18</v>
      </c>
      <c r="F275" s="6">
        <v>0</v>
      </c>
      <c r="G275" t="str">
        <f>VLOOKUP(InputData[[#This Row],[PRODUCT ID]],[1]!MasterData[#Data],2,0)</f>
        <v>Product11</v>
      </c>
      <c r="H275" t="str">
        <f>VLOOKUP(InputData[[#This Row],[PRODUCT ID]],[1]!MasterData[#Data],3,0)</f>
        <v>Category02</v>
      </c>
      <c r="I275" t="str">
        <f>VLOOKUP(InputData[[#This Row],[PRODUCT ID]],[1]!MasterData[#Data],4,0)</f>
        <v>Lt</v>
      </c>
      <c r="J275" s="7">
        <f>VLOOKUP(InputData[[#This Row],[PRODUCT ID]],[1]!MasterData[#Data],5,0)</f>
        <v>44</v>
      </c>
      <c r="K275" s="7">
        <f>VLOOKUP(InputData[[#This Row],[PRODUCT ID]],[1]!MasterData[#Data],6,0)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42</v>
      </c>
      <c r="C276" s="5">
        <v>10</v>
      </c>
      <c r="D276" s="5" t="s">
        <v>22</v>
      </c>
      <c r="E276" s="5" t="s">
        <v>20</v>
      </c>
      <c r="F276" s="6">
        <v>0</v>
      </c>
      <c r="G276" t="str">
        <f>VLOOKUP(InputData[[#This Row],[PRODUCT ID]],[1]!MasterData[#Data],2,0)</f>
        <v>Product22</v>
      </c>
      <c r="H276" t="str">
        <f>VLOOKUP(InputData[[#This Row],[PRODUCT ID]],[1]!MasterData[#Data],3,0)</f>
        <v>Category03</v>
      </c>
      <c r="I276" t="str">
        <f>VLOOKUP(InputData[[#This Row],[PRODUCT ID]],[1]!MasterData[#Data],4,0)</f>
        <v>Ft</v>
      </c>
      <c r="J276" s="7">
        <f>VLOOKUP(InputData[[#This Row],[PRODUCT ID]],[1]!MasterData[#Data],5,0)</f>
        <v>121</v>
      </c>
      <c r="K276" s="7">
        <f>VLOOKUP(InputData[[#This Row],[PRODUCT ID]],[1]!MasterData[#Data],6,0)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29</v>
      </c>
      <c r="C277" s="5">
        <v>11</v>
      </c>
      <c r="D277" s="5" t="s">
        <v>18</v>
      </c>
      <c r="E277" s="5" t="s">
        <v>20</v>
      </c>
      <c r="F277" s="6">
        <v>0</v>
      </c>
      <c r="G277" t="str">
        <f>VLOOKUP(InputData[[#This Row],[PRODUCT ID]],[1]!MasterData[#Data],2,0)</f>
        <v>Product14</v>
      </c>
      <c r="H277" t="str">
        <f>VLOOKUP(InputData[[#This Row],[PRODUCT ID]],[1]!MasterData[#Data],3,0)</f>
        <v>Category02</v>
      </c>
      <c r="I277" t="str">
        <f>VLOOKUP(InputData[[#This Row],[PRODUCT ID]],[1]!MasterData[#Data],4,0)</f>
        <v>Kg</v>
      </c>
      <c r="J277" s="7">
        <f>VLOOKUP(InputData[[#This Row],[PRODUCT ID]],[1]!MasterData[#Data],5,0)</f>
        <v>112</v>
      </c>
      <c r="K277" s="7">
        <f>VLOOKUP(InputData[[#This Row],[PRODUCT ID]],[1]!MasterData[#Data],6,0)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37</v>
      </c>
      <c r="C278" s="5">
        <v>4</v>
      </c>
      <c r="D278" s="5" t="s">
        <v>18</v>
      </c>
      <c r="E278" s="5" t="s">
        <v>18</v>
      </c>
      <c r="F278" s="6">
        <v>0</v>
      </c>
      <c r="G278" t="str">
        <f>VLOOKUP(InputData[[#This Row],[PRODUCT ID]],[1]!MasterData[#Data],2,0)</f>
        <v>Product40</v>
      </c>
      <c r="H278" t="str">
        <f>VLOOKUP(InputData[[#This Row],[PRODUCT ID]],[1]!MasterData[#Data],3,0)</f>
        <v>Category05</v>
      </c>
      <c r="I278" t="str">
        <f>VLOOKUP(InputData[[#This Row],[PRODUCT ID]],[1]!MasterData[#Data],4,0)</f>
        <v>Kg</v>
      </c>
      <c r="J278" s="7">
        <f>VLOOKUP(InputData[[#This Row],[PRODUCT ID]],[1]!MasterData[#Data],5,0)</f>
        <v>90</v>
      </c>
      <c r="K278" s="7">
        <f>VLOOKUP(InputData[[#This Row],[PRODUCT ID]],[1]!MasterData[#Data],6,0)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45</v>
      </c>
      <c r="C279" s="5">
        <v>9</v>
      </c>
      <c r="D279" s="5" t="s">
        <v>17</v>
      </c>
      <c r="E279" s="5" t="s">
        <v>20</v>
      </c>
      <c r="F279" s="6">
        <v>0</v>
      </c>
      <c r="G279" t="str">
        <f>VLOOKUP(InputData[[#This Row],[PRODUCT ID]],[1]!MasterData[#Data],2,0)</f>
        <v>Product08</v>
      </c>
      <c r="H279" t="str">
        <f>VLOOKUP(InputData[[#This Row],[PRODUCT ID]],[1]!MasterData[#Data],3,0)</f>
        <v>Category01</v>
      </c>
      <c r="I279" t="str">
        <f>VLOOKUP(InputData[[#This Row],[PRODUCT ID]],[1]!MasterData[#Data],4,0)</f>
        <v>Kg</v>
      </c>
      <c r="J279" s="7">
        <f>VLOOKUP(InputData[[#This Row],[PRODUCT ID]],[1]!MasterData[#Data],5,0)</f>
        <v>83</v>
      </c>
      <c r="K279" s="7">
        <f>VLOOKUP(InputData[[#This Row],[PRODUCT ID]],[1]!MasterData[#Data],6,0)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52</v>
      </c>
      <c r="C280" s="5">
        <v>2</v>
      </c>
      <c r="D280" s="5" t="s">
        <v>22</v>
      </c>
      <c r="E280" s="5" t="s">
        <v>20</v>
      </c>
      <c r="F280" s="6">
        <v>0</v>
      </c>
      <c r="G280" t="str">
        <f>VLOOKUP(InputData[[#This Row],[PRODUCT ID]],[1]!MasterData[#Data],2,0)</f>
        <v>Product21</v>
      </c>
      <c r="H280" t="str">
        <f>VLOOKUP(InputData[[#This Row],[PRODUCT ID]],[1]!MasterData[#Data],3,0)</f>
        <v>Category03</v>
      </c>
      <c r="I280" t="str">
        <f>VLOOKUP(InputData[[#This Row],[PRODUCT ID]],[1]!MasterData[#Data],4,0)</f>
        <v>Ft</v>
      </c>
      <c r="J280" s="7">
        <f>VLOOKUP(InputData[[#This Row],[PRODUCT ID]],[1]!MasterData[#Data],5,0)</f>
        <v>126</v>
      </c>
      <c r="K280" s="7">
        <f>VLOOKUP(InputData[[#This Row],[PRODUCT ID]],[1]!MasterData[#Data],6,0)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29</v>
      </c>
      <c r="C281" s="5">
        <v>7</v>
      </c>
      <c r="D281" s="5" t="s">
        <v>18</v>
      </c>
      <c r="E281" s="5" t="s">
        <v>18</v>
      </c>
      <c r="F281" s="6">
        <v>0</v>
      </c>
      <c r="G281" t="str">
        <f>VLOOKUP(InputData[[#This Row],[PRODUCT ID]],[1]!MasterData[#Data],2,0)</f>
        <v>Product14</v>
      </c>
      <c r="H281" t="str">
        <f>VLOOKUP(InputData[[#This Row],[PRODUCT ID]],[1]!MasterData[#Data],3,0)</f>
        <v>Category02</v>
      </c>
      <c r="I281" t="str">
        <f>VLOOKUP(InputData[[#This Row],[PRODUCT ID]],[1]!MasterData[#Data],4,0)</f>
        <v>Kg</v>
      </c>
      <c r="J281" s="7">
        <f>VLOOKUP(InputData[[#This Row],[PRODUCT ID]],[1]!MasterData[#Data],5,0)</f>
        <v>112</v>
      </c>
      <c r="K281" s="7">
        <f>VLOOKUP(InputData[[#This Row],[PRODUCT ID]],[1]!MasterData[#Data],6,0)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36</v>
      </c>
      <c r="C282" s="5">
        <v>6</v>
      </c>
      <c r="D282" s="5" t="s">
        <v>18</v>
      </c>
      <c r="E282" s="5" t="s">
        <v>20</v>
      </c>
      <c r="F282" s="6">
        <v>0</v>
      </c>
      <c r="G282" t="str">
        <f>VLOOKUP(InputData[[#This Row],[PRODUCT ID]],[1]!MasterData[#Data],2,0)</f>
        <v>Product01</v>
      </c>
      <c r="H282" t="str">
        <f>VLOOKUP(InputData[[#This Row],[PRODUCT ID]],[1]!MasterData[#Data],3,0)</f>
        <v>Category01</v>
      </c>
      <c r="I282" t="str">
        <f>VLOOKUP(InputData[[#This Row],[PRODUCT ID]],[1]!MasterData[#Data],4,0)</f>
        <v>Kg</v>
      </c>
      <c r="J282" s="7">
        <f>VLOOKUP(InputData[[#This Row],[PRODUCT ID]],[1]!MasterData[#Data],5,0)</f>
        <v>98</v>
      </c>
      <c r="K282" s="7">
        <f>VLOOKUP(InputData[[#This Row],[PRODUCT ID]],[1]!MasterData[#Data],6,0)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49</v>
      </c>
      <c r="C283" s="5">
        <v>5</v>
      </c>
      <c r="D283" s="5" t="s">
        <v>17</v>
      </c>
      <c r="E283" s="5" t="s">
        <v>20</v>
      </c>
      <c r="F283" s="6">
        <v>0</v>
      </c>
      <c r="G283" t="str">
        <f>VLOOKUP(InputData[[#This Row],[PRODUCT ID]],[1]!MasterData[#Data],2,0)</f>
        <v>Product02</v>
      </c>
      <c r="H283" t="str">
        <f>VLOOKUP(InputData[[#This Row],[PRODUCT ID]],[1]!MasterData[#Data],3,0)</f>
        <v>Category01</v>
      </c>
      <c r="I283" t="str">
        <f>VLOOKUP(InputData[[#This Row],[PRODUCT ID]],[1]!MasterData[#Data],4,0)</f>
        <v>Kg</v>
      </c>
      <c r="J283" s="7">
        <f>VLOOKUP(InputData[[#This Row],[PRODUCT ID]],[1]!MasterData[#Data],5,0)</f>
        <v>105</v>
      </c>
      <c r="K283" s="7">
        <f>VLOOKUP(InputData[[#This Row],[PRODUCT ID]],[1]!MasterData[#Data],6,0)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30</v>
      </c>
      <c r="C284" s="5">
        <v>8</v>
      </c>
      <c r="D284" s="5" t="s">
        <v>22</v>
      </c>
      <c r="E284" s="5" t="s">
        <v>18</v>
      </c>
      <c r="F284" s="6">
        <v>0</v>
      </c>
      <c r="G284" t="str">
        <f>VLOOKUP(InputData[[#This Row],[PRODUCT ID]],[1]!MasterData[#Data],2,0)</f>
        <v>Product42</v>
      </c>
      <c r="H284" t="str">
        <f>VLOOKUP(InputData[[#This Row],[PRODUCT ID]],[1]!MasterData[#Data],3,0)</f>
        <v>Category05</v>
      </c>
      <c r="I284" t="str">
        <f>VLOOKUP(InputData[[#This Row],[PRODUCT ID]],[1]!MasterData[#Data],4,0)</f>
        <v>Ft</v>
      </c>
      <c r="J284" s="7">
        <f>VLOOKUP(InputData[[#This Row],[PRODUCT ID]],[1]!MasterData[#Data],5,0)</f>
        <v>120</v>
      </c>
      <c r="K284" s="7">
        <f>VLOOKUP(InputData[[#This Row],[PRODUCT ID]],[1]!MasterData[#Data],6,0)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48</v>
      </c>
      <c r="C285" s="5">
        <v>15</v>
      </c>
      <c r="D285" s="5" t="s">
        <v>18</v>
      </c>
      <c r="E285" s="5" t="s">
        <v>18</v>
      </c>
      <c r="F285" s="6">
        <v>0</v>
      </c>
      <c r="G285" t="str">
        <f>VLOOKUP(InputData[[#This Row],[PRODUCT ID]],[1]!MasterData[#Data],2,0)</f>
        <v>Product30</v>
      </c>
      <c r="H285" t="str">
        <f>VLOOKUP(InputData[[#This Row],[PRODUCT ID]],[1]!MasterData[#Data],3,0)</f>
        <v>Category04</v>
      </c>
      <c r="I285" t="str">
        <f>VLOOKUP(InputData[[#This Row],[PRODUCT ID]],[1]!MasterData[#Data],4,0)</f>
        <v>Ft</v>
      </c>
      <c r="J285" s="7">
        <f>VLOOKUP(InputData[[#This Row],[PRODUCT ID]],[1]!MasterData[#Data],5,0)</f>
        <v>148</v>
      </c>
      <c r="K285" s="7">
        <f>VLOOKUP(InputData[[#This Row],[PRODUCT ID]],[1]!MasterData[#Data],6,0)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59</v>
      </c>
      <c r="C286" s="5">
        <v>14</v>
      </c>
      <c r="D286" s="5" t="s">
        <v>22</v>
      </c>
      <c r="E286" s="5" t="s">
        <v>20</v>
      </c>
      <c r="F286" s="6">
        <v>0</v>
      </c>
      <c r="G286" t="str">
        <f>VLOOKUP(InputData[[#This Row],[PRODUCT ID]],[1]!MasterData[#Data],2,0)</f>
        <v>Product17</v>
      </c>
      <c r="H286" t="str">
        <f>VLOOKUP(InputData[[#This Row],[PRODUCT ID]],[1]!MasterData[#Data],3,0)</f>
        <v>Category02</v>
      </c>
      <c r="I286" t="str">
        <f>VLOOKUP(InputData[[#This Row],[PRODUCT ID]],[1]!MasterData[#Data],4,0)</f>
        <v>Ft</v>
      </c>
      <c r="J286" s="7">
        <f>VLOOKUP(InputData[[#This Row],[PRODUCT ID]],[1]!MasterData[#Data],5,0)</f>
        <v>134</v>
      </c>
      <c r="K286" s="7">
        <f>VLOOKUP(InputData[[#This Row],[PRODUCT ID]],[1]!MasterData[#Data],6,0)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41</v>
      </c>
      <c r="C287" s="5">
        <v>11</v>
      </c>
      <c r="D287" s="5" t="s">
        <v>22</v>
      </c>
      <c r="E287" s="5" t="s">
        <v>18</v>
      </c>
      <c r="F287" s="6">
        <v>0</v>
      </c>
      <c r="G287" t="str">
        <f>VLOOKUP(InputData[[#This Row],[PRODUCT ID]],[1]!MasterData[#Data],2,0)</f>
        <v>Product16</v>
      </c>
      <c r="H287" t="str">
        <f>VLOOKUP(InputData[[#This Row],[PRODUCT ID]],[1]!MasterData[#Data],3,0)</f>
        <v>Category02</v>
      </c>
      <c r="I287" t="str">
        <f>VLOOKUP(InputData[[#This Row],[PRODUCT ID]],[1]!MasterData[#Data],4,0)</f>
        <v>No.</v>
      </c>
      <c r="J287" s="7">
        <f>VLOOKUP(InputData[[#This Row],[PRODUCT ID]],[1]!MasterData[#Data],5,0)</f>
        <v>13</v>
      </c>
      <c r="K287" s="7">
        <f>VLOOKUP(InputData[[#This Row],[PRODUCT ID]],[1]!MasterData[#Data],6,0)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32</v>
      </c>
      <c r="C288" s="5">
        <v>6</v>
      </c>
      <c r="D288" s="5" t="s">
        <v>18</v>
      </c>
      <c r="E288" s="5" t="s">
        <v>20</v>
      </c>
      <c r="F288" s="6">
        <v>0</v>
      </c>
      <c r="G288" t="str">
        <f>VLOOKUP(InputData[[#This Row],[PRODUCT ID]],[1]!MasterData[#Data],2,0)</f>
        <v>Product23</v>
      </c>
      <c r="H288" t="str">
        <f>VLOOKUP(InputData[[#This Row],[PRODUCT ID]],[1]!MasterData[#Data],3,0)</f>
        <v>Category03</v>
      </c>
      <c r="I288" t="str">
        <f>VLOOKUP(InputData[[#This Row],[PRODUCT ID]],[1]!MasterData[#Data],4,0)</f>
        <v>Ft</v>
      </c>
      <c r="J288" s="7">
        <f>VLOOKUP(InputData[[#This Row],[PRODUCT ID]],[1]!MasterData[#Data],5,0)</f>
        <v>141</v>
      </c>
      <c r="K288" s="7">
        <f>VLOOKUP(InputData[[#This Row],[PRODUCT ID]],[1]!MasterData[#Data],6,0)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61</v>
      </c>
      <c r="C289" s="5">
        <v>9</v>
      </c>
      <c r="D289" s="5" t="s">
        <v>22</v>
      </c>
      <c r="E289" s="5" t="s">
        <v>20</v>
      </c>
      <c r="F289" s="6">
        <v>0</v>
      </c>
      <c r="G289" t="str">
        <f>VLOOKUP(InputData[[#This Row],[PRODUCT ID]],[1]!MasterData[#Data],2,0)</f>
        <v>Product41</v>
      </c>
      <c r="H289" t="str">
        <f>VLOOKUP(InputData[[#This Row],[PRODUCT ID]],[1]!MasterData[#Data],3,0)</f>
        <v>Category05</v>
      </c>
      <c r="I289" t="str">
        <f>VLOOKUP(InputData[[#This Row],[PRODUCT ID]],[1]!MasterData[#Data],4,0)</f>
        <v>Ft</v>
      </c>
      <c r="J289" s="7">
        <f>VLOOKUP(InputData[[#This Row],[PRODUCT ID]],[1]!MasterData[#Data],5,0)</f>
        <v>138</v>
      </c>
      <c r="K289" s="7">
        <f>VLOOKUP(InputData[[#This Row],[PRODUCT ID]],[1]!MasterData[#Data],6,0)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44</v>
      </c>
      <c r="C290" s="5">
        <v>9</v>
      </c>
      <c r="D290" s="5" t="s">
        <v>22</v>
      </c>
      <c r="E290" s="5" t="s">
        <v>20</v>
      </c>
      <c r="F290" s="6">
        <v>0</v>
      </c>
      <c r="G290" t="str">
        <f>VLOOKUP(InputData[[#This Row],[PRODUCT ID]],[1]!MasterData[#Data],2,0)</f>
        <v>Product05</v>
      </c>
      <c r="H290" t="str">
        <f>VLOOKUP(InputData[[#This Row],[PRODUCT ID]],[1]!MasterData[#Data],3,0)</f>
        <v>Category01</v>
      </c>
      <c r="I290" t="str">
        <f>VLOOKUP(InputData[[#This Row],[PRODUCT ID]],[1]!MasterData[#Data],4,0)</f>
        <v>Ft</v>
      </c>
      <c r="J290" s="7">
        <f>VLOOKUP(InputData[[#This Row],[PRODUCT ID]],[1]!MasterData[#Data],5,0)</f>
        <v>133</v>
      </c>
      <c r="K290" s="7">
        <f>VLOOKUP(InputData[[#This Row],[PRODUCT ID]],[1]!MasterData[#Data],6,0)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29</v>
      </c>
      <c r="C291" s="5">
        <v>8</v>
      </c>
      <c r="D291" s="5" t="s">
        <v>22</v>
      </c>
      <c r="E291" s="5" t="s">
        <v>18</v>
      </c>
      <c r="F291" s="6">
        <v>0</v>
      </c>
      <c r="G291" t="str">
        <f>VLOOKUP(InputData[[#This Row],[PRODUCT ID]],[1]!MasterData[#Data],2,0)</f>
        <v>Product14</v>
      </c>
      <c r="H291" t="str">
        <f>VLOOKUP(InputData[[#This Row],[PRODUCT ID]],[1]!MasterData[#Data],3,0)</f>
        <v>Category02</v>
      </c>
      <c r="I291" t="str">
        <f>VLOOKUP(InputData[[#This Row],[PRODUCT ID]],[1]!MasterData[#Data],4,0)</f>
        <v>Kg</v>
      </c>
      <c r="J291" s="7">
        <f>VLOOKUP(InputData[[#This Row],[PRODUCT ID]],[1]!MasterData[#Data],5,0)</f>
        <v>112</v>
      </c>
      <c r="K291" s="7">
        <f>VLOOKUP(InputData[[#This Row],[PRODUCT ID]],[1]!MasterData[#Data],6,0)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50</v>
      </c>
      <c r="C292" s="5">
        <v>6</v>
      </c>
      <c r="D292" s="5" t="s">
        <v>22</v>
      </c>
      <c r="E292" s="5" t="s">
        <v>20</v>
      </c>
      <c r="F292" s="6">
        <v>0</v>
      </c>
      <c r="G292" t="str">
        <f>VLOOKUP(InputData[[#This Row],[PRODUCT ID]],[1]!MasterData[#Data],2,0)</f>
        <v>Product18</v>
      </c>
      <c r="H292" t="str">
        <f>VLOOKUP(InputData[[#This Row],[PRODUCT ID]],[1]!MasterData[#Data],3,0)</f>
        <v>Category02</v>
      </c>
      <c r="I292" t="str">
        <f>VLOOKUP(InputData[[#This Row],[PRODUCT ID]],[1]!MasterData[#Data],4,0)</f>
        <v>No.</v>
      </c>
      <c r="J292" s="7">
        <f>VLOOKUP(InputData[[#This Row],[PRODUCT ID]],[1]!MasterData[#Data],5,0)</f>
        <v>37</v>
      </c>
      <c r="K292" s="7">
        <f>VLOOKUP(InputData[[#This Row],[PRODUCT ID]],[1]!MasterData[#Data],6,0)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49</v>
      </c>
      <c r="C293" s="5">
        <v>6</v>
      </c>
      <c r="D293" s="5" t="s">
        <v>22</v>
      </c>
      <c r="E293" s="5" t="s">
        <v>20</v>
      </c>
      <c r="F293" s="6">
        <v>0</v>
      </c>
      <c r="G293" t="str">
        <f>VLOOKUP(InputData[[#This Row],[PRODUCT ID]],[1]!MasterData[#Data],2,0)</f>
        <v>Product02</v>
      </c>
      <c r="H293" t="str">
        <f>VLOOKUP(InputData[[#This Row],[PRODUCT ID]],[1]!MasterData[#Data],3,0)</f>
        <v>Category01</v>
      </c>
      <c r="I293" t="str">
        <f>VLOOKUP(InputData[[#This Row],[PRODUCT ID]],[1]!MasterData[#Data],4,0)</f>
        <v>Kg</v>
      </c>
      <c r="J293" s="7">
        <f>VLOOKUP(InputData[[#This Row],[PRODUCT ID]],[1]!MasterData[#Data],5,0)</f>
        <v>105</v>
      </c>
      <c r="K293" s="7">
        <f>VLOOKUP(InputData[[#This Row],[PRODUCT ID]],[1]!MasterData[#Data],6,0)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44</v>
      </c>
      <c r="C294" s="5">
        <v>11</v>
      </c>
      <c r="D294" s="5" t="s">
        <v>18</v>
      </c>
      <c r="E294" s="5" t="s">
        <v>20</v>
      </c>
      <c r="F294" s="6">
        <v>0</v>
      </c>
      <c r="G294" t="str">
        <f>VLOOKUP(InputData[[#This Row],[PRODUCT ID]],[1]!MasterData[#Data],2,0)</f>
        <v>Product05</v>
      </c>
      <c r="H294" t="str">
        <f>VLOOKUP(InputData[[#This Row],[PRODUCT ID]],[1]!MasterData[#Data],3,0)</f>
        <v>Category01</v>
      </c>
      <c r="I294" t="str">
        <f>VLOOKUP(InputData[[#This Row],[PRODUCT ID]],[1]!MasterData[#Data],4,0)</f>
        <v>Ft</v>
      </c>
      <c r="J294" s="7">
        <f>VLOOKUP(InputData[[#This Row],[PRODUCT ID]],[1]!MasterData[#Data],5,0)</f>
        <v>133</v>
      </c>
      <c r="K294" s="7">
        <f>VLOOKUP(InputData[[#This Row],[PRODUCT ID]],[1]!MasterData[#Data],6,0)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23</v>
      </c>
      <c r="C295" s="5">
        <v>3</v>
      </c>
      <c r="D295" s="5" t="s">
        <v>18</v>
      </c>
      <c r="E295" s="5" t="s">
        <v>20</v>
      </c>
      <c r="F295" s="6">
        <v>0</v>
      </c>
      <c r="G295" t="str">
        <f>VLOOKUP(InputData[[#This Row],[PRODUCT ID]],[1]!MasterData[#Data],2,0)</f>
        <v>Product04</v>
      </c>
      <c r="H295" t="str">
        <f>VLOOKUP(InputData[[#This Row],[PRODUCT ID]],[1]!MasterData[#Data],3,0)</f>
        <v>Category01</v>
      </c>
      <c r="I295" t="str">
        <f>VLOOKUP(InputData[[#This Row],[PRODUCT ID]],[1]!MasterData[#Data],4,0)</f>
        <v>Lt</v>
      </c>
      <c r="J295" s="7">
        <f>VLOOKUP(InputData[[#This Row],[PRODUCT ID]],[1]!MasterData[#Data],5,0)</f>
        <v>44</v>
      </c>
      <c r="K295" s="7">
        <f>VLOOKUP(InputData[[#This Row],[PRODUCT ID]],[1]!MasterData[#Data],6,0)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38</v>
      </c>
      <c r="C296" s="5">
        <v>14</v>
      </c>
      <c r="D296" s="5" t="s">
        <v>18</v>
      </c>
      <c r="E296" s="5" t="s">
        <v>18</v>
      </c>
      <c r="F296" s="6">
        <v>0</v>
      </c>
      <c r="G296" t="str">
        <f>VLOOKUP(InputData[[#This Row],[PRODUCT ID]],[1]!MasterData[#Data],2,0)</f>
        <v>Product32</v>
      </c>
      <c r="H296" t="str">
        <f>VLOOKUP(InputData[[#This Row],[PRODUCT ID]],[1]!MasterData[#Data],3,0)</f>
        <v>Category04</v>
      </c>
      <c r="I296" t="str">
        <f>VLOOKUP(InputData[[#This Row],[PRODUCT ID]],[1]!MasterData[#Data],4,0)</f>
        <v>Kg</v>
      </c>
      <c r="J296" s="7">
        <f>VLOOKUP(InputData[[#This Row],[PRODUCT ID]],[1]!MasterData[#Data],5,0)</f>
        <v>89</v>
      </c>
      <c r="K296" s="7">
        <f>VLOOKUP(InputData[[#This Row],[PRODUCT ID]],[1]!MasterData[#Data],6,0)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40</v>
      </c>
      <c r="C297" s="5">
        <v>13</v>
      </c>
      <c r="D297" s="5" t="s">
        <v>22</v>
      </c>
      <c r="E297" s="5" t="s">
        <v>20</v>
      </c>
      <c r="F297" s="6">
        <v>0</v>
      </c>
      <c r="G297" t="str">
        <f>VLOOKUP(InputData[[#This Row],[PRODUCT ID]],[1]!MasterData[#Data],2,0)</f>
        <v>Product10</v>
      </c>
      <c r="H297" t="str">
        <f>VLOOKUP(InputData[[#This Row],[PRODUCT ID]],[1]!MasterData[#Data],3,0)</f>
        <v>Category02</v>
      </c>
      <c r="I297" t="str">
        <f>VLOOKUP(InputData[[#This Row],[PRODUCT ID]],[1]!MasterData[#Data],4,0)</f>
        <v>Ft</v>
      </c>
      <c r="J297" s="7">
        <f>VLOOKUP(InputData[[#This Row],[PRODUCT ID]],[1]!MasterData[#Data],5,0)</f>
        <v>148</v>
      </c>
      <c r="K297" s="7">
        <f>VLOOKUP(InputData[[#This Row],[PRODUCT ID]],[1]!MasterData[#Data],6,0)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62</v>
      </c>
      <c r="C298" s="5">
        <v>8</v>
      </c>
      <c r="D298" s="5" t="s">
        <v>18</v>
      </c>
      <c r="E298" s="5" t="s">
        <v>20</v>
      </c>
      <c r="F298" s="6">
        <v>0</v>
      </c>
      <c r="G298" t="str">
        <f>VLOOKUP(InputData[[#This Row],[PRODUCT ID]],[1]!MasterData[#Data],2,0)</f>
        <v>Product26</v>
      </c>
      <c r="H298" t="str">
        <f>VLOOKUP(InputData[[#This Row],[PRODUCT ID]],[1]!MasterData[#Data],3,0)</f>
        <v>Category04</v>
      </c>
      <c r="I298" t="str">
        <f>VLOOKUP(InputData[[#This Row],[PRODUCT ID]],[1]!MasterData[#Data],4,0)</f>
        <v>No.</v>
      </c>
      <c r="J298" s="7">
        <f>VLOOKUP(InputData[[#This Row],[PRODUCT ID]],[1]!MasterData[#Data],5,0)</f>
        <v>18</v>
      </c>
      <c r="K298" s="7">
        <f>VLOOKUP(InputData[[#This Row],[PRODUCT ID]],[1]!MasterData[#Data],6,0)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53</v>
      </c>
      <c r="C299" s="5">
        <v>3</v>
      </c>
      <c r="D299" s="5" t="s">
        <v>22</v>
      </c>
      <c r="E299" s="5" t="s">
        <v>20</v>
      </c>
      <c r="F299" s="6">
        <v>0</v>
      </c>
      <c r="G299" t="str">
        <f>VLOOKUP(InputData[[#This Row],[PRODUCT ID]],[1]!MasterData[#Data],2,0)</f>
        <v>Product28</v>
      </c>
      <c r="H299" t="str">
        <f>VLOOKUP(InputData[[#This Row],[PRODUCT ID]],[1]!MasterData[#Data],3,0)</f>
        <v>Category04</v>
      </c>
      <c r="I299" t="str">
        <f>VLOOKUP(InputData[[#This Row],[PRODUCT ID]],[1]!MasterData[#Data],4,0)</f>
        <v>No.</v>
      </c>
      <c r="J299" s="7">
        <f>VLOOKUP(InputData[[#This Row],[PRODUCT ID]],[1]!MasterData[#Data],5,0)</f>
        <v>37</v>
      </c>
      <c r="K299" s="7">
        <f>VLOOKUP(InputData[[#This Row],[PRODUCT ID]],[1]!MasterData[#Data],6,0)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38</v>
      </c>
      <c r="C300" s="5">
        <v>1</v>
      </c>
      <c r="D300" s="5" t="s">
        <v>18</v>
      </c>
      <c r="E300" s="5" t="s">
        <v>20</v>
      </c>
      <c r="F300" s="6">
        <v>0</v>
      </c>
      <c r="G300" t="str">
        <f>VLOOKUP(InputData[[#This Row],[PRODUCT ID]],[1]!MasterData[#Data],2,0)</f>
        <v>Product32</v>
      </c>
      <c r="H300" t="str">
        <f>VLOOKUP(InputData[[#This Row],[PRODUCT ID]],[1]!MasterData[#Data],3,0)</f>
        <v>Category04</v>
      </c>
      <c r="I300" t="str">
        <f>VLOOKUP(InputData[[#This Row],[PRODUCT ID]],[1]!MasterData[#Data],4,0)</f>
        <v>Kg</v>
      </c>
      <c r="J300" s="7">
        <f>VLOOKUP(InputData[[#This Row],[PRODUCT ID]],[1]!MasterData[#Data],5,0)</f>
        <v>89</v>
      </c>
      <c r="K300" s="7">
        <f>VLOOKUP(InputData[[#This Row],[PRODUCT ID]],[1]!MasterData[#Data],6,0)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49</v>
      </c>
      <c r="C301" s="5">
        <v>13</v>
      </c>
      <c r="D301" s="5" t="s">
        <v>18</v>
      </c>
      <c r="E301" s="5" t="s">
        <v>20</v>
      </c>
      <c r="F301" s="6">
        <v>0</v>
      </c>
      <c r="G301" t="str">
        <f>VLOOKUP(InputData[[#This Row],[PRODUCT ID]],[1]!MasterData[#Data],2,0)</f>
        <v>Product02</v>
      </c>
      <c r="H301" t="str">
        <f>VLOOKUP(InputData[[#This Row],[PRODUCT ID]],[1]!MasterData[#Data],3,0)</f>
        <v>Category01</v>
      </c>
      <c r="I301" t="str">
        <f>VLOOKUP(InputData[[#This Row],[PRODUCT ID]],[1]!MasterData[#Data],4,0)</f>
        <v>Kg</v>
      </c>
      <c r="J301" s="7">
        <f>VLOOKUP(InputData[[#This Row],[PRODUCT ID]],[1]!MasterData[#Data],5,0)</f>
        <v>105</v>
      </c>
      <c r="K301" s="7">
        <f>VLOOKUP(InputData[[#This Row],[PRODUCT ID]],[1]!MasterData[#Data],6,0)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55</v>
      </c>
      <c r="C302" s="5">
        <v>6</v>
      </c>
      <c r="D302" s="5" t="s">
        <v>22</v>
      </c>
      <c r="E302" s="5" t="s">
        <v>20</v>
      </c>
      <c r="F302" s="6">
        <v>0</v>
      </c>
      <c r="G302" t="str">
        <f>VLOOKUP(InputData[[#This Row],[PRODUCT ID]],[1]!MasterData[#Data],2,0)</f>
        <v>Product12</v>
      </c>
      <c r="H302" t="str">
        <f>VLOOKUP(InputData[[#This Row],[PRODUCT ID]],[1]!MasterData[#Data],3,0)</f>
        <v>Category02</v>
      </c>
      <c r="I302" t="str">
        <f>VLOOKUP(InputData[[#This Row],[PRODUCT ID]],[1]!MasterData[#Data],4,0)</f>
        <v>Kg</v>
      </c>
      <c r="J302" s="7">
        <f>VLOOKUP(InputData[[#This Row],[PRODUCT ID]],[1]!MasterData[#Data],5,0)</f>
        <v>73</v>
      </c>
      <c r="K302" s="7">
        <f>VLOOKUP(InputData[[#This Row],[PRODUCT ID]],[1]!MasterData[#Data],6,0)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21</v>
      </c>
      <c r="C303" s="5">
        <v>6</v>
      </c>
      <c r="D303" s="5" t="s">
        <v>18</v>
      </c>
      <c r="E303" s="5" t="s">
        <v>18</v>
      </c>
      <c r="F303" s="6">
        <v>0</v>
      </c>
      <c r="G303" t="str">
        <f>VLOOKUP(InputData[[#This Row],[PRODUCT ID]],[1]!MasterData[#Data],2,0)</f>
        <v>Product13</v>
      </c>
      <c r="H303" t="str">
        <f>VLOOKUP(InputData[[#This Row],[PRODUCT ID]],[1]!MasterData[#Data],3,0)</f>
        <v>Category02</v>
      </c>
      <c r="I303" t="str">
        <f>VLOOKUP(InputData[[#This Row],[PRODUCT ID]],[1]!MasterData[#Data],4,0)</f>
        <v>Kg</v>
      </c>
      <c r="J303" s="7">
        <f>VLOOKUP(InputData[[#This Row],[PRODUCT ID]],[1]!MasterData[#Data],5,0)</f>
        <v>112</v>
      </c>
      <c r="K303" s="7">
        <f>VLOOKUP(InputData[[#This Row],[PRODUCT ID]],[1]!MasterData[#Data],6,0)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41</v>
      </c>
      <c r="C304" s="5">
        <v>15</v>
      </c>
      <c r="D304" s="5" t="s">
        <v>18</v>
      </c>
      <c r="E304" s="5" t="s">
        <v>20</v>
      </c>
      <c r="F304" s="6">
        <v>0</v>
      </c>
      <c r="G304" t="str">
        <f>VLOOKUP(InputData[[#This Row],[PRODUCT ID]],[1]!MasterData[#Data],2,0)</f>
        <v>Product16</v>
      </c>
      <c r="H304" t="str">
        <f>VLOOKUP(InputData[[#This Row],[PRODUCT ID]],[1]!MasterData[#Data],3,0)</f>
        <v>Category02</v>
      </c>
      <c r="I304" t="str">
        <f>VLOOKUP(InputData[[#This Row],[PRODUCT ID]],[1]!MasterData[#Data],4,0)</f>
        <v>No.</v>
      </c>
      <c r="J304" s="7">
        <f>VLOOKUP(InputData[[#This Row],[PRODUCT ID]],[1]!MasterData[#Data],5,0)</f>
        <v>13</v>
      </c>
      <c r="K304" s="7">
        <f>VLOOKUP(InputData[[#This Row],[PRODUCT ID]],[1]!MasterData[#Data],6,0)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63</v>
      </c>
      <c r="C305" s="5">
        <v>8</v>
      </c>
      <c r="D305" s="5" t="s">
        <v>22</v>
      </c>
      <c r="E305" s="5" t="s">
        <v>18</v>
      </c>
      <c r="F305" s="6">
        <v>0</v>
      </c>
      <c r="G305" t="str">
        <f>VLOOKUP(InputData[[#This Row],[PRODUCT ID]],[1]!MasterData[#Data],2,0)</f>
        <v>Product36</v>
      </c>
      <c r="H305" t="str">
        <f>VLOOKUP(InputData[[#This Row],[PRODUCT ID]],[1]!MasterData[#Data],3,0)</f>
        <v>Category04</v>
      </c>
      <c r="I305" t="str">
        <f>VLOOKUP(InputData[[#This Row],[PRODUCT ID]],[1]!MasterData[#Data],4,0)</f>
        <v>Kg</v>
      </c>
      <c r="J305" s="7">
        <f>VLOOKUP(InputData[[#This Row],[PRODUCT ID]],[1]!MasterData[#Data],5,0)</f>
        <v>90</v>
      </c>
      <c r="K305" s="7">
        <f>VLOOKUP(InputData[[#This Row],[PRODUCT ID]],[1]!MasterData[#Data],6,0)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55</v>
      </c>
      <c r="C306" s="5">
        <v>7</v>
      </c>
      <c r="D306" s="5" t="s">
        <v>22</v>
      </c>
      <c r="E306" s="5" t="s">
        <v>20</v>
      </c>
      <c r="F306" s="6">
        <v>0</v>
      </c>
      <c r="G306" t="str">
        <f>VLOOKUP(InputData[[#This Row],[PRODUCT ID]],[1]!MasterData[#Data],2,0)</f>
        <v>Product12</v>
      </c>
      <c r="H306" t="str">
        <f>VLOOKUP(InputData[[#This Row],[PRODUCT ID]],[1]!MasterData[#Data],3,0)</f>
        <v>Category02</v>
      </c>
      <c r="I306" t="str">
        <f>VLOOKUP(InputData[[#This Row],[PRODUCT ID]],[1]!MasterData[#Data],4,0)</f>
        <v>Kg</v>
      </c>
      <c r="J306" s="7">
        <f>VLOOKUP(InputData[[#This Row],[PRODUCT ID]],[1]!MasterData[#Data],5,0)</f>
        <v>73</v>
      </c>
      <c r="K306" s="7">
        <f>VLOOKUP(InputData[[#This Row],[PRODUCT ID]],[1]!MasterData[#Data],6,0)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44</v>
      </c>
      <c r="C307" s="5">
        <v>15</v>
      </c>
      <c r="D307" s="5" t="s">
        <v>22</v>
      </c>
      <c r="E307" s="5" t="s">
        <v>18</v>
      </c>
      <c r="F307" s="6">
        <v>0</v>
      </c>
      <c r="G307" t="str">
        <f>VLOOKUP(InputData[[#This Row],[PRODUCT ID]],[1]!MasterData[#Data],2,0)</f>
        <v>Product05</v>
      </c>
      <c r="H307" t="str">
        <f>VLOOKUP(InputData[[#This Row],[PRODUCT ID]],[1]!MasterData[#Data],3,0)</f>
        <v>Category01</v>
      </c>
      <c r="I307" t="str">
        <f>VLOOKUP(InputData[[#This Row],[PRODUCT ID]],[1]!MasterData[#Data],4,0)</f>
        <v>Ft</v>
      </c>
      <c r="J307" s="7">
        <f>VLOOKUP(InputData[[#This Row],[PRODUCT ID]],[1]!MasterData[#Data],5,0)</f>
        <v>133</v>
      </c>
      <c r="K307" s="7">
        <f>VLOOKUP(InputData[[#This Row],[PRODUCT ID]],[1]!MasterData[#Data],6,0)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28</v>
      </c>
      <c r="C308" s="5">
        <v>15</v>
      </c>
      <c r="D308" s="5" t="s">
        <v>22</v>
      </c>
      <c r="E308" s="5" t="s">
        <v>20</v>
      </c>
      <c r="F308" s="6">
        <v>0</v>
      </c>
      <c r="G308" t="str">
        <f>VLOOKUP(InputData[[#This Row],[PRODUCT ID]],[1]!MasterData[#Data],2,0)</f>
        <v>Product37</v>
      </c>
      <c r="H308" t="str">
        <f>VLOOKUP(InputData[[#This Row],[PRODUCT ID]],[1]!MasterData[#Data],3,0)</f>
        <v>Category05</v>
      </c>
      <c r="I308" t="str">
        <f>VLOOKUP(InputData[[#This Row],[PRODUCT ID]],[1]!MasterData[#Data],4,0)</f>
        <v>Kg</v>
      </c>
      <c r="J308" s="7">
        <f>VLOOKUP(InputData[[#This Row],[PRODUCT ID]],[1]!MasterData[#Data],5,0)</f>
        <v>67</v>
      </c>
      <c r="K308" s="7">
        <f>VLOOKUP(InputData[[#This Row],[PRODUCT ID]],[1]!MasterData[#Data],6,0)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62</v>
      </c>
      <c r="C309" s="5">
        <v>13</v>
      </c>
      <c r="D309" s="5" t="s">
        <v>17</v>
      </c>
      <c r="E309" s="5" t="s">
        <v>18</v>
      </c>
      <c r="F309" s="6">
        <v>0</v>
      </c>
      <c r="G309" t="str">
        <f>VLOOKUP(InputData[[#This Row],[PRODUCT ID]],[1]!MasterData[#Data],2,0)</f>
        <v>Product26</v>
      </c>
      <c r="H309" t="str">
        <f>VLOOKUP(InputData[[#This Row],[PRODUCT ID]],[1]!MasterData[#Data],3,0)</f>
        <v>Category04</v>
      </c>
      <c r="I309" t="str">
        <f>VLOOKUP(InputData[[#This Row],[PRODUCT ID]],[1]!MasterData[#Data],4,0)</f>
        <v>No.</v>
      </c>
      <c r="J309" s="7">
        <f>VLOOKUP(InputData[[#This Row],[PRODUCT ID]],[1]!MasterData[#Data],5,0)</f>
        <v>18</v>
      </c>
      <c r="K309" s="7">
        <f>VLOOKUP(InputData[[#This Row],[PRODUCT ID]],[1]!MasterData[#Data],6,0)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23</v>
      </c>
      <c r="C310" s="5">
        <v>2</v>
      </c>
      <c r="D310" s="5" t="s">
        <v>22</v>
      </c>
      <c r="E310" s="5" t="s">
        <v>20</v>
      </c>
      <c r="F310" s="6">
        <v>0</v>
      </c>
      <c r="G310" t="str">
        <f>VLOOKUP(InputData[[#This Row],[PRODUCT ID]],[1]!MasterData[#Data],2,0)</f>
        <v>Product04</v>
      </c>
      <c r="H310" t="str">
        <f>VLOOKUP(InputData[[#This Row],[PRODUCT ID]],[1]!MasterData[#Data],3,0)</f>
        <v>Category01</v>
      </c>
      <c r="I310" t="str">
        <f>VLOOKUP(InputData[[#This Row],[PRODUCT ID]],[1]!MasterData[#Data],4,0)</f>
        <v>Lt</v>
      </c>
      <c r="J310" s="7">
        <f>VLOOKUP(InputData[[#This Row],[PRODUCT ID]],[1]!MasterData[#Data],5,0)</f>
        <v>44</v>
      </c>
      <c r="K310" s="7">
        <f>VLOOKUP(InputData[[#This Row],[PRODUCT ID]],[1]!MasterData[#Data],6,0)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26</v>
      </c>
      <c r="C311" s="5">
        <v>1</v>
      </c>
      <c r="D311" s="5" t="s">
        <v>22</v>
      </c>
      <c r="E311" s="5" t="s">
        <v>20</v>
      </c>
      <c r="F311" s="6">
        <v>0</v>
      </c>
      <c r="G311" t="str">
        <f>VLOOKUP(InputData[[#This Row],[PRODUCT ID]],[1]!MasterData[#Data],2,0)</f>
        <v>Product03</v>
      </c>
      <c r="H311" t="str">
        <f>VLOOKUP(InputData[[#This Row],[PRODUCT ID]],[1]!MasterData[#Data],3,0)</f>
        <v>Category01</v>
      </c>
      <c r="I311" t="str">
        <f>VLOOKUP(InputData[[#This Row],[PRODUCT ID]],[1]!MasterData[#Data],4,0)</f>
        <v>Kg</v>
      </c>
      <c r="J311" s="7">
        <f>VLOOKUP(InputData[[#This Row],[PRODUCT ID]],[1]!MasterData[#Data],5,0)</f>
        <v>71</v>
      </c>
      <c r="K311" s="7">
        <f>VLOOKUP(InputData[[#This Row],[PRODUCT ID]],[1]!MasterData[#Data],6,0)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31</v>
      </c>
      <c r="C312" s="5">
        <v>6</v>
      </c>
      <c r="D312" s="5" t="s">
        <v>22</v>
      </c>
      <c r="E312" s="5" t="s">
        <v>18</v>
      </c>
      <c r="F312" s="6">
        <v>0</v>
      </c>
      <c r="G312" t="str">
        <f>VLOOKUP(InputData[[#This Row],[PRODUCT ID]],[1]!MasterData[#Data],2,0)</f>
        <v>Product44</v>
      </c>
      <c r="H312" t="str">
        <f>VLOOKUP(InputData[[#This Row],[PRODUCT ID]],[1]!MasterData[#Data],3,0)</f>
        <v>Category05</v>
      </c>
      <c r="I312" t="str">
        <f>VLOOKUP(InputData[[#This Row],[PRODUCT ID]],[1]!MasterData[#Data],4,0)</f>
        <v>Kg</v>
      </c>
      <c r="J312" s="7">
        <f>VLOOKUP(InputData[[#This Row],[PRODUCT ID]],[1]!MasterData[#Data],5,0)</f>
        <v>76</v>
      </c>
      <c r="K312" s="7">
        <f>VLOOKUP(InputData[[#This Row],[PRODUCT ID]],[1]!MasterData[#Data],6,0)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48</v>
      </c>
      <c r="C313" s="5">
        <v>3</v>
      </c>
      <c r="D313" s="5" t="s">
        <v>22</v>
      </c>
      <c r="E313" s="5" t="s">
        <v>18</v>
      </c>
      <c r="F313" s="6">
        <v>0</v>
      </c>
      <c r="G313" t="str">
        <f>VLOOKUP(InputData[[#This Row],[PRODUCT ID]],[1]!MasterData[#Data],2,0)</f>
        <v>Product30</v>
      </c>
      <c r="H313" t="str">
        <f>VLOOKUP(InputData[[#This Row],[PRODUCT ID]],[1]!MasterData[#Data],3,0)</f>
        <v>Category04</v>
      </c>
      <c r="I313" t="str">
        <f>VLOOKUP(InputData[[#This Row],[PRODUCT ID]],[1]!MasterData[#Data],4,0)</f>
        <v>Ft</v>
      </c>
      <c r="J313" s="7">
        <f>VLOOKUP(InputData[[#This Row],[PRODUCT ID]],[1]!MasterData[#Data],5,0)</f>
        <v>148</v>
      </c>
      <c r="K313" s="7">
        <f>VLOOKUP(InputData[[#This Row],[PRODUCT ID]],[1]!MasterData[#Data],6,0)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23</v>
      </c>
      <c r="C314" s="5">
        <v>11</v>
      </c>
      <c r="D314" s="5" t="s">
        <v>18</v>
      </c>
      <c r="E314" s="5" t="s">
        <v>20</v>
      </c>
      <c r="F314" s="6">
        <v>0</v>
      </c>
      <c r="G314" t="str">
        <f>VLOOKUP(InputData[[#This Row],[PRODUCT ID]],[1]!MasterData[#Data],2,0)</f>
        <v>Product04</v>
      </c>
      <c r="H314" t="str">
        <f>VLOOKUP(InputData[[#This Row],[PRODUCT ID]],[1]!MasterData[#Data],3,0)</f>
        <v>Category01</v>
      </c>
      <c r="I314" t="str">
        <f>VLOOKUP(InputData[[#This Row],[PRODUCT ID]],[1]!MasterData[#Data],4,0)</f>
        <v>Lt</v>
      </c>
      <c r="J314" s="7">
        <f>VLOOKUP(InputData[[#This Row],[PRODUCT ID]],[1]!MasterData[#Data],5,0)</f>
        <v>44</v>
      </c>
      <c r="K314" s="7">
        <f>VLOOKUP(InputData[[#This Row],[PRODUCT ID]],[1]!MasterData[#Data],6,0)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58</v>
      </c>
      <c r="C315" s="5">
        <v>12</v>
      </c>
      <c r="D315" s="5" t="s">
        <v>17</v>
      </c>
      <c r="E315" s="5" t="s">
        <v>18</v>
      </c>
      <c r="F315" s="6">
        <v>0</v>
      </c>
      <c r="G315" t="str">
        <f>VLOOKUP(InputData[[#This Row],[PRODUCT ID]],[1]!MasterData[#Data],2,0)</f>
        <v>Product33</v>
      </c>
      <c r="H315" t="str">
        <f>VLOOKUP(InputData[[#This Row],[PRODUCT ID]],[1]!MasterData[#Data],3,0)</f>
        <v>Category04</v>
      </c>
      <c r="I315" t="str">
        <f>VLOOKUP(InputData[[#This Row],[PRODUCT ID]],[1]!MasterData[#Data],4,0)</f>
        <v>Kg</v>
      </c>
      <c r="J315" s="7">
        <f>VLOOKUP(InputData[[#This Row],[PRODUCT ID]],[1]!MasterData[#Data],5,0)</f>
        <v>95</v>
      </c>
      <c r="K315" s="7">
        <f>VLOOKUP(InputData[[#This Row],[PRODUCT ID]],[1]!MasterData[#Data],6,0)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41</v>
      </c>
      <c r="C316" s="5">
        <v>2</v>
      </c>
      <c r="D316" s="5" t="s">
        <v>22</v>
      </c>
      <c r="E316" s="5" t="s">
        <v>20</v>
      </c>
      <c r="F316" s="6">
        <v>0</v>
      </c>
      <c r="G316" t="str">
        <f>VLOOKUP(InputData[[#This Row],[PRODUCT ID]],[1]!MasterData[#Data],2,0)</f>
        <v>Product16</v>
      </c>
      <c r="H316" t="str">
        <f>VLOOKUP(InputData[[#This Row],[PRODUCT ID]],[1]!MasterData[#Data],3,0)</f>
        <v>Category02</v>
      </c>
      <c r="I316" t="str">
        <f>VLOOKUP(InputData[[#This Row],[PRODUCT ID]],[1]!MasterData[#Data],4,0)</f>
        <v>No.</v>
      </c>
      <c r="J316" s="7">
        <f>VLOOKUP(InputData[[#This Row],[PRODUCT ID]],[1]!MasterData[#Data],5,0)</f>
        <v>13</v>
      </c>
      <c r="K316" s="7">
        <f>VLOOKUP(InputData[[#This Row],[PRODUCT ID]],[1]!MasterData[#Data],6,0)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62</v>
      </c>
      <c r="C317" s="5">
        <v>13</v>
      </c>
      <c r="D317" s="5" t="s">
        <v>22</v>
      </c>
      <c r="E317" s="5" t="s">
        <v>18</v>
      </c>
      <c r="F317" s="6">
        <v>0</v>
      </c>
      <c r="G317" t="str">
        <f>VLOOKUP(InputData[[#This Row],[PRODUCT ID]],[1]!MasterData[#Data],2,0)</f>
        <v>Product26</v>
      </c>
      <c r="H317" t="str">
        <f>VLOOKUP(InputData[[#This Row],[PRODUCT ID]],[1]!MasterData[#Data],3,0)</f>
        <v>Category04</v>
      </c>
      <c r="I317" t="str">
        <f>VLOOKUP(InputData[[#This Row],[PRODUCT ID]],[1]!MasterData[#Data],4,0)</f>
        <v>No.</v>
      </c>
      <c r="J317" s="7">
        <f>VLOOKUP(InputData[[#This Row],[PRODUCT ID]],[1]!MasterData[#Data],5,0)</f>
        <v>18</v>
      </c>
      <c r="K317" s="7">
        <f>VLOOKUP(InputData[[#This Row],[PRODUCT ID]],[1]!MasterData[#Data],6,0)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60</v>
      </c>
      <c r="C318" s="5">
        <v>2</v>
      </c>
      <c r="D318" s="5" t="s">
        <v>18</v>
      </c>
      <c r="E318" s="5" t="s">
        <v>20</v>
      </c>
      <c r="F318" s="6">
        <v>0</v>
      </c>
      <c r="G318" t="str">
        <f>VLOOKUP(InputData[[#This Row],[PRODUCT ID]],[1]!MasterData[#Data],2,0)</f>
        <v>Product19</v>
      </c>
      <c r="H318" t="str">
        <f>VLOOKUP(InputData[[#This Row],[PRODUCT ID]],[1]!MasterData[#Data],3,0)</f>
        <v>Category02</v>
      </c>
      <c r="I318" t="str">
        <f>VLOOKUP(InputData[[#This Row],[PRODUCT ID]],[1]!MasterData[#Data],4,0)</f>
        <v>Ft</v>
      </c>
      <c r="J318" s="7">
        <f>VLOOKUP(InputData[[#This Row],[PRODUCT ID]],[1]!MasterData[#Data],5,0)</f>
        <v>150</v>
      </c>
      <c r="K318" s="7">
        <f>VLOOKUP(InputData[[#This Row],[PRODUCT ID]],[1]!MasterData[#Data],6,0)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46</v>
      </c>
      <c r="C319" s="5">
        <v>10</v>
      </c>
      <c r="D319" s="5" t="s">
        <v>22</v>
      </c>
      <c r="E319" s="5" t="s">
        <v>20</v>
      </c>
      <c r="F319" s="6">
        <v>0</v>
      </c>
      <c r="G319" t="str">
        <f>VLOOKUP(InputData[[#This Row],[PRODUCT ID]],[1]!MasterData[#Data],2,0)</f>
        <v>Product27</v>
      </c>
      <c r="H319" t="str">
        <f>VLOOKUP(InputData[[#This Row],[PRODUCT ID]],[1]!MasterData[#Data],3,0)</f>
        <v>Category04</v>
      </c>
      <c r="I319" t="str">
        <f>VLOOKUP(InputData[[#This Row],[PRODUCT ID]],[1]!MasterData[#Data],4,0)</f>
        <v>Lt</v>
      </c>
      <c r="J319" s="7">
        <f>VLOOKUP(InputData[[#This Row],[PRODUCT ID]],[1]!MasterData[#Data],5,0)</f>
        <v>48</v>
      </c>
      <c r="K319" s="7">
        <f>VLOOKUP(InputData[[#This Row],[PRODUCT ID]],[1]!MasterData[#Data],6,0)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61</v>
      </c>
      <c r="C320" s="5">
        <v>6</v>
      </c>
      <c r="D320" s="5" t="s">
        <v>17</v>
      </c>
      <c r="E320" s="5" t="s">
        <v>20</v>
      </c>
      <c r="F320" s="6">
        <v>0</v>
      </c>
      <c r="G320" t="str">
        <f>VLOOKUP(InputData[[#This Row],[PRODUCT ID]],[1]!MasterData[#Data],2,0)</f>
        <v>Product41</v>
      </c>
      <c r="H320" t="str">
        <f>VLOOKUP(InputData[[#This Row],[PRODUCT ID]],[1]!MasterData[#Data],3,0)</f>
        <v>Category05</v>
      </c>
      <c r="I320" t="str">
        <f>VLOOKUP(InputData[[#This Row],[PRODUCT ID]],[1]!MasterData[#Data],4,0)</f>
        <v>Ft</v>
      </c>
      <c r="J320" s="7">
        <f>VLOOKUP(InputData[[#This Row],[PRODUCT ID]],[1]!MasterData[#Data],5,0)</f>
        <v>138</v>
      </c>
      <c r="K320" s="7">
        <f>VLOOKUP(InputData[[#This Row],[PRODUCT ID]],[1]!MasterData[#Data],6,0)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38</v>
      </c>
      <c r="C321" s="5">
        <v>9</v>
      </c>
      <c r="D321" s="5" t="s">
        <v>22</v>
      </c>
      <c r="E321" s="5" t="s">
        <v>20</v>
      </c>
      <c r="F321" s="6">
        <v>0</v>
      </c>
      <c r="G321" t="str">
        <f>VLOOKUP(InputData[[#This Row],[PRODUCT ID]],[1]!MasterData[#Data],2,0)</f>
        <v>Product32</v>
      </c>
      <c r="H321" t="str">
        <f>VLOOKUP(InputData[[#This Row],[PRODUCT ID]],[1]!MasterData[#Data],3,0)</f>
        <v>Category04</v>
      </c>
      <c r="I321" t="str">
        <f>VLOOKUP(InputData[[#This Row],[PRODUCT ID]],[1]!MasterData[#Data],4,0)</f>
        <v>Kg</v>
      </c>
      <c r="J321" s="7">
        <f>VLOOKUP(InputData[[#This Row],[PRODUCT ID]],[1]!MasterData[#Data],5,0)</f>
        <v>89</v>
      </c>
      <c r="K321" s="7">
        <f>VLOOKUP(InputData[[#This Row],[PRODUCT ID]],[1]!MasterData[#Data],6,0)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36</v>
      </c>
      <c r="C322" s="5">
        <v>2</v>
      </c>
      <c r="D322" s="5" t="s">
        <v>17</v>
      </c>
      <c r="E322" s="5" t="s">
        <v>18</v>
      </c>
      <c r="F322" s="6">
        <v>0</v>
      </c>
      <c r="G322" t="str">
        <f>VLOOKUP(InputData[[#This Row],[PRODUCT ID]],[1]!MasterData[#Data],2,0)</f>
        <v>Product01</v>
      </c>
      <c r="H322" t="str">
        <f>VLOOKUP(InputData[[#This Row],[PRODUCT ID]],[1]!MasterData[#Data],3,0)</f>
        <v>Category01</v>
      </c>
      <c r="I322" t="str">
        <f>VLOOKUP(InputData[[#This Row],[PRODUCT ID]],[1]!MasterData[#Data],4,0)</f>
        <v>Kg</v>
      </c>
      <c r="J322" s="7">
        <f>VLOOKUP(InputData[[#This Row],[PRODUCT ID]],[1]!MasterData[#Data],5,0)</f>
        <v>98</v>
      </c>
      <c r="K322" s="7">
        <f>VLOOKUP(InputData[[#This Row],[PRODUCT ID]],[1]!MasterData[#Data],6,0)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48</v>
      </c>
      <c r="C323" s="5">
        <v>11</v>
      </c>
      <c r="D323" s="5" t="s">
        <v>22</v>
      </c>
      <c r="E323" s="5" t="s">
        <v>18</v>
      </c>
      <c r="F323" s="6">
        <v>0</v>
      </c>
      <c r="G323" t="str">
        <f>VLOOKUP(InputData[[#This Row],[PRODUCT ID]],[1]!MasterData[#Data],2,0)</f>
        <v>Product30</v>
      </c>
      <c r="H323" t="str">
        <f>VLOOKUP(InputData[[#This Row],[PRODUCT ID]],[1]!MasterData[#Data],3,0)</f>
        <v>Category04</v>
      </c>
      <c r="I323" t="str">
        <f>VLOOKUP(InputData[[#This Row],[PRODUCT ID]],[1]!MasterData[#Data],4,0)</f>
        <v>Ft</v>
      </c>
      <c r="J323" s="7">
        <f>VLOOKUP(InputData[[#This Row],[PRODUCT ID]],[1]!MasterData[#Data],5,0)</f>
        <v>148</v>
      </c>
      <c r="K323" s="7">
        <f>VLOOKUP(InputData[[#This Row],[PRODUCT ID]],[1]!MasterData[#Data],6,0)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38</v>
      </c>
      <c r="C324" s="5">
        <v>12</v>
      </c>
      <c r="D324" s="5" t="s">
        <v>18</v>
      </c>
      <c r="E324" s="5" t="s">
        <v>18</v>
      </c>
      <c r="F324" s="6">
        <v>0</v>
      </c>
      <c r="G324" t="str">
        <f>VLOOKUP(InputData[[#This Row],[PRODUCT ID]],[1]!MasterData[#Data],2,0)</f>
        <v>Product32</v>
      </c>
      <c r="H324" t="str">
        <f>VLOOKUP(InputData[[#This Row],[PRODUCT ID]],[1]!MasterData[#Data],3,0)</f>
        <v>Category04</v>
      </c>
      <c r="I324" t="str">
        <f>VLOOKUP(InputData[[#This Row],[PRODUCT ID]],[1]!MasterData[#Data],4,0)</f>
        <v>Kg</v>
      </c>
      <c r="J324" s="7">
        <f>VLOOKUP(InputData[[#This Row],[PRODUCT ID]],[1]!MasterData[#Data],5,0)</f>
        <v>89</v>
      </c>
      <c r="K324" s="7">
        <f>VLOOKUP(InputData[[#This Row],[PRODUCT ID]],[1]!MasterData[#Data],6,0)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36</v>
      </c>
      <c r="C325" s="5">
        <v>13</v>
      </c>
      <c r="D325" s="5" t="s">
        <v>18</v>
      </c>
      <c r="E325" s="5" t="s">
        <v>20</v>
      </c>
      <c r="F325" s="6">
        <v>0</v>
      </c>
      <c r="G325" t="str">
        <f>VLOOKUP(InputData[[#This Row],[PRODUCT ID]],[1]!MasterData[#Data],2,0)</f>
        <v>Product01</v>
      </c>
      <c r="H325" t="str">
        <f>VLOOKUP(InputData[[#This Row],[PRODUCT ID]],[1]!MasterData[#Data],3,0)</f>
        <v>Category01</v>
      </c>
      <c r="I325" t="str">
        <f>VLOOKUP(InputData[[#This Row],[PRODUCT ID]],[1]!MasterData[#Data],4,0)</f>
        <v>Kg</v>
      </c>
      <c r="J325" s="7">
        <f>VLOOKUP(InputData[[#This Row],[PRODUCT ID]],[1]!MasterData[#Data],5,0)</f>
        <v>98</v>
      </c>
      <c r="K325" s="7">
        <f>VLOOKUP(InputData[[#This Row],[PRODUCT ID]],[1]!MasterData[#Data],6,0)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49</v>
      </c>
      <c r="C326" s="5">
        <v>2</v>
      </c>
      <c r="D326" s="5" t="s">
        <v>18</v>
      </c>
      <c r="E326" s="5" t="s">
        <v>20</v>
      </c>
      <c r="F326" s="6">
        <v>0</v>
      </c>
      <c r="G326" t="str">
        <f>VLOOKUP(InputData[[#This Row],[PRODUCT ID]],[1]!MasterData[#Data],2,0)</f>
        <v>Product02</v>
      </c>
      <c r="H326" t="str">
        <f>VLOOKUP(InputData[[#This Row],[PRODUCT ID]],[1]!MasterData[#Data],3,0)</f>
        <v>Category01</v>
      </c>
      <c r="I326" t="str">
        <f>VLOOKUP(InputData[[#This Row],[PRODUCT ID]],[1]!MasterData[#Data],4,0)</f>
        <v>Kg</v>
      </c>
      <c r="J326" s="7">
        <f>VLOOKUP(InputData[[#This Row],[PRODUCT ID]],[1]!MasterData[#Data],5,0)</f>
        <v>105</v>
      </c>
      <c r="K326" s="7">
        <f>VLOOKUP(InputData[[#This Row],[PRODUCT ID]],[1]!MasterData[#Data],6,0)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49</v>
      </c>
      <c r="C327" s="5">
        <v>3</v>
      </c>
      <c r="D327" s="5" t="s">
        <v>22</v>
      </c>
      <c r="E327" s="5" t="s">
        <v>20</v>
      </c>
      <c r="F327" s="6">
        <v>0</v>
      </c>
      <c r="G327" t="str">
        <f>VLOOKUP(InputData[[#This Row],[PRODUCT ID]],[1]!MasterData[#Data],2,0)</f>
        <v>Product02</v>
      </c>
      <c r="H327" t="str">
        <f>VLOOKUP(InputData[[#This Row],[PRODUCT ID]],[1]!MasterData[#Data],3,0)</f>
        <v>Category01</v>
      </c>
      <c r="I327" t="str">
        <f>VLOOKUP(InputData[[#This Row],[PRODUCT ID]],[1]!MasterData[#Data],4,0)</f>
        <v>Kg</v>
      </c>
      <c r="J327" s="7">
        <f>VLOOKUP(InputData[[#This Row],[PRODUCT ID]],[1]!MasterData[#Data],5,0)</f>
        <v>105</v>
      </c>
      <c r="K327" s="7">
        <f>VLOOKUP(InputData[[#This Row],[PRODUCT ID]],[1]!MasterData[#Data],6,0)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37</v>
      </c>
      <c r="C328" s="5">
        <v>2</v>
      </c>
      <c r="D328" s="5" t="s">
        <v>17</v>
      </c>
      <c r="E328" s="5" t="s">
        <v>20</v>
      </c>
      <c r="F328" s="6">
        <v>0</v>
      </c>
      <c r="G328" t="str">
        <f>VLOOKUP(InputData[[#This Row],[PRODUCT ID]],[1]!MasterData[#Data],2,0)</f>
        <v>Product40</v>
      </c>
      <c r="H328" t="str">
        <f>VLOOKUP(InputData[[#This Row],[PRODUCT ID]],[1]!MasterData[#Data],3,0)</f>
        <v>Category05</v>
      </c>
      <c r="I328" t="str">
        <f>VLOOKUP(InputData[[#This Row],[PRODUCT ID]],[1]!MasterData[#Data],4,0)</f>
        <v>Kg</v>
      </c>
      <c r="J328" s="7">
        <f>VLOOKUP(InputData[[#This Row],[PRODUCT ID]],[1]!MasterData[#Data],5,0)</f>
        <v>90</v>
      </c>
      <c r="K328" s="7">
        <f>VLOOKUP(InputData[[#This Row],[PRODUCT ID]],[1]!MasterData[#Data],6,0)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62</v>
      </c>
      <c r="C329" s="5">
        <v>7</v>
      </c>
      <c r="D329" s="5" t="s">
        <v>22</v>
      </c>
      <c r="E329" s="5" t="s">
        <v>18</v>
      </c>
      <c r="F329" s="6">
        <v>0</v>
      </c>
      <c r="G329" t="str">
        <f>VLOOKUP(InputData[[#This Row],[PRODUCT ID]],[1]!MasterData[#Data],2,0)</f>
        <v>Product26</v>
      </c>
      <c r="H329" t="str">
        <f>VLOOKUP(InputData[[#This Row],[PRODUCT ID]],[1]!MasterData[#Data],3,0)</f>
        <v>Category04</v>
      </c>
      <c r="I329" t="str">
        <f>VLOOKUP(InputData[[#This Row],[PRODUCT ID]],[1]!MasterData[#Data],4,0)</f>
        <v>No.</v>
      </c>
      <c r="J329" s="7">
        <f>VLOOKUP(InputData[[#This Row],[PRODUCT ID]],[1]!MasterData[#Data],5,0)</f>
        <v>18</v>
      </c>
      <c r="K329" s="7">
        <f>VLOOKUP(InputData[[#This Row],[PRODUCT ID]],[1]!MasterData[#Data],6,0)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54</v>
      </c>
      <c r="C330" s="5">
        <v>12</v>
      </c>
      <c r="D330" s="5" t="s">
        <v>17</v>
      </c>
      <c r="E330" s="5" t="s">
        <v>20</v>
      </c>
      <c r="F330" s="6">
        <v>0</v>
      </c>
      <c r="G330" t="str">
        <f>VLOOKUP(InputData[[#This Row],[PRODUCT ID]],[1]!MasterData[#Data],2,0)</f>
        <v>Product39</v>
      </c>
      <c r="H330" t="str">
        <f>VLOOKUP(InputData[[#This Row],[PRODUCT ID]],[1]!MasterData[#Data],3,0)</f>
        <v>Category05</v>
      </c>
      <c r="I330" t="str">
        <f>VLOOKUP(InputData[[#This Row],[PRODUCT ID]],[1]!MasterData[#Data],4,0)</f>
        <v>No.</v>
      </c>
      <c r="J330" s="7">
        <f>VLOOKUP(InputData[[#This Row],[PRODUCT ID]],[1]!MasterData[#Data],5,0)</f>
        <v>37</v>
      </c>
      <c r="K330" s="7">
        <f>VLOOKUP(InputData[[#This Row],[PRODUCT ID]],[1]!MasterData[#Data],6,0)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49</v>
      </c>
      <c r="C331" s="5">
        <v>9</v>
      </c>
      <c r="D331" s="5" t="s">
        <v>18</v>
      </c>
      <c r="E331" s="5" t="s">
        <v>18</v>
      </c>
      <c r="F331" s="6">
        <v>0</v>
      </c>
      <c r="G331" t="str">
        <f>VLOOKUP(InputData[[#This Row],[PRODUCT ID]],[1]!MasterData[#Data],2,0)</f>
        <v>Product02</v>
      </c>
      <c r="H331" t="str">
        <f>VLOOKUP(InputData[[#This Row],[PRODUCT ID]],[1]!MasterData[#Data],3,0)</f>
        <v>Category01</v>
      </c>
      <c r="I331" t="str">
        <f>VLOOKUP(InputData[[#This Row],[PRODUCT ID]],[1]!MasterData[#Data],4,0)</f>
        <v>Kg</v>
      </c>
      <c r="J331" s="7">
        <f>VLOOKUP(InputData[[#This Row],[PRODUCT ID]],[1]!MasterData[#Data],5,0)</f>
        <v>105</v>
      </c>
      <c r="K331" s="7">
        <f>VLOOKUP(InputData[[#This Row],[PRODUCT ID]],[1]!MasterData[#Data],6,0)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41</v>
      </c>
      <c r="C332" s="5">
        <v>14</v>
      </c>
      <c r="D332" s="5" t="s">
        <v>17</v>
      </c>
      <c r="E332" s="5" t="s">
        <v>18</v>
      </c>
      <c r="F332" s="6">
        <v>0</v>
      </c>
      <c r="G332" t="str">
        <f>VLOOKUP(InputData[[#This Row],[PRODUCT ID]],[1]!MasterData[#Data],2,0)</f>
        <v>Product16</v>
      </c>
      <c r="H332" t="str">
        <f>VLOOKUP(InputData[[#This Row],[PRODUCT ID]],[1]!MasterData[#Data],3,0)</f>
        <v>Category02</v>
      </c>
      <c r="I332" t="str">
        <f>VLOOKUP(InputData[[#This Row],[PRODUCT ID]],[1]!MasterData[#Data],4,0)</f>
        <v>No.</v>
      </c>
      <c r="J332" s="7">
        <f>VLOOKUP(InputData[[#This Row],[PRODUCT ID]],[1]!MasterData[#Data],5,0)</f>
        <v>13</v>
      </c>
      <c r="K332" s="7">
        <f>VLOOKUP(InputData[[#This Row],[PRODUCT ID]],[1]!MasterData[#Data],6,0)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61</v>
      </c>
      <c r="C333" s="5">
        <v>9</v>
      </c>
      <c r="D333" s="5" t="s">
        <v>22</v>
      </c>
      <c r="E333" s="5" t="s">
        <v>20</v>
      </c>
      <c r="F333" s="6">
        <v>0</v>
      </c>
      <c r="G333" t="str">
        <f>VLOOKUP(InputData[[#This Row],[PRODUCT ID]],[1]!MasterData[#Data],2,0)</f>
        <v>Product41</v>
      </c>
      <c r="H333" t="str">
        <f>VLOOKUP(InputData[[#This Row],[PRODUCT ID]],[1]!MasterData[#Data],3,0)</f>
        <v>Category05</v>
      </c>
      <c r="I333" t="str">
        <f>VLOOKUP(InputData[[#This Row],[PRODUCT ID]],[1]!MasterData[#Data],4,0)</f>
        <v>Ft</v>
      </c>
      <c r="J333" s="7">
        <f>VLOOKUP(InputData[[#This Row],[PRODUCT ID]],[1]!MasterData[#Data],5,0)</f>
        <v>138</v>
      </c>
      <c r="K333" s="7">
        <f>VLOOKUP(InputData[[#This Row],[PRODUCT ID]],[1]!MasterData[#Data],6,0)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50</v>
      </c>
      <c r="C334" s="5">
        <v>2</v>
      </c>
      <c r="D334" s="5" t="s">
        <v>17</v>
      </c>
      <c r="E334" s="5" t="s">
        <v>18</v>
      </c>
      <c r="F334" s="6">
        <v>0</v>
      </c>
      <c r="G334" t="str">
        <f>VLOOKUP(InputData[[#This Row],[PRODUCT ID]],[1]!MasterData[#Data],2,0)</f>
        <v>Product18</v>
      </c>
      <c r="H334" t="str">
        <f>VLOOKUP(InputData[[#This Row],[PRODUCT ID]],[1]!MasterData[#Data],3,0)</f>
        <v>Category02</v>
      </c>
      <c r="I334" t="str">
        <f>VLOOKUP(InputData[[#This Row],[PRODUCT ID]],[1]!MasterData[#Data],4,0)</f>
        <v>No.</v>
      </c>
      <c r="J334" s="7">
        <f>VLOOKUP(InputData[[#This Row],[PRODUCT ID]],[1]!MasterData[#Data],5,0)</f>
        <v>37</v>
      </c>
      <c r="K334" s="7">
        <f>VLOOKUP(InputData[[#This Row],[PRODUCT ID]],[1]!MasterData[#Data],6,0)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55</v>
      </c>
      <c r="C335" s="5">
        <v>4</v>
      </c>
      <c r="D335" s="5" t="s">
        <v>22</v>
      </c>
      <c r="E335" s="5" t="s">
        <v>18</v>
      </c>
      <c r="F335" s="6">
        <v>0</v>
      </c>
      <c r="G335" t="str">
        <f>VLOOKUP(InputData[[#This Row],[PRODUCT ID]],[1]!MasterData[#Data],2,0)</f>
        <v>Product12</v>
      </c>
      <c r="H335" t="str">
        <f>VLOOKUP(InputData[[#This Row],[PRODUCT ID]],[1]!MasterData[#Data],3,0)</f>
        <v>Category02</v>
      </c>
      <c r="I335" t="str">
        <f>VLOOKUP(InputData[[#This Row],[PRODUCT ID]],[1]!MasterData[#Data],4,0)</f>
        <v>Kg</v>
      </c>
      <c r="J335" s="7">
        <f>VLOOKUP(InputData[[#This Row],[PRODUCT ID]],[1]!MasterData[#Data],5,0)</f>
        <v>73</v>
      </c>
      <c r="K335" s="7">
        <f>VLOOKUP(InputData[[#This Row],[PRODUCT ID]],[1]!MasterData[#Data],6,0)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48</v>
      </c>
      <c r="C336" s="5">
        <v>2</v>
      </c>
      <c r="D336" s="5" t="s">
        <v>22</v>
      </c>
      <c r="E336" s="5" t="s">
        <v>20</v>
      </c>
      <c r="F336" s="6">
        <v>0</v>
      </c>
      <c r="G336" t="str">
        <f>VLOOKUP(InputData[[#This Row],[PRODUCT ID]],[1]!MasterData[#Data],2,0)</f>
        <v>Product30</v>
      </c>
      <c r="H336" t="str">
        <f>VLOOKUP(InputData[[#This Row],[PRODUCT ID]],[1]!MasterData[#Data],3,0)</f>
        <v>Category04</v>
      </c>
      <c r="I336" t="str">
        <f>VLOOKUP(InputData[[#This Row],[PRODUCT ID]],[1]!MasterData[#Data],4,0)</f>
        <v>Ft</v>
      </c>
      <c r="J336" s="7">
        <f>VLOOKUP(InputData[[#This Row],[PRODUCT ID]],[1]!MasterData[#Data],5,0)</f>
        <v>148</v>
      </c>
      <c r="K336" s="7">
        <f>VLOOKUP(InputData[[#This Row],[PRODUCT ID]],[1]!MasterData[#Data],6,0)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62</v>
      </c>
      <c r="C337" s="5">
        <v>14</v>
      </c>
      <c r="D337" s="5" t="s">
        <v>18</v>
      </c>
      <c r="E337" s="5" t="s">
        <v>18</v>
      </c>
      <c r="F337" s="6">
        <v>0</v>
      </c>
      <c r="G337" t="str">
        <f>VLOOKUP(InputData[[#This Row],[PRODUCT ID]],[1]!MasterData[#Data],2,0)</f>
        <v>Product26</v>
      </c>
      <c r="H337" t="str">
        <f>VLOOKUP(InputData[[#This Row],[PRODUCT ID]],[1]!MasterData[#Data],3,0)</f>
        <v>Category04</v>
      </c>
      <c r="I337" t="str">
        <f>VLOOKUP(InputData[[#This Row],[PRODUCT ID]],[1]!MasterData[#Data],4,0)</f>
        <v>No.</v>
      </c>
      <c r="J337" s="7">
        <f>VLOOKUP(InputData[[#This Row],[PRODUCT ID]],[1]!MasterData[#Data],5,0)</f>
        <v>18</v>
      </c>
      <c r="K337" s="7">
        <f>VLOOKUP(InputData[[#This Row],[PRODUCT ID]],[1]!MasterData[#Data],6,0)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31</v>
      </c>
      <c r="C338" s="5">
        <v>15</v>
      </c>
      <c r="D338" s="5" t="s">
        <v>18</v>
      </c>
      <c r="E338" s="5" t="s">
        <v>18</v>
      </c>
      <c r="F338" s="6">
        <v>0</v>
      </c>
      <c r="G338" t="str">
        <f>VLOOKUP(InputData[[#This Row],[PRODUCT ID]],[1]!MasterData[#Data],2,0)</f>
        <v>Product44</v>
      </c>
      <c r="H338" t="str">
        <f>VLOOKUP(InputData[[#This Row],[PRODUCT ID]],[1]!MasterData[#Data],3,0)</f>
        <v>Category05</v>
      </c>
      <c r="I338" t="str">
        <f>VLOOKUP(InputData[[#This Row],[PRODUCT ID]],[1]!MasterData[#Data],4,0)</f>
        <v>Kg</v>
      </c>
      <c r="J338" s="7">
        <f>VLOOKUP(InputData[[#This Row],[PRODUCT ID]],[1]!MasterData[#Data],5,0)</f>
        <v>76</v>
      </c>
      <c r="K338" s="7">
        <f>VLOOKUP(InputData[[#This Row],[PRODUCT ID]],[1]!MasterData[#Data],6,0)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33</v>
      </c>
      <c r="C339" s="5">
        <v>4</v>
      </c>
      <c r="D339" s="5" t="s">
        <v>22</v>
      </c>
      <c r="E339" s="5" t="s">
        <v>18</v>
      </c>
      <c r="F339" s="6">
        <v>0</v>
      </c>
      <c r="G339" t="str">
        <f>VLOOKUP(InputData[[#This Row],[PRODUCT ID]],[1]!MasterData[#Data],2,0)</f>
        <v>Product34</v>
      </c>
      <c r="H339" t="str">
        <f>VLOOKUP(InputData[[#This Row],[PRODUCT ID]],[1]!MasterData[#Data],3,0)</f>
        <v>Category04</v>
      </c>
      <c r="I339" t="str">
        <f>VLOOKUP(InputData[[#This Row],[PRODUCT ID]],[1]!MasterData[#Data],4,0)</f>
        <v>Lt</v>
      </c>
      <c r="J339" s="7">
        <f>VLOOKUP(InputData[[#This Row],[PRODUCT ID]],[1]!MasterData[#Data],5,0)</f>
        <v>55</v>
      </c>
      <c r="K339" s="7">
        <f>VLOOKUP(InputData[[#This Row],[PRODUCT ID]],[1]!MasterData[#Data],6,0)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23</v>
      </c>
      <c r="C340" s="5">
        <v>9</v>
      </c>
      <c r="D340" s="5" t="s">
        <v>22</v>
      </c>
      <c r="E340" s="5" t="s">
        <v>20</v>
      </c>
      <c r="F340" s="6">
        <v>0</v>
      </c>
      <c r="G340" t="str">
        <f>VLOOKUP(InputData[[#This Row],[PRODUCT ID]],[1]!MasterData[#Data],2,0)</f>
        <v>Product04</v>
      </c>
      <c r="H340" t="str">
        <f>VLOOKUP(InputData[[#This Row],[PRODUCT ID]],[1]!MasterData[#Data],3,0)</f>
        <v>Category01</v>
      </c>
      <c r="I340" t="str">
        <f>VLOOKUP(InputData[[#This Row],[PRODUCT ID]],[1]!MasterData[#Data],4,0)</f>
        <v>Lt</v>
      </c>
      <c r="J340" s="7">
        <f>VLOOKUP(InputData[[#This Row],[PRODUCT ID]],[1]!MasterData[#Data],5,0)</f>
        <v>44</v>
      </c>
      <c r="K340" s="7">
        <f>VLOOKUP(InputData[[#This Row],[PRODUCT ID]],[1]!MasterData[#Data],6,0)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26</v>
      </c>
      <c r="C341" s="5">
        <v>8</v>
      </c>
      <c r="D341" s="5" t="s">
        <v>18</v>
      </c>
      <c r="E341" s="5" t="s">
        <v>18</v>
      </c>
      <c r="F341" s="6">
        <v>0</v>
      </c>
      <c r="G341" t="str">
        <f>VLOOKUP(InputData[[#This Row],[PRODUCT ID]],[1]!MasterData[#Data],2,0)</f>
        <v>Product03</v>
      </c>
      <c r="H341" t="str">
        <f>VLOOKUP(InputData[[#This Row],[PRODUCT ID]],[1]!MasterData[#Data],3,0)</f>
        <v>Category01</v>
      </c>
      <c r="I341" t="str">
        <f>VLOOKUP(InputData[[#This Row],[PRODUCT ID]],[1]!MasterData[#Data],4,0)</f>
        <v>Kg</v>
      </c>
      <c r="J341" s="7">
        <f>VLOOKUP(InputData[[#This Row],[PRODUCT ID]],[1]!MasterData[#Data],5,0)</f>
        <v>71</v>
      </c>
      <c r="K341" s="7">
        <f>VLOOKUP(InputData[[#This Row],[PRODUCT ID]],[1]!MasterData[#Data],6,0)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46</v>
      </c>
      <c r="C342" s="5">
        <v>2</v>
      </c>
      <c r="D342" s="5" t="s">
        <v>22</v>
      </c>
      <c r="E342" s="5" t="s">
        <v>20</v>
      </c>
      <c r="F342" s="6">
        <v>0</v>
      </c>
      <c r="G342" t="str">
        <f>VLOOKUP(InputData[[#This Row],[PRODUCT ID]],[1]!MasterData[#Data],2,0)</f>
        <v>Product27</v>
      </c>
      <c r="H342" t="str">
        <f>VLOOKUP(InputData[[#This Row],[PRODUCT ID]],[1]!MasterData[#Data],3,0)</f>
        <v>Category04</v>
      </c>
      <c r="I342" t="str">
        <f>VLOOKUP(InputData[[#This Row],[PRODUCT ID]],[1]!MasterData[#Data],4,0)</f>
        <v>Lt</v>
      </c>
      <c r="J342" s="7">
        <f>VLOOKUP(InputData[[#This Row],[PRODUCT ID]],[1]!MasterData[#Data],5,0)</f>
        <v>48</v>
      </c>
      <c r="K342" s="7">
        <f>VLOOKUP(InputData[[#This Row],[PRODUCT ID]],[1]!MasterData[#Data],6,0)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29</v>
      </c>
      <c r="C343" s="5">
        <v>14</v>
      </c>
      <c r="D343" s="5" t="s">
        <v>22</v>
      </c>
      <c r="E343" s="5" t="s">
        <v>20</v>
      </c>
      <c r="F343" s="6">
        <v>0</v>
      </c>
      <c r="G343" t="str">
        <f>VLOOKUP(InputData[[#This Row],[PRODUCT ID]],[1]!MasterData[#Data],2,0)</f>
        <v>Product14</v>
      </c>
      <c r="H343" t="str">
        <f>VLOOKUP(InputData[[#This Row],[PRODUCT ID]],[1]!MasterData[#Data],3,0)</f>
        <v>Category02</v>
      </c>
      <c r="I343" t="str">
        <f>VLOOKUP(InputData[[#This Row],[PRODUCT ID]],[1]!MasterData[#Data],4,0)</f>
        <v>Kg</v>
      </c>
      <c r="J343" s="7">
        <f>VLOOKUP(InputData[[#This Row],[PRODUCT ID]],[1]!MasterData[#Data],5,0)</f>
        <v>112</v>
      </c>
      <c r="K343" s="7">
        <f>VLOOKUP(InputData[[#This Row],[PRODUCT ID]],[1]!MasterData[#Data],6,0)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41</v>
      </c>
      <c r="C344" s="5">
        <v>13</v>
      </c>
      <c r="D344" s="5" t="s">
        <v>18</v>
      </c>
      <c r="E344" s="5" t="s">
        <v>18</v>
      </c>
      <c r="F344" s="6">
        <v>0</v>
      </c>
      <c r="G344" t="str">
        <f>VLOOKUP(InputData[[#This Row],[PRODUCT ID]],[1]!MasterData[#Data],2,0)</f>
        <v>Product16</v>
      </c>
      <c r="H344" t="str">
        <f>VLOOKUP(InputData[[#This Row],[PRODUCT ID]],[1]!MasterData[#Data],3,0)</f>
        <v>Category02</v>
      </c>
      <c r="I344" t="str">
        <f>VLOOKUP(InputData[[#This Row],[PRODUCT ID]],[1]!MasterData[#Data],4,0)</f>
        <v>No.</v>
      </c>
      <c r="J344" s="7">
        <f>VLOOKUP(InputData[[#This Row],[PRODUCT ID]],[1]!MasterData[#Data],5,0)</f>
        <v>13</v>
      </c>
      <c r="K344" s="7">
        <f>VLOOKUP(InputData[[#This Row],[PRODUCT ID]],[1]!MasterData[#Data],6,0)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46</v>
      </c>
      <c r="C345" s="5">
        <v>8</v>
      </c>
      <c r="D345" s="5" t="s">
        <v>22</v>
      </c>
      <c r="E345" s="5" t="s">
        <v>18</v>
      </c>
      <c r="F345" s="6">
        <v>0</v>
      </c>
      <c r="G345" t="str">
        <f>VLOOKUP(InputData[[#This Row],[PRODUCT ID]],[1]!MasterData[#Data],2,0)</f>
        <v>Product27</v>
      </c>
      <c r="H345" t="str">
        <f>VLOOKUP(InputData[[#This Row],[PRODUCT ID]],[1]!MasterData[#Data],3,0)</f>
        <v>Category04</v>
      </c>
      <c r="I345" t="str">
        <f>VLOOKUP(InputData[[#This Row],[PRODUCT ID]],[1]!MasterData[#Data],4,0)</f>
        <v>Lt</v>
      </c>
      <c r="J345" s="7">
        <f>VLOOKUP(InputData[[#This Row],[PRODUCT ID]],[1]!MasterData[#Data],5,0)</f>
        <v>48</v>
      </c>
      <c r="K345" s="7">
        <f>VLOOKUP(InputData[[#This Row],[PRODUCT ID]],[1]!MasterData[#Data],6,0)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33</v>
      </c>
      <c r="C346" s="5">
        <v>9</v>
      </c>
      <c r="D346" s="5" t="s">
        <v>17</v>
      </c>
      <c r="E346" s="5" t="s">
        <v>18</v>
      </c>
      <c r="F346" s="6">
        <v>0</v>
      </c>
      <c r="G346" t="str">
        <f>VLOOKUP(InputData[[#This Row],[PRODUCT ID]],[1]!MasterData[#Data],2,0)</f>
        <v>Product34</v>
      </c>
      <c r="H346" t="str">
        <f>VLOOKUP(InputData[[#This Row],[PRODUCT ID]],[1]!MasterData[#Data],3,0)</f>
        <v>Category04</v>
      </c>
      <c r="I346" t="str">
        <f>VLOOKUP(InputData[[#This Row],[PRODUCT ID]],[1]!MasterData[#Data],4,0)</f>
        <v>Lt</v>
      </c>
      <c r="J346" s="7">
        <f>VLOOKUP(InputData[[#This Row],[PRODUCT ID]],[1]!MasterData[#Data],5,0)</f>
        <v>55</v>
      </c>
      <c r="K346" s="7">
        <f>VLOOKUP(InputData[[#This Row],[PRODUCT ID]],[1]!MasterData[#Data],6,0)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58</v>
      </c>
      <c r="C347" s="5">
        <v>6</v>
      </c>
      <c r="D347" s="5" t="s">
        <v>18</v>
      </c>
      <c r="E347" s="5" t="s">
        <v>18</v>
      </c>
      <c r="F347" s="6">
        <v>0</v>
      </c>
      <c r="G347" t="str">
        <f>VLOOKUP(InputData[[#This Row],[PRODUCT ID]],[1]!MasterData[#Data],2,0)</f>
        <v>Product33</v>
      </c>
      <c r="H347" t="str">
        <f>VLOOKUP(InputData[[#This Row],[PRODUCT ID]],[1]!MasterData[#Data],3,0)</f>
        <v>Category04</v>
      </c>
      <c r="I347" t="str">
        <f>VLOOKUP(InputData[[#This Row],[PRODUCT ID]],[1]!MasterData[#Data],4,0)</f>
        <v>Kg</v>
      </c>
      <c r="J347" s="7">
        <f>VLOOKUP(InputData[[#This Row],[PRODUCT ID]],[1]!MasterData[#Data],5,0)</f>
        <v>95</v>
      </c>
      <c r="K347" s="7">
        <f>VLOOKUP(InputData[[#This Row],[PRODUCT ID]],[1]!MasterData[#Data],6,0)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21</v>
      </c>
      <c r="C348" s="5">
        <v>4</v>
      </c>
      <c r="D348" s="5" t="s">
        <v>18</v>
      </c>
      <c r="E348" s="5" t="s">
        <v>20</v>
      </c>
      <c r="F348" s="6">
        <v>0</v>
      </c>
      <c r="G348" t="str">
        <f>VLOOKUP(InputData[[#This Row],[PRODUCT ID]],[1]!MasterData[#Data],2,0)</f>
        <v>Product13</v>
      </c>
      <c r="H348" t="str">
        <f>VLOOKUP(InputData[[#This Row],[PRODUCT ID]],[1]!MasterData[#Data],3,0)</f>
        <v>Category02</v>
      </c>
      <c r="I348" t="str">
        <f>VLOOKUP(InputData[[#This Row],[PRODUCT ID]],[1]!MasterData[#Data],4,0)</f>
        <v>Kg</v>
      </c>
      <c r="J348" s="7">
        <f>VLOOKUP(InputData[[#This Row],[PRODUCT ID]],[1]!MasterData[#Data],5,0)</f>
        <v>112</v>
      </c>
      <c r="K348" s="7">
        <f>VLOOKUP(InputData[[#This Row],[PRODUCT ID]],[1]!MasterData[#Data],6,0)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34</v>
      </c>
      <c r="C349" s="5">
        <v>10</v>
      </c>
      <c r="D349" s="5" t="s">
        <v>22</v>
      </c>
      <c r="E349" s="5" t="s">
        <v>18</v>
      </c>
      <c r="F349" s="6">
        <v>0</v>
      </c>
      <c r="G349" t="str">
        <f>VLOOKUP(InputData[[#This Row],[PRODUCT ID]],[1]!MasterData[#Data],2,0)</f>
        <v>Product20</v>
      </c>
      <c r="H349" t="str">
        <f>VLOOKUP(InputData[[#This Row],[PRODUCT ID]],[1]!MasterData[#Data],3,0)</f>
        <v>Category03</v>
      </c>
      <c r="I349" t="str">
        <f>VLOOKUP(InputData[[#This Row],[PRODUCT ID]],[1]!MasterData[#Data],4,0)</f>
        <v>Lt</v>
      </c>
      <c r="J349" s="7">
        <f>VLOOKUP(InputData[[#This Row],[PRODUCT ID]],[1]!MasterData[#Data],5,0)</f>
        <v>61</v>
      </c>
      <c r="K349" s="7">
        <f>VLOOKUP(InputData[[#This Row],[PRODUCT ID]],[1]!MasterData[#Data],6,0)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33</v>
      </c>
      <c r="C350" s="5">
        <v>7</v>
      </c>
      <c r="D350" s="5" t="s">
        <v>22</v>
      </c>
      <c r="E350" s="5" t="s">
        <v>18</v>
      </c>
      <c r="F350" s="6">
        <v>0</v>
      </c>
      <c r="G350" t="str">
        <f>VLOOKUP(InputData[[#This Row],[PRODUCT ID]],[1]!MasterData[#Data],2,0)</f>
        <v>Product34</v>
      </c>
      <c r="H350" t="str">
        <f>VLOOKUP(InputData[[#This Row],[PRODUCT ID]],[1]!MasterData[#Data],3,0)</f>
        <v>Category04</v>
      </c>
      <c r="I350" t="str">
        <f>VLOOKUP(InputData[[#This Row],[PRODUCT ID]],[1]!MasterData[#Data],4,0)</f>
        <v>Lt</v>
      </c>
      <c r="J350" s="7">
        <f>VLOOKUP(InputData[[#This Row],[PRODUCT ID]],[1]!MasterData[#Data],5,0)</f>
        <v>55</v>
      </c>
      <c r="K350" s="7">
        <f>VLOOKUP(InputData[[#This Row],[PRODUCT ID]],[1]!MasterData[#Data],6,0)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47</v>
      </c>
      <c r="C351" s="5">
        <v>4</v>
      </c>
      <c r="D351" s="5" t="s">
        <v>18</v>
      </c>
      <c r="E351" s="5" t="s">
        <v>20</v>
      </c>
      <c r="F351" s="6">
        <v>0</v>
      </c>
      <c r="G351" t="str">
        <f>VLOOKUP(InputData[[#This Row],[PRODUCT ID]],[1]!MasterData[#Data],2,0)</f>
        <v>Product15</v>
      </c>
      <c r="H351" t="str">
        <f>VLOOKUP(InputData[[#This Row],[PRODUCT ID]],[1]!MasterData[#Data],3,0)</f>
        <v>Category02</v>
      </c>
      <c r="I351" t="str">
        <f>VLOOKUP(InputData[[#This Row],[PRODUCT ID]],[1]!MasterData[#Data],4,0)</f>
        <v>No.</v>
      </c>
      <c r="J351" s="7">
        <f>VLOOKUP(InputData[[#This Row],[PRODUCT ID]],[1]!MasterData[#Data],5,0)</f>
        <v>12</v>
      </c>
      <c r="K351" s="7">
        <f>VLOOKUP(InputData[[#This Row],[PRODUCT ID]],[1]!MasterData[#Data],6,0)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46</v>
      </c>
      <c r="C352" s="5">
        <v>1</v>
      </c>
      <c r="D352" s="5" t="s">
        <v>18</v>
      </c>
      <c r="E352" s="5" t="s">
        <v>18</v>
      </c>
      <c r="F352" s="6">
        <v>0</v>
      </c>
      <c r="G352" t="str">
        <f>VLOOKUP(InputData[[#This Row],[PRODUCT ID]],[1]!MasterData[#Data],2,0)</f>
        <v>Product27</v>
      </c>
      <c r="H352" t="str">
        <f>VLOOKUP(InputData[[#This Row],[PRODUCT ID]],[1]!MasterData[#Data],3,0)</f>
        <v>Category04</v>
      </c>
      <c r="I352" t="str">
        <f>VLOOKUP(InputData[[#This Row],[PRODUCT ID]],[1]!MasterData[#Data],4,0)</f>
        <v>Lt</v>
      </c>
      <c r="J352" s="7">
        <f>VLOOKUP(InputData[[#This Row],[PRODUCT ID]],[1]!MasterData[#Data],5,0)</f>
        <v>48</v>
      </c>
      <c r="K352" s="7">
        <f>VLOOKUP(InputData[[#This Row],[PRODUCT ID]],[1]!MasterData[#Data],6,0)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42</v>
      </c>
      <c r="C353" s="5">
        <v>7</v>
      </c>
      <c r="D353" s="5" t="s">
        <v>18</v>
      </c>
      <c r="E353" s="5" t="s">
        <v>18</v>
      </c>
      <c r="F353" s="6">
        <v>0</v>
      </c>
      <c r="G353" t="str">
        <f>VLOOKUP(InputData[[#This Row],[PRODUCT ID]],[1]!MasterData[#Data],2,0)</f>
        <v>Product22</v>
      </c>
      <c r="H353" t="str">
        <f>VLOOKUP(InputData[[#This Row],[PRODUCT ID]],[1]!MasterData[#Data],3,0)</f>
        <v>Category03</v>
      </c>
      <c r="I353" t="str">
        <f>VLOOKUP(InputData[[#This Row],[PRODUCT ID]],[1]!MasterData[#Data],4,0)</f>
        <v>Ft</v>
      </c>
      <c r="J353" s="7">
        <f>VLOOKUP(InputData[[#This Row],[PRODUCT ID]],[1]!MasterData[#Data],5,0)</f>
        <v>121</v>
      </c>
      <c r="K353" s="7">
        <f>VLOOKUP(InputData[[#This Row],[PRODUCT ID]],[1]!MasterData[#Data],6,0)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59</v>
      </c>
      <c r="C354" s="5">
        <v>12</v>
      </c>
      <c r="D354" s="5" t="s">
        <v>17</v>
      </c>
      <c r="E354" s="5" t="s">
        <v>20</v>
      </c>
      <c r="F354" s="6">
        <v>0</v>
      </c>
      <c r="G354" t="str">
        <f>VLOOKUP(InputData[[#This Row],[PRODUCT ID]],[1]!MasterData[#Data],2,0)</f>
        <v>Product17</v>
      </c>
      <c r="H354" t="str">
        <f>VLOOKUP(InputData[[#This Row],[PRODUCT ID]],[1]!MasterData[#Data],3,0)</f>
        <v>Category02</v>
      </c>
      <c r="I354" t="str">
        <f>VLOOKUP(InputData[[#This Row],[PRODUCT ID]],[1]!MasterData[#Data],4,0)</f>
        <v>Ft</v>
      </c>
      <c r="J354" s="7">
        <f>VLOOKUP(InputData[[#This Row],[PRODUCT ID]],[1]!MasterData[#Data],5,0)</f>
        <v>134</v>
      </c>
      <c r="K354" s="7">
        <f>VLOOKUP(InputData[[#This Row],[PRODUCT ID]],[1]!MasterData[#Data],6,0)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57</v>
      </c>
      <c r="C355" s="5">
        <v>6</v>
      </c>
      <c r="D355" s="5" t="s">
        <v>22</v>
      </c>
      <c r="E355" s="5" t="s">
        <v>18</v>
      </c>
      <c r="F355" s="6">
        <v>0</v>
      </c>
      <c r="G355" t="str">
        <f>VLOOKUP(InputData[[#This Row],[PRODUCT ID]],[1]!MasterData[#Data],2,0)</f>
        <v>Product09</v>
      </c>
      <c r="H355" t="str">
        <f>VLOOKUP(InputData[[#This Row],[PRODUCT ID]],[1]!MasterData[#Data],3,0)</f>
        <v>Category01</v>
      </c>
      <c r="I355" t="str">
        <f>VLOOKUP(InputData[[#This Row],[PRODUCT ID]],[1]!MasterData[#Data],4,0)</f>
        <v>No.</v>
      </c>
      <c r="J355" s="7">
        <f>VLOOKUP(InputData[[#This Row],[PRODUCT ID]],[1]!MasterData[#Data],5,0)</f>
        <v>6</v>
      </c>
      <c r="K355" s="7">
        <f>VLOOKUP(InputData[[#This Row],[PRODUCT ID]],[1]!MasterData[#Data],6,0)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51</v>
      </c>
      <c r="C356" s="5">
        <v>7</v>
      </c>
      <c r="D356" s="5" t="s">
        <v>18</v>
      </c>
      <c r="E356" s="5" t="s">
        <v>20</v>
      </c>
      <c r="F356" s="6">
        <v>0</v>
      </c>
      <c r="G356" t="str">
        <f>VLOOKUP(InputData[[#This Row],[PRODUCT ID]],[1]!MasterData[#Data],2,0)</f>
        <v>Product11</v>
      </c>
      <c r="H356" t="str">
        <f>VLOOKUP(InputData[[#This Row],[PRODUCT ID]],[1]!MasterData[#Data],3,0)</f>
        <v>Category02</v>
      </c>
      <c r="I356" t="str">
        <f>VLOOKUP(InputData[[#This Row],[PRODUCT ID]],[1]!MasterData[#Data],4,0)</f>
        <v>Lt</v>
      </c>
      <c r="J356" s="7">
        <f>VLOOKUP(InputData[[#This Row],[PRODUCT ID]],[1]!MasterData[#Data],5,0)</f>
        <v>44</v>
      </c>
      <c r="K356" s="7">
        <f>VLOOKUP(InputData[[#This Row],[PRODUCT ID]],[1]!MasterData[#Data],6,0)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55</v>
      </c>
      <c r="C357" s="5">
        <v>5</v>
      </c>
      <c r="D357" s="5" t="s">
        <v>22</v>
      </c>
      <c r="E357" s="5" t="s">
        <v>18</v>
      </c>
      <c r="F357" s="6">
        <v>0</v>
      </c>
      <c r="G357" t="str">
        <f>VLOOKUP(InputData[[#This Row],[PRODUCT ID]],[1]!MasterData[#Data],2,0)</f>
        <v>Product12</v>
      </c>
      <c r="H357" t="str">
        <f>VLOOKUP(InputData[[#This Row],[PRODUCT ID]],[1]!MasterData[#Data],3,0)</f>
        <v>Category02</v>
      </c>
      <c r="I357" t="str">
        <f>VLOOKUP(InputData[[#This Row],[PRODUCT ID]],[1]!MasterData[#Data],4,0)</f>
        <v>Kg</v>
      </c>
      <c r="J357" s="7">
        <f>VLOOKUP(InputData[[#This Row],[PRODUCT ID]],[1]!MasterData[#Data],5,0)</f>
        <v>73</v>
      </c>
      <c r="K357" s="7">
        <f>VLOOKUP(InputData[[#This Row],[PRODUCT ID]],[1]!MasterData[#Data],6,0)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45</v>
      </c>
      <c r="C358" s="5">
        <v>14</v>
      </c>
      <c r="D358" s="5" t="s">
        <v>22</v>
      </c>
      <c r="E358" s="5" t="s">
        <v>20</v>
      </c>
      <c r="F358" s="6">
        <v>0</v>
      </c>
      <c r="G358" t="str">
        <f>VLOOKUP(InputData[[#This Row],[PRODUCT ID]],[1]!MasterData[#Data],2,0)</f>
        <v>Product08</v>
      </c>
      <c r="H358" t="str">
        <f>VLOOKUP(InputData[[#This Row],[PRODUCT ID]],[1]!MasterData[#Data],3,0)</f>
        <v>Category01</v>
      </c>
      <c r="I358" t="str">
        <f>VLOOKUP(InputData[[#This Row],[PRODUCT ID]],[1]!MasterData[#Data],4,0)</f>
        <v>Kg</v>
      </c>
      <c r="J358" s="7">
        <f>VLOOKUP(InputData[[#This Row],[PRODUCT ID]],[1]!MasterData[#Data],5,0)</f>
        <v>83</v>
      </c>
      <c r="K358" s="7">
        <f>VLOOKUP(InputData[[#This Row],[PRODUCT ID]],[1]!MasterData[#Data],6,0)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34</v>
      </c>
      <c r="C359" s="5">
        <v>5</v>
      </c>
      <c r="D359" s="5" t="s">
        <v>18</v>
      </c>
      <c r="E359" s="5" t="s">
        <v>18</v>
      </c>
      <c r="F359" s="6">
        <v>0</v>
      </c>
      <c r="G359" t="str">
        <f>VLOOKUP(InputData[[#This Row],[PRODUCT ID]],[1]!MasterData[#Data],2,0)</f>
        <v>Product20</v>
      </c>
      <c r="H359" t="str">
        <f>VLOOKUP(InputData[[#This Row],[PRODUCT ID]],[1]!MasterData[#Data],3,0)</f>
        <v>Category03</v>
      </c>
      <c r="I359" t="str">
        <f>VLOOKUP(InputData[[#This Row],[PRODUCT ID]],[1]!MasterData[#Data],4,0)</f>
        <v>Lt</v>
      </c>
      <c r="J359" s="7">
        <f>VLOOKUP(InputData[[#This Row],[PRODUCT ID]],[1]!MasterData[#Data],5,0)</f>
        <v>61</v>
      </c>
      <c r="K359" s="7">
        <f>VLOOKUP(InputData[[#This Row],[PRODUCT ID]],[1]!MasterData[#Data],6,0)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40</v>
      </c>
      <c r="C360" s="5">
        <v>13</v>
      </c>
      <c r="D360" s="5" t="s">
        <v>22</v>
      </c>
      <c r="E360" s="5" t="s">
        <v>20</v>
      </c>
      <c r="F360" s="6">
        <v>0</v>
      </c>
      <c r="G360" t="str">
        <f>VLOOKUP(InputData[[#This Row],[PRODUCT ID]],[1]!MasterData[#Data],2,0)</f>
        <v>Product10</v>
      </c>
      <c r="H360" t="str">
        <f>VLOOKUP(InputData[[#This Row],[PRODUCT ID]],[1]!MasterData[#Data],3,0)</f>
        <v>Category02</v>
      </c>
      <c r="I360" t="str">
        <f>VLOOKUP(InputData[[#This Row],[PRODUCT ID]],[1]!MasterData[#Data],4,0)</f>
        <v>Ft</v>
      </c>
      <c r="J360" s="7">
        <f>VLOOKUP(InputData[[#This Row],[PRODUCT ID]],[1]!MasterData[#Data],5,0)</f>
        <v>148</v>
      </c>
      <c r="K360" s="7">
        <f>VLOOKUP(InputData[[#This Row],[PRODUCT ID]],[1]!MasterData[#Data],6,0)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25</v>
      </c>
      <c r="C361" s="5">
        <v>13</v>
      </c>
      <c r="D361" s="5" t="s">
        <v>18</v>
      </c>
      <c r="E361" s="5" t="s">
        <v>18</v>
      </c>
      <c r="F361" s="6">
        <v>0</v>
      </c>
      <c r="G361" t="str">
        <f>VLOOKUP(InputData[[#This Row],[PRODUCT ID]],[1]!MasterData[#Data],2,0)</f>
        <v>Product31</v>
      </c>
      <c r="H361" t="str">
        <f>VLOOKUP(InputData[[#This Row],[PRODUCT ID]],[1]!MasterData[#Data],3,0)</f>
        <v>Category04</v>
      </c>
      <c r="I361" t="str">
        <f>VLOOKUP(InputData[[#This Row],[PRODUCT ID]],[1]!MasterData[#Data],4,0)</f>
        <v>Kg</v>
      </c>
      <c r="J361" s="7">
        <f>VLOOKUP(InputData[[#This Row],[PRODUCT ID]],[1]!MasterData[#Data],5,0)</f>
        <v>93</v>
      </c>
      <c r="K361" s="7">
        <f>VLOOKUP(InputData[[#This Row],[PRODUCT ID]],[1]!MasterData[#Data],6,0)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46</v>
      </c>
      <c r="C362" s="5">
        <v>8</v>
      </c>
      <c r="D362" s="5" t="s">
        <v>22</v>
      </c>
      <c r="E362" s="5" t="s">
        <v>20</v>
      </c>
      <c r="F362" s="6">
        <v>0</v>
      </c>
      <c r="G362" t="str">
        <f>VLOOKUP(InputData[[#This Row],[PRODUCT ID]],[1]!MasterData[#Data],2,0)</f>
        <v>Product27</v>
      </c>
      <c r="H362" t="str">
        <f>VLOOKUP(InputData[[#This Row],[PRODUCT ID]],[1]!MasterData[#Data],3,0)</f>
        <v>Category04</v>
      </c>
      <c r="I362" t="str">
        <f>VLOOKUP(InputData[[#This Row],[PRODUCT ID]],[1]!MasterData[#Data],4,0)</f>
        <v>Lt</v>
      </c>
      <c r="J362" s="7">
        <f>VLOOKUP(InputData[[#This Row],[PRODUCT ID]],[1]!MasterData[#Data],5,0)</f>
        <v>48</v>
      </c>
      <c r="K362" s="7">
        <f>VLOOKUP(InputData[[#This Row],[PRODUCT ID]],[1]!MasterData[#Data],6,0)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46</v>
      </c>
      <c r="C363" s="5">
        <v>4</v>
      </c>
      <c r="D363" s="5" t="s">
        <v>17</v>
      </c>
      <c r="E363" s="5" t="s">
        <v>18</v>
      </c>
      <c r="F363" s="6">
        <v>0</v>
      </c>
      <c r="G363" t="str">
        <f>VLOOKUP(InputData[[#This Row],[PRODUCT ID]],[1]!MasterData[#Data],2,0)</f>
        <v>Product27</v>
      </c>
      <c r="H363" t="str">
        <f>VLOOKUP(InputData[[#This Row],[PRODUCT ID]],[1]!MasterData[#Data],3,0)</f>
        <v>Category04</v>
      </c>
      <c r="I363" t="str">
        <f>VLOOKUP(InputData[[#This Row],[PRODUCT ID]],[1]!MasterData[#Data],4,0)</f>
        <v>Lt</v>
      </c>
      <c r="J363" s="7">
        <f>VLOOKUP(InputData[[#This Row],[PRODUCT ID]],[1]!MasterData[#Data],5,0)</f>
        <v>48</v>
      </c>
      <c r="K363" s="7">
        <f>VLOOKUP(InputData[[#This Row],[PRODUCT ID]],[1]!MasterData[#Data],6,0)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19</v>
      </c>
      <c r="C364" s="5">
        <v>8</v>
      </c>
      <c r="D364" s="5" t="s">
        <v>17</v>
      </c>
      <c r="E364" s="5" t="s">
        <v>18</v>
      </c>
      <c r="F364" s="6">
        <v>0</v>
      </c>
      <c r="G364" t="str">
        <f>VLOOKUP(InputData[[#This Row],[PRODUCT ID]],[1]!MasterData[#Data],2,0)</f>
        <v>Product38</v>
      </c>
      <c r="H364" t="str">
        <f>VLOOKUP(InputData[[#This Row],[PRODUCT ID]],[1]!MasterData[#Data],3,0)</f>
        <v>Category05</v>
      </c>
      <c r="I364" t="str">
        <f>VLOOKUP(InputData[[#This Row],[PRODUCT ID]],[1]!MasterData[#Data],4,0)</f>
        <v>Kg</v>
      </c>
      <c r="J364" s="7">
        <f>VLOOKUP(InputData[[#This Row],[PRODUCT ID]],[1]!MasterData[#Data],5,0)</f>
        <v>72</v>
      </c>
      <c r="K364" s="7">
        <f>VLOOKUP(InputData[[#This Row],[PRODUCT ID]],[1]!MasterData[#Data],6,0)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31</v>
      </c>
      <c r="C365" s="5">
        <v>15</v>
      </c>
      <c r="D365" s="5" t="s">
        <v>18</v>
      </c>
      <c r="E365" s="5" t="s">
        <v>20</v>
      </c>
      <c r="F365" s="6">
        <v>0</v>
      </c>
      <c r="G365" t="str">
        <f>VLOOKUP(InputData[[#This Row],[PRODUCT ID]],[1]!MasterData[#Data],2,0)</f>
        <v>Product44</v>
      </c>
      <c r="H365" t="str">
        <f>VLOOKUP(InputData[[#This Row],[PRODUCT ID]],[1]!MasterData[#Data],3,0)</f>
        <v>Category05</v>
      </c>
      <c r="I365" t="str">
        <f>VLOOKUP(InputData[[#This Row],[PRODUCT ID]],[1]!MasterData[#Data],4,0)</f>
        <v>Kg</v>
      </c>
      <c r="J365" s="7">
        <f>VLOOKUP(InputData[[#This Row],[PRODUCT ID]],[1]!MasterData[#Data],5,0)</f>
        <v>76</v>
      </c>
      <c r="K365" s="7">
        <f>VLOOKUP(InputData[[#This Row],[PRODUCT ID]],[1]!MasterData[#Data],6,0)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47</v>
      </c>
      <c r="C366" s="5">
        <v>12</v>
      </c>
      <c r="D366" s="5" t="s">
        <v>22</v>
      </c>
      <c r="E366" s="5" t="s">
        <v>18</v>
      </c>
      <c r="F366" s="6">
        <v>0</v>
      </c>
      <c r="G366" t="str">
        <f>VLOOKUP(InputData[[#This Row],[PRODUCT ID]],[1]!MasterData[#Data],2,0)</f>
        <v>Product15</v>
      </c>
      <c r="H366" t="str">
        <f>VLOOKUP(InputData[[#This Row],[PRODUCT ID]],[1]!MasterData[#Data],3,0)</f>
        <v>Category02</v>
      </c>
      <c r="I366" t="str">
        <f>VLOOKUP(InputData[[#This Row],[PRODUCT ID]],[1]!MasterData[#Data],4,0)</f>
        <v>No.</v>
      </c>
      <c r="J366" s="7">
        <f>VLOOKUP(InputData[[#This Row],[PRODUCT ID]],[1]!MasterData[#Data],5,0)</f>
        <v>12</v>
      </c>
      <c r="K366" s="7">
        <f>VLOOKUP(InputData[[#This Row],[PRODUCT ID]],[1]!MasterData[#Data],6,0)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49</v>
      </c>
      <c r="C367" s="5">
        <v>7</v>
      </c>
      <c r="D367" s="5" t="s">
        <v>18</v>
      </c>
      <c r="E367" s="5" t="s">
        <v>18</v>
      </c>
      <c r="F367" s="6">
        <v>0</v>
      </c>
      <c r="G367" t="str">
        <f>VLOOKUP(InputData[[#This Row],[PRODUCT ID]],[1]!MasterData[#Data],2,0)</f>
        <v>Product02</v>
      </c>
      <c r="H367" t="str">
        <f>VLOOKUP(InputData[[#This Row],[PRODUCT ID]],[1]!MasterData[#Data],3,0)</f>
        <v>Category01</v>
      </c>
      <c r="I367" t="str">
        <f>VLOOKUP(InputData[[#This Row],[PRODUCT ID]],[1]!MasterData[#Data],4,0)</f>
        <v>Kg</v>
      </c>
      <c r="J367" s="7">
        <f>VLOOKUP(InputData[[#This Row],[PRODUCT ID]],[1]!MasterData[#Data],5,0)</f>
        <v>105</v>
      </c>
      <c r="K367" s="7">
        <f>VLOOKUP(InputData[[#This Row],[PRODUCT ID]],[1]!MasterData[#Data],6,0)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53</v>
      </c>
      <c r="C368" s="5">
        <v>2</v>
      </c>
      <c r="D368" s="5" t="s">
        <v>22</v>
      </c>
      <c r="E368" s="5" t="s">
        <v>18</v>
      </c>
      <c r="F368" s="6">
        <v>0</v>
      </c>
      <c r="G368" t="str">
        <f>VLOOKUP(InputData[[#This Row],[PRODUCT ID]],[1]!MasterData[#Data],2,0)</f>
        <v>Product28</v>
      </c>
      <c r="H368" t="str">
        <f>VLOOKUP(InputData[[#This Row],[PRODUCT ID]],[1]!MasterData[#Data],3,0)</f>
        <v>Category04</v>
      </c>
      <c r="I368" t="str">
        <f>VLOOKUP(InputData[[#This Row],[PRODUCT ID]],[1]!MasterData[#Data],4,0)</f>
        <v>No.</v>
      </c>
      <c r="J368" s="7">
        <f>VLOOKUP(InputData[[#This Row],[PRODUCT ID]],[1]!MasterData[#Data],5,0)</f>
        <v>37</v>
      </c>
      <c r="K368" s="7">
        <f>VLOOKUP(InputData[[#This Row],[PRODUCT ID]],[1]!MasterData[#Data],6,0)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46</v>
      </c>
      <c r="C369" s="5">
        <v>2</v>
      </c>
      <c r="D369" s="5" t="s">
        <v>18</v>
      </c>
      <c r="E369" s="5" t="s">
        <v>18</v>
      </c>
      <c r="F369" s="6">
        <v>0</v>
      </c>
      <c r="G369" t="str">
        <f>VLOOKUP(InputData[[#This Row],[PRODUCT ID]],[1]!MasterData[#Data],2,0)</f>
        <v>Product27</v>
      </c>
      <c r="H369" t="str">
        <f>VLOOKUP(InputData[[#This Row],[PRODUCT ID]],[1]!MasterData[#Data],3,0)</f>
        <v>Category04</v>
      </c>
      <c r="I369" t="str">
        <f>VLOOKUP(InputData[[#This Row],[PRODUCT ID]],[1]!MasterData[#Data],4,0)</f>
        <v>Lt</v>
      </c>
      <c r="J369" s="7">
        <f>VLOOKUP(InputData[[#This Row],[PRODUCT ID]],[1]!MasterData[#Data],5,0)</f>
        <v>48</v>
      </c>
      <c r="K369" s="7">
        <f>VLOOKUP(InputData[[#This Row],[PRODUCT ID]],[1]!MasterData[#Data],6,0)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61</v>
      </c>
      <c r="C370" s="5">
        <v>10</v>
      </c>
      <c r="D370" s="5" t="s">
        <v>17</v>
      </c>
      <c r="E370" s="5" t="s">
        <v>20</v>
      </c>
      <c r="F370" s="6">
        <v>0</v>
      </c>
      <c r="G370" t="str">
        <f>VLOOKUP(InputData[[#This Row],[PRODUCT ID]],[1]!MasterData[#Data],2,0)</f>
        <v>Product41</v>
      </c>
      <c r="H370" t="str">
        <f>VLOOKUP(InputData[[#This Row],[PRODUCT ID]],[1]!MasterData[#Data],3,0)</f>
        <v>Category05</v>
      </c>
      <c r="I370" t="str">
        <f>VLOOKUP(InputData[[#This Row],[PRODUCT ID]],[1]!MasterData[#Data],4,0)</f>
        <v>Ft</v>
      </c>
      <c r="J370" s="7">
        <f>VLOOKUP(InputData[[#This Row],[PRODUCT ID]],[1]!MasterData[#Data],5,0)</f>
        <v>138</v>
      </c>
      <c r="K370" s="7">
        <f>VLOOKUP(InputData[[#This Row],[PRODUCT ID]],[1]!MasterData[#Data],6,0)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45</v>
      </c>
      <c r="C371" s="5">
        <v>5</v>
      </c>
      <c r="D371" s="5" t="s">
        <v>17</v>
      </c>
      <c r="E371" s="5" t="s">
        <v>18</v>
      </c>
      <c r="F371" s="6">
        <v>0</v>
      </c>
      <c r="G371" t="str">
        <f>VLOOKUP(InputData[[#This Row],[PRODUCT ID]],[1]!MasterData[#Data],2,0)</f>
        <v>Product08</v>
      </c>
      <c r="H371" t="str">
        <f>VLOOKUP(InputData[[#This Row],[PRODUCT ID]],[1]!MasterData[#Data],3,0)</f>
        <v>Category01</v>
      </c>
      <c r="I371" t="str">
        <f>VLOOKUP(InputData[[#This Row],[PRODUCT ID]],[1]!MasterData[#Data],4,0)</f>
        <v>Kg</v>
      </c>
      <c r="J371" s="7">
        <f>VLOOKUP(InputData[[#This Row],[PRODUCT ID]],[1]!MasterData[#Data],5,0)</f>
        <v>83</v>
      </c>
      <c r="K371" s="7">
        <f>VLOOKUP(InputData[[#This Row],[PRODUCT ID]],[1]!MasterData[#Data],6,0)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40</v>
      </c>
      <c r="C372" s="5">
        <v>9</v>
      </c>
      <c r="D372" s="5" t="s">
        <v>18</v>
      </c>
      <c r="E372" s="5" t="s">
        <v>20</v>
      </c>
      <c r="F372" s="6">
        <v>0</v>
      </c>
      <c r="G372" t="str">
        <f>VLOOKUP(InputData[[#This Row],[PRODUCT ID]],[1]!MasterData[#Data],2,0)</f>
        <v>Product10</v>
      </c>
      <c r="H372" t="str">
        <f>VLOOKUP(InputData[[#This Row],[PRODUCT ID]],[1]!MasterData[#Data],3,0)</f>
        <v>Category02</v>
      </c>
      <c r="I372" t="str">
        <f>VLOOKUP(InputData[[#This Row],[PRODUCT ID]],[1]!MasterData[#Data],4,0)</f>
        <v>Ft</v>
      </c>
      <c r="J372" s="7">
        <f>VLOOKUP(InputData[[#This Row],[PRODUCT ID]],[1]!MasterData[#Data],5,0)</f>
        <v>148</v>
      </c>
      <c r="K372" s="7">
        <f>VLOOKUP(InputData[[#This Row],[PRODUCT ID]],[1]!MasterData[#Data],6,0)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23</v>
      </c>
      <c r="C373" s="5">
        <v>12</v>
      </c>
      <c r="D373" s="5" t="s">
        <v>18</v>
      </c>
      <c r="E373" s="5" t="s">
        <v>18</v>
      </c>
      <c r="F373" s="6">
        <v>0</v>
      </c>
      <c r="G373" t="str">
        <f>VLOOKUP(InputData[[#This Row],[PRODUCT ID]],[1]!MasterData[#Data],2,0)</f>
        <v>Product04</v>
      </c>
      <c r="H373" t="str">
        <f>VLOOKUP(InputData[[#This Row],[PRODUCT ID]],[1]!MasterData[#Data],3,0)</f>
        <v>Category01</v>
      </c>
      <c r="I373" t="str">
        <f>VLOOKUP(InputData[[#This Row],[PRODUCT ID]],[1]!MasterData[#Data],4,0)</f>
        <v>Lt</v>
      </c>
      <c r="J373" s="7">
        <f>VLOOKUP(InputData[[#This Row],[PRODUCT ID]],[1]!MasterData[#Data],5,0)</f>
        <v>44</v>
      </c>
      <c r="K373" s="7">
        <f>VLOOKUP(InputData[[#This Row],[PRODUCT ID]],[1]!MasterData[#Data],6,0)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34</v>
      </c>
      <c r="C374" s="5">
        <v>14</v>
      </c>
      <c r="D374" s="5" t="s">
        <v>22</v>
      </c>
      <c r="E374" s="5" t="s">
        <v>20</v>
      </c>
      <c r="F374" s="6">
        <v>0</v>
      </c>
      <c r="G374" t="str">
        <f>VLOOKUP(InputData[[#This Row],[PRODUCT ID]],[1]!MasterData[#Data],2,0)</f>
        <v>Product20</v>
      </c>
      <c r="H374" t="str">
        <f>VLOOKUP(InputData[[#This Row],[PRODUCT ID]],[1]!MasterData[#Data],3,0)</f>
        <v>Category03</v>
      </c>
      <c r="I374" t="str">
        <f>VLOOKUP(InputData[[#This Row],[PRODUCT ID]],[1]!MasterData[#Data],4,0)</f>
        <v>Lt</v>
      </c>
      <c r="J374" s="7">
        <f>VLOOKUP(InputData[[#This Row],[PRODUCT ID]],[1]!MasterData[#Data],5,0)</f>
        <v>61</v>
      </c>
      <c r="K374" s="7">
        <f>VLOOKUP(InputData[[#This Row],[PRODUCT ID]],[1]!MasterData[#Data],6,0)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31</v>
      </c>
      <c r="C375" s="5">
        <v>9</v>
      </c>
      <c r="D375" s="5" t="s">
        <v>22</v>
      </c>
      <c r="E375" s="5" t="s">
        <v>18</v>
      </c>
      <c r="F375" s="6">
        <v>0</v>
      </c>
      <c r="G375" t="str">
        <f>VLOOKUP(InputData[[#This Row],[PRODUCT ID]],[1]!MasterData[#Data],2,0)</f>
        <v>Product44</v>
      </c>
      <c r="H375" t="str">
        <f>VLOOKUP(InputData[[#This Row],[PRODUCT ID]],[1]!MasterData[#Data],3,0)</f>
        <v>Category05</v>
      </c>
      <c r="I375" t="str">
        <f>VLOOKUP(InputData[[#This Row],[PRODUCT ID]],[1]!MasterData[#Data],4,0)</f>
        <v>Kg</v>
      </c>
      <c r="J375" s="7">
        <f>VLOOKUP(InputData[[#This Row],[PRODUCT ID]],[1]!MasterData[#Data],5,0)</f>
        <v>76</v>
      </c>
      <c r="K375" s="7">
        <f>VLOOKUP(InputData[[#This Row],[PRODUCT ID]],[1]!MasterData[#Data],6,0)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44</v>
      </c>
      <c r="C376" s="5">
        <v>4</v>
      </c>
      <c r="D376" s="5" t="s">
        <v>17</v>
      </c>
      <c r="E376" s="5" t="s">
        <v>20</v>
      </c>
      <c r="F376" s="6">
        <v>0</v>
      </c>
      <c r="G376" t="str">
        <f>VLOOKUP(InputData[[#This Row],[PRODUCT ID]],[1]!MasterData[#Data],2,0)</f>
        <v>Product05</v>
      </c>
      <c r="H376" t="str">
        <f>VLOOKUP(InputData[[#This Row],[PRODUCT ID]],[1]!MasterData[#Data],3,0)</f>
        <v>Category01</v>
      </c>
      <c r="I376" t="str">
        <f>VLOOKUP(InputData[[#This Row],[PRODUCT ID]],[1]!MasterData[#Data],4,0)</f>
        <v>Ft</v>
      </c>
      <c r="J376" s="7">
        <f>VLOOKUP(InputData[[#This Row],[PRODUCT ID]],[1]!MasterData[#Data],5,0)</f>
        <v>133</v>
      </c>
      <c r="K376" s="7">
        <f>VLOOKUP(InputData[[#This Row],[PRODUCT ID]],[1]!MasterData[#Data],6,0)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58</v>
      </c>
      <c r="C377" s="5">
        <v>3</v>
      </c>
      <c r="D377" s="5" t="s">
        <v>18</v>
      </c>
      <c r="E377" s="5" t="s">
        <v>20</v>
      </c>
      <c r="F377" s="6">
        <v>0</v>
      </c>
      <c r="G377" t="str">
        <f>VLOOKUP(InputData[[#This Row],[PRODUCT ID]],[1]!MasterData[#Data],2,0)</f>
        <v>Product33</v>
      </c>
      <c r="H377" t="str">
        <f>VLOOKUP(InputData[[#This Row],[PRODUCT ID]],[1]!MasterData[#Data],3,0)</f>
        <v>Category04</v>
      </c>
      <c r="I377" t="str">
        <f>VLOOKUP(InputData[[#This Row],[PRODUCT ID]],[1]!MasterData[#Data],4,0)</f>
        <v>Kg</v>
      </c>
      <c r="J377" s="7">
        <f>VLOOKUP(InputData[[#This Row],[PRODUCT ID]],[1]!MasterData[#Data],5,0)</f>
        <v>95</v>
      </c>
      <c r="K377" s="7">
        <f>VLOOKUP(InputData[[#This Row],[PRODUCT ID]],[1]!MasterData[#Data],6,0)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45</v>
      </c>
      <c r="C378" s="5">
        <v>14</v>
      </c>
      <c r="D378" s="5" t="s">
        <v>18</v>
      </c>
      <c r="E378" s="5" t="s">
        <v>18</v>
      </c>
      <c r="F378" s="6">
        <v>0</v>
      </c>
      <c r="G378" t="str">
        <f>VLOOKUP(InputData[[#This Row],[PRODUCT ID]],[1]!MasterData[#Data],2,0)</f>
        <v>Product08</v>
      </c>
      <c r="H378" t="str">
        <f>VLOOKUP(InputData[[#This Row],[PRODUCT ID]],[1]!MasterData[#Data],3,0)</f>
        <v>Category01</v>
      </c>
      <c r="I378" t="str">
        <f>VLOOKUP(InputData[[#This Row],[PRODUCT ID]],[1]!MasterData[#Data],4,0)</f>
        <v>Kg</v>
      </c>
      <c r="J378" s="7">
        <f>VLOOKUP(InputData[[#This Row],[PRODUCT ID]],[1]!MasterData[#Data],5,0)</f>
        <v>83</v>
      </c>
      <c r="K378" s="7">
        <f>VLOOKUP(InputData[[#This Row],[PRODUCT ID]],[1]!MasterData[#Data],6,0)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53</v>
      </c>
      <c r="C379" s="5">
        <v>8</v>
      </c>
      <c r="D379" s="5" t="s">
        <v>17</v>
      </c>
      <c r="E379" s="5" t="s">
        <v>18</v>
      </c>
      <c r="F379" s="6">
        <v>0</v>
      </c>
      <c r="G379" t="str">
        <f>VLOOKUP(InputData[[#This Row],[PRODUCT ID]],[1]!MasterData[#Data],2,0)</f>
        <v>Product28</v>
      </c>
      <c r="H379" t="str">
        <f>VLOOKUP(InputData[[#This Row],[PRODUCT ID]],[1]!MasterData[#Data],3,0)</f>
        <v>Category04</v>
      </c>
      <c r="I379" t="str">
        <f>VLOOKUP(InputData[[#This Row],[PRODUCT ID]],[1]!MasterData[#Data],4,0)</f>
        <v>No.</v>
      </c>
      <c r="J379" s="7">
        <f>VLOOKUP(InputData[[#This Row],[PRODUCT ID]],[1]!MasterData[#Data],5,0)</f>
        <v>37</v>
      </c>
      <c r="K379" s="7">
        <f>VLOOKUP(InputData[[#This Row],[PRODUCT ID]],[1]!MasterData[#Data],6,0)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54</v>
      </c>
      <c r="C380" s="5">
        <v>13</v>
      </c>
      <c r="D380" s="5" t="s">
        <v>18</v>
      </c>
      <c r="E380" s="5" t="s">
        <v>20</v>
      </c>
      <c r="F380" s="6">
        <v>0</v>
      </c>
      <c r="G380" t="str">
        <f>VLOOKUP(InputData[[#This Row],[PRODUCT ID]],[1]!MasterData[#Data],2,0)</f>
        <v>Product39</v>
      </c>
      <c r="H380" t="str">
        <f>VLOOKUP(InputData[[#This Row],[PRODUCT ID]],[1]!MasterData[#Data],3,0)</f>
        <v>Category05</v>
      </c>
      <c r="I380" t="str">
        <f>VLOOKUP(InputData[[#This Row],[PRODUCT ID]],[1]!MasterData[#Data],4,0)</f>
        <v>No.</v>
      </c>
      <c r="J380" s="7">
        <f>VLOOKUP(InputData[[#This Row],[PRODUCT ID]],[1]!MasterData[#Data],5,0)</f>
        <v>37</v>
      </c>
      <c r="K380" s="7">
        <f>VLOOKUP(InputData[[#This Row],[PRODUCT ID]],[1]!MasterData[#Data],6,0)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52</v>
      </c>
      <c r="C381" s="5">
        <v>6</v>
      </c>
      <c r="D381" s="5" t="s">
        <v>22</v>
      </c>
      <c r="E381" s="5" t="s">
        <v>18</v>
      </c>
      <c r="F381" s="6">
        <v>0</v>
      </c>
      <c r="G381" t="str">
        <f>VLOOKUP(InputData[[#This Row],[PRODUCT ID]],[1]!MasterData[#Data],2,0)</f>
        <v>Product21</v>
      </c>
      <c r="H381" t="str">
        <f>VLOOKUP(InputData[[#This Row],[PRODUCT ID]],[1]!MasterData[#Data],3,0)</f>
        <v>Category03</v>
      </c>
      <c r="I381" t="str">
        <f>VLOOKUP(InputData[[#This Row],[PRODUCT ID]],[1]!MasterData[#Data],4,0)</f>
        <v>Ft</v>
      </c>
      <c r="J381" s="7">
        <f>VLOOKUP(InputData[[#This Row],[PRODUCT ID]],[1]!MasterData[#Data],5,0)</f>
        <v>126</v>
      </c>
      <c r="K381" s="7">
        <f>VLOOKUP(InputData[[#This Row],[PRODUCT ID]],[1]!MasterData[#Data],6,0)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62</v>
      </c>
      <c r="C382" s="5">
        <v>6</v>
      </c>
      <c r="D382" s="5" t="s">
        <v>22</v>
      </c>
      <c r="E382" s="5" t="s">
        <v>20</v>
      </c>
      <c r="F382" s="6">
        <v>0</v>
      </c>
      <c r="G382" t="str">
        <f>VLOOKUP(InputData[[#This Row],[PRODUCT ID]],[1]!MasterData[#Data],2,0)</f>
        <v>Product26</v>
      </c>
      <c r="H382" t="str">
        <f>VLOOKUP(InputData[[#This Row],[PRODUCT ID]],[1]!MasterData[#Data],3,0)</f>
        <v>Category04</v>
      </c>
      <c r="I382" t="str">
        <f>VLOOKUP(InputData[[#This Row],[PRODUCT ID]],[1]!MasterData[#Data],4,0)</f>
        <v>No.</v>
      </c>
      <c r="J382" s="7">
        <f>VLOOKUP(InputData[[#This Row],[PRODUCT ID]],[1]!MasterData[#Data],5,0)</f>
        <v>18</v>
      </c>
      <c r="K382" s="7">
        <f>VLOOKUP(InputData[[#This Row],[PRODUCT ID]],[1]!MasterData[#Data],6,0)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30</v>
      </c>
      <c r="C383" s="5">
        <v>15</v>
      </c>
      <c r="D383" s="5" t="s">
        <v>17</v>
      </c>
      <c r="E383" s="5" t="s">
        <v>18</v>
      </c>
      <c r="F383" s="6">
        <v>0</v>
      </c>
      <c r="G383" t="str">
        <f>VLOOKUP(InputData[[#This Row],[PRODUCT ID]],[1]!MasterData[#Data],2,0)</f>
        <v>Product42</v>
      </c>
      <c r="H383" t="str">
        <f>VLOOKUP(InputData[[#This Row],[PRODUCT ID]],[1]!MasterData[#Data],3,0)</f>
        <v>Category05</v>
      </c>
      <c r="I383" t="str">
        <f>VLOOKUP(InputData[[#This Row],[PRODUCT ID]],[1]!MasterData[#Data],4,0)</f>
        <v>Ft</v>
      </c>
      <c r="J383" s="7">
        <f>VLOOKUP(InputData[[#This Row],[PRODUCT ID]],[1]!MasterData[#Data],5,0)</f>
        <v>120</v>
      </c>
      <c r="K383" s="7">
        <f>VLOOKUP(InputData[[#This Row],[PRODUCT ID]],[1]!MasterData[#Data],6,0)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39</v>
      </c>
      <c r="C384" s="5">
        <v>15</v>
      </c>
      <c r="D384" s="5" t="s">
        <v>18</v>
      </c>
      <c r="E384" s="5" t="s">
        <v>20</v>
      </c>
      <c r="F384" s="6">
        <v>0</v>
      </c>
      <c r="G384" t="str">
        <f>VLOOKUP(InputData[[#This Row],[PRODUCT ID]],[1]!MasterData[#Data],2,0)</f>
        <v>Product29</v>
      </c>
      <c r="H384" t="str">
        <f>VLOOKUP(InputData[[#This Row],[PRODUCT ID]],[1]!MasterData[#Data],3,0)</f>
        <v>Category04</v>
      </c>
      <c r="I384" t="str">
        <f>VLOOKUP(InputData[[#This Row],[PRODUCT ID]],[1]!MasterData[#Data],4,0)</f>
        <v>Lt</v>
      </c>
      <c r="J384" s="7">
        <f>VLOOKUP(InputData[[#This Row],[PRODUCT ID]],[1]!MasterData[#Data],5,0)</f>
        <v>47</v>
      </c>
      <c r="K384" s="7">
        <f>VLOOKUP(InputData[[#This Row],[PRODUCT ID]],[1]!MasterData[#Data],6,0)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49</v>
      </c>
      <c r="C385" s="5">
        <v>8</v>
      </c>
      <c r="D385" s="5" t="s">
        <v>22</v>
      </c>
      <c r="E385" s="5" t="s">
        <v>20</v>
      </c>
      <c r="F385" s="6">
        <v>0</v>
      </c>
      <c r="G385" t="str">
        <f>VLOOKUP(InputData[[#This Row],[PRODUCT ID]],[1]!MasterData[#Data],2,0)</f>
        <v>Product02</v>
      </c>
      <c r="H385" t="str">
        <f>VLOOKUP(InputData[[#This Row],[PRODUCT ID]],[1]!MasterData[#Data],3,0)</f>
        <v>Category01</v>
      </c>
      <c r="I385" t="str">
        <f>VLOOKUP(InputData[[#This Row],[PRODUCT ID]],[1]!MasterData[#Data],4,0)</f>
        <v>Kg</v>
      </c>
      <c r="J385" s="7">
        <f>VLOOKUP(InputData[[#This Row],[PRODUCT ID]],[1]!MasterData[#Data],5,0)</f>
        <v>105</v>
      </c>
      <c r="K385" s="7">
        <f>VLOOKUP(InputData[[#This Row],[PRODUCT ID]],[1]!MasterData[#Data],6,0)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59</v>
      </c>
      <c r="C386" s="5">
        <v>14</v>
      </c>
      <c r="D386" s="5" t="s">
        <v>22</v>
      </c>
      <c r="E386" s="5" t="s">
        <v>20</v>
      </c>
      <c r="F386" s="6">
        <v>0</v>
      </c>
      <c r="G386" t="str">
        <f>VLOOKUP(InputData[[#This Row],[PRODUCT ID]],[1]!MasterData[#Data],2,0)</f>
        <v>Product17</v>
      </c>
      <c r="H386" t="str">
        <f>VLOOKUP(InputData[[#This Row],[PRODUCT ID]],[1]!MasterData[#Data],3,0)</f>
        <v>Category02</v>
      </c>
      <c r="I386" t="str">
        <f>VLOOKUP(InputData[[#This Row],[PRODUCT ID]],[1]!MasterData[#Data],4,0)</f>
        <v>Ft</v>
      </c>
      <c r="J386" s="7">
        <f>VLOOKUP(InputData[[#This Row],[PRODUCT ID]],[1]!MasterData[#Data],5,0)</f>
        <v>134</v>
      </c>
      <c r="K386" s="7">
        <f>VLOOKUP(InputData[[#This Row],[PRODUCT ID]],[1]!MasterData[#Data],6,0)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37</v>
      </c>
      <c r="C387" s="5">
        <v>10</v>
      </c>
      <c r="D387" s="5" t="s">
        <v>18</v>
      </c>
      <c r="E387" s="5" t="s">
        <v>20</v>
      </c>
      <c r="F387" s="6">
        <v>0</v>
      </c>
      <c r="G387" t="str">
        <f>VLOOKUP(InputData[[#This Row],[PRODUCT ID]],[1]!MasterData[#Data],2,0)</f>
        <v>Product40</v>
      </c>
      <c r="H387" t="str">
        <f>VLOOKUP(InputData[[#This Row],[PRODUCT ID]],[1]!MasterData[#Data],3,0)</f>
        <v>Category05</v>
      </c>
      <c r="I387" t="str">
        <f>VLOOKUP(InputData[[#This Row],[PRODUCT ID]],[1]!MasterData[#Data],4,0)</f>
        <v>Kg</v>
      </c>
      <c r="J387" s="7">
        <f>VLOOKUP(InputData[[#This Row],[PRODUCT ID]],[1]!MasterData[#Data],5,0)</f>
        <v>90</v>
      </c>
      <c r="K387" s="7">
        <f>VLOOKUP(InputData[[#This Row],[PRODUCT ID]],[1]!MasterData[#Data],6,0)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36</v>
      </c>
      <c r="C388" s="5">
        <v>4</v>
      </c>
      <c r="D388" s="5" t="s">
        <v>22</v>
      </c>
      <c r="E388" s="5" t="s">
        <v>20</v>
      </c>
      <c r="F388" s="6">
        <v>0</v>
      </c>
      <c r="G388" t="str">
        <f>VLOOKUP(InputData[[#This Row],[PRODUCT ID]],[1]!MasterData[#Data],2,0)</f>
        <v>Product01</v>
      </c>
      <c r="H388" t="str">
        <f>VLOOKUP(InputData[[#This Row],[PRODUCT ID]],[1]!MasterData[#Data],3,0)</f>
        <v>Category01</v>
      </c>
      <c r="I388" t="str">
        <f>VLOOKUP(InputData[[#This Row],[PRODUCT ID]],[1]!MasterData[#Data],4,0)</f>
        <v>Kg</v>
      </c>
      <c r="J388" s="7">
        <f>VLOOKUP(InputData[[#This Row],[PRODUCT ID]],[1]!MasterData[#Data],5,0)</f>
        <v>98</v>
      </c>
      <c r="K388" s="7">
        <f>VLOOKUP(InputData[[#This Row],[PRODUCT ID]],[1]!MasterData[#Data],6,0)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23</v>
      </c>
      <c r="C389" s="5">
        <v>8</v>
      </c>
      <c r="D389" s="5" t="s">
        <v>22</v>
      </c>
      <c r="E389" s="5" t="s">
        <v>18</v>
      </c>
      <c r="F389" s="6">
        <v>0</v>
      </c>
      <c r="G389" t="str">
        <f>VLOOKUP(InputData[[#This Row],[PRODUCT ID]],[1]!MasterData[#Data],2,0)</f>
        <v>Product04</v>
      </c>
      <c r="H389" t="str">
        <f>VLOOKUP(InputData[[#This Row],[PRODUCT ID]],[1]!MasterData[#Data],3,0)</f>
        <v>Category01</v>
      </c>
      <c r="I389" t="str">
        <f>VLOOKUP(InputData[[#This Row],[PRODUCT ID]],[1]!MasterData[#Data],4,0)</f>
        <v>Lt</v>
      </c>
      <c r="J389" s="7">
        <f>VLOOKUP(InputData[[#This Row],[PRODUCT ID]],[1]!MasterData[#Data],5,0)</f>
        <v>44</v>
      </c>
      <c r="K389" s="7">
        <f>VLOOKUP(InputData[[#This Row],[PRODUCT ID]],[1]!MasterData[#Data],6,0)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50</v>
      </c>
      <c r="C390" s="5">
        <v>7</v>
      </c>
      <c r="D390" s="5" t="s">
        <v>22</v>
      </c>
      <c r="E390" s="5" t="s">
        <v>20</v>
      </c>
      <c r="F390" s="6">
        <v>0</v>
      </c>
      <c r="G390" t="str">
        <f>VLOOKUP(InputData[[#This Row],[PRODUCT ID]],[1]!MasterData[#Data],2,0)</f>
        <v>Product18</v>
      </c>
      <c r="H390" t="str">
        <f>VLOOKUP(InputData[[#This Row],[PRODUCT ID]],[1]!MasterData[#Data],3,0)</f>
        <v>Category02</v>
      </c>
      <c r="I390" t="str">
        <f>VLOOKUP(InputData[[#This Row],[PRODUCT ID]],[1]!MasterData[#Data],4,0)</f>
        <v>No.</v>
      </c>
      <c r="J390" s="7">
        <f>VLOOKUP(InputData[[#This Row],[PRODUCT ID]],[1]!MasterData[#Data],5,0)</f>
        <v>37</v>
      </c>
      <c r="K390" s="7">
        <f>VLOOKUP(InputData[[#This Row],[PRODUCT ID]],[1]!MasterData[#Data],6,0)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55</v>
      </c>
      <c r="C391" s="5">
        <v>7</v>
      </c>
      <c r="D391" s="5" t="s">
        <v>18</v>
      </c>
      <c r="E391" s="5" t="s">
        <v>18</v>
      </c>
      <c r="F391" s="6">
        <v>0</v>
      </c>
      <c r="G391" t="str">
        <f>VLOOKUP(InputData[[#This Row],[PRODUCT ID]],[1]!MasterData[#Data],2,0)</f>
        <v>Product12</v>
      </c>
      <c r="H391" t="str">
        <f>VLOOKUP(InputData[[#This Row],[PRODUCT ID]],[1]!MasterData[#Data],3,0)</f>
        <v>Category02</v>
      </c>
      <c r="I391" t="str">
        <f>VLOOKUP(InputData[[#This Row],[PRODUCT ID]],[1]!MasterData[#Data],4,0)</f>
        <v>Kg</v>
      </c>
      <c r="J391" s="7">
        <f>VLOOKUP(InputData[[#This Row],[PRODUCT ID]],[1]!MasterData[#Data],5,0)</f>
        <v>73</v>
      </c>
      <c r="K391" s="7">
        <f>VLOOKUP(InputData[[#This Row],[PRODUCT ID]],[1]!MasterData[#Data],6,0)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33</v>
      </c>
      <c r="C392" s="5">
        <v>4</v>
      </c>
      <c r="D392" s="5" t="s">
        <v>22</v>
      </c>
      <c r="E392" s="5" t="s">
        <v>20</v>
      </c>
      <c r="F392" s="6">
        <v>0</v>
      </c>
      <c r="G392" t="str">
        <f>VLOOKUP(InputData[[#This Row],[PRODUCT ID]],[1]!MasterData[#Data],2,0)</f>
        <v>Product34</v>
      </c>
      <c r="H392" t="str">
        <f>VLOOKUP(InputData[[#This Row],[PRODUCT ID]],[1]!MasterData[#Data],3,0)</f>
        <v>Category04</v>
      </c>
      <c r="I392" t="str">
        <f>VLOOKUP(InputData[[#This Row],[PRODUCT ID]],[1]!MasterData[#Data],4,0)</f>
        <v>Lt</v>
      </c>
      <c r="J392" s="7">
        <f>VLOOKUP(InputData[[#This Row],[PRODUCT ID]],[1]!MasterData[#Data],5,0)</f>
        <v>55</v>
      </c>
      <c r="K392" s="7">
        <f>VLOOKUP(InputData[[#This Row],[PRODUCT ID]],[1]!MasterData[#Data],6,0)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43</v>
      </c>
      <c r="C393" s="5">
        <v>12</v>
      </c>
      <c r="D393" s="5" t="s">
        <v>22</v>
      </c>
      <c r="E393" s="5" t="s">
        <v>18</v>
      </c>
      <c r="F393" s="6">
        <v>0</v>
      </c>
      <c r="G393" t="str">
        <f>VLOOKUP(InputData[[#This Row],[PRODUCT ID]],[1]!MasterData[#Data],2,0)</f>
        <v>Product43</v>
      </c>
      <c r="H393" t="str">
        <f>VLOOKUP(InputData[[#This Row],[PRODUCT ID]],[1]!MasterData[#Data],3,0)</f>
        <v>Category05</v>
      </c>
      <c r="I393" t="str">
        <f>VLOOKUP(InputData[[#This Row],[PRODUCT ID]],[1]!MasterData[#Data],4,0)</f>
        <v>Kg</v>
      </c>
      <c r="J393" s="7">
        <f>VLOOKUP(InputData[[#This Row],[PRODUCT ID]],[1]!MasterData[#Data],5,0)</f>
        <v>67</v>
      </c>
      <c r="K393" s="7">
        <f>VLOOKUP(InputData[[#This Row],[PRODUCT ID]],[1]!MasterData[#Data],6,0)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58</v>
      </c>
      <c r="C394" s="5">
        <v>15</v>
      </c>
      <c r="D394" s="5" t="s">
        <v>22</v>
      </c>
      <c r="E394" s="5" t="s">
        <v>20</v>
      </c>
      <c r="F394" s="6">
        <v>0</v>
      </c>
      <c r="G394" t="str">
        <f>VLOOKUP(InputData[[#This Row],[PRODUCT ID]],[1]!MasterData[#Data],2,0)</f>
        <v>Product33</v>
      </c>
      <c r="H394" t="str">
        <f>VLOOKUP(InputData[[#This Row],[PRODUCT ID]],[1]!MasterData[#Data],3,0)</f>
        <v>Category04</v>
      </c>
      <c r="I394" t="str">
        <f>VLOOKUP(InputData[[#This Row],[PRODUCT ID]],[1]!MasterData[#Data],4,0)</f>
        <v>Kg</v>
      </c>
      <c r="J394" s="7">
        <f>VLOOKUP(InputData[[#This Row],[PRODUCT ID]],[1]!MasterData[#Data],5,0)</f>
        <v>95</v>
      </c>
      <c r="K394" s="7">
        <f>VLOOKUP(InputData[[#This Row],[PRODUCT ID]],[1]!MasterData[#Data],6,0)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56</v>
      </c>
      <c r="C395" s="5">
        <v>7</v>
      </c>
      <c r="D395" s="5" t="s">
        <v>22</v>
      </c>
      <c r="E395" s="5" t="s">
        <v>18</v>
      </c>
      <c r="F395" s="6">
        <v>0</v>
      </c>
      <c r="G395" t="str">
        <f>VLOOKUP(InputData[[#This Row],[PRODUCT ID]],[1]!MasterData[#Data],2,0)</f>
        <v>Product07</v>
      </c>
      <c r="H395" t="str">
        <f>VLOOKUP(InputData[[#This Row],[PRODUCT ID]],[1]!MasterData[#Data],3,0)</f>
        <v>Category01</v>
      </c>
      <c r="I395" t="str">
        <f>VLOOKUP(InputData[[#This Row],[PRODUCT ID]],[1]!MasterData[#Data],4,0)</f>
        <v>Lt</v>
      </c>
      <c r="J395" s="7">
        <f>VLOOKUP(InputData[[#This Row],[PRODUCT ID]],[1]!MasterData[#Data],5,0)</f>
        <v>43</v>
      </c>
      <c r="K395" s="7">
        <f>VLOOKUP(InputData[[#This Row],[PRODUCT ID]],[1]!MasterData[#Data],6,0)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27</v>
      </c>
      <c r="C396" s="5">
        <v>7</v>
      </c>
      <c r="D396" s="5" t="s">
        <v>18</v>
      </c>
      <c r="E396" s="5" t="s">
        <v>20</v>
      </c>
      <c r="F396" s="6">
        <v>0</v>
      </c>
      <c r="G396" t="str">
        <f>VLOOKUP(InputData[[#This Row],[PRODUCT ID]],[1]!MasterData[#Data],2,0)</f>
        <v>Product25</v>
      </c>
      <c r="H396" t="str">
        <f>VLOOKUP(InputData[[#This Row],[PRODUCT ID]],[1]!MasterData[#Data],3,0)</f>
        <v>Category03</v>
      </c>
      <c r="I396" t="str">
        <f>VLOOKUP(InputData[[#This Row],[PRODUCT ID]],[1]!MasterData[#Data],4,0)</f>
        <v>No.</v>
      </c>
      <c r="J396" s="7">
        <f>VLOOKUP(InputData[[#This Row],[PRODUCT ID]],[1]!MasterData[#Data],5,0)</f>
        <v>7</v>
      </c>
      <c r="K396" s="7">
        <f>VLOOKUP(InputData[[#This Row],[PRODUCT ID]],[1]!MasterData[#Data],6,0)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47</v>
      </c>
      <c r="C397" s="5">
        <v>8</v>
      </c>
      <c r="D397" s="5" t="s">
        <v>22</v>
      </c>
      <c r="E397" s="5" t="s">
        <v>18</v>
      </c>
      <c r="F397" s="6">
        <v>0</v>
      </c>
      <c r="G397" t="str">
        <f>VLOOKUP(InputData[[#This Row],[PRODUCT ID]],[1]!MasterData[#Data],2,0)</f>
        <v>Product15</v>
      </c>
      <c r="H397" t="str">
        <f>VLOOKUP(InputData[[#This Row],[PRODUCT ID]],[1]!MasterData[#Data],3,0)</f>
        <v>Category02</v>
      </c>
      <c r="I397" t="str">
        <f>VLOOKUP(InputData[[#This Row],[PRODUCT ID]],[1]!MasterData[#Data],4,0)</f>
        <v>No.</v>
      </c>
      <c r="J397" s="7">
        <f>VLOOKUP(InputData[[#This Row],[PRODUCT ID]],[1]!MasterData[#Data],5,0)</f>
        <v>12</v>
      </c>
      <c r="K397" s="7">
        <f>VLOOKUP(InputData[[#This Row],[PRODUCT ID]],[1]!MasterData[#Data],6,0)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61</v>
      </c>
      <c r="C398" s="5">
        <v>2</v>
      </c>
      <c r="D398" s="5" t="s">
        <v>22</v>
      </c>
      <c r="E398" s="5" t="s">
        <v>20</v>
      </c>
      <c r="F398" s="6">
        <v>0</v>
      </c>
      <c r="G398" t="str">
        <f>VLOOKUP(InputData[[#This Row],[PRODUCT ID]],[1]!MasterData[#Data],2,0)</f>
        <v>Product41</v>
      </c>
      <c r="H398" t="str">
        <f>VLOOKUP(InputData[[#This Row],[PRODUCT ID]],[1]!MasterData[#Data],3,0)</f>
        <v>Category05</v>
      </c>
      <c r="I398" t="str">
        <f>VLOOKUP(InputData[[#This Row],[PRODUCT ID]],[1]!MasterData[#Data],4,0)</f>
        <v>Ft</v>
      </c>
      <c r="J398" s="7">
        <f>VLOOKUP(InputData[[#This Row],[PRODUCT ID]],[1]!MasterData[#Data],5,0)</f>
        <v>138</v>
      </c>
      <c r="K398" s="7">
        <f>VLOOKUP(InputData[[#This Row],[PRODUCT ID]],[1]!MasterData[#Data],6,0)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50</v>
      </c>
      <c r="C399" s="5">
        <v>2</v>
      </c>
      <c r="D399" s="5" t="s">
        <v>22</v>
      </c>
      <c r="E399" s="5" t="s">
        <v>18</v>
      </c>
      <c r="F399" s="6">
        <v>0</v>
      </c>
      <c r="G399" t="str">
        <f>VLOOKUP(InputData[[#This Row],[PRODUCT ID]],[1]!MasterData[#Data],2,0)</f>
        <v>Product18</v>
      </c>
      <c r="H399" t="str">
        <f>VLOOKUP(InputData[[#This Row],[PRODUCT ID]],[1]!MasterData[#Data],3,0)</f>
        <v>Category02</v>
      </c>
      <c r="I399" t="str">
        <f>VLOOKUP(InputData[[#This Row],[PRODUCT ID]],[1]!MasterData[#Data],4,0)</f>
        <v>No.</v>
      </c>
      <c r="J399" s="7">
        <f>VLOOKUP(InputData[[#This Row],[PRODUCT ID]],[1]!MasterData[#Data],5,0)</f>
        <v>37</v>
      </c>
      <c r="K399" s="7">
        <f>VLOOKUP(InputData[[#This Row],[PRODUCT ID]],[1]!MasterData[#Data],6,0)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38</v>
      </c>
      <c r="C400" s="5">
        <v>12</v>
      </c>
      <c r="D400" s="5" t="s">
        <v>18</v>
      </c>
      <c r="E400" s="5" t="s">
        <v>20</v>
      </c>
      <c r="F400" s="6">
        <v>0</v>
      </c>
      <c r="G400" t="str">
        <f>VLOOKUP(InputData[[#This Row],[PRODUCT ID]],[1]!MasterData[#Data],2,0)</f>
        <v>Product32</v>
      </c>
      <c r="H400" t="str">
        <f>VLOOKUP(InputData[[#This Row],[PRODUCT ID]],[1]!MasterData[#Data],3,0)</f>
        <v>Category04</v>
      </c>
      <c r="I400" t="str">
        <f>VLOOKUP(InputData[[#This Row],[PRODUCT ID]],[1]!MasterData[#Data],4,0)</f>
        <v>Kg</v>
      </c>
      <c r="J400" s="7">
        <f>VLOOKUP(InputData[[#This Row],[PRODUCT ID]],[1]!MasterData[#Data],5,0)</f>
        <v>89</v>
      </c>
      <c r="K400" s="7">
        <f>VLOOKUP(InputData[[#This Row],[PRODUCT ID]],[1]!MasterData[#Data],6,0)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53</v>
      </c>
      <c r="C401" s="5">
        <v>12</v>
      </c>
      <c r="D401" s="5" t="s">
        <v>22</v>
      </c>
      <c r="E401" s="5" t="s">
        <v>20</v>
      </c>
      <c r="F401" s="6">
        <v>0</v>
      </c>
      <c r="G401" t="str">
        <f>VLOOKUP(InputData[[#This Row],[PRODUCT ID]],[1]!MasterData[#Data],2,0)</f>
        <v>Product28</v>
      </c>
      <c r="H401" t="str">
        <f>VLOOKUP(InputData[[#This Row],[PRODUCT ID]],[1]!MasterData[#Data],3,0)</f>
        <v>Category04</v>
      </c>
      <c r="I401" t="str">
        <f>VLOOKUP(InputData[[#This Row],[PRODUCT ID]],[1]!MasterData[#Data],4,0)</f>
        <v>No.</v>
      </c>
      <c r="J401" s="7">
        <f>VLOOKUP(InputData[[#This Row],[PRODUCT ID]],[1]!MasterData[#Data],5,0)</f>
        <v>37</v>
      </c>
      <c r="K401" s="7">
        <f>VLOOKUP(InputData[[#This Row],[PRODUCT ID]],[1]!MasterData[#Data],6,0)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27</v>
      </c>
      <c r="C402" s="5">
        <v>7</v>
      </c>
      <c r="D402" s="5" t="s">
        <v>22</v>
      </c>
      <c r="E402" s="5" t="s">
        <v>18</v>
      </c>
      <c r="F402" s="6">
        <v>0</v>
      </c>
      <c r="G402" t="str">
        <f>VLOOKUP(InputData[[#This Row],[PRODUCT ID]],[1]!MasterData[#Data],2,0)</f>
        <v>Product25</v>
      </c>
      <c r="H402" t="str">
        <f>VLOOKUP(InputData[[#This Row],[PRODUCT ID]],[1]!MasterData[#Data],3,0)</f>
        <v>Category03</v>
      </c>
      <c r="I402" t="str">
        <f>VLOOKUP(InputData[[#This Row],[PRODUCT ID]],[1]!MasterData[#Data],4,0)</f>
        <v>No.</v>
      </c>
      <c r="J402" s="7">
        <f>VLOOKUP(InputData[[#This Row],[PRODUCT ID]],[1]!MasterData[#Data],5,0)</f>
        <v>7</v>
      </c>
      <c r="K402" s="7">
        <f>VLOOKUP(InputData[[#This Row],[PRODUCT ID]],[1]!MasterData[#Data],6,0)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58</v>
      </c>
      <c r="C403" s="5">
        <v>9</v>
      </c>
      <c r="D403" s="5" t="s">
        <v>22</v>
      </c>
      <c r="E403" s="5" t="s">
        <v>18</v>
      </c>
      <c r="F403" s="6">
        <v>0</v>
      </c>
      <c r="G403" t="str">
        <f>VLOOKUP(InputData[[#This Row],[PRODUCT ID]],[1]!MasterData[#Data],2,0)</f>
        <v>Product33</v>
      </c>
      <c r="H403" t="str">
        <f>VLOOKUP(InputData[[#This Row],[PRODUCT ID]],[1]!MasterData[#Data],3,0)</f>
        <v>Category04</v>
      </c>
      <c r="I403" t="str">
        <f>VLOOKUP(InputData[[#This Row],[PRODUCT ID]],[1]!MasterData[#Data],4,0)</f>
        <v>Kg</v>
      </c>
      <c r="J403" s="7">
        <f>VLOOKUP(InputData[[#This Row],[PRODUCT ID]],[1]!MasterData[#Data],5,0)</f>
        <v>95</v>
      </c>
      <c r="K403" s="7">
        <f>VLOOKUP(InputData[[#This Row],[PRODUCT ID]],[1]!MasterData[#Data],6,0)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23</v>
      </c>
      <c r="C404" s="5">
        <v>2</v>
      </c>
      <c r="D404" s="5" t="s">
        <v>18</v>
      </c>
      <c r="E404" s="5" t="s">
        <v>18</v>
      </c>
      <c r="F404" s="6">
        <v>0</v>
      </c>
      <c r="G404" t="str">
        <f>VLOOKUP(InputData[[#This Row],[PRODUCT ID]],[1]!MasterData[#Data],2,0)</f>
        <v>Product04</v>
      </c>
      <c r="H404" t="str">
        <f>VLOOKUP(InputData[[#This Row],[PRODUCT ID]],[1]!MasterData[#Data],3,0)</f>
        <v>Category01</v>
      </c>
      <c r="I404" t="str">
        <f>VLOOKUP(InputData[[#This Row],[PRODUCT ID]],[1]!MasterData[#Data],4,0)</f>
        <v>Lt</v>
      </c>
      <c r="J404" s="7">
        <f>VLOOKUP(InputData[[#This Row],[PRODUCT ID]],[1]!MasterData[#Data],5,0)</f>
        <v>44</v>
      </c>
      <c r="K404" s="7">
        <f>VLOOKUP(InputData[[#This Row],[PRODUCT ID]],[1]!MasterData[#Data],6,0)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61</v>
      </c>
      <c r="C405" s="5">
        <v>8</v>
      </c>
      <c r="D405" s="5" t="s">
        <v>18</v>
      </c>
      <c r="E405" s="5" t="s">
        <v>20</v>
      </c>
      <c r="F405" s="6">
        <v>0</v>
      </c>
      <c r="G405" t="str">
        <f>VLOOKUP(InputData[[#This Row],[PRODUCT ID]],[1]!MasterData[#Data],2,0)</f>
        <v>Product41</v>
      </c>
      <c r="H405" t="str">
        <f>VLOOKUP(InputData[[#This Row],[PRODUCT ID]],[1]!MasterData[#Data],3,0)</f>
        <v>Category05</v>
      </c>
      <c r="I405" t="str">
        <f>VLOOKUP(InputData[[#This Row],[PRODUCT ID]],[1]!MasterData[#Data],4,0)</f>
        <v>Ft</v>
      </c>
      <c r="J405" s="7">
        <f>VLOOKUP(InputData[[#This Row],[PRODUCT ID]],[1]!MasterData[#Data],5,0)</f>
        <v>138</v>
      </c>
      <c r="K405" s="7">
        <f>VLOOKUP(InputData[[#This Row],[PRODUCT ID]],[1]!MasterData[#Data],6,0)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40</v>
      </c>
      <c r="C406" s="5">
        <v>12</v>
      </c>
      <c r="D406" s="5" t="s">
        <v>22</v>
      </c>
      <c r="E406" s="5" t="s">
        <v>18</v>
      </c>
      <c r="F406" s="6">
        <v>0</v>
      </c>
      <c r="G406" t="str">
        <f>VLOOKUP(InputData[[#This Row],[PRODUCT ID]],[1]!MasterData[#Data],2,0)</f>
        <v>Product10</v>
      </c>
      <c r="H406" t="str">
        <f>VLOOKUP(InputData[[#This Row],[PRODUCT ID]],[1]!MasterData[#Data],3,0)</f>
        <v>Category02</v>
      </c>
      <c r="I406" t="str">
        <f>VLOOKUP(InputData[[#This Row],[PRODUCT ID]],[1]!MasterData[#Data],4,0)</f>
        <v>Ft</v>
      </c>
      <c r="J406" s="7">
        <f>VLOOKUP(InputData[[#This Row],[PRODUCT ID]],[1]!MasterData[#Data],5,0)</f>
        <v>148</v>
      </c>
      <c r="K406" s="7">
        <f>VLOOKUP(InputData[[#This Row],[PRODUCT ID]],[1]!MasterData[#Data],6,0)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30</v>
      </c>
      <c r="C407" s="5">
        <v>8</v>
      </c>
      <c r="D407" s="5" t="s">
        <v>17</v>
      </c>
      <c r="E407" s="5" t="s">
        <v>18</v>
      </c>
      <c r="F407" s="6">
        <v>0</v>
      </c>
      <c r="G407" t="str">
        <f>VLOOKUP(InputData[[#This Row],[PRODUCT ID]],[1]!MasterData[#Data],2,0)</f>
        <v>Product42</v>
      </c>
      <c r="H407" t="str">
        <f>VLOOKUP(InputData[[#This Row],[PRODUCT ID]],[1]!MasterData[#Data],3,0)</f>
        <v>Category05</v>
      </c>
      <c r="I407" t="str">
        <f>VLOOKUP(InputData[[#This Row],[PRODUCT ID]],[1]!MasterData[#Data],4,0)</f>
        <v>Ft</v>
      </c>
      <c r="J407" s="7">
        <f>VLOOKUP(InputData[[#This Row],[PRODUCT ID]],[1]!MasterData[#Data],5,0)</f>
        <v>120</v>
      </c>
      <c r="K407" s="7">
        <f>VLOOKUP(InputData[[#This Row],[PRODUCT ID]],[1]!MasterData[#Data],6,0)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33</v>
      </c>
      <c r="C408" s="5">
        <v>6</v>
      </c>
      <c r="D408" s="5" t="s">
        <v>22</v>
      </c>
      <c r="E408" s="5" t="s">
        <v>20</v>
      </c>
      <c r="F408" s="6">
        <v>0</v>
      </c>
      <c r="G408" t="str">
        <f>VLOOKUP(InputData[[#This Row],[PRODUCT ID]],[1]!MasterData[#Data],2,0)</f>
        <v>Product34</v>
      </c>
      <c r="H408" t="str">
        <f>VLOOKUP(InputData[[#This Row],[PRODUCT ID]],[1]!MasterData[#Data],3,0)</f>
        <v>Category04</v>
      </c>
      <c r="I408" t="str">
        <f>VLOOKUP(InputData[[#This Row],[PRODUCT ID]],[1]!MasterData[#Data],4,0)</f>
        <v>Lt</v>
      </c>
      <c r="J408" s="7">
        <f>VLOOKUP(InputData[[#This Row],[PRODUCT ID]],[1]!MasterData[#Data],5,0)</f>
        <v>55</v>
      </c>
      <c r="K408" s="7">
        <f>VLOOKUP(InputData[[#This Row],[PRODUCT ID]],[1]!MasterData[#Data],6,0)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50</v>
      </c>
      <c r="C409" s="5">
        <v>2</v>
      </c>
      <c r="D409" s="5" t="s">
        <v>18</v>
      </c>
      <c r="E409" s="5" t="s">
        <v>18</v>
      </c>
      <c r="F409" s="6">
        <v>0</v>
      </c>
      <c r="G409" t="str">
        <f>VLOOKUP(InputData[[#This Row],[PRODUCT ID]],[1]!MasterData[#Data],2,0)</f>
        <v>Product18</v>
      </c>
      <c r="H409" t="str">
        <f>VLOOKUP(InputData[[#This Row],[PRODUCT ID]],[1]!MasterData[#Data],3,0)</f>
        <v>Category02</v>
      </c>
      <c r="I409" t="str">
        <f>VLOOKUP(InputData[[#This Row],[PRODUCT ID]],[1]!MasterData[#Data],4,0)</f>
        <v>No.</v>
      </c>
      <c r="J409" s="7">
        <f>VLOOKUP(InputData[[#This Row],[PRODUCT ID]],[1]!MasterData[#Data],5,0)</f>
        <v>37</v>
      </c>
      <c r="K409" s="7">
        <f>VLOOKUP(InputData[[#This Row],[PRODUCT ID]],[1]!MasterData[#Data],6,0)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35</v>
      </c>
      <c r="C410" s="5">
        <v>14</v>
      </c>
      <c r="D410" s="5" t="s">
        <v>22</v>
      </c>
      <c r="E410" s="5" t="s">
        <v>20</v>
      </c>
      <c r="F410" s="6">
        <v>0</v>
      </c>
      <c r="G410" t="str">
        <f>VLOOKUP(InputData[[#This Row],[PRODUCT ID]],[1]!MasterData[#Data],2,0)</f>
        <v>Product06</v>
      </c>
      <c r="H410" t="str">
        <f>VLOOKUP(InputData[[#This Row],[PRODUCT ID]],[1]!MasterData[#Data],3,0)</f>
        <v>Category01</v>
      </c>
      <c r="I410" t="str">
        <f>VLOOKUP(InputData[[#This Row],[PRODUCT ID]],[1]!MasterData[#Data],4,0)</f>
        <v>Kg</v>
      </c>
      <c r="J410" s="7">
        <f>VLOOKUP(InputData[[#This Row],[PRODUCT ID]],[1]!MasterData[#Data],5,0)</f>
        <v>75</v>
      </c>
      <c r="K410" s="7">
        <f>VLOOKUP(InputData[[#This Row],[PRODUCT ID]],[1]!MasterData[#Data],6,0)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46</v>
      </c>
      <c r="C411" s="5">
        <v>1</v>
      </c>
      <c r="D411" s="5" t="s">
        <v>18</v>
      </c>
      <c r="E411" s="5" t="s">
        <v>18</v>
      </c>
      <c r="F411" s="6">
        <v>0</v>
      </c>
      <c r="G411" t="str">
        <f>VLOOKUP(InputData[[#This Row],[PRODUCT ID]],[1]!MasterData[#Data],2,0)</f>
        <v>Product27</v>
      </c>
      <c r="H411" t="str">
        <f>VLOOKUP(InputData[[#This Row],[PRODUCT ID]],[1]!MasterData[#Data],3,0)</f>
        <v>Category04</v>
      </c>
      <c r="I411" t="str">
        <f>VLOOKUP(InputData[[#This Row],[PRODUCT ID]],[1]!MasterData[#Data],4,0)</f>
        <v>Lt</v>
      </c>
      <c r="J411" s="7">
        <f>VLOOKUP(InputData[[#This Row],[PRODUCT ID]],[1]!MasterData[#Data],5,0)</f>
        <v>48</v>
      </c>
      <c r="K411" s="7">
        <f>VLOOKUP(InputData[[#This Row],[PRODUCT ID]],[1]!MasterData[#Data],6,0)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31</v>
      </c>
      <c r="C412" s="5">
        <v>2</v>
      </c>
      <c r="D412" s="5" t="s">
        <v>22</v>
      </c>
      <c r="E412" s="5" t="s">
        <v>20</v>
      </c>
      <c r="F412" s="6">
        <v>0</v>
      </c>
      <c r="G412" t="str">
        <f>VLOOKUP(InputData[[#This Row],[PRODUCT ID]],[1]!MasterData[#Data],2,0)</f>
        <v>Product44</v>
      </c>
      <c r="H412" t="str">
        <f>VLOOKUP(InputData[[#This Row],[PRODUCT ID]],[1]!MasterData[#Data],3,0)</f>
        <v>Category05</v>
      </c>
      <c r="I412" t="str">
        <f>VLOOKUP(InputData[[#This Row],[PRODUCT ID]],[1]!MasterData[#Data],4,0)</f>
        <v>Kg</v>
      </c>
      <c r="J412" s="7">
        <f>VLOOKUP(InputData[[#This Row],[PRODUCT ID]],[1]!MasterData[#Data],5,0)</f>
        <v>76</v>
      </c>
      <c r="K412" s="7">
        <f>VLOOKUP(InputData[[#This Row],[PRODUCT ID]],[1]!MasterData[#Data],6,0)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59</v>
      </c>
      <c r="C413" s="5">
        <v>12</v>
      </c>
      <c r="D413" s="5" t="s">
        <v>22</v>
      </c>
      <c r="E413" s="5" t="s">
        <v>20</v>
      </c>
      <c r="F413" s="6">
        <v>0</v>
      </c>
      <c r="G413" t="str">
        <f>VLOOKUP(InputData[[#This Row],[PRODUCT ID]],[1]!MasterData[#Data],2,0)</f>
        <v>Product17</v>
      </c>
      <c r="H413" t="str">
        <f>VLOOKUP(InputData[[#This Row],[PRODUCT ID]],[1]!MasterData[#Data],3,0)</f>
        <v>Category02</v>
      </c>
      <c r="I413" t="str">
        <f>VLOOKUP(InputData[[#This Row],[PRODUCT ID]],[1]!MasterData[#Data],4,0)</f>
        <v>Ft</v>
      </c>
      <c r="J413" s="7">
        <f>VLOOKUP(InputData[[#This Row],[PRODUCT ID]],[1]!MasterData[#Data],5,0)</f>
        <v>134</v>
      </c>
      <c r="K413" s="7">
        <f>VLOOKUP(InputData[[#This Row],[PRODUCT ID]],[1]!MasterData[#Data],6,0)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26</v>
      </c>
      <c r="C414" s="5">
        <v>13</v>
      </c>
      <c r="D414" s="5" t="s">
        <v>18</v>
      </c>
      <c r="E414" s="5" t="s">
        <v>20</v>
      </c>
      <c r="F414" s="6">
        <v>0</v>
      </c>
      <c r="G414" t="str">
        <f>VLOOKUP(InputData[[#This Row],[PRODUCT ID]],[1]!MasterData[#Data],2,0)</f>
        <v>Product03</v>
      </c>
      <c r="H414" t="str">
        <f>VLOOKUP(InputData[[#This Row],[PRODUCT ID]],[1]!MasterData[#Data],3,0)</f>
        <v>Category01</v>
      </c>
      <c r="I414" t="str">
        <f>VLOOKUP(InputData[[#This Row],[PRODUCT ID]],[1]!MasterData[#Data],4,0)</f>
        <v>Kg</v>
      </c>
      <c r="J414" s="7">
        <f>VLOOKUP(InputData[[#This Row],[PRODUCT ID]],[1]!MasterData[#Data],5,0)</f>
        <v>71</v>
      </c>
      <c r="K414" s="7">
        <f>VLOOKUP(InputData[[#This Row],[PRODUCT ID]],[1]!MasterData[#Data],6,0)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26</v>
      </c>
      <c r="C415" s="5">
        <v>10</v>
      </c>
      <c r="D415" s="5" t="s">
        <v>18</v>
      </c>
      <c r="E415" s="5" t="s">
        <v>18</v>
      </c>
      <c r="F415" s="6">
        <v>0</v>
      </c>
      <c r="G415" t="str">
        <f>VLOOKUP(InputData[[#This Row],[PRODUCT ID]],[1]!MasterData[#Data],2,0)</f>
        <v>Product03</v>
      </c>
      <c r="H415" t="str">
        <f>VLOOKUP(InputData[[#This Row],[PRODUCT ID]],[1]!MasterData[#Data],3,0)</f>
        <v>Category01</v>
      </c>
      <c r="I415" t="str">
        <f>VLOOKUP(InputData[[#This Row],[PRODUCT ID]],[1]!MasterData[#Data],4,0)</f>
        <v>Kg</v>
      </c>
      <c r="J415" s="7">
        <f>VLOOKUP(InputData[[#This Row],[PRODUCT ID]],[1]!MasterData[#Data],5,0)</f>
        <v>71</v>
      </c>
      <c r="K415" s="7">
        <f>VLOOKUP(InputData[[#This Row],[PRODUCT ID]],[1]!MasterData[#Data],6,0)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62</v>
      </c>
      <c r="C416" s="5">
        <v>1</v>
      </c>
      <c r="D416" s="5" t="s">
        <v>18</v>
      </c>
      <c r="E416" s="5" t="s">
        <v>20</v>
      </c>
      <c r="F416" s="6">
        <v>0</v>
      </c>
      <c r="G416" t="str">
        <f>VLOOKUP(InputData[[#This Row],[PRODUCT ID]],[1]!MasterData[#Data],2,0)</f>
        <v>Product26</v>
      </c>
      <c r="H416" t="str">
        <f>VLOOKUP(InputData[[#This Row],[PRODUCT ID]],[1]!MasterData[#Data],3,0)</f>
        <v>Category04</v>
      </c>
      <c r="I416" t="str">
        <f>VLOOKUP(InputData[[#This Row],[PRODUCT ID]],[1]!MasterData[#Data],4,0)</f>
        <v>No.</v>
      </c>
      <c r="J416" s="7">
        <f>VLOOKUP(InputData[[#This Row],[PRODUCT ID]],[1]!MasterData[#Data],5,0)</f>
        <v>18</v>
      </c>
      <c r="K416" s="7">
        <f>VLOOKUP(InputData[[#This Row],[PRODUCT ID]],[1]!MasterData[#Data],6,0)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55</v>
      </c>
      <c r="C417" s="5">
        <v>5</v>
      </c>
      <c r="D417" s="5" t="s">
        <v>22</v>
      </c>
      <c r="E417" s="5" t="s">
        <v>20</v>
      </c>
      <c r="F417" s="6">
        <v>0</v>
      </c>
      <c r="G417" t="str">
        <f>VLOOKUP(InputData[[#This Row],[PRODUCT ID]],[1]!MasterData[#Data],2,0)</f>
        <v>Product12</v>
      </c>
      <c r="H417" t="str">
        <f>VLOOKUP(InputData[[#This Row],[PRODUCT ID]],[1]!MasterData[#Data],3,0)</f>
        <v>Category02</v>
      </c>
      <c r="I417" t="str">
        <f>VLOOKUP(InputData[[#This Row],[PRODUCT ID]],[1]!MasterData[#Data],4,0)</f>
        <v>Kg</v>
      </c>
      <c r="J417" s="7">
        <f>VLOOKUP(InputData[[#This Row],[PRODUCT ID]],[1]!MasterData[#Data],5,0)</f>
        <v>73</v>
      </c>
      <c r="K417" s="7">
        <f>VLOOKUP(InputData[[#This Row],[PRODUCT ID]],[1]!MasterData[#Data],6,0)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41</v>
      </c>
      <c r="C418" s="5">
        <v>9</v>
      </c>
      <c r="D418" s="5" t="s">
        <v>18</v>
      </c>
      <c r="E418" s="5" t="s">
        <v>18</v>
      </c>
      <c r="F418" s="6">
        <v>0</v>
      </c>
      <c r="G418" t="str">
        <f>VLOOKUP(InputData[[#This Row],[PRODUCT ID]],[1]!MasterData[#Data],2,0)</f>
        <v>Product16</v>
      </c>
      <c r="H418" t="str">
        <f>VLOOKUP(InputData[[#This Row],[PRODUCT ID]],[1]!MasterData[#Data],3,0)</f>
        <v>Category02</v>
      </c>
      <c r="I418" t="str">
        <f>VLOOKUP(InputData[[#This Row],[PRODUCT ID]],[1]!MasterData[#Data],4,0)</f>
        <v>No.</v>
      </c>
      <c r="J418" s="7">
        <f>VLOOKUP(InputData[[#This Row],[PRODUCT ID]],[1]!MasterData[#Data],5,0)</f>
        <v>13</v>
      </c>
      <c r="K418" s="7">
        <f>VLOOKUP(InputData[[#This Row],[PRODUCT ID]],[1]!MasterData[#Data],6,0)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41</v>
      </c>
      <c r="C419" s="5">
        <v>2</v>
      </c>
      <c r="D419" s="5" t="s">
        <v>22</v>
      </c>
      <c r="E419" s="5" t="s">
        <v>18</v>
      </c>
      <c r="F419" s="6">
        <v>0</v>
      </c>
      <c r="G419" t="str">
        <f>VLOOKUP(InputData[[#This Row],[PRODUCT ID]],[1]!MasterData[#Data],2,0)</f>
        <v>Product16</v>
      </c>
      <c r="H419" t="str">
        <f>VLOOKUP(InputData[[#This Row],[PRODUCT ID]],[1]!MasterData[#Data],3,0)</f>
        <v>Category02</v>
      </c>
      <c r="I419" t="str">
        <f>VLOOKUP(InputData[[#This Row],[PRODUCT ID]],[1]!MasterData[#Data],4,0)</f>
        <v>No.</v>
      </c>
      <c r="J419" s="7">
        <f>VLOOKUP(InputData[[#This Row],[PRODUCT ID]],[1]!MasterData[#Data],5,0)</f>
        <v>13</v>
      </c>
      <c r="K419" s="7">
        <f>VLOOKUP(InputData[[#This Row],[PRODUCT ID]],[1]!MasterData[#Data],6,0)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38</v>
      </c>
      <c r="C420" s="5">
        <v>12</v>
      </c>
      <c r="D420" s="5" t="s">
        <v>22</v>
      </c>
      <c r="E420" s="5" t="s">
        <v>20</v>
      </c>
      <c r="F420" s="6">
        <v>0</v>
      </c>
      <c r="G420" t="str">
        <f>VLOOKUP(InputData[[#This Row],[PRODUCT ID]],[1]!MasterData[#Data],2,0)</f>
        <v>Product32</v>
      </c>
      <c r="H420" t="str">
        <f>VLOOKUP(InputData[[#This Row],[PRODUCT ID]],[1]!MasterData[#Data],3,0)</f>
        <v>Category04</v>
      </c>
      <c r="I420" t="str">
        <f>VLOOKUP(InputData[[#This Row],[PRODUCT ID]],[1]!MasterData[#Data],4,0)</f>
        <v>Kg</v>
      </c>
      <c r="J420" s="7">
        <f>VLOOKUP(InputData[[#This Row],[PRODUCT ID]],[1]!MasterData[#Data],5,0)</f>
        <v>89</v>
      </c>
      <c r="K420" s="7">
        <f>VLOOKUP(InputData[[#This Row],[PRODUCT ID]],[1]!MasterData[#Data],6,0)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52</v>
      </c>
      <c r="C421" s="5">
        <v>11</v>
      </c>
      <c r="D421" s="5" t="s">
        <v>22</v>
      </c>
      <c r="E421" s="5" t="s">
        <v>20</v>
      </c>
      <c r="F421" s="6">
        <v>0</v>
      </c>
      <c r="G421" t="str">
        <f>VLOOKUP(InputData[[#This Row],[PRODUCT ID]],[1]!MasterData[#Data],2,0)</f>
        <v>Product21</v>
      </c>
      <c r="H421" t="str">
        <f>VLOOKUP(InputData[[#This Row],[PRODUCT ID]],[1]!MasterData[#Data],3,0)</f>
        <v>Category03</v>
      </c>
      <c r="I421" t="str">
        <f>VLOOKUP(InputData[[#This Row],[PRODUCT ID]],[1]!MasterData[#Data],4,0)</f>
        <v>Ft</v>
      </c>
      <c r="J421" s="7">
        <f>VLOOKUP(InputData[[#This Row],[PRODUCT ID]],[1]!MasterData[#Data],5,0)</f>
        <v>126</v>
      </c>
      <c r="K421" s="7">
        <f>VLOOKUP(InputData[[#This Row],[PRODUCT ID]],[1]!MasterData[#Data],6,0)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48</v>
      </c>
      <c r="C422" s="5">
        <v>14</v>
      </c>
      <c r="D422" s="5" t="s">
        <v>22</v>
      </c>
      <c r="E422" s="5" t="s">
        <v>20</v>
      </c>
      <c r="F422" s="6">
        <v>0</v>
      </c>
      <c r="G422" t="str">
        <f>VLOOKUP(InputData[[#This Row],[PRODUCT ID]],[1]!MasterData[#Data],2,0)</f>
        <v>Product30</v>
      </c>
      <c r="H422" t="str">
        <f>VLOOKUP(InputData[[#This Row],[PRODUCT ID]],[1]!MasterData[#Data],3,0)</f>
        <v>Category04</v>
      </c>
      <c r="I422" t="str">
        <f>VLOOKUP(InputData[[#This Row],[PRODUCT ID]],[1]!MasterData[#Data],4,0)</f>
        <v>Ft</v>
      </c>
      <c r="J422" s="7">
        <f>VLOOKUP(InputData[[#This Row],[PRODUCT ID]],[1]!MasterData[#Data],5,0)</f>
        <v>148</v>
      </c>
      <c r="K422" s="7">
        <f>VLOOKUP(InputData[[#This Row],[PRODUCT ID]],[1]!MasterData[#Data],6,0)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51</v>
      </c>
      <c r="C423" s="5">
        <v>10</v>
      </c>
      <c r="D423" s="5" t="s">
        <v>17</v>
      </c>
      <c r="E423" s="5" t="s">
        <v>20</v>
      </c>
      <c r="F423" s="6">
        <v>0</v>
      </c>
      <c r="G423" t="str">
        <f>VLOOKUP(InputData[[#This Row],[PRODUCT ID]],[1]!MasterData[#Data],2,0)</f>
        <v>Product11</v>
      </c>
      <c r="H423" t="str">
        <f>VLOOKUP(InputData[[#This Row],[PRODUCT ID]],[1]!MasterData[#Data],3,0)</f>
        <v>Category02</v>
      </c>
      <c r="I423" t="str">
        <f>VLOOKUP(InputData[[#This Row],[PRODUCT ID]],[1]!MasterData[#Data],4,0)</f>
        <v>Lt</v>
      </c>
      <c r="J423" s="7">
        <f>VLOOKUP(InputData[[#This Row],[PRODUCT ID]],[1]!MasterData[#Data],5,0)</f>
        <v>44</v>
      </c>
      <c r="K423" s="7">
        <f>VLOOKUP(InputData[[#This Row],[PRODUCT ID]],[1]!MasterData[#Data],6,0)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47</v>
      </c>
      <c r="C424" s="5">
        <v>7</v>
      </c>
      <c r="D424" s="5" t="s">
        <v>22</v>
      </c>
      <c r="E424" s="5" t="s">
        <v>18</v>
      </c>
      <c r="F424" s="6">
        <v>0</v>
      </c>
      <c r="G424" t="str">
        <f>VLOOKUP(InputData[[#This Row],[PRODUCT ID]],[1]!MasterData[#Data],2,0)</f>
        <v>Product15</v>
      </c>
      <c r="H424" t="str">
        <f>VLOOKUP(InputData[[#This Row],[PRODUCT ID]],[1]!MasterData[#Data],3,0)</f>
        <v>Category02</v>
      </c>
      <c r="I424" t="str">
        <f>VLOOKUP(InputData[[#This Row],[PRODUCT ID]],[1]!MasterData[#Data],4,0)</f>
        <v>No.</v>
      </c>
      <c r="J424" s="7">
        <f>VLOOKUP(InputData[[#This Row],[PRODUCT ID]],[1]!MasterData[#Data],5,0)</f>
        <v>12</v>
      </c>
      <c r="K424" s="7">
        <f>VLOOKUP(InputData[[#This Row],[PRODUCT ID]],[1]!MasterData[#Data],6,0)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39</v>
      </c>
      <c r="C425" s="5">
        <v>8</v>
      </c>
      <c r="D425" s="5" t="s">
        <v>18</v>
      </c>
      <c r="E425" s="5" t="s">
        <v>18</v>
      </c>
      <c r="F425" s="6">
        <v>0</v>
      </c>
      <c r="G425" t="str">
        <f>VLOOKUP(InputData[[#This Row],[PRODUCT ID]],[1]!MasterData[#Data],2,0)</f>
        <v>Product29</v>
      </c>
      <c r="H425" t="str">
        <f>VLOOKUP(InputData[[#This Row],[PRODUCT ID]],[1]!MasterData[#Data],3,0)</f>
        <v>Category04</v>
      </c>
      <c r="I425" t="str">
        <f>VLOOKUP(InputData[[#This Row],[PRODUCT ID]],[1]!MasterData[#Data],4,0)</f>
        <v>Lt</v>
      </c>
      <c r="J425" s="7">
        <f>VLOOKUP(InputData[[#This Row],[PRODUCT ID]],[1]!MasterData[#Data],5,0)</f>
        <v>47</v>
      </c>
      <c r="K425" s="7">
        <f>VLOOKUP(InputData[[#This Row],[PRODUCT ID]],[1]!MasterData[#Data],6,0)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40</v>
      </c>
      <c r="C426" s="5">
        <v>2</v>
      </c>
      <c r="D426" s="5" t="s">
        <v>18</v>
      </c>
      <c r="E426" s="5" t="s">
        <v>20</v>
      </c>
      <c r="F426" s="6">
        <v>0</v>
      </c>
      <c r="G426" t="str">
        <f>VLOOKUP(InputData[[#This Row],[PRODUCT ID]],[1]!MasterData[#Data],2,0)</f>
        <v>Product10</v>
      </c>
      <c r="H426" t="str">
        <f>VLOOKUP(InputData[[#This Row],[PRODUCT ID]],[1]!MasterData[#Data],3,0)</f>
        <v>Category02</v>
      </c>
      <c r="I426" t="str">
        <f>VLOOKUP(InputData[[#This Row],[PRODUCT ID]],[1]!MasterData[#Data],4,0)</f>
        <v>Ft</v>
      </c>
      <c r="J426" s="7">
        <f>VLOOKUP(InputData[[#This Row],[PRODUCT ID]],[1]!MasterData[#Data],5,0)</f>
        <v>148</v>
      </c>
      <c r="K426" s="7">
        <f>VLOOKUP(InputData[[#This Row],[PRODUCT ID]],[1]!MasterData[#Data],6,0)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56</v>
      </c>
      <c r="C427" s="5">
        <v>3</v>
      </c>
      <c r="D427" s="5" t="s">
        <v>18</v>
      </c>
      <c r="E427" s="5" t="s">
        <v>18</v>
      </c>
      <c r="F427" s="6">
        <v>0</v>
      </c>
      <c r="G427" t="str">
        <f>VLOOKUP(InputData[[#This Row],[PRODUCT ID]],[1]!MasterData[#Data],2,0)</f>
        <v>Product07</v>
      </c>
      <c r="H427" t="str">
        <f>VLOOKUP(InputData[[#This Row],[PRODUCT ID]],[1]!MasterData[#Data],3,0)</f>
        <v>Category01</v>
      </c>
      <c r="I427" t="str">
        <f>VLOOKUP(InputData[[#This Row],[PRODUCT ID]],[1]!MasterData[#Data],4,0)</f>
        <v>Lt</v>
      </c>
      <c r="J427" s="7">
        <f>VLOOKUP(InputData[[#This Row],[PRODUCT ID]],[1]!MasterData[#Data],5,0)</f>
        <v>43</v>
      </c>
      <c r="K427" s="7">
        <f>VLOOKUP(InputData[[#This Row],[PRODUCT ID]],[1]!MasterData[#Data],6,0)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32</v>
      </c>
      <c r="C428" s="5">
        <v>13</v>
      </c>
      <c r="D428" s="5" t="s">
        <v>22</v>
      </c>
      <c r="E428" s="5" t="s">
        <v>18</v>
      </c>
      <c r="F428" s="6">
        <v>0</v>
      </c>
      <c r="G428" t="str">
        <f>VLOOKUP(InputData[[#This Row],[PRODUCT ID]],[1]!MasterData[#Data],2,0)</f>
        <v>Product23</v>
      </c>
      <c r="H428" t="str">
        <f>VLOOKUP(InputData[[#This Row],[PRODUCT ID]],[1]!MasterData[#Data],3,0)</f>
        <v>Category03</v>
      </c>
      <c r="I428" t="str">
        <f>VLOOKUP(InputData[[#This Row],[PRODUCT ID]],[1]!MasterData[#Data],4,0)</f>
        <v>Ft</v>
      </c>
      <c r="J428" s="7">
        <f>VLOOKUP(InputData[[#This Row],[PRODUCT ID]],[1]!MasterData[#Data],5,0)</f>
        <v>141</v>
      </c>
      <c r="K428" s="7">
        <f>VLOOKUP(InputData[[#This Row],[PRODUCT ID]],[1]!MasterData[#Data],6,0)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58</v>
      </c>
      <c r="C429" s="5">
        <v>14</v>
      </c>
      <c r="D429" s="5" t="s">
        <v>22</v>
      </c>
      <c r="E429" s="5" t="s">
        <v>18</v>
      </c>
      <c r="F429" s="6">
        <v>0</v>
      </c>
      <c r="G429" t="str">
        <f>VLOOKUP(InputData[[#This Row],[PRODUCT ID]],[1]!MasterData[#Data],2,0)</f>
        <v>Product33</v>
      </c>
      <c r="H429" t="str">
        <f>VLOOKUP(InputData[[#This Row],[PRODUCT ID]],[1]!MasterData[#Data],3,0)</f>
        <v>Category04</v>
      </c>
      <c r="I429" t="str">
        <f>VLOOKUP(InputData[[#This Row],[PRODUCT ID]],[1]!MasterData[#Data],4,0)</f>
        <v>Kg</v>
      </c>
      <c r="J429" s="7">
        <f>VLOOKUP(InputData[[#This Row],[PRODUCT ID]],[1]!MasterData[#Data],5,0)</f>
        <v>95</v>
      </c>
      <c r="K429" s="7">
        <f>VLOOKUP(InputData[[#This Row],[PRODUCT ID]],[1]!MasterData[#Data],6,0)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41</v>
      </c>
      <c r="C430" s="5">
        <v>4</v>
      </c>
      <c r="D430" s="5" t="s">
        <v>22</v>
      </c>
      <c r="E430" s="5" t="s">
        <v>18</v>
      </c>
      <c r="F430" s="6">
        <v>0</v>
      </c>
      <c r="G430" t="str">
        <f>VLOOKUP(InputData[[#This Row],[PRODUCT ID]],[1]!MasterData[#Data],2,0)</f>
        <v>Product16</v>
      </c>
      <c r="H430" t="str">
        <f>VLOOKUP(InputData[[#This Row],[PRODUCT ID]],[1]!MasterData[#Data],3,0)</f>
        <v>Category02</v>
      </c>
      <c r="I430" t="str">
        <f>VLOOKUP(InputData[[#This Row],[PRODUCT ID]],[1]!MasterData[#Data],4,0)</f>
        <v>No.</v>
      </c>
      <c r="J430" s="7">
        <f>VLOOKUP(InputData[[#This Row],[PRODUCT ID]],[1]!MasterData[#Data],5,0)</f>
        <v>13</v>
      </c>
      <c r="K430" s="7">
        <f>VLOOKUP(InputData[[#This Row],[PRODUCT ID]],[1]!MasterData[#Data],6,0)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31</v>
      </c>
      <c r="C431" s="5">
        <v>11</v>
      </c>
      <c r="D431" s="5" t="s">
        <v>18</v>
      </c>
      <c r="E431" s="5" t="s">
        <v>18</v>
      </c>
      <c r="F431" s="6">
        <v>0</v>
      </c>
      <c r="G431" t="str">
        <f>VLOOKUP(InputData[[#This Row],[PRODUCT ID]],[1]!MasterData[#Data],2,0)</f>
        <v>Product44</v>
      </c>
      <c r="H431" t="str">
        <f>VLOOKUP(InputData[[#This Row],[PRODUCT ID]],[1]!MasterData[#Data],3,0)</f>
        <v>Category05</v>
      </c>
      <c r="I431" t="str">
        <f>VLOOKUP(InputData[[#This Row],[PRODUCT ID]],[1]!MasterData[#Data],4,0)</f>
        <v>Kg</v>
      </c>
      <c r="J431" s="7">
        <f>VLOOKUP(InputData[[#This Row],[PRODUCT ID]],[1]!MasterData[#Data],5,0)</f>
        <v>76</v>
      </c>
      <c r="K431" s="7">
        <f>VLOOKUP(InputData[[#This Row],[PRODUCT ID]],[1]!MasterData[#Data],6,0)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39</v>
      </c>
      <c r="C432" s="5">
        <v>14</v>
      </c>
      <c r="D432" s="5" t="s">
        <v>22</v>
      </c>
      <c r="E432" s="5" t="s">
        <v>20</v>
      </c>
      <c r="F432" s="6">
        <v>0</v>
      </c>
      <c r="G432" t="str">
        <f>VLOOKUP(InputData[[#This Row],[PRODUCT ID]],[1]!MasterData[#Data],2,0)</f>
        <v>Product29</v>
      </c>
      <c r="H432" t="str">
        <f>VLOOKUP(InputData[[#This Row],[PRODUCT ID]],[1]!MasterData[#Data],3,0)</f>
        <v>Category04</v>
      </c>
      <c r="I432" t="str">
        <f>VLOOKUP(InputData[[#This Row],[PRODUCT ID]],[1]!MasterData[#Data],4,0)</f>
        <v>Lt</v>
      </c>
      <c r="J432" s="7">
        <f>VLOOKUP(InputData[[#This Row],[PRODUCT ID]],[1]!MasterData[#Data],5,0)</f>
        <v>47</v>
      </c>
      <c r="K432" s="7">
        <f>VLOOKUP(InputData[[#This Row],[PRODUCT ID]],[1]!MasterData[#Data],6,0)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44</v>
      </c>
      <c r="C433" s="5">
        <v>5</v>
      </c>
      <c r="D433" s="5" t="s">
        <v>22</v>
      </c>
      <c r="E433" s="5" t="s">
        <v>20</v>
      </c>
      <c r="F433" s="6">
        <v>0</v>
      </c>
      <c r="G433" t="str">
        <f>VLOOKUP(InputData[[#This Row],[PRODUCT ID]],[1]!MasterData[#Data],2,0)</f>
        <v>Product05</v>
      </c>
      <c r="H433" t="str">
        <f>VLOOKUP(InputData[[#This Row],[PRODUCT ID]],[1]!MasterData[#Data],3,0)</f>
        <v>Category01</v>
      </c>
      <c r="I433" t="str">
        <f>VLOOKUP(InputData[[#This Row],[PRODUCT ID]],[1]!MasterData[#Data],4,0)</f>
        <v>Ft</v>
      </c>
      <c r="J433" s="7">
        <f>VLOOKUP(InputData[[#This Row],[PRODUCT ID]],[1]!MasterData[#Data],5,0)</f>
        <v>133</v>
      </c>
      <c r="K433" s="7">
        <f>VLOOKUP(InputData[[#This Row],[PRODUCT ID]],[1]!MasterData[#Data],6,0)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60</v>
      </c>
      <c r="C434" s="5">
        <v>13</v>
      </c>
      <c r="D434" s="5" t="s">
        <v>17</v>
      </c>
      <c r="E434" s="5" t="s">
        <v>20</v>
      </c>
      <c r="F434" s="6">
        <v>0</v>
      </c>
      <c r="G434" t="str">
        <f>VLOOKUP(InputData[[#This Row],[PRODUCT ID]],[1]!MasterData[#Data],2,0)</f>
        <v>Product19</v>
      </c>
      <c r="H434" t="str">
        <f>VLOOKUP(InputData[[#This Row],[PRODUCT ID]],[1]!MasterData[#Data],3,0)</f>
        <v>Category02</v>
      </c>
      <c r="I434" t="str">
        <f>VLOOKUP(InputData[[#This Row],[PRODUCT ID]],[1]!MasterData[#Data],4,0)</f>
        <v>Ft</v>
      </c>
      <c r="J434" s="7">
        <f>VLOOKUP(InputData[[#This Row],[PRODUCT ID]],[1]!MasterData[#Data],5,0)</f>
        <v>150</v>
      </c>
      <c r="K434" s="7">
        <f>VLOOKUP(InputData[[#This Row],[PRODUCT ID]],[1]!MasterData[#Data],6,0)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28</v>
      </c>
      <c r="C435" s="5">
        <v>8</v>
      </c>
      <c r="D435" s="5" t="s">
        <v>18</v>
      </c>
      <c r="E435" s="5" t="s">
        <v>18</v>
      </c>
      <c r="F435" s="6">
        <v>0</v>
      </c>
      <c r="G435" t="str">
        <f>VLOOKUP(InputData[[#This Row],[PRODUCT ID]],[1]!MasterData[#Data],2,0)</f>
        <v>Product37</v>
      </c>
      <c r="H435" t="str">
        <f>VLOOKUP(InputData[[#This Row],[PRODUCT ID]],[1]!MasterData[#Data],3,0)</f>
        <v>Category05</v>
      </c>
      <c r="I435" t="str">
        <f>VLOOKUP(InputData[[#This Row],[PRODUCT ID]],[1]!MasterData[#Data],4,0)</f>
        <v>Kg</v>
      </c>
      <c r="J435" s="7">
        <f>VLOOKUP(InputData[[#This Row],[PRODUCT ID]],[1]!MasterData[#Data],5,0)</f>
        <v>67</v>
      </c>
      <c r="K435" s="7">
        <f>VLOOKUP(InputData[[#This Row],[PRODUCT ID]],[1]!MasterData[#Data],6,0)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54</v>
      </c>
      <c r="C436" s="5">
        <v>15</v>
      </c>
      <c r="D436" s="5" t="s">
        <v>17</v>
      </c>
      <c r="E436" s="5" t="s">
        <v>18</v>
      </c>
      <c r="F436" s="6">
        <v>0</v>
      </c>
      <c r="G436" t="str">
        <f>VLOOKUP(InputData[[#This Row],[PRODUCT ID]],[1]!MasterData[#Data],2,0)</f>
        <v>Product39</v>
      </c>
      <c r="H436" t="str">
        <f>VLOOKUP(InputData[[#This Row],[PRODUCT ID]],[1]!MasterData[#Data],3,0)</f>
        <v>Category05</v>
      </c>
      <c r="I436" t="str">
        <f>VLOOKUP(InputData[[#This Row],[PRODUCT ID]],[1]!MasterData[#Data],4,0)</f>
        <v>No.</v>
      </c>
      <c r="J436" s="7">
        <f>VLOOKUP(InputData[[#This Row],[PRODUCT ID]],[1]!MasterData[#Data],5,0)</f>
        <v>37</v>
      </c>
      <c r="K436" s="7">
        <f>VLOOKUP(InputData[[#This Row],[PRODUCT ID]],[1]!MasterData[#Data],6,0)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44</v>
      </c>
      <c r="C437" s="5">
        <v>9</v>
      </c>
      <c r="D437" s="5" t="s">
        <v>18</v>
      </c>
      <c r="E437" s="5" t="s">
        <v>18</v>
      </c>
      <c r="F437" s="6">
        <v>0</v>
      </c>
      <c r="G437" t="str">
        <f>VLOOKUP(InputData[[#This Row],[PRODUCT ID]],[1]!MasterData[#Data],2,0)</f>
        <v>Product05</v>
      </c>
      <c r="H437" t="str">
        <f>VLOOKUP(InputData[[#This Row],[PRODUCT ID]],[1]!MasterData[#Data],3,0)</f>
        <v>Category01</v>
      </c>
      <c r="I437" t="str">
        <f>VLOOKUP(InputData[[#This Row],[PRODUCT ID]],[1]!MasterData[#Data],4,0)</f>
        <v>Ft</v>
      </c>
      <c r="J437" s="7">
        <f>VLOOKUP(InputData[[#This Row],[PRODUCT ID]],[1]!MasterData[#Data],5,0)</f>
        <v>133</v>
      </c>
      <c r="K437" s="7">
        <f>VLOOKUP(InputData[[#This Row],[PRODUCT ID]],[1]!MasterData[#Data],6,0)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54</v>
      </c>
      <c r="C438" s="5">
        <v>5</v>
      </c>
      <c r="D438" s="5" t="s">
        <v>22</v>
      </c>
      <c r="E438" s="5" t="s">
        <v>18</v>
      </c>
      <c r="F438" s="6">
        <v>0</v>
      </c>
      <c r="G438" t="str">
        <f>VLOOKUP(InputData[[#This Row],[PRODUCT ID]],[1]!MasterData[#Data],2,0)</f>
        <v>Product39</v>
      </c>
      <c r="H438" t="str">
        <f>VLOOKUP(InputData[[#This Row],[PRODUCT ID]],[1]!MasterData[#Data],3,0)</f>
        <v>Category05</v>
      </c>
      <c r="I438" t="str">
        <f>VLOOKUP(InputData[[#This Row],[PRODUCT ID]],[1]!MasterData[#Data],4,0)</f>
        <v>No.</v>
      </c>
      <c r="J438" s="7">
        <f>VLOOKUP(InputData[[#This Row],[PRODUCT ID]],[1]!MasterData[#Data],5,0)</f>
        <v>37</v>
      </c>
      <c r="K438" s="7">
        <f>VLOOKUP(InputData[[#This Row],[PRODUCT ID]],[1]!MasterData[#Data],6,0)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35</v>
      </c>
      <c r="C439" s="5">
        <v>6</v>
      </c>
      <c r="D439" s="5" t="s">
        <v>18</v>
      </c>
      <c r="E439" s="5" t="s">
        <v>20</v>
      </c>
      <c r="F439" s="6">
        <v>0</v>
      </c>
      <c r="G439" t="str">
        <f>VLOOKUP(InputData[[#This Row],[PRODUCT ID]],[1]!MasterData[#Data],2,0)</f>
        <v>Product06</v>
      </c>
      <c r="H439" t="str">
        <f>VLOOKUP(InputData[[#This Row],[PRODUCT ID]],[1]!MasterData[#Data],3,0)</f>
        <v>Category01</v>
      </c>
      <c r="I439" t="str">
        <f>VLOOKUP(InputData[[#This Row],[PRODUCT ID]],[1]!MasterData[#Data],4,0)</f>
        <v>Kg</v>
      </c>
      <c r="J439" s="7">
        <f>VLOOKUP(InputData[[#This Row],[PRODUCT ID]],[1]!MasterData[#Data],5,0)</f>
        <v>75</v>
      </c>
      <c r="K439" s="7">
        <f>VLOOKUP(InputData[[#This Row],[PRODUCT ID]],[1]!MasterData[#Data],6,0)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43</v>
      </c>
      <c r="C440" s="5">
        <v>6</v>
      </c>
      <c r="D440" s="5" t="s">
        <v>22</v>
      </c>
      <c r="E440" s="5" t="s">
        <v>20</v>
      </c>
      <c r="F440" s="6">
        <v>0</v>
      </c>
      <c r="G440" t="str">
        <f>VLOOKUP(InputData[[#This Row],[PRODUCT ID]],[1]!MasterData[#Data],2,0)</f>
        <v>Product43</v>
      </c>
      <c r="H440" t="str">
        <f>VLOOKUP(InputData[[#This Row],[PRODUCT ID]],[1]!MasterData[#Data],3,0)</f>
        <v>Category05</v>
      </c>
      <c r="I440" t="str">
        <f>VLOOKUP(InputData[[#This Row],[PRODUCT ID]],[1]!MasterData[#Data],4,0)</f>
        <v>Kg</v>
      </c>
      <c r="J440" s="7">
        <f>VLOOKUP(InputData[[#This Row],[PRODUCT ID]],[1]!MasterData[#Data],5,0)</f>
        <v>67</v>
      </c>
      <c r="K440" s="7">
        <f>VLOOKUP(InputData[[#This Row],[PRODUCT ID]],[1]!MasterData[#Data],6,0)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27</v>
      </c>
      <c r="C441" s="5">
        <v>5</v>
      </c>
      <c r="D441" s="5" t="s">
        <v>22</v>
      </c>
      <c r="E441" s="5" t="s">
        <v>20</v>
      </c>
      <c r="F441" s="6">
        <v>0</v>
      </c>
      <c r="G441" t="str">
        <f>VLOOKUP(InputData[[#This Row],[PRODUCT ID]],[1]!MasterData[#Data],2,0)</f>
        <v>Product25</v>
      </c>
      <c r="H441" t="str">
        <f>VLOOKUP(InputData[[#This Row],[PRODUCT ID]],[1]!MasterData[#Data],3,0)</f>
        <v>Category03</v>
      </c>
      <c r="I441" t="str">
        <f>VLOOKUP(InputData[[#This Row],[PRODUCT ID]],[1]!MasterData[#Data],4,0)</f>
        <v>No.</v>
      </c>
      <c r="J441" s="7">
        <f>VLOOKUP(InputData[[#This Row],[PRODUCT ID]],[1]!MasterData[#Data],5,0)</f>
        <v>7</v>
      </c>
      <c r="K441" s="7">
        <f>VLOOKUP(InputData[[#This Row],[PRODUCT ID]],[1]!MasterData[#Data],6,0)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47</v>
      </c>
      <c r="C442" s="5">
        <v>13</v>
      </c>
      <c r="D442" s="5" t="s">
        <v>22</v>
      </c>
      <c r="E442" s="5" t="s">
        <v>20</v>
      </c>
      <c r="F442" s="6">
        <v>0</v>
      </c>
      <c r="G442" t="str">
        <f>VLOOKUP(InputData[[#This Row],[PRODUCT ID]],[1]!MasterData[#Data],2,0)</f>
        <v>Product15</v>
      </c>
      <c r="H442" t="str">
        <f>VLOOKUP(InputData[[#This Row],[PRODUCT ID]],[1]!MasterData[#Data],3,0)</f>
        <v>Category02</v>
      </c>
      <c r="I442" t="str">
        <f>VLOOKUP(InputData[[#This Row],[PRODUCT ID]],[1]!MasterData[#Data],4,0)</f>
        <v>No.</v>
      </c>
      <c r="J442" s="7">
        <f>VLOOKUP(InputData[[#This Row],[PRODUCT ID]],[1]!MasterData[#Data],5,0)</f>
        <v>12</v>
      </c>
      <c r="K442" s="7">
        <f>VLOOKUP(InputData[[#This Row],[PRODUCT ID]],[1]!MasterData[#Data],6,0)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49</v>
      </c>
      <c r="C443" s="5">
        <v>1</v>
      </c>
      <c r="D443" s="5" t="s">
        <v>22</v>
      </c>
      <c r="E443" s="5" t="s">
        <v>20</v>
      </c>
      <c r="F443" s="6">
        <v>0</v>
      </c>
      <c r="G443" t="str">
        <f>VLOOKUP(InputData[[#This Row],[PRODUCT ID]],[1]!MasterData[#Data],2,0)</f>
        <v>Product02</v>
      </c>
      <c r="H443" t="str">
        <f>VLOOKUP(InputData[[#This Row],[PRODUCT ID]],[1]!MasterData[#Data],3,0)</f>
        <v>Category01</v>
      </c>
      <c r="I443" t="str">
        <f>VLOOKUP(InputData[[#This Row],[PRODUCT ID]],[1]!MasterData[#Data],4,0)</f>
        <v>Kg</v>
      </c>
      <c r="J443" s="7">
        <f>VLOOKUP(InputData[[#This Row],[PRODUCT ID]],[1]!MasterData[#Data],5,0)</f>
        <v>105</v>
      </c>
      <c r="K443" s="7">
        <f>VLOOKUP(InputData[[#This Row],[PRODUCT ID]],[1]!MasterData[#Data],6,0)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44</v>
      </c>
      <c r="C444" s="5">
        <v>12</v>
      </c>
      <c r="D444" s="5" t="s">
        <v>17</v>
      </c>
      <c r="E444" s="5" t="s">
        <v>18</v>
      </c>
      <c r="F444" s="6">
        <v>0</v>
      </c>
      <c r="G444" t="str">
        <f>VLOOKUP(InputData[[#This Row],[PRODUCT ID]],[1]!MasterData[#Data],2,0)</f>
        <v>Product05</v>
      </c>
      <c r="H444" t="str">
        <f>VLOOKUP(InputData[[#This Row],[PRODUCT ID]],[1]!MasterData[#Data],3,0)</f>
        <v>Category01</v>
      </c>
      <c r="I444" t="str">
        <f>VLOOKUP(InputData[[#This Row],[PRODUCT ID]],[1]!MasterData[#Data],4,0)</f>
        <v>Ft</v>
      </c>
      <c r="J444" s="7">
        <f>VLOOKUP(InputData[[#This Row],[PRODUCT ID]],[1]!MasterData[#Data],5,0)</f>
        <v>133</v>
      </c>
      <c r="K444" s="7">
        <f>VLOOKUP(InputData[[#This Row],[PRODUCT ID]],[1]!MasterData[#Data],6,0)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61</v>
      </c>
      <c r="C445" s="5">
        <v>9</v>
      </c>
      <c r="D445" s="5" t="s">
        <v>22</v>
      </c>
      <c r="E445" s="5" t="s">
        <v>18</v>
      </c>
      <c r="F445" s="6">
        <v>0</v>
      </c>
      <c r="G445" t="str">
        <f>VLOOKUP(InputData[[#This Row],[PRODUCT ID]],[1]!MasterData[#Data],2,0)</f>
        <v>Product41</v>
      </c>
      <c r="H445" t="str">
        <f>VLOOKUP(InputData[[#This Row],[PRODUCT ID]],[1]!MasterData[#Data],3,0)</f>
        <v>Category05</v>
      </c>
      <c r="I445" t="str">
        <f>VLOOKUP(InputData[[#This Row],[PRODUCT ID]],[1]!MasterData[#Data],4,0)</f>
        <v>Ft</v>
      </c>
      <c r="J445" s="7">
        <f>VLOOKUP(InputData[[#This Row],[PRODUCT ID]],[1]!MasterData[#Data],5,0)</f>
        <v>138</v>
      </c>
      <c r="K445" s="7">
        <f>VLOOKUP(InputData[[#This Row],[PRODUCT ID]],[1]!MasterData[#Data],6,0)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26</v>
      </c>
      <c r="C446" s="5">
        <v>3</v>
      </c>
      <c r="D446" s="5" t="s">
        <v>22</v>
      </c>
      <c r="E446" s="5" t="s">
        <v>18</v>
      </c>
      <c r="F446" s="6">
        <v>0</v>
      </c>
      <c r="G446" t="str">
        <f>VLOOKUP(InputData[[#This Row],[PRODUCT ID]],[1]!MasterData[#Data],2,0)</f>
        <v>Product03</v>
      </c>
      <c r="H446" t="str">
        <f>VLOOKUP(InputData[[#This Row],[PRODUCT ID]],[1]!MasterData[#Data],3,0)</f>
        <v>Category01</v>
      </c>
      <c r="I446" t="str">
        <f>VLOOKUP(InputData[[#This Row],[PRODUCT ID]],[1]!MasterData[#Data],4,0)</f>
        <v>Kg</v>
      </c>
      <c r="J446" s="7">
        <f>VLOOKUP(InputData[[#This Row],[PRODUCT ID]],[1]!MasterData[#Data],5,0)</f>
        <v>71</v>
      </c>
      <c r="K446" s="7">
        <f>VLOOKUP(InputData[[#This Row],[PRODUCT ID]],[1]!MasterData[#Data],6,0)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24</v>
      </c>
      <c r="C447" s="5">
        <v>15</v>
      </c>
      <c r="D447" s="5" t="s">
        <v>18</v>
      </c>
      <c r="E447" s="5" t="s">
        <v>20</v>
      </c>
      <c r="F447" s="6">
        <v>0</v>
      </c>
      <c r="G447" t="str">
        <f>VLOOKUP(InputData[[#This Row],[PRODUCT ID]],[1]!MasterData[#Data],2,0)</f>
        <v>Product35</v>
      </c>
      <c r="H447" t="str">
        <f>VLOOKUP(InputData[[#This Row],[PRODUCT ID]],[1]!MasterData[#Data],3,0)</f>
        <v>Category04</v>
      </c>
      <c r="I447" t="str">
        <f>VLOOKUP(InputData[[#This Row],[PRODUCT ID]],[1]!MasterData[#Data],4,0)</f>
        <v>No.</v>
      </c>
      <c r="J447" s="7">
        <f>VLOOKUP(InputData[[#This Row],[PRODUCT ID]],[1]!MasterData[#Data],5,0)</f>
        <v>5</v>
      </c>
      <c r="K447" s="7">
        <f>VLOOKUP(InputData[[#This Row],[PRODUCT ID]],[1]!MasterData[#Data],6,0)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19</v>
      </c>
      <c r="C448" s="5">
        <v>4</v>
      </c>
      <c r="D448" s="5" t="s">
        <v>22</v>
      </c>
      <c r="E448" s="5" t="s">
        <v>20</v>
      </c>
      <c r="F448" s="6">
        <v>0</v>
      </c>
      <c r="G448" t="str">
        <f>VLOOKUP(InputData[[#This Row],[PRODUCT ID]],[1]!MasterData[#Data],2,0)</f>
        <v>Product38</v>
      </c>
      <c r="H448" t="str">
        <f>VLOOKUP(InputData[[#This Row],[PRODUCT ID]],[1]!MasterData[#Data],3,0)</f>
        <v>Category05</v>
      </c>
      <c r="I448" t="str">
        <f>VLOOKUP(InputData[[#This Row],[PRODUCT ID]],[1]!MasterData[#Data],4,0)</f>
        <v>Kg</v>
      </c>
      <c r="J448" s="7">
        <f>VLOOKUP(InputData[[#This Row],[PRODUCT ID]],[1]!MasterData[#Data],5,0)</f>
        <v>72</v>
      </c>
      <c r="K448" s="7">
        <f>VLOOKUP(InputData[[#This Row],[PRODUCT ID]],[1]!MasterData[#Data],6,0)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39</v>
      </c>
      <c r="C449" s="5">
        <v>3</v>
      </c>
      <c r="D449" s="5" t="s">
        <v>22</v>
      </c>
      <c r="E449" s="5" t="s">
        <v>20</v>
      </c>
      <c r="F449" s="6">
        <v>0</v>
      </c>
      <c r="G449" t="str">
        <f>VLOOKUP(InputData[[#This Row],[PRODUCT ID]],[1]!MasterData[#Data],2,0)</f>
        <v>Product29</v>
      </c>
      <c r="H449" t="str">
        <f>VLOOKUP(InputData[[#This Row],[PRODUCT ID]],[1]!MasterData[#Data],3,0)</f>
        <v>Category04</v>
      </c>
      <c r="I449" t="str">
        <f>VLOOKUP(InputData[[#This Row],[PRODUCT ID]],[1]!MasterData[#Data],4,0)</f>
        <v>Lt</v>
      </c>
      <c r="J449" s="7">
        <f>VLOOKUP(InputData[[#This Row],[PRODUCT ID]],[1]!MasterData[#Data],5,0)</f>
        <v>47</v>
      </c>
      <c r="K449" s="7">
        <f>VLOOKUP(InputData[[#This Row],[PRODUCT ID]],[1]!MasterData[#Data],6,0)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28</v>
      </c>
      <c r="C450" s="5">
        <v>15</v>
      </c>
      <c r="D450" s="5" t="s">
        <v>18</v>
      </c>
      <c r="E450" s="5" t="s">
        <v>18</v>
      </c>
      <c r="F450" s="6">
        <v>0</v>
      </c>
      <c r="G450" t="str">
        <f>VLOOKUP(InputData[[#This Row],[PRODUCT ID]],[1]!MasterData[#Data],2,0)</f>
        <v>Product37</v>
      </c>
      <c r="H450" t="str">
        <f>VLOOKUP(InputData[[#This Row],[PRODUCT ID]],[1]!MasterData[#Data],3,0)</f>
        <v>Category05</v>
      </c>
      <c r="I450" t="str">
        <f>VLOOKUP(InputData[[#This Row],[PRODUCT ID]],[1]!MasterData[#Data],4,0)</f>
        <v>Kg</v>
      </c>
      <c r="J450" s="7">
        <f>VLOOKUP(InputData[[#This Row],[PRODUCT ID]],[1]!MasterData[#Data],5,0)</f>
        <v>67</v>
      </c>
      <c r="K450" s="7">
        <f>VLOOKUP(InputData[[#This Row],[PRODUCT ID]],[1]!MasterData[#Data],6,0)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62</v>
      </c>
      <c r="C451" s="5">
        <v>14</v>
      </c>
      <c r="D451" s="5" t="s">
        <v>18</v>
      </c>
      <c r="E451" s="5" t="s">
        <v>20</v>
      </c>
      <c r="F451" s="6">
        <v>0</v>
      </c>
      <c r="G451" t="str">
        <f>VLOOKUP(InputData[[#This Row],[PRODUCT ID]],[1]!MasterData[#Data],2,0)</f>
        <v>Product26</v>
      </c>
      <c r="H451" t="str">
        <f>VLOOKUP(InputData[[#This Row],[PRODUCT ID]],[1]!MasterData[#Data],3,0)</f>
        <v>Category04</v>
      </c>
      <c r="I451" t="str">
        <f>VLOOKUP(InputData[[#This Row],[PRODUCT ID]],[1]!MasterData[#Data],4,0)</f>
        <v>No.</v>
      </c>
      <c r="J451" s="7">
        <f>VLOOKUP(InputData[[#This Row],[PRODUCT ID]],[1]!MasterData[#Data],5,0)</f>
        <v>18</v>
      </c>
      <c r="K451" s="7">
        <f>VLOOKUP(InputData[[#This Row],[PRODUCT ID]],[1]!MasterData[#Data],6,0)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58</v>
      </c>
      <c r="C452" s="5">
        <v>8</v>
      </c>
      <c r="D452" s="5" t="s">
        <v>17</v>
      </c>
      <c r="E452" s="5" t="s">
        <v>20</v>
      </c>
      <c r="F452" s="6">
        <v>0</v>
      </c>
      <c r="G452" t="str">
        <f>VLOOKUP(InputData[[#This Row],[PRODUCT ID]],[1]!MasterData[#Data],2,0)</f>
        <v>Product33</v>
      </c>
      <c r="H452" t="str">
        <f>VLOOKUP(InputData[[#This Row],[PRODUCT ID]],[1]!MasterData[#Data],3,0)</f>
        <v>Category04</v>
      </c>
      <c r="I452" t="str">
        <f>VLOOKUP(InputData[[#This Row],[PRODUCT ID]],[1]!MasterData[#Data],4,0)</f>
        <v>Kg</v>
      </c>
      <c r="J452" s="7">
        <f>VLOOKUP(InputData[[#This Row],[PRODUCT ID]],[1]!MasterData[#Data],5,0)</f>
        <v>95</v>
      </c>
      <c r="K452" s="7">
        <f>VLOOKUP(InputData[[#This Row],[PRODUCT ID]],[1]!MasterData[#Data],6,0)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58</v>
      </c>
      <c r="C453" s="5">
        <v>6</v>
      </c>
      <c r="D453" s="5" t="s">
        <v>22</v>
      </c>
      <c r="E453" s="5" t="s">
        <v>18</v>
      </c>
      <c r="F453" s="6">
        <v>0</v>
      </c>
      <c r="G453" t="str">
        <f>VLOOKUP(InputData[[#This Row],[PRODUCT ID]],[1]!MasterData[#Data],2,0)</f>
        <v>Product33</v>
      </c>
      <c r="H453" t="str">
        <f>VLOOKUP(InputData[[#This Row],[PRODUCT ID]],[1]!MasterData[#Data],3,0)</f>
        <v>Category04</v>
      </c>
      <c r="I453" t="str">
        <f>VLOOKUP(InputData[[#This Row],[PRODUCT ID]],[1]!MasterData[#Data],4,0)</f>
        <v>Kg</v>
      </c>
      <c r="J453" s="7">
        <f>VLOOKUP(InputData[[#This Row],[PRODUCT ID]],[1]!MasterData[#Data],5,0)</f>
        <v>95</v>
      </c>
      <c r="K453" s="7">
        <f>VLOOKUP(InputData[[#This Row],[PRODUCT ID]],[1]!MasterData[#Data],6,0)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36</v>
      </c>
      <c r="C454" s="5">
        <v>10</v>
      </c>
      <c r="D454" s="5" t="s">
        <v>22</v>
      </c>
      <c r="E454" s="5" t="s">
        <v>18</v>
      </c>
      <c r="F454" s="6">
        <v>0</v>
      </c>
      <c r="G454" t="str">
        <f>VLOOKUP(InputData[[#This Row],[PRODUCT ID]],[1]!MasterData[#Data],2,0)</f>
        <v>Product01</v>
      </c>
      <c r="H454" t="str">
        <f>VLOOKUP(InputData[[#This Row],[PRODUCT ID]],[1]!MasterData[#Data],3,0)</f>
        <v>Category01</v>
      </c>
      <c r="I454" t="str">
        <f>VLOOKUP(InputData[[#This Row],[PRODUCT ID]],[1]!MasterData[#Data],4,0)</f>
        <v>Kg</v>
      </c>
      <c r="J454" s="7">
        <f>VLOOKUP(InputData[[#This Row],[PRODUCT ID]],[1]!MasterData[#Data],5,0)</f>
        <v>98</v>
      </c>
      <c r="K454" s="7">
        <f>VLOOKUP(InputData[[#This Row],[PRODUCT ID]],[1]!MasterData[#Data],6,0)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50</v>
      </c>
      <c r="C455" s="5">
        <v>14</v>
      </c>
      <c r="D455" s="5" t="s">
        <v>18</v>
      </c>
      <c r="E455" s="5" t="s">
        <v>18</v>
      </c>
      <c r="F455" s="6">
        <v>0</v>
      </c>
      <c r="G455" t="str">
        <f>VLOOKUP(InputData[[#This Row],[PRODUCT ID]],[1]!MasterData[#Data],2,0)</f>
        <v>Product18</v>
      </c>
      <c r="H455" t="str">
        <f>VLOOKUP(InputData[[#This Row],[PRODUCT ID]],[1]!MasterData[#Data],3,0)</f>
        <v>Category02</v>
      </c>
      <c r="I455" t="str">
        <f>VLOOKUP(InputData[[#This Row],[PRODUCT ID]],[1]!MasterData[#Data],4,0)</f>
        <v>No.</v>
      </c>
      <c r="J455" s="7">
        <f>VLOOKUP(InputData[[#This Row],[PRODUCT ID]],[1]!MasterData[#Data],5,0)</f>
        <v>37</v>
      </c>
      <c r="K455" s="7">
        <f>VLOOKUP(InputData[[#This Row],[PRODUCT ID]],[1]!MasterData[#Data],6,0)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62</v>
      </c>
      <c r="C456" s="5">
        <v>5</v>
      </c>
      <c r="D456" s="5" t="s">
        <v>22</v>
      </c>
      <c r="E456" s="5" t="s">
        <v>20</v>
      </c>
      <c r="F456" s="6">
        <v>0</v>
      </c>
      <c r="G456" t="str">
        <f>VLOOKUP(InputData[[#This Row],[PRODUCT ID]],[1]!MasterData[#Data],2,0)</f>
        <v>Product26</v>
      </c>
      <c r="H456" t="str">
        <f>VLOOKUP(InputData[[#This Row],[PRODUCT ID]],[1]!MasterData[#Data],3,0)</f>
        <v>Category04</v>
      </c>
      <c r="I456" t="str">
        <f>VLOOKUP(InputData[[#This Row],[PRODUCT ID]],[1]!MasterData[#Data],4,0)</f>
        <v>No.</v>
      </c>
      <c r="J456" s="7">
        <f>VLOOKUP(InputData[[#This Row],[PRODUCT ID]],[1]!MasterData[#Data],5,0)</f>
        <v>18</v>
      </c>
      <c r="K456" s="7">
        <f>VLOOKUP(InputData[[#This Row],[PRODUCT ID]],[1]!MasterData[#Data],6,0)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43</v>
      </c>
      <c r="C457" s="5">
        <v>12</v>
      </c>
      <c r="D457" s="5" t="s">
        <v>18</v>
      </c>
      <c r="E457" s="5" t="s">
        <v>18</v>
      </c>
      <c r="F457" s="6">
        <v>0</v>
      </c>
      <c r="G457" t="str">
        <f>VLOOKUP(InputData[[#This Row],[PRODUCT ID]],[1]!MasterData[#Data],2,0)</f>
        <v>Product43</v>
      </c>
      <c r="H457" t="str">
        <f>VLOOKUP(InputData[[#This Row],[PRODUCT ID]],[1]!MasterData[#Data],3,0)</f>
        <v>Category05</v>
      </c>
      <c r="I457" t="str">
        <f>VLOOKUP(InputData[[#This Row],[PRODUCT ID]],[1]!MasterData[#Data],4,0)</f>
        <v>Kg</v>
      </c>
      <c r="J457" s="7">
        <f>VLOOKUP(InputData[[#This Row],[PRODUCT ID]],[1]!MasterData[#Data],5,0)</f>
        <v>67</v>
      </c>
      <c r="K457" s="7">
        <f>VLOOKUP(InputData[[#This Row],[PRODUCT ID]],[1]!MasterData[#Data],6,0)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55</v>
      </c>
      <c r="C458" s="5">
        <v>12</v>
      </c>
      <c r="D458" s="5" t="s">
        <v>22</v>
      </c>
      <c r="E458" s="5" t="s">
        <v>18</v>
      </c>
      <c r="F458" s="6">
        <v>0</v>
      </c>
      <c r="G458" t="str">
        <f>VLOOKUP(InputData[[#This Row],[PRODUCT ID]],[1]!MasterData[#Data],2,0)</f>
        <v>Product12</v>
      </c>
      <c r="H458" t="str">
        <f>VLOOKUP(InputData[[#This Row],[PRODUCT ID]],[1]!MasterData[#Data],3,0)</f>
        <v>Category02</v>
      </c>
      <c r="I458" t="str">
        <f>VLOOKUP(InputData[[#This Row],[PRODUCT ID]],[1]!MasterData[#Data],4,0)</f>
        <v>Kg</v>
      </c>
      <c r="J458" s="7">
        <f>VLOOKUP(InputData[[#This Row],[PRODUCT ID]],[1]!MasterData[#Data],5,0)</f>
        <v>73</v>
      </c>
      <c r="K458" s="7">
        <f>VLOOKUP(InputData[[#This Row],[PRODUCT ID]],[1]!MasterData[#Data],6,0)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38</v>
      </c>
      <c r="C459" s="5">
        <v>14</v>
      </c>
      <c r="D459" s="5" t="s">
        <v>22</v>
      </c>
      <c r="E459" s="5" t="s">
        <v>18</v>
      </c>
      <c r="F459" s="6">
        <v>0</v>
      </c>
      <c r="G459" t="str">
        <f>VLOOKUP(InputData[[#This Row],[PRODUCT ID]],[1]!MasterData[#Data],2,0)</f>
        <v>Product32</v>
      </c>
      <c r="H459" t="str">
        <f>VLOOKUP(InputData[[#This Row],[PRODUCT ID]],[1]!MasterData[#Data],3,0)</f>
        <v>Category04</v>
      </c>
      <c r="I459" t="str">
        <f>VLOOKUP(InputData[[#This Row],[PRODUCT ID]],[1]!MasterData[#Data],4,0)</f>
        <v>Kg</v>
      </c>
      <c r="J459" s="7">
        <f>VLOOKUP(InputData[[#This Row],[PRODUCT ID]],[1]!MasterData[#Data],5,0)</f>
        <v>89</v>
      </c>
      <c r="K459" s="7">
        <f>VLOOKUP(InputData[[#This Row],[PRODUCT ID]],[1]!MasterData[#Data],6,0)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38</v>
      </c>
      <c r="C460" s="5">
        <v>8</v>
      </c>
      <c r="D460" s="5" t="s">
        <v>22</v>
      </c>
      <c r="E460" s="5" t="s">
        <v>20</v>
      </c>
      <c r="F460" s="6">
        <v>0</v>
      </c>
      <c r="G460" t="str">
        <f>VLOOKUP(InputData[[#This Row],[PRODUCT ID]],[1]!MasterData[#Data],2,0)</f>
        <v>Product32</v>
      </c>
      <c r="H460" t="str">
        <f>VLOOKUP(InputData[[#This Row],[PRODUCT ID]],[1]!MasterData[#Data],3,0)</f>
        <v>Category04</v>
      </c>
      <c r="I460" t="str">
        <f>VLOOKUP(InputData[[#This Row],[PRODUCT ID]],[1]!MasterData[#Data],4,0)</f>
        <v>Kg</v>
      </c>
      <c r="J460" s="7">
        <f>VLOOKUP(InputData[[#This Row],[PRODUCT ID]],[1]!MasterData[#Data],5,0)</f>
        <v>89</v>
      </c>
      <c r="K460" s="7">
        <f>VLOOKUP(InputData[[#This Row],[PRODUCT ID]],[1]!MasterData[#Data],6,0)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63</v>
      </c>
      <c r="C461" s="5">
        <v>4</v>
      </c>
      <c r="D461" s="5" t="s">
        <v>22</v>
      </c>
      <c r="E461" s="5" t="s">
        <v>20</v>
      </c>
      <c r="F461" s="6">
        <v>0</v>
      </c>
      <c r="G461" t="str">
        <f>VLOOKUP(InputData[[#This Row],[PRODUCT ID]],[1]!MasterData[#Data],2,0)</f>
        <v>Product36</v>
      </c>
      <c r="H461" t="str">
        <f>VLOOKUP(InputData[[#This Row],[PRODUCT ID]],[1]!MasterData[#Data],3,0)</f>
        <v>Category04</v>
      </c>
      <c r="I461" t="str">
        <f>VLOOKUP(InputData[[#This Row],[PRODUCT ID]],[1]!MasterData[#Data],4,0)</f>
        <v>Kg</v>
      </c>
      <c r="J461" s="7">
        <f>VLOOKUP(InputData[[#This Row],[PRODUCT ID]],[1]!MasterData[#Data],5,0)</f>
        <v>90</v>
      </c>
      <c r="K461" s="7">
        <f>VLOOKUP(InputData[[#This Row],[PRODUCT ID]],[1]!MasterData[#Data],6,0)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31</v>
      </c>
      <c r="C462" s="5">
        <v>9</v>
      </c>
      <c r="D462" s="5" t="s">
        <v>22</v>
      </c>
      <c r="E462" s="5" t="s">
        <v>20</v>
      </c>
      <c r="F462" s="6">
        <v>0</v>
      </c>
      <c r="G462" t="str">
        <f>VLOOKUP(InputData[[#This Row],[PRODUCT ID]],[1]!MasterData[#Data],2,0)</f>
        <v>Product44</v>
      </c>
      <c r="H462" t="str">
        <f>VLOOKUP(InputData[[#This Row],[PRODUCT ID]],[1]!MasterData[#Data],3,0)</f>
        <v>Category05</v>
      </c>
      <c r="I462" t="str">
        <f>VLOOKUP(InputData[[#This Row],[PRODUCT ID]],[1]!MasterData[#Data],4,0)</f>
        <v>Kg</v>
      </c>
      <c r="J462" s="7">
        <f>VLOOKUP(InputData[[#This Row],[PRODUCT ID]],[1]!MasterData[#Data],5,0)</f>
        <v>76</v>
      </c>
      <c r="K462" s="7">
        <f>VLOOKUP(InputData[[#This Row],[PRODUCT ID]],[1]!MasterData[#Data],6,0)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19</v>
      </c>
      <c r="C463" s="5">
        <v>3</v>
      </c>
      <c r="D463" s="5" t="s">
        <v>17</v>
      </c>
      <c r="E463" s="5" t="s">
        <v>20</v>
      </c>
      <c r="F463" s="6">
        <v>0</v>
      </c>
      <c r="G463" t="str">
        <f>VLOOKUP(InputData[[#This Row],[PRODUCT ID]],[1]!MasterData[#Data],2,0)</f>
        <v>Product38</v>
      </c>
      <c r="H463" t="str">
        <f>VLOOKUP(InputData[[#This Row],[PRODUCT ID]],[1]!MasterData[#Data],3,0)</f>
        <v>Category05</v>
      </c>
      <c r="I463" t="str">
        <f>VLOOKUP(InputData[[#This Row],[PRODUCT ID]],[1]!MasterData[#Data],4,0)</f>
        <v>Kg</v>
      </c>
      <c r="J463" s="7">
        <f>VLOOKUP(InputData[[#This Row],[PRODUCT ID]],[1]!MasterData[#Data],5,0)</f>
        <v>72</v>
      </c>
      <c r="K463" s="7">
        <f>VLOOKUP(InputData[[#This Row],[PRODUCT ID]],[1]!MasterData[#Data],6,0)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33</v>
      </c>
      <c r="C464" s="5">
        <v>13</v>
      </c>
      <c r="D464" s="5" t="s">
        <v>22</v>
      </c>
      <c r="E464" s="5" t="s">
        <v>18</v>
      </c>
      <c r="F464" s="6">
        <v>0</v>
      </c>
      <c r="G464" t="str">
        <f>VLOOKUP(InputData[[#This Row],[PRODUCT ID]],[1]!MasterData[#Data],2,0)</f>
        <v>Product34</v>
      </c>
      <c r="H464" t="str">
        <f>VLOOKUP(InputData[[#This Row],[PRODUCT ID]],[1]!MasterData[#Data],3,0)</f>
        <v>Category04</v>
      </c>
      <c r="I464" t="str">
        <f>VLOOKUP(InputData[[#This Row],[PRODUCT ID]],[1]!MasterData[#Data],4,0)</f>
        <v>Lt</v>
      </c>
      <c r="J464" s="7">
        <f>VLOOKUP(InputData[[#This Row],[PRODUCT ID]],[1]!MasterData[#Data],5,0)</f>
        <v>55</v>
      </c>
      <c r="K464" s="7">
        <f>VLOOKUP(InputData[[#This Row],[PRODUCT ID]],[1]!MasterData[#Data],6,0)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51</v>
      </c>
      <c r="C465" s="5">
        <v>5</v>
      </c>
      <c r="D465" s="5" t="s">
        <v>22</v>
      </c>
      <c r="E465" s="5" t="s">
        <v>20</v>
      </c>
      <c r="F465" s="6">
        <v>0</v>
      </c>
      <c r="G465" t="str">
        <f>VLOOKUP(InputData[[#This Row],[PRODUCT ID]],[1]!MasterData[#Data],2,0)</f>
        <v>Product11</v>
      </c>
      <c r="H465" t="str">
        <f>VLOOKUP(InputData[[#This Row],[PRODUCT ID]],[1]!MasterData[#Data],3,0)</f>
        <v>Category02</v>
      </c>
      <c r="I465" t="str">
        <f>VLOOKUP(InputData[[#This Row],[PRODUCT ID]],[1]!MasterData[#Data],4,0)</f>
        <v>Lt</v>
      </c>
      <c r="J465" s="7">
        <f>VLOOKUP(InputData[[#This Row],[PRODUCT ID]],[1]!MasterData[#Data],5,0)</f>
        <v>44</v>
      </c>
      <c r="K465" s="7">
        <f>VLOOKUP(InputData[[#This Row],[PRODUCT ID]],[1]!MasterData[#Data],6,0)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56</v>
      </c>
      <c r="C466" s="5">
        <v>15</v>
      </c>
      <c r="D466" s="5" t="s">
        <v>22</v>
      </c>
      <c r="E466" s="5" t="s">
        <v>18</v>
      </c>
      <c r="F466" s="6">
        <v>0</v>
      </c>
      <c r="G466" t="str">
        <f>VLOOKUP(InputData[[#This Row],[PRODUCT ID]],[1]!MasterData[#Data],2,0)</f>
        <v>Product07</v>
      </c>
      <c r="H466" t="str">
        <f>VLOOKUP(InputData[[#This Row],[PRODUCT ID]],[1]!MasterData[#Data],3,0)</f>
        <v>Category01</v>
      </c>
      <c r="I466" t="str">
        <f>VLOOKUP(InputData[[#This Row],[PRODUCT ID]],[1]!MasterData[#Data],4,0)</f>
        <v>Lt</v>
      </c>
      <c r="J466" s="7">
        <f>VLOOKUP(InputData[[#This Row],[PRODUCT ID]],[1]!MasterData[#Data],5,0)</f>
        <v>43</v>
      </c>
      <c r="K466" s="7">
        <f>VLOOKUP(InputData[[#This Row],[PRODUCT ID]],[1]!MasterData[#Data],6,0)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24</v>
      </c>
      <c r="C467" s="5">
        <v>1</v>
      </c>
      <c r="D467" s="5" t="s">
        <v>22</v>
      </c>
      <c r="E467" s="5" t="s">
        <v>18</v>
      </c>
      <c r="F467" s="6">
        <v>0</v>
      </c>
      <c r="G467" t="str">
        <f>VLOOKUP(InputData[[#This Row],[PRODUCT ID]],[1]!MasterData[#Data],2,0)</f>
        <v>Product35</v>
      </c>
      <c r="H467" t="str">
        <f>VLOOKUP(InputData[[#This Row],[PRODUCT ID]],[1]!MasterData[#Data],3,0)</f>
        <v>Category04</v>
      </c>
      <c r="I467" t="str">
        <f>VLOOKUP(InputData[[#This Row],[PRODUCT ID]],[1]!MasterData[#Data],4,0)</f>
        <v>No.</v>
      </c>
      <c r="J467" s="7">
        <f>VLOOKUP(InputData[[#This Row],[PRODUCT ID]],[1]!MasterData[#Data],5,0)</f>
        <v>5</v>
      </c>
      <c r="K467" s="7">
        <f>VLOOKUP(InputData[[#This Row],[PRODUCT ID]],[1]!MasterData[#Data],6,0)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19</v>
      </c>
      <c r="C468" s="5">
        <v>14</v>
      </c>
      <c r="D468" s="5" t="s">
        <v>18</v>
      </c>
      <c r="E468" s="5" t="s">
        <v>18</v>
      </c>
      <c r="F468" s="6">
        <v>0</v>
      </c>
      <c r="G468" t="str">
        <f>VLOOKUP(InputData[[#This Row],[PRODUCT ID]],[1]!MasterData[#Data],2,0)</f>
        <v>Product38</v>
      </c>
      <c r="H468" t="str">
        <f>VLOOKUP(InputData[[#This Row],[PRODUCT ID]],[1]!MasterData[#Data],3,0)</f>
        <v>Category05</v>
      </c>
      <c r="I468" t="str">
        <f>VLOOKUP(InputData[[#This Row],[PRODUCT ID]],[1]!MasterData[#Data],4,0)</f>
        <v>Kg</v>
      </c>
      <c r="J468" s="7">
        <f>VLOOKUP(InputData[[#This Row],[PRODUCT ID]],[1]!MasterData[#Data],5,0)</f>
        <v>72</v>
      </c>
      <c r="K468" s="7">
        <f>VLOOKUP(InputData[[#This Row],[PRODUCT ID]],[1]!MasterData[#Data],6,0)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60</v>
      </c>
      <c r="C469" s="5">
        <v>9</v>
      </c>
      <c r="D469" s="5" t="s">
        <v>22</v>
      </c>
      <c r="E469" s="5" t="s">
        <v>18</v>
      </c>
      <c r="F469" s="6">
        <v>0</v>
      </c>
      <c r="G469" t="str">
        <f>VLOOKUP(InputData[[#This Row],[PRODUCT ID]],[1]!MasterData[#Data],2,0)</f>
        <v>Product19</v>
      </c>
      <c r="H469" t="str">
        <f>VLOOKUP(InputData[[#This Row],[PRODUCT ID]],[1]!MasterData[#Data],3,0)</f>
        <v>Category02</v>
      </c>
      <c r="I469" t="str">
        <f>VLOOKUP(InputData[[#This Row],[PRODUCT ID]],[1]!MasterData[#Data],4,0)</f>
        <v>Ft</v>
      </c>
      <c r="J469" s="7">
        <f>VLOOKUP(InputData[[#This Row],[PRODUCT ID]],[1]!MasterData[#Data],5,0)</f>
        <v>150</v>
      </c>
      <c r="K469" s="7">
        <f>VLOOKUP(InputData[[#This Row],[PRODUCT ID]],[1]!MasterData[#Data],6,0)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31</v>
      </c>
      <c r="C470" s="5">
        <v>12</v>
      </c>
      <c r="D470" s="5" t="s">
        <v>18</v>
      </c>
      <c r="E470" s="5" t="s">
        <v>18</v>
      </c>
      <c r="F470" s="6">
        <v>0</v>
      </c>
      <c r="G470" t="str">
        <f>VLOOKUP(InputData[[#This Row],[PRODUCT ID]],[1]!MasterData[#Data],2,0)</f>
        <v>Product44</v>
      </c>
      <c r="H470" t="str">
        <f>VLOOKUP(InputData[[#This Row],[PRODUCT ID]],[1]!MasterData[#Data],3,0)</f>
        <v>Category05</v>
      </c>
      <c r="I470" t="str">
        <f>VLOOKUP(InputData[[#This Row],[PRODUCT ID]],[1]!MasterData[#Data],4,0)</f>
        <v>Kg</v>
      </c>
      <c r="J470" s="7">
        <f>VLOOKUP(InputData[[#This Row],[PRODUCT ID]],[1]!MasterData[#Data],5,0)</f>
        <v>76</v>
      </c>
      <c r="K470" s="7">
        <f>VLOOKUP(InputData[[#This Row],[PRODUCT ID]],[1]!MasterData[#Data],6,0)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45</v>
      </c>
      <c r="C471" s="5">
        <v>10</v>
      </c>
      <c r="D471" s="5" t="s">
        <v>22</v>
      </c>
      <c r="E471" s="5" t="s">
        <v>18</v>
      </c>
      <c r="F471" s="6">
        <v>0</v>
      </c>
      <c r="G471" t="str">
        <f>VLOOKUP(InputData[[#This Row],[PRODUCT ID]],[1]!MasterData[#Data],2,0)</f>
        <v>Product08</v>
      </c>
      <c r="H471" t="str">
        <f>VLOOKUP(InputData[[#This Row],[PRODUCT ID]],[1]!MasterData[#Data],3,0)</f>
        <v>Category01</v>
      </c>
      <c r="I471" t="str">
        <f>VLOOKUP(InputData[[#This Row],[PRODUCT ID]],[1]!MasterData[#Data],4,0)</f>
        <v>Kg</v>
      </c>
      <c r="J471" s="7">
        <f>VLOOKUP(InputData[[#This Row],[PRODUCT ID]],[1]!MasterData[#Data],5,0)</f>
        <v>83</v>
      </c>
      <c r="K471" s="7">
        <f>VLOOKUP(InputData[[#This Row],[PRODUCT ID]],[1]!MasterData[#Data],6,0)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49</v>
      </c>
      <c r="C472" s="5">
        <v>15</v>
      </c>
      <c r="D472" s="5" t="s">
        <v>18</v>
      </c>
      <c r="E472" s="5" t="s">
        <v>18</v>
      </c>
      <c r="F472" s="6">
        <v>0</v>
      </c>
      <c r="G472" t="str">
        <f>VLOOKUP(InputData[[#This Row],[PRODUCT ID]],[1]!MasterData[#Data],2,0)</f>
        <v>Product02</v>
      </c>
      <c r="H472" t="str">
        <f>VLOOKUP(InputData[[#This Row],[PRODUCT ID]],[1]!MasterData[#Data],3,0)</f>
        <v>Category01</v>
      </c>
      <c r="I472" t="str">
        <f>VLOOKUP(InputData[[#This Row],[PRODUCT ID]],[1]!MasterData[#Data],4,0)</f>
        <v>Kg</v>
      </c>
      <c r="J472" s="7">
        <f>VLOOKUP(InputData[[#This Row],[PRODUCT ID]],[1]!MasterData[#Data],5,0)</f>
        <v>105</v>
      </c>
      <c r="K472" s="7">
        <f>VLOOKUP(InputData[[#This Row],[PRODUCT ID]],[1]!MasterData[#Data],6,0)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31</v>
      </c>
      <c r="C473" s="5">
        <v>15</v>
      </c>
      <c r="D473" s="5" t="s">
        <v>17</v>
      </c>
      <c r="E473" s="5" t="s">
        <v>18</v>
      </c>
      <c r="F473" s="6">
        <v>0</v>
      </c>
      <c r="G473" t="str">
        <f>VLOOKUP(InputData[[#This Row],[PRODUCT ID]],[1]!MasterData[#Data],2,0)</f>
        <v>Product44</v>
      </c>
      <c r="H473" t="str">
        <f>VLOOKUP(InputData[[#This Row],[PRODUCT ID]],[1]!MasterData[#Data],3,0)</f>
        <v>Category05</v>
      </c>
      <c r="I473" t="str">
        <f>VLOOKUP(InputData[[#This Row],[PRODUCT ID]],[1]!MasterData[#Data],4,0)</f>
        <v>Kg</v>
      </c>
      <c r="J473" s="7">
        <f>VLOOKUP(InputData[[#This Row],[PRODUCT ID]],[1]!MasterData[#Data],5,0)</f>
        <v>76</v>
      </c>
      <c r="K473" s="7">
        <f>VLOOKUP(InputData[[#This Row],[PRODUCT ID]],[1]!MasterData[#Data],6,0)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47</v>
      </c>
      <c r="C474" s="5">
        <v>10</v>
      </c>
      <c r="D474" s="5" t="s">
        <v>22</v>
      </c>
      <c r="E474" s="5" t="s">
        <v>20</v>
      </c>
      <c r="F474" s="6">
        <v>0</v>
      </c>
      <c r="G474" t="str">
        <f>VLOOKUP(InputData[[#This Row],[PRODUCT ID]],[1]!MasterData[#Data],2,0)</f>
        <v>Product15</v>
      </c>
      <c r="H474" t="str">
        <f>VLOOKUP(InputData[[#This Row],[PRODUCT ID]],[1]!MasterData[#Data],3,0)</f>
        <v>Category02</v>
      </c>
      <c r="I474" t="str">
        <f>VLOOKUP(InputData[[#This Row],[PRODUCT ID]],[1]!MasterData[#Data],4,0)</f>
        <v>No.</v>
      </c>
      <c r="J474" s="7">
        <f>VLOOKUP(InputData[[#This Row],[PRODUCT ID]],[1]!MasterData[#Data],5,0)</f>
        <v>12</v>
      </c>
      <c r="K474" s="7">
        <f>VLOOKUP(InputData[[#This Row],[PRODUCT ID]],[1]!MasterData[#Data],6,0)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63</v>
      </c>
      <c r="C475" s="5">
        <v>3</v>
      </c>
      <c r="D475" s="5" t="s">
        <v>18</v>
      </c>
      <c r="E475" s="5" t="s">
        <v>18</v>
      </c>
      <c r="F475" s="6">
        <v>0</v>
      </c>
      <c r="G475" t="str">
        <f>VLOOKUP(InputData[[#This Row],[PRODUCT ID]],[1]!MasterData[#Data],2,0)</f>
        <v>Product36</v>
      </c>
      <c r="H475" t="str">
        <f>VLOOKUP(InputData[[#This Row],[PRODUCT ID]],[1]!MasterData[#Data],3,0)</f>
        <v>Category04</v>
      </c>
      <c r="I475" t="str">
        <f>VLOOKUP(InputData[[#This Row],[PRODUCT ID]],[1]!MasterData[#Data],4,0)</f>
        <v>Kg</v>
      </c>
      <c r="J475" s="7">
        <f>VLOOKUP(InputData[[#This Row],[PRODUCT ID]],[1]!MasterData[#Data],5,0)</f>
        <v>90</v>
      </c>
      <c r="K475" s="7">
        <f>VLOOKUP(InputData[[#This Row],[PRODUCT ID]],[1]!MasterData[#Data],6,0)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16</v>
      </c>
      <c r="C476" s="5">
        <v>14</v>
      </c>
      <c r="D476" s="5" t="s">
        <v>18</v>
      </c>
      <c r="E476" s="5" t="s">
        <v>20</v>
      </c>
      <c r="F476" s="6">
        <v>0</v>
      </c>
      <c r="G476" t="str">
        <f>VLOOKUP(InputData[[#This Row],[PRODUCT ID]],[1]!MasterData[#Data],2,0)</f>
        <v>Product24</v>
      </c>
      <c r="H476" t="str">
        <f>VLOOKUP(InputData[[#This Row],[PRODUCT ID]],[1]!MasterData[#Data],3,0)</f>
        <v>Category03</v>
      </c>
      <c r="I476" t="str">
        <f>VLOOKUP(InputData[[#This Row],[PRODUCT ID]],[1]!MasterData[#Data],4,0)</f>
        <v>Ft</v>
      </c>
      <c r="J476" s="7">
        <f>VLOOKUP(InputData[[#This Row],[PRODUCT ID]],[1]!MasterData[#Data],5,0)</f>
        <v>144</v>
      </c>
      <c r="K476" s="7">
        <f>VLOOKUP(InputData[[#This Row],[PRODUCT ID]],[1]!MasterData[#Data],6,0)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30</v>
      </c>
      <c r="C477" s="5">
        <v>3</v>
      </c>
      <c r="D477" s="5" t="s">
        <v>22</v>
      </c>
      <c r="E477" s="5" t="s">
        <v>20</v>
      </c>
      <c r="F477" s="6">
        <v>0</v>
      </c>
      <c r="G477" t="str">
        <f>VLOOKUP(InputData[[#This Row],[PRODUCT ID]],[1]!MasterData[#Data],2,0)</f>
        <v>Product42</v>
      </c>
      <c r="H477" t="str">
        <f>VLOOKUP(InputData[[#This Row],[PRODUCT ID]],[1]!MasterData[#Data],3,0)</f>
        <v>Category05</v>
      </c>
      <c r="I477" t="str">
        <f>VLOOKUP(InputData[[#This Row],[PRODUCT ID]],[1]!MasterData[#Data],4,0)</f>
        <v>Ft</v>
      </c>
      <c r="J477" s="7">
        <f>VLOOKUP(InputData[[#This Row],[PRODUCT ID]],[1]!MasterData[#Data],5,0)</f>
        <v>120</v>
      </c>
      <c r="K477" s="7">
        <f>VLOOKUP(InputData[[#This Row],[PRODUCT ID]],[1]!MasterData[#Data],6,0)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19</v>
      </c>
      <c r="C478" s="5">
        <v>8</v>
      </c>
      <c r="D478" s="5" t="s">
        <v>22</v>
      </c>
      <c r="E478" s="5" t="s">
        <v>18</v>
      </c>
      <c r="F478" s="6">
        <v>0</v>
      </c>
      <c r="G478" t="str">
        <f>VLOOKUP(InputData[[#This Row],[PRODUCT ID]],[1]!MasterData[#Data],2,0)</f>
        <v>Product38</v>
      </c>
      <c r="H478" t="str">
        <f>VLOOKUP(InputData[[#This Row],[PRODUCT ID]],[1]!MasterData[#Data],3,0)</f>
        <v>Category05</v>
      </c>
      <c r="I478" t="str">
        <f>VLOOKUP(InputData[[#This Row],[PRODUCT ID]],[1]!MasterData[#Data],4,0)</f>
        <v>Kg</v>
      </c>
      <c r="J478" s="7">
        <f>VLOOKUP(InputData[[#This Row],[PRODUCT ID]],[1]!MasterData[#Data],5,0)</f>
        <v>72</v>
      </c>
      <c r="K478" s="7">
        <f>VLOOKUP(InputData[[#This Row],[PRODUCT ID]],[1]!MasterData[#Data],6,0)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55</v>
      </c>
      <c r="C479" s="5">
        <v>15</v>
      </c>
      <c r="D479" s="5" t="s">
        <v>17</v>
      </c>
      <c r="E479" s="5" t="s">
        <v>18</v>
      </c>
      <c r="F479" s="6">
        <v>0</v>
      </c>
      <c r="G479" t="str">
        <f>VLOOKUP(InputData[[#This Row],[PRODUCT ID]],[1]!MasterData[#Data],2,0)</f>
        <v>Product12</v>
      </c>
      <c r="H479" t="str">
        <f>VLOOKUP(InputData[[#This Row],[PRODUCT ID]],[1]!MasterData[#Data],3,0)</f>
        <v>Category02</v>
      </c>
      <c r="I479" t="str">
        <f>VLOOKUP(InputData[[#This Row],[PRODUCT ID]],[1]!MasterData[#Data],4,0)</f>
        <v>Kg</v>
      </c>
      <c r="J479" s="7">
        <f>VLOOKUP(InputData[[#This Row],[PRODUCT ID]],[1]!MasterData[#Data],5,0)</f>
        <v>73</v>
      </c>
      <c r="K479" s="7">
        <f>VLOOKUP(InputData[[#This Row],[PRODUCT ID]],[1]!MasterData[#Data],6,0)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47</v>
      </c>
      <c r="C480" s="5">
        <v>15</v>
      </c>
      <c r="D480" s="5" t="s">
        <v>17</v>
      </c>
      <c r="E480" s="5" t="s">
        <v>20</v>
      </c>
      <c r="F480" s="6">
        <v>0</v>
      </c>
      <c r="G480" t="str">
        <f>VLOOKUP(InputData[[#This Row],[PRODUCT ID]],[1]!MasterData[#Data],2,0)</f>
        <v>Product15</v>
      </c>
      <c r="H480" t="str">
        <f>VLOOKUP(InputData[[#This Row],[PRODUCT ID]],[1]!MasterData[#Data],3,0)</f>
        <v>Category02</v>
      </c>
      <c r="I480" t="str">
        <f>VLOOKUP(InputData[[#This Row],[PRODUCT ID]],[1]!MasterData[#Data],4,0)</f>
        <v>No.</v>
      </c>
      <c r="J480" s="7">
        <f>VLOOKUP(InputData[[#This Row],[PRODUCT ID]],[1]!MasterData[#Data],5,0)</f>
        <v>12</v>
      </c>
      <c r="K480" s="7">
        <f>VLOOKUP(InputData[[#This Row],[PRODUCT ID]],[1]!MasterData[#Data],6,0)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48</v>
      </c>
      <c r="C481" s="5">
        <v>15</v>
      </c>
      <c r="D481" s="5" t="s">
        <v>22</v>
      </c>
      <c r="E481" s="5" t="s">
        <v>20</v>
      </c>
      <c r="F481" s="6">
        <v>0</v>
      </c>
      <c r="G481" t="str">
        <f>VLOOKUP(InputData[[#This Row],[PRODUCT ID]],[1]!MasterData[#Data],2,0)</f>
        <v>Product30</v>
      </c>
      <c r="H481" t="str">
        <f>VLOOKUP(InputData[[#This Row],[PRODUCT ID]],[1]!MasterData[#Data],3,0)</f>
        <v>Category04</v>
      </c>
      <c r="I481" t="str">
        <f>VLOOKUP(InputData[[#This Row],[PRODUCT ID]],[1]!MasterData[#Data],4,0)</f>
        <v>Ft</v>
      </c>
      <c r="J481" s="7">
        <f>VLOOKUP(InputData[[#This Row],[PRODUCT ID]],[1]!MasterData[#Data],5,0)</f>
        <v>148</v>
      </c>
      <c r="K481" s="7">
        <f>VLOOKUP(InputData[[#This Row],[PRODUCT ID]],[1]!MasterData[#Data],6,0)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24</v>
      </c>
      <c r="C482" s="5">
        <v>5</v>
      </c>
      <c r="D482" s="5" t="s">
        <v>22</v>
      </c>
      <c r="E482" s="5" t="s">
        <v>20</v>
      </c>
      <c r="F482" s="6">
        <v>0</v>
      </c>
      <c r="G482" t="str">
        <f>VLOOKUP(InputData[[#This Row],[PRODUCT ID]],[1]!MasterData[#Data],2,0)</f>
        <v>Product35</v>
      </c>
      <c r="H482" t="str">
        <f>VLOOKUP(InputData[[#This Row],[PRODUCT ID]],[1]!MasterData[#Data],3,0)</f>
        <v>Category04</v>
      </c>
      <c r="I482" t="str">
        <f>VLOOKUP(InputData[[#This Row],[PRODUCT ID]],[1]!MasterData[#Data],4,0)</f>
        <v>No.</v>
      </c>
      <c r="J482" s="7">
        <f>VLOOKUP(InputData[[#This Row],[PRODUCT ID]],[1]!MasterData[#Data],5,0)</f>
        <v>5</v>
      </c>
      <c r="K482" s="7">
        <f>VLOOKUP(InputData[[#This Row],[PRODUCT ID]],[1]!MasterData[#Data],6,0)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34</v>
      </c>
      <c r="C483" s="5">
        <v>11</v>
      </c>
      <c r="D483" s="5" t="s">
        <v>18</v>
      </c>
      <c r="E483" s="5" t="s">
        <v>18</v>
      </c>
      <c r="F483" s="6">
        <v>0</v>
      </c>
      <c r="G483" t="str">
        <f>VLOOKUP(InputData[[#This Row],[PRODUCT ID]],[1]!MasterData[#Data],2,0)</f>
        <v>Product20</v>
      </c>
      <c r="H483" t="str">
        <f>VLOOKUP(InputData[[#This Row],[PRODUCT ID]],[1]!MasterData[#Data],3,0)</f>
        <v>Category03</v>
      </c>
      <c r="I483" t="str">
        <f>VLOOKUP(InputData[[#This Row],[PRODUCT ID]],[1]!MasterData[#Data],4,0)</f>
        <v>Lt</v>
      </c>
      <c r="J483" s="7">
        <f>VLOOKUP(InputData[[#This Row],[PRODUCT ID]],[1]!MasterData[#Data],5,0)</f>
        <v>61</v>
      </c>
      <c r="K483" s="7">
        <f>VLOOKUP(InputData[[#This Row],[PRODUCT ID]],[1]!MasterData[#Data],6,0)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45</v>
      </c>
      <c r="C484" s="5">
        <v>10</v>
      </c>
      <c r="D484" s="5" t="s">
        <v>22</v>
      </c>
      <c r="E484" s="5" t="s">
        <v>18</v>
      </c>
      <c r="F484" s="6">
        <v>0</v>
      </c>
      <c r="G484" t="str">
        <f>VLOOKUP(InputData[[#This Row],[PRODUCT ID]],[1]!MasterData[#Data],2,0)</f>
        <v>Product08</v>
      </c>
      <c r="H484" t="str">
        <f>VLOOKUP(InputData[[#This Row],[PRODUCT ID]],[1]!MasterData[#Data],3,0)</f>
        <v>Category01</v>
      </c>
      <c r="I484" t="str">
        <f>VLOOKUP(InputData[[#This Row],[PRODUCT ID]],[1]!MasterData[#Data],4,0)</f>
        <v>Kg</v>
      </c>
      <c r="J484" s="7">
        <f>VLOOKUP(InputData[[#This Row],[PRODUCT ID]],[1]!MasterData[#Data],5,0)</f>
        <v>83</v>
      </c>
      <c r="K484" s="7">
        <f>VLOOKUP(InputData[[#This Row],[PRODUCT ID]],[1]!MasterData[#Data],6,0)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60</v>
      </c>
      <c r="C485" s="5">
        <v>15</v>
      </c>
      <c r="D485" s="5" t="s">
        <v>22</v>
      </c>
      <c r="E485" s="5" t="s">
        <v>20</v>
      </c>
      <c r="F485" s="6">
        <v>0</v>
      </c>
      <c r="G485" t="str">
        <f>VLOOKUP(InputData[[#This Row],[PRODUCT ID]],[1]!MasterData[#Data],2,0)</f>
        <v>Product19</v>
      </c>
      <c r="H485" t="str">
        <f>VLOOKUP(InputData[[#This Row],[PRODUCT ID]],[1]!MasterData[#Data],3,0)</f>
        <v>Category02</v>
      </c>
      <c r="I485" t="str">
        <f>VLOOKUP(InputData[[#This Row],[PRODUCT ID]],[1]!MasterData[#Data],4,0)</f>
        <v>Ft</v>
      </c>
      <c r="J485" s="7">
        <f>VLOOKUP(InputData[[#This Row],[PRODUCT ID]],[1]!MasterData[#Data],5,0)</f>
        <v>150</v>
      </c>
      <c r="K485" s="7">
        <f>VLOOKUP(InputData[[#This Row],[PRODUCT ID]],[1]!MasterData[#Data],6,0)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43</v>
      </c>
      <c r="C486" s="5">
        <v>13</v>
      </c>
      <c r="D486" s="5" t="s">
        <v>22</v>
      </c>
      <c r="E486" s="5" t="s">
        <v>20</v>
      </c>
      <c r="F486" s="6">
        <v>0</v>
      </c>
      <c r="G486" t="str">
        <f>VLOOKUP(InputData[[#This Row],[PRODUCT ID]],[1]!MasterData[#Data],2,0)</f>
        <v>Product43</v>
      </c>
      <c r="H486" t="str">
        <f>VLOOKUP(InputData[[#This Row],[PRODUCT ID]],[1]!MasterData[#Data],3,0)</f>
        <v>Category05</v>
      </c>
      <c r="I486" t="str">
        <f>VLOOKUP(InputData[[#This Row],[PRODUCT ID]],[1]!MasterData[#Data],4,0)</f>
        <v>Kg</v>
      </c>
      <c r="J486" s="7">
        <f>VLOOKUP(InputData[[#This Row],[PRODUCT ID]],[1]!MasterData[#Data],5,0)</f>
        <v>67</v>
      </c>
      <c r="K486" s="7">
        <f>VLOOKUP(InputData[[#This Row],[PRODUCT ID]],[1]!MasterData[#Data],6,0)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47</v>
      </c>
      <c r="C487" s="5">
        <v>13</v>
      </c>
      <c r="D487" s="5" t="s">
        <v>18</v>
      </c>
      <c r="E487" s="5" t="s">
        <v>18</v>
      </c>
      <c r="F487" s="6">
        <v>0</v>
      </c>
      <c r="G487" t="str">
        <f>VLOOKUP(InputData[[#This Row],[PRODUCT ID]],[1]!MasterData[#Data],2,0)</f>
        <v>Product15</v>
      </c>
      <c r="H487" t="str">
        <f>VLOOKUP(InputData[[#This Row],[PRODUCT ID]],[1]!MasterData[#Data],3,0)</f>
        <v>Category02</v>
      </c>
      <c r="I487" t="str">
        <f>VLOOKUP(InputData[[#This Row],[PRODUCT ID]],[1]!MasterData[#Data],4,0)</f>
        <v>No.</v>
      </c>
      <c r="J487" s="7">
        <f>VLOOKUP(InputData[[#This Row],[PRODUCT ID]],[1]!MasterData[#Data],5,0)</f>
        <v>12</v>
      </c>
      <c r="K487" s="7">
        <f>VLOOKUP(InputData[[#This Row],[PRODUCT ID]],[1]!MasterData[#Data],6,0)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30</v>
      </c>
      <c r="C488" s="5">
        <v>13</v>
      </c>
      <c r="D488" s="5" t="s">
        <v>22</v>
      </c>
      <c r="E488" s="5" t="s">
        <v>20</v>
      </c>
      <c r="F488" s="6">
        <v>0</v>
      </c>
      <c r="G488" t="str">
        <f>VLOOKUP(InputData[[#This Row],[PRODUCT ID]],[1]!MasterData[#Data],2,0)</f>
        <v>Product42</v>
      </c>
      <c r="H488" t="str">
        <f>VLOOKUP(InputData[[#This Row],[PRODUCT ID]],[1]!MasterData[#Data],3,0)</f>
        <v>Category05</v>
      </c>
      <c r="I488" t="str">
        <f>VLOOKUP(InputData[[#This Row],[PRODUCT ID]],[1]!MasterData[#Data],4,0)</f>
        <v>Ft</v>
      </c>
      <c r="J488" s="7">
        <f>VLOOKUP(InputData[[#This Row],[PRODUCT ID]],[1]!MasterData[#Data],5,0)</f>
        <v>120</v>
      </c>
      <c r="K488" s="7">
        <f>VLOOKUP(InputData[[#This Row],[PRODUCT ID]],[1]!MasterData[#Data],6,0)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37</v>
      </c>
      <c r="C489" s="5">
        <v>13</v>
      </c>
      <c r="D489" s="5" t="s">
        <v>18</v>
      </c>
      <c r="E489" s="5" t="s">
        <v>20</v>
      </c>
      <c r="F489" s="6">
        <v>0</v>
      </c>
      <c r="G489" t="str">
        <f>VLOOKUP(InputData[[#This Row],[PRODUCT ID]],[1]!MasterData[#Data],2,0)</f>
        <v>Product40</v>
      </c>
      <c r="H489" t="str">
        <f>VLOOKUP(InputData[[#This Row],[PRODUCT ID]],[1]!MasterData[#Data],3,0)</f>
        <v>Category05</v>
      </c>
      <c r="I489" t="str">
        <f>VLOOKUP(InputData[[#This Row],[PRODUCT ID]],[1]!MasterData[#Data],4,0)</f>
        <v>Kg</v>
      </c>
      <c r="J489" s="7">
        <f>VLOOKUP(InputData[[#This Row],[PRODUCT ID]],[1]!MasterData[#Data],5,0)</f>
        <v>90</v>
      </c>
      <c r="K489" s="7">
        <f>VLOOKUP(InputData[[#This Row],[PRODUCT ID]],[1]!MasterData[#Data],6,0)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63</v>
      </c>
      <c r="C490" s="5">
        <v>11</v>
      </c>
      <c r="D490" s="5" t="s">
        <v>17</v>
      </c>
      <c r="E490" s="5" t="s">
        <v>20</v>
      </c>
      <c r="F490" s="6">
        <v>0</v>
      </c>
      <c r="G490" t="str">
        <f>VLOOKUP(InputData[[#This Row],[PRODUCT ID]],[1]!MasterData[#Data],2,0)</f>
        <v>Product36</v>
      </c>
      <c r="H490" t="str">
        <f>VLOOKUP(InputData[[#This Row],[PRODUCT ID]],[1]!MasterData[#Data],3,0)</f>
        <v>Category04</v>
      </c>
      <c r="I490" t="str">
        <f>VLOOKUP(InputData[[#This Row],[PRODUCT ID]],[1]!MasterData[#Data],4,0)</f>
        <v>Kg</v>
      </c>
      <c r="J490" s="7">
        <f>VLOOKUP(InputData[[#This Row],[PRODUCT ID]],[1]!MasterData[#Data],5,0)</f>
        <v>90</v>
      </c>
      <c r="K490" s="7">
        <f>VLOOKUP(InputData[[#This Row],[PRODUCT ID]],[1]!MasterData[#Data],6,0)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60</v>
      </c>
      <c r="C491" s="5">
        <v>10</v>
      </c>
      <c r="D491" s="5" t="s">
        <v>17</v>
      </c>
      <c r="E491" s="5" t="s">
        <v>18</v>
      </c>
      <c r="F491" s="6">
        <v>0</v>
      </c>
      <c r="G491" t="str">
        <f>VLOOKUP(InputData[[#This Row],[PRODUCT ID]],[1]!MasterData[#Data],2,0)</f>
        <v>Product19</v>
      </c>
      <c r="H491" t="str">
        <f>VLOOKUP(InputData[[#This Row],[PRODUCT ID]],[1]!MasterData[#Data],3,0)</f>
        <v>Category02</v>
      </c>
      <c r="I491" t="str">
        <f>VLOOKUP(InputData[[#This Row],[PRODUCT ID]],[1]!MasterData[#Data],4,0)</f>
        <v>Ft</v>
      </c>
      <c r="J491" s="7">
        <f>VLOOKUP(InputData[[#This Row],[PRODUCT ID]],[1]!MasterData[#Data],5,0)</f>
        <v>150</v>
      </c>
      <c r="K491" s="7">
        <f>VLOOKUP(InputData[[#This Row],[PRODUCT ID]],[1]!MasterData[#Data],6,0)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46</v>
      </c>
      <c r="C492" s="5">
        <v>8</v>
      </c>
      <c r="D492" s="5" t="s">
        <v>18</v>
      </c>
      <c r="E492" s="5" t="s">
        <v>20</v>
      </c>
      <c r="F492" s="6">
        <v>0</v>
      </c>
      <c r="G492" t="str">
        <f>VLOOKUP(InputData[[#This Row],[PRODUCT ID]],[1]!MasterData[#Data],2,0)</f>
        <v>Product27</v>
      </c>
      <c r="H492" t="str">
        <f>VLOOKUP(InputData[[#This Row],[PRODUCT ID]],[1]!MasterData[#Data],3,0)</f>
        <v>Category04</v>
      </c>
      <c r="I492" t="str">
        <f>VLOOKUP(InputData[[#This Row],[PRODUCT ID]],[1]!MasterData[#Data],4,0)</f>
        <v>Lt</v>
      </c>
      <c r="J492" s="7">
        <f>VLOOKUP(InputData[[#This Row],[PRODUCT ID]],[1]!MasterData[#Data],5,0)</f>
        <v>48</v>
      </c>
      <c r="K492" s="7">
        <f>VLOOKUP(InputData[[#This Row],[PRODUCT ID]],[1]!MasterData[#Data],6,0)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50</v>
      </c>
      <c r="C493" s="5">
        <v>7</v>
      </c>
      <c r="D493" s="5" t="s">
        <v>22</v>
      </c>
      <c r="E493" s="5" t="s">
        <v>18</v>
      </c>
      <c r="F493" s="6">
        <v>0</v>
      </c>
      <c r="G493" t="str">
        <f>VLOOKUP(InputData[[#This Row],[PRODUCT ID]],[1]!MasterData[#Data],2,0)</f>
        <v>Product18</v>
      </c>
      <c r="H493" t="str">
        <f>VLOOKUP(InputData[[#This Row],[PRODUCT ID]],[1]!MasterData[#Data],3,0)</f>
        <v>Category02</v>
      </c>
      <c r="I493" t="str">
        <f>VLOOKUP(InputData[[#This Row],[PRODUCT ID]],[1]!MasterData[#Data],4,0)</f>
        <v>No.</v>
      </c>
      <c r="J493" s="7">
        <f>VLOOKUP(InputData[[#This Row],[PRODUCT ID]],[1]!MasterData[#Data],5,0)</f>
        <v>37</v>
      </c>
      <c r="K493" s="7">
        <f>VLOOKUP(InputData[[#This Row],[PRODUCT ID]],[1]!MasterData[#Data],6,0)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46</v>
      </c>
      <c r="C494" s="5">
        <v>10</v>
      </c>
      <c r="D494" s="5" t="s">
        <v>17</v>
      </c>
      <c r="E494" s="5" t="s">
        <v>20</v>
      </c>
      <c r="F494" s="6">
        <v>0</v>
      </c>
      <c r="G494" t="str">
        <f>VLOOKUP(InputData[[#This Row],[PRODUCT ID]],[1]!MasterData[#Data],2,0)</f>
        <v>Product27</v>
      </c>
      <c r="H494" t="str">
        <f>VLOOKUP(InputData[[#This Row],[PRODUCT ID]],[1]!MasterData[#Data],3,0)</f>
        <v>Category04</v>
      </c>
      <c r="I494" t="str">
        <f>VLOOKUP(InputData[[#This Row],[PRODUCT ID]],[1]!MasterData[#Data],4,0)</f>
        <v>Lt</v>
      </c>
      <c r="J494" s="7">
        <f>VLOOKUP(InputData[[#This Row],[PRODUCT ID]],[1]!MasterData[#Data],5,0)</f>
        <v>48</v>
      </c>
      <c r="K494" s="7">
        <f>VLOOKUP(InputData[[#This Row],[PRODUCT ID]],[1]!MasterData[#Data],6,0)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49</v>
      </c>
      <c r="C495" s="5">
        <v>1</v>
      </c>
      <c r="D495" s="5" t="s">
        <v>22</v>
      </c>
      <c r="E495" s="5" t="s">
        <v>20</v>
      </c>
      <c r="F495" s="6">
        <v>0</v>
      </c>
      <c r="G495" t="str">
        <f>VLOOKUP(InputData[[#This Row],[PRODUCT ID]],[1]!MasterData[#Data],2,0)</f>
        <v>Product02</v>
      </c>
      <c r="H495" t="str">
        <f>VLOOKUP(InputData[[#This Row],[PRODUCT ID]],[1]!MasterData[#Data],3,0)</f>
        <v>Category01</v>
      </c>
      <c r="I495" t="str">
        <f>VLOOKUP(InputData[[#This Row],[PRODUCT ID]],[1]!MasterData[#Data],4,0)</f>
        <v>Kg</v>
      </c>
      <c r="J495" s="7">
        <f>VLOOKUP(InputData[[#This Row],[PRODUCT ID]],[1]!MasterData[#Data],5,0)</f>
        <v>105</v>
      </c>
      <c r="K495" s="7">
        <f>VLOOKUP(InputData[[#This Row],[PRODUCT ID]],[1]!MasterData[#Data],6,0)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55</v>
      </c>
      <c r="C496" s="5">
        <v>14</v>
      </c>
      <c r="D496" s="5" t="s">
        <v>22</v>
      </c>
      <c r="E496" s="5" t="s">
        <v>20</v>
      </c>
      <c r="F496" s="6">
        <v>0</v>
      </c>
      <c r="G496" t="str">
        <f>VLOOKUP(InputData[[#This Row],[PRODUCT ID]],[1]!MasterData[#Data],2,0)</f>
        <v>Product12</v>
      </c>
      <c r="H496" t="str">
        <f>VLOOKUP(InputData[[#This Row],[PRODUCT ID]],[1]!MasterData[#Data],3,0)</f>
        <v>Category02</v>
      </c>
      <c r="I496" t="str">
        <f>VLOOKUP(InputData[[#This Row],[PRODUCT ID]],[1]!MasterData[#Data],4,0)</f>
        <v>Kg</v>
      </c>
      <c r="J496" s="7">
        <f>VLOOKUP(InputData[[#This Row],[PRODUCT ID]],[1]!MasterData[#Data],5,0)</f>
        <v>73</v>
      </c>
      <c r="K496" s="7">
        <f>VLOOKUP(InputData[[#This Row],[PRODUCT ID]],[1]!MasterData[#Data],6,0)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59</v>
      </c>
      <c r="C497" s="5">
        <v>8</v>
      </c>
      <c r="D497" s="5" t="s">
        <v>18</v>
      </c>
      <c r="E497" s="5" t="s">
        <v>18</v>
      </c>
      <c r="F497" s="6">
        <v>0</v>
      </c>
      <c r="G497" t="str">
        <f>VLOOKUP(InputData[[#This Row],[PRODUCT ID]],[1]!MasterData[#Data],2,0)</f>
        <v>Product17</v>
      </c>
      <c r="H497" t="str">
        <f>VLOOKUP(InputData[[#This Row],[PRODUCT ID]],[1]!MasterData[#Data],3,0)</f>
        <v>Category02</v>
      </c>
      <c r="I497" t="str">
        <f>VLOOKUP(InputData[[#This Row],[PRODUCT ID]],[1]!MasterData[#Data],4,0)</f>
        <v>Ft</v>
      </c>
      <c r="J497" s="7">
        <f>VLOOKUP(InputData[[#This Row],[PRODUCT ID]],[1]!MasterData[#Data],5,0)</f>
        <v>134</v>
      </c>
      <c r="K497" s="7">
        <f>VLOOKUP(InputData[[#This Row],[PRODUCT ID]],[1]!MasterData[#Data],6,0)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33</v>
      </c>
      <c r="C498" s="5">
        <v>8</v>
      </c>
      <c r="D498" s="5" t="s">
        <v>22</v>
      </c>
      <c r="E498" s="5" t="s">
        <v>20</v>
      </c>
      <c r="F498" s="6">
        <v>0</v>
      </c>
      <c r="G498" t="str">
        <f>VLOOKUP(InputData[[#This Row],[PRODUCT ID]],[1]!MasterData[#Data],2,0)</f>
        <v>Product34</v>
      </c>
      <c r="H498" t="str">
        <f>VLOOKUP(InputData[[#This Row],[PRODUCT ID]],[1]!MasterData[#Data],3,0)</f>
        <v>Category04</v>
      </c>
      <c r="I498" t="str">
        <f>VLOOKUP(InputData[[#This Row],[PRODUCT ID]],[1]!MasterData[#Data],4,0)</f>
        <v>Lt</v>
      </c>
      <c r="J498" s="7">
        <f>VLOOKUP(InputData[[#This Row],[PRODUCT ID]],[1]!MasterData[#Data],5,0)</f>
        <v>55</v>
      </c>
      <c r="K498" s="7">
        <f>VLOOKUP(InputData[[#This Row],[PRODUCT ID]],[1]!MasterData[#Data],6,0)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34</v>
      </c>
      <c r="C499" s="5">
        <v>6</v>
      </c>
      <c r="D499" s="5" t="s">
        <v>22</v>
      </c>
      <c r="E499" s="5" t="s">
        <v>20</v>
      </c>
      <c r="F499" s="6">
        <v>0</v>
      </c>
      <c r="G499" t="str">
        <f>VLOOKUP(InputData[[#This Row],[PRODUCT ID]],[1]!MasterData[#Data],2,0)</f>
        <v>Product20</v>
      </c>
      <c r="H499" t="str">
        <f>VLOOKUP(InputData[[#This Row],[PRODUCT ID]],[1]!MasterData[#Data],3,0)</f>
        <v>Category03</v>
      </c>
      <c r="I499" t="str">
        <f>VLOOKUP(InputData[[#This Row],[PRODUCT ID]],[1]!MasterData[#Data],4,0)</f>
        <v>Lt</v>
      </c>
      <c r="J499" s="7">
        <f>VLOOKUP(InputData[[#This Row],[PRODUCT ID]],[1]!MasterData[#Data],5,0)</f>
        <v>61</v>
      </c>
      <c r="K499" s="7">
        <f>VLOOKUP(InputData[[#This Row],[PRODUCT ID]],[1]!MasterData[#Data],6,0)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63</v>
      </c>
      <c r="C500" s="5">
        <v>12</v>
      </c>
      <c r="D500" s="5" t="s">
        <v>18</v>
      </c>
      <c r="E500" s="5" t="s">
        <v>18</v>
      </c>
      <c r="F500" s="6">
        <v>0</v>
      </c>
      <c r="G500" t="str">
        <f>VLOOKUP(InputData[[#This Row],[PRODUCT ID]],[1]!MasterData[#Data],2,0)</f>
        <v>Product36</v>
      </c>
      <c r="H500" t="str">
        <f>VLOOKUP(InputData[[#This Row],[PRODUCT ID]],[1]!MasterData[#Data],3,0)</f>
        <v>Category04</v>
      </c>
      <c r="I500" t="str">
        <f>VLOOKUP(InputData[[#This Row],[PRODUCT ID]],[1]!MasterData[#Data],4,0)</f>
        <v>Kg</v>
      </c>
      <c r="J500" s="7">
        <f>VLOOKUP(InputData[[#This Row],[PRODUCT ID]],[1]!MasterData[#Data],5,0)</f>
        <v>90</v>
      </c>
      <c r="K500" s="7">
        <f>VLOOKUP(InputData[[#This Row],[PRODUCT ID]],[1]!MasterData[#Data],6,0)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23</v>
      </c>
      <c r="C501" s="5">
        <v>5</v>
      </c>
      <c r="D501" s="5" t="s">
        <v>22</v>
      </c>
      <c r="E501" s="5" t="s">
        <v>20</v>
      </c>
      <c r="F501" s="6">
        <v>0</v>
      </c>
      <c r="G501" t="str">
        <f>VLOOKUP(InputData[[#This Row],[PRODUCT ID]],[1]!MasterData[#Data],2,0)</f>
        <v>Product04</v>
      </c>
      <c r="H501" t="str">
        <f>VLOOKUP(InputData[[#This Row],[PRODUCT ID]],[1]!MasterData[#Data],3,0)</f>
        <v>Category01</v>
      </c>
      <c r="I501" t="str">
        <f>VLOOKUP(InputData[[#This Row],[PRODUCT ID]],[1]!MasterData[#Data],4,0)</f>
        <v>Lt</v>
      </c>
      <c r="J501" s="7">
        <f>VLOOKUP(InputData[[#This Row],[PRODUCT ID]],[1]!MasterData[#Data],5,0)</f>
        <v>44</v>
      </c>
      <c r="K501" s="7">
        <f>VLOOKUP(InputData[[#This Row],[PRODUCT ID]],[1]!MasterData[#Data],6,0)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38</v>
      </c>
      <c r="C502" s="5">
        <v>5</v>
      </c>
      <c r="D502" s="5" t="s">
        <v>22</v>
      </c>
      <c r="E502" s="5" t="s">
        <v>18</v>
      </c>
      <c r="F502" s="6">
        <v>0</v>
      </c>
      <c r="G502" t="str">
        <f>VLOOKUP(InputData[[#This Row],[PRODUCT ID]],[1]!MasterData[#Data],2,0)</f>
        <v>Product32</v>
      </c>
      <c r="H502" t="str">
        <f>VLOOKUP(InputData[[#This Row],[PRODUCT ID]],[1]!MasterData[#Data],3,0)</f>
        <v>Category04</v>
      </c>
      <c r="I502" t="str">
        <f>VLOOKUP(InputData[[#This Row],[PRODUCT ID]],[1]!MasterData[#Data],4,0)</f>
        <v>Kg</v>
      </c>
      <c r="J502" s="7">
        <f>VLOOKUP(InputData[[#This Row],[PRODUCT ID]],[1]!MasterData[#Data],5,0)</f>
        <v>89</v>
      </c>
      <c r="K502" s="7">
        <f>VLOOKUP(InputData[[#This Row],[PRODUCT ID]],[1]!MasterData[#Data],6,0)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33</v>
      </c>
      <c r="C503" s="5">
        <v>15</v>
      </c>
      <c r="D503" s="5" t="s">
        <v>22</v>
      </c>
      <c r="E503" s="5" t="s">
        <v>18</v>
      </c>
      <c r="F503" s="6">
        <v>0</v>
      </c>
      <c r="G503" t="str">
        <f>VLOOKUP(InputData[[#This Row],[PRODUCT ID]],[1]!MasterData[#Data],2,0)</f>
        <v>Product34</v>
      </c>
      <c r="H503" t="str">
        <f>VLOOKUP(InputData[[#This Row],[PRODUCT ID]],[1]!MasterData[#Data],3,0)</f>
        <v>Category04</v>
      </c>
      <c r="I503" t="str">
        <f>VLOOKUP(InputData[[#This Row],[PRODUCT ID]],[1]!MasterData[#Data],4,0)</f>
        <v>Lt</v>
      </c>
      <c r="J503" s="7">
        <f>VLOOKUP(InputData[[#This Row],[PRODUCT ID]],[1]!MasterData[#Data],5,0)</f>
        <v>55</v>
      </c>
      <c r="K503" s="7">
        <f>VLOOKUP(InputData[[#This Row],[PRODUCT ID]],[1]!MasterData[#Data],6,0)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25</v>
      </c>
      <c r="C504" s="5">
        <v>8</v>
      </c>
      <c r="D504" s="5" t="s">
        <v>22</v>
      </c>
      <c r="E504" s="5" t="s">
        <v>20</v>
      </c>
      <c r="F504" s="6">
        <v>0</v>
      </c>
      <c r="G504" t="str">
        <f>VLOOKUP(InputData[[#This Row],[PRODUCT ID]],[1]!MasterData[#Data],2,0)</f>
        <v>Product31</v>
      </c>
      <c r="H504" t="str">
        <f>VLOOKUP(InputData[[#This Row],[PRODUCT ID]],[1]!MasterData[#Data],3,0)</f>
        <v>Category04</v>
      </c>
      <c r="I504" t="str">
        <f>VLOOKUP(InputData[[#This Row],[PRODUCT ID]],[1]!MasterData[#Data],4,0)</f>
        <v>Kg</v>
      </c>
      <c r="J504" s="7">
        <f>VLOOKUP(InputData[[#This Row],[PRODUCT ID]],[1]!MasterData[#Data],5,0)</f>
        <v>93</v>
      </c>
      <c r="K504" s="7">
        <f>VLOOKUP(InputData[[#This Row],[PRODUCT ID]],[1]!MasterData[#Data],6,0)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47</v>
      </c>
      <c r="C505" s="5">
        <v>2</v>
      </c>
      <c r="D505" s="5" t="s">
        <v>22</v>
      </c>
      <c r="E505" s="5" t="s">
        <v>18</v>
      </c>
      <c r="F505" s="6">
        <v>0</v>
      </c>
      <c r="G505" t="str">
        <f>VLOOKUP(InputData[[#This Row],[PRODUCT ID]],[1]!MasterData[#Data],2,0)</f>
        <v>Product15</v>
      </c>
      <c r="H505" t="str">
        <f>VLOOKUP(InputData[[#This Row],[PRODUCT ID]],[1]!MasterData[#Data],3,0)</f>
        <v>Category02</v>
      </c>
      <c r="I505" t="str">
        <f>VLOOKUP(InputData[[#This Row],[PRODUCT ID]],[1]!MasterData[#Data],4,0)</f>
        <v>No.</v>
      </c>
      <c r="J505" s="7">
        <f>VLOOKUP(InputData[[#This Row],[PRODUCT ID]],[1]!MasterData[#Data],5,0)</f>
        <v>12</v>
      </c>
      <c r="K505" s="7">
        <f>VLOOKUP(InputData[[#This Row],[PRODUCT ID]],[1]!MasterData[#Data],6,0)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53</v>
      </c>
      <c r="C506" s="5">
        <v>5</v>
      </c>
      <c r="D506" s="5" t="s">
        <v>17</v>
      </c>
      <c r="E506" s="5" t="s">
        <v>20</v>
      </c>
      <c r="F506" s="6">
        <v>0</v>
      </c>
      <c r="G506" t="str">
        <f>VLOOKUP(InputData[[#This Row],[PRODUCT ID]],[1]!MasterData[#Data],2,0)</f>
        <v>Product28</v>
      </c>
      <c r="H506" t="str">
        <f>VLOOKUP(InputData[[#This Row],[PRODUCT ID]],[1]!MasterData[#Data],3,0)</f>
        <v>Category04</v>
      </c>
      <c r="I506" t="str">
        <f>VLOOKUP(InputData[[#This Row],[PRODUCT ID]],[1]!MasterData[#Data],4,0)</f>
        <v>No.</v>
      </c>
      <c r="J506" s="7">
        <f>VLOOKUP(InputData[[#This Row],[PRODUCT ID]],[1]!MasterData[#Data],5,0)</f>
        <v>37</v>
      </c>
      <c r="K506" s="7">
        <f>VLOOKUP(InputData[[#This Row],[PRODUCT ID]],[1]!MasterData[#Data],6,0)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62</v>
      </c>
      <c r="C507" s="5">
        <v>10</v>
      </c>
      <c r="D507" s="5" t="s">
        <v>22</v>
      </c>
      <c r="E507" s="5" t="s">
        <v>20</v>
      </c>
      <c r="F507" s="6">
        <v>0</v>
      </c>
      <c r="G507" t="str">
        <f>VLOOKUP(InputData[[#This Row],[PRODUCT ID]],[1]!MasterData[#Data],2,0)</f>
        <v>Product26</v>
      </c>
      <c r="H507" t="str">
        <f>VLOOKUP(InputData[[#This Row],[PRODUCT ID]],[1]!MasterData[#Data],3,0)</f>
        <v>Category04</v>
      </c>
      <c r="I507" t="str">
        <f>VLOOKUP(InputData[[#This Row],[PRODUCT ID]],[1]!MasterData[#Data],4,0)</f>
        <v>No.</v>
      </c>
      <c r="J507" s="7">
        <f>VLOOKUP(InputData[[#This Row],[PRODUCT ID]],[1]!MasterData[#Data],5,0)</f>
        <v>18</v>
      </c>
      <c r="K507" s="7">
        <f>VLOOKUP(InputData[[#This Row],[PRODUCT ID]],[1]!MasterData[#Data],6,0)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31</v>
      </c>
      <c r="C508" s="5">
        <v>15</v>
      </c>
      <c r="D508" s="5" t="s">
        <v>22</v>
      </c>
      <c r="E508" s="5" t="s">
        <v>20</v>
      </c>
      <c r="F508" s="6">
        <v>0</v>
      </c>
      <c r="G508" t="str">
        <f>VLOOKUP(InputData[[#This Row],[PRODUCT ID]],[1]!MasterData[#Data],2,0)</f>
        <v>Product44</v>
      </c>
      <c r="H508" t="str">
        <f>VLOOKUP(InputData[[#This Row],[PRODUCT ID]],[1]!MasterData[#Data],3,0)</f>
        <v>Category05</v>
      </c>
      <c r="I508" t="str">
        <f>VLOOKUP(InputData[[#This Row],[PRODUCT ID]],[1]!MasterData[#Data],4,0)</f>
        <v>Kg</v>
      </c>
      <c r="J508" s="7">
        <f>VLOOKUP(InputData[[#This Row],[PRODUCT ID]],[1]!MasterData[#Data],5,0)</f>
        <v>76</v>
      </c>
      <c r="K508" s="7">
        <f>VLOOKUP(InputData[[#This Row],[PRODUCT ID]],[1]!MasterData[#Data],6,0)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19</v>
      </c>
      <c r="C509" s="5">
        <v>12</v>
      </c>
      <c r="D509" s="5" t="s">
        <v>22</v>
      </c>
      <c r="E509" s="5" t="s">
        <v>20</v>
      </c>
      <c r="F509" s="6">
        <v>0</v>
      </c>
      <c r="G509" t="str">
        <f>VLOOKUP(InputData[[#This Row],[PRODUCT ID]],[1]!MasterData[#Data],2,0)</f>
        <v>Product38</v>
      </c>
      <c r="H509" t="str">
        <f>VLOOKUP(InputData[[#This Row],[PRODUCT ID]],[1]!MasterData[#Data],3,0)</f>
        <v>Category05</v>
      </c>
      <c r="I509" t="str">
        <f>VLOOKUP(InputData[[#This Row],[PRODUCT ID]],[1]!MasterData[#Data],4,0)</f>
        <v>Kg</v>
      </c>
      <c r="J509" s="7">
        <f>VLOOKUP(InputData[[#This Row],[PRODUCT ID]],[1]!MasterData[#Data],5,0)</f>
        <v>72</v>
      </c>
      <c r="K509" s="7">
        <f>VLOOKUP(InputData[[#This Row],[PRODUCT ID]],[1]!MasterData[#Data],6,0)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41</v>
      </c>
      <c r="C510" s="5">
        <v>13</v>
      </c>
      <c r="D510" s="5" t="s">
        <v>22</v>
      </c>
      <c r="E510" s="5" t="s">
        <v>18</v>
      </c>
      <c r="F510" s="6">
        <v>0</v>
      </c>
      <c r="G510" t="str">
        <f>VLOOKUP(InputData[[#This Row],[PRODUCT ID]],[1]!MasterData[#Data],2,0)</f>
        <v>Product16</v>
      </c>
      <c r="H510" t="str">
        <f>VLOOKUP(InputData[[#This Row],[PRODUCT ID]],[1]!MasterData[#Data],3,0)</f>
        <v>Category02</v>
      </c>
      <c r="I510" t="str">
        <f>VLOOKUP(InputData[[#This Row],[PRODUCT ID]],[1]!MasterData[#Data],4,0)</f>
        <v>No.</v>
      </c>
      <c r="J510" s="7">
        <f>VLOOKUP(InputData[[#This Row],[PRODUCT ID]],[1]!MasterData[#Data],5,0)</f>
        <v>13</v>
      </c>
      <c r="K510" s="7">
        <f>VLOOKUP(InputData[[#This Row],[PRODUCT ID]],[1]!MasterData[#Data],6,0)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19</v>
      </c>
      <c r="C511" s="5">
        <v>5</v>
      </c>
      <c r="D511" s="5" t="s">
        <v>22</v>
      </c>
      <c r="E511" s="5" t="s">
        <v>20</v>
      </c>
      <c r="F511" s="6">
        <v>0</v>
      </c>
      <c r="G511" t="str">
        <f>VLOOKUP(InputData[[#This Row],[PRODUCT ID]],[1]!MasterData[#Data],2,0)</f>
        <v>Product38</v>
      </c>
      <c r="H511" t="str">
        <f>VLOOKUP(InputData[[#This Row],[PRODUCT ID]],[1]!MasterData[#Data],3,0)</f>
        <v>Category05</v>
      </c>
      <c r="I511" t="str">
        <f>VLOOKUP(InputData[[#This Row],[PRODUCT ID]],[1]!MasterData[#Data],4,0)</f>
        <v>Kg</v>
      </c>
      <c r="J511" s="7">
        <f>VLOOKUP(InputData[[#This Row],[PRODUCT ID]],[1]!MasterData[#Data],5,0)</f>
        <v>72</v>
      </c>
      <c r="K511" s="7">
        <f>VLOOKUP(InputData[[#This Row],[PRODUCT ID]],[1]!MasterData[#Data],6,0)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46</v>
      </c>
      <c r="C512" s="5">
        <v>5</v>
      </c>
      <c r="D512" s="5" t="s">
        <v>22</v>
      </c>
      <c r="E512" s="5" t="s">
        <v>18</v>
      </c>
      <c r="F512" s="6">
        <v>0</v>
      </c>
      <c r="G512" t="str">
        <f>VLOOKUP(InputData[[#This Row],[PRODUCT ID]],[1]!MasterData[#Data],2,0)</f>
        <v>Product27</v>
      </c>
      <c r="H512" t="str">
        <f>VLOOKUP(InputData[[#This Row],[PRODUCT ID]],[1]!MasterData[#Data],3,0)</f>
        <v>Category04</v>
      </c>
      <c r="I512" t="str">
        <f>VLOOKUP(InputData[[#This Row],[PRODUCT ID]],[1]!MasterData[#Data],4,0)</f>
        <v>Lt</v>
      </c>
      <c r="J512" s="7">
        <f>VLOOKUP(InputData[[#This Row],[PRODUCT ID]],[1]!MasterData[#Data],5,0)</f>
        <v>48</v>
      </c>
      <c r="K512" s="7">
        <f>VLOOKUP(InputData[[#This Row],[PRODUCT ID]],[1]!MasterData[#Data],6,0)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21</v>
      </c>
      <c r="C513" s="5">
        <v>9</v>
      </c>
      <c r="D513" s="5" t="s">
        <v>17</v>
      </c>
      <c r="E513" s="5" t="s">
        <v>18</v>
      </c>
      <c r="F513" s="6">
        <v>0</v>
      </c>
      <c r="G513" t="str">
        <f>VLOOKUP(InputData[[#This Row],[PRODUCT ID]],[1]!MasterData[#Data],2,0)</f>
        <v>Product13</v>
      </c>
      <c r="H513" t="str">
        <f>VLOOKUP(InputData[[#This Row],[PRODUCT ID]],[1]!MasterData[#Data],3,0)</f>
        <v>Category02</v>
      </c>
      <c r="I513" t="str">
        <f>VLOOKUP(InputData[[#This Row],[PRODUCT ID]],[1]!MasterData[#Data],4,0)</f>
        <v>Kg</v>
      </c>
      <c r="J513" s="7">
        <f>VLOOKUP(InputData[[#This Row],[PRODUCT ID]],[1]!MasterData[#Data],5,0)</f>
        <v>112</v>
      </c>
      <c r="K513" s="7">
        <f>VLOOKUP(InputData[[#This Row],[PRODUCT ID]],[1]!MasterData[#Data],6,0)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29</v>
      </c>
      <c r="C514" s="5">
        <v>10</v>
      </c>
      <c r="D514" s="5" t="s">
        <v>18</v>
      </c>
      <c r="E514" s="5" t="s">
        <v>20</v>
      </c>
      <c r="F514" s="6">
        <v>0</v>
      </c>
      <c r="G514" t="str">
        <f>VLOOKUP(InputData[[#This Row],[PRODUCT ID]],[1]!MasterData[#Data],2,0)</f>
        <v>Product14</v>
      </c>
      <c r="H514" t="str">
        <f>VLOOKUP(InputData[[#This Row],[PRODUCT ID]],[1]!MasterData[#Data],3,0)</f>
        <v>Category02</v>
      </c>
      <c r="I514" t="str">
        <f>VLOOKUP(InputData[[#This Row],[PRODUCT ID]],[1]!MasterData[#Data],4,0)</f>
        <v>Kg</v>
      </c>
      <c r="J514" s="7">
        <f>VLOOKUP(InputData[[#This Row],[PRODUCT ID]],[1]!MasterData[#Data],5,0)</f>
        <v>112</v>
      </c>
      <c r="K514" s="7">
        <f>VLOOKUP(InputData[[#This Row],[PRODUCT ID]],[1]!MasterData[#Data],6,0)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48</v>
      </c>
      <c r="C515" s="5">
        <v>9</v>
      </c>
      <c r="D515" s="5" t="s">
        <v>17</v>
      </c>
      <c r="E515" s="5" t="s">
        <v>20</v>
      </c>
      <c r="F515" s="6">
        <v>0</v>
      </c>
      <c r="G515" t="str">
        <f>VLOOKUP(InputData[[#This Row],[PRODUCT ID]],[1]!MasterData[#Data],2,0)</f>
        <v>Product30</v>
      </c>
      <c r="H515" t="str">
        <f>VLOOKUP(InputData[[#This Row],[PRODUCT ID]],[1]!MasterData[#Data],3,0)</f>
        <v>Category04</v>
      </c>
      <c r="I515" t="str">
        <f>VLOOKUP(InputData[[#This Row],[PRODUCT ID]],[1]!MasterData[#Data],4,0)</f>
        <v>Ft</v>
      </c>
      <c r="J515" s="7">
        <f>VLOOKUP(InputData[[#This Row],[PRODUCT ID]],[1]!MasterData[#Data],5,0)</f>
        <v>148</v>
      </c>
      <c r="K515" s="7">
        <f>VLOOKUP(InputData[[#This Row],[PRODUCT ID]],[1]!MasterData[#Data],6,0)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61</v>
      </c>
      <c r="C516" s="5">
        <v>10</v>
      </c>
      <c r="D516" s="5" t="s">
        <v>17</v>
      </c>
      <c r="E516" s="5" t="s">
        <v>18</v>
      </c>
      <c r="F516" s="6">
        <v>0</v>
      </c>
      <c r="G516" t="str">
        <f>VLOOKUP(InputData[[#This Row],[PRODUCT ID]],[1]!MasterData[#Data],2,0)</f>
        <v>Product41</v>
      </c>
      <c r="H516" t="str">
        <f>VLOOKUP(InputData[[#This Row],[PRODUCT ID]],[1]!MasterData[#Data],3,0)</f>
        <v>Category05</v>
      </c>
      <c r="I516" t="str">
        <f>VLOOKUP(InputData[[#This Row],[PRODUCT ID]],[1]!MasterData[#Data],4,0)</f>
        <v>Ft</v>
      </c>
      <c r="J516" s="7">
        <f>VLOOKUP(InputData[[#This Row],[PRODUCT ID]],[1]!MasterData[#Data],5,0)</f>
        <v>138</v>
      </c>
      <c r="K516" s="7">
        <f>VLOOKUP(InputData[[#This Row],[PRODUCT ID]],[1]!MasterData[#Data],6,0)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44</v>
      </c>
      <c r="C517" s="5">
        <v>4</v>
      </c>
      <c r="D517" s="5" t="s">
        <v>22</v>
      </c>
      <c r="E517" s="5" t="s">
        <v>20</v>
      </c>
      <c r="F517" s="6">
        <v>0</v>
      </c>
      <c r="G517" t="str">
        <f>VLOOKUP(InputData[[#This Row],[PRODUCT ID]],[1]!MasterData[#Data],2,0)</f>
        <v>Product05</v>
      </c>
      <c r="H517" t="str">
        <f>VLOOKUP(InputData[[#This Row],[PRODUCT ID]],[1]!MasterData[#Data],3,0)</f>
        <v>Category01</v>
      </c>
      <c r="I517" t="str">
        <f>VLOOKUP(InputData[[#This Row],[PRODUCT ID]],[1]!MasterData[#Data],4,0)</f>
        <v>Ft</v>
      </c>
      <c r="J517" s="7">
        <f>VLOOKUP(InputData[[#This Row],[PRODUCT ID]],[1]!MasterData[#Data],5,0)</f>
        <v>133</v>
      </c>
      <c r="K517" s="7">
        <f>VLOOKUP(InputData[[#This Row],[PRODUCT ID]],[1]!MasterData[#Data],6,0)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57</v>
      </c>
      <c r="C518" s="5">
        <v>13</v>
      </c>
      <c r="D518" s="5" t="s">
        <v>22</v>
      </c>
      <c r="E518" s="5" t="s">
        <v>18</v>
      </c>
      <c r="F518" s="6">
        <v>0</v>
      </c>
      <c r="G518" t="str">
        <f>VLOOKUP(InputData[[#This Row],[PRODUCT ID]],[1]!MasterData[#Data],2,0)</f>
        <v>Product09</v>
      </c>
      <c r="H518" t="str">
        <f>VLOOKUP(InputData[[#This Row],[PRODUCT ID]],[1]!MasterData[#Data],3,0)</f>
        <v>Category01</v>
      </c>
      <c r="I518" t="str">
        <f>VLOOKUP(InputData[[#This Row],[PRODUCT ID]],[1]!MasterData[#Data],4,0)</f>
        <v>No.</v>
      </c>
      <c r="J518" s="7">
        <f>VLOOKUP(InputData[[#This Row],[PRODUCT ID]],[1]!MasterData[#Data],5,0)</f>
        <v>6</v>
      </c>
      <c r="K518" s="7">
        <f>VLOOKUP(InputData[[#This Row],[PRODUCT ID]],[1]!MasterData[#Data],6,0)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31</v>
      </c>
      <c r="C519" s="5">
        <v>7</v>
      </c>
      <c r="D519" s="5" t="s">
        <v>22</v>
      </c>
      <c r="E519" s="5" t="s">
        <v>18</v>
      </c>
      <c r="F519" s="6">
        <v>0</v>
      </c>
      <c r="G519" t="str">
        <f>VLOOKUP(InputData[[#This Row],[PRODUCT ID]],[1]!MasterData[#Data],2,0)</f>
        <v>Product44</v>
      </c>
      <c r="H519" t="str">
        <f>VLOOKUP(InputData[[#This Row],[PRODUCT ID]],[1]!MasterData[#Data],3,0)</f>
        <v>Category05</v>
      </c>
      <c r="I519" t="str">
        <f>VLOOKUP(InputData[[#This Row],[PRODUCT ID]],[1]!MasterData[#Data],4,0)</f>
        <v>Kg</v>
      </c>
      <c r="J519" s="7">
        <f>VLOOKUP(InputData[[#This Row],[PRODUCT ID]],[1]!MasterData[#Data],5,0)</f>
        <v>76</v>
      </c>
      <c r="K519" s="7">
        <f>VLOOKUP(InputData[[#This Row],[PRODUCT ID]],[1]!MasterData[#Data],6,0)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51</v>
      </c>
      <c r="C520" s="5">
        <v>14</v>
      </c>
      <c r="D520" s="5" t="s">
        <v>22</v>
      </c>
      <c r="E520" s="5" t="s">
        <v>20</v>
      </c>
      <c r="F520" s="6">
        <v>0</v>
      </c>
      <c r="G520" t="str">
        <f>VLOOKUP(InputData[[#This Row],[PRODUCT ID]],[1]!MasterData[#Data],2,0)</f>
        <v>Product11</v>
      </c>
      <c r="H520" t="str">
        <f>VLOOKUP(InputData[[#This Row],[PRODUCT ID]],[1]!MasterData[#Data],3,0)</f>
        <v>Category02</v>
      </c>
      <c r="I520" t="str">
        <f>VLOOKUP(InputData[[#This Row],[PRODUCT ID]],[1]!MasterData[#Data],4,0)</f>
        <v>Lt</v>
      </c>
      <c r="J520" s="7">
        <f>VLOOKUP(InputData[[#This Row],[PRODUCT ID]],[1]!MasterData[#Data],5,0)</f>
        <v>44</v>
      </c>
      <c r="K520" s="7">
        <f>VLOOKUP(InputData[[#This Row],[PRODUCT ID]],[1]!MasterData[#Data],6,0)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57</v>
      </c>
      <c r="C521" s="5">
        <v>11</v>
      </c>
      <c r="D521" s="5" t="s">
        <v>18</v>
      </c>
      <c r="E521" s="5" t="s">
        <v>18</v>
      </c>
      <c r="F521" s="6">
        <v>0</v>
      </c>
      <c r="G521" t="str">
        <f>VLOOKUP(InputData[[#This Row],[PRODUCT ID]],[1]!MasterData[#Data],2,0)</f>
        <v>Product09</v>
      </c>
      <c r="H521" t="str">
        <f>VLOOKUP(InputData[[#This Row],[PRODUCT ID]],[1]!MasterData[#Data],3,0)</f>
        <v>Category01</v>
      </c>
      <c r="I521" t="str">
        <f>VLOOKUP(InputData[[#This Row],[PRODUCT ID]],[1]!MasterData[#Data],4,0)</f>
        <v>No.</v>
      </c>
      <c r="J521" s="7">
        <f>VLOOKUP(InputData[[#This Row],[PRODUCT ID]],[1]!MasterData[#Data],5,0)</f>
        <v>6</v>
      </c>
      <c r="K521" s="7">
        <f>VLOOKUP(InputData[[#This Row],[PRODUCT ID]],[1]!MasterData[#Data],6,0)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35</v>
      </c>
      <c r="C522" s="5">
        <v>10</v>
      </c>
      <c r="D522" s="5" t="s">
        <v>22</v>
      </c>
      <c r="E522" s="5" t="s">
        <v>18</v>
      </c>
      <c r="F522" s="6">
        <v>0</v>
      </c>
      <c r="G522" t="str">
        <f>VLOOKUP(InputData[[#This Row],[PRODUCT ID]],[1]!MasterData[#Data],2,0)</f>
        <v>Product06</v>
      </c>
      <c r="H522" t="str">
        <f>VLOOKUP(InputData[[#This Row],[PRODUCT ID]],[1]!MasterData[#Data],3,0)</f>
        <v>Category01</v>
      </c>
      <c r="I522" t="str">
        <f>VLOOKUP(InputData[[#This Row],[PRODUCT ID]],[1]!MasterData[#Data],4,0)</f>
        <v>Kg</v>
      </c>
      <c r="J522" s="7">
        <f>VLOOKUP(InputData[[#This Row],[PRODUCT ID]],[1]!MasterData[#Data],5,0)</f>
        <v>75</v>
      </c>
      <c r="K522" s="7">
        <f>VLOOKUP(InputData[[#This Row],[PRODUCT ID]],[1]!MasterData[#Data],6,0)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45</v>
      </c>
      <c r="C523" s="5">
        <v>15</v>
      </c>
      <c r="D523" s="5" t="s">
        <v>22</v>
      </c>
      <c r="E523" s="5" t="s">
        <v>18</v>
      </c>
      <c r="F523" s="6">
        <v>0</v>
      </c>
      <c r="G523" t="str">
        <f>VLOOKUP(InputData[[#This Row],[PRODUCT ID]],[1]!MasterData[#Data],2,0)</f>
        <v>Product08</v>
      </c>
      <c r="H523" t="str">
        <f>VLOOKUP(InputData[[#This Row],[PRODUCT ID]],[1]!MasterData[#Data],3,0)</f>
        <v>Category01</v>
      </c>
      <c r="I523" t="str">
        <f>VLOOKUP(InputData[[#This Row],[PRODUCT ID]],[1]!MasterData[#Data],4,0)</f>
        <v>Kg</v>
      </c>
      <c r="J523" s="7">
        <f>VLOOKUP(InputData[[#This Row],[PRODUCT ID]],[1]!MasterData[#Data],5,0)</f>
        <v>83</v>
      </c>
      <c r="K523" s="7">
        <f>VLOOKUP(InputData[[#This Row],[PRODUCT ID]],[1]!MasterData[#Data],6,0)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30</v>
      </c>
      <c r="C524" s="5">
        <v>1</v>
      </c>
      <c r="D524" s="5" t="s">
        <v>17</v>
      </c>
      <c r="E524" s="5" t="s">
        <v>20</v>
      </c>
      <c r="F524" s="6">
        <v>0</v>
      </c>
      <c r="G524" t="str">
        <f>VLOOKUP(InputData[[#This Row],[PRODUCT ID]],[1]!MasterData[#Data],2,0)</f>
        <v>Product42</v>
      </c>
      <c r="H524" t="str">
        <f>VLOOKUP(InputData[[#This Row],[PRODUCT ID]],[1]!MasterData[#Data],3,0)</f>
        <v>Category05</v>
      </c>
      <c r="I524" t="str">
        <f>VLOOKUP(InputData[[#This Row],[PRODUCT ID]],[1]!MasterData[#Data],4,0)</f>
        <v>Ft</v>
      </c>
      <c r="J524" s="7">
        <f>VLOOKUP(InputData[[#This Row],[PRODUCT ID]],[1]!MasterData[#Data],5,0)</f>
        <v>120</v>
      </c>
      <c r="K524" s="7">
        <f>VLOOKUP(InputData[[#This Row],[PRODUCT ID]],[1]!MasterData[#Data],6,0)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61</v>
      </c>
      <c r="C525" s="5">
        <v>14</v>
      </c>
      <c r="D525" s="5" t="s">
        <v>22</v>
      </c>
      <c r="E525" s="5" t="s">
        <v>18</v>
      </c>
      <c r="F525" s="6">
        <v>0</v>
      </c>
      <c r="G525" t="str">
        <f>VLOOKUP(InputData[[#This Row],[PRODUCT ID]],[1]!MasterData[#Data],2,0)</f>
        <v>Product41</v>
      </c>
      <c r="H525" t="str">
        <f>VLOOKUP(InputData[[#This Row],[PRODUCT ID]],[1]!MasterData[#Data],3,0)</f>
        <v>Category05</v>
      </c>
      <c r="I525" t="str">
        <f>VLOOKUP(InputData[[#This Row],[PRODUCT ID]],[1]!MasterData[#Data],4,0)</f>
        <v>Ft</v>
      </c>
      <c r="J525" s="7">
        <f>VLOOKUP(InputData[[#This Row],[PRODUCT ID]],[1]!MasterData[#Data],5,0)</f>
        <v>138</v>
      </c>
      <c r="K525" s="7">
        <f>VLOOKUP(InputData[[#This Row],[PRODUCT ID]],[1]!MasterData[#Data],6,0)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58</v>
      </c>
      <c r="C526" s="5">
        <v>12</v>
      </c>
      <c r="D526" s="5" t="s">
        <v>18</v>
      </c>
      <c r="E526" s="5" t="s">
        <v>18</v>
      </c>
      <c r="F526" s="6">
        <v>0</v>
      </c>
      <c r="G526" t="str">
        <f>VLOOKUP(InputData[[#This Row],[PRODUCT ID]],[1]!MasterData[#Data],2,0)</f>
        <v>Product33</v>
      </c>
      <c r="H526" t="str">
        <f>VLOOKUP(InputData[[#This Row],[PRODUCT ID]],[1]!MasterData[#Data],3,0)</f>
        <v>Category04</v>
      </c>
      <c r="I526" t="str">
        <f>VLOOKUP(InputData[[#This Row],[PRODUCT ID]],[1]!MasterData[#Data],4,0)</f>
        <v>Kg</v>
      </c>
      <c r="J526" s="7">
        <f>VLOOKUP(InputData[[#This Row],[PRODUCT ID]],[1]!MasterData[#Data],5,0)</f>
        <v>95</v>
      </c>
      <c r="K526" s="7">
        <f>VLOOKUP(InputData[[#This Row],[PRODUCT ID]],[1]!MasterData[#Data],6,0)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51</v>
      </c>
      <c r="C527" s="5">
        <v>6</v>
      </c>
      <c r="D527" s="5" t="s">
        <v>18</v>
      </c>
      <c r="E527" s="5" t="s">
        <v>18</v>
      </c>
      <c r="F527" s="6">
        <v>0</v>
      </c>
      <c r="G527" t="str">
        <f>VLOOKUP(InputData[[#This Row],[PRODUCT ID]],[1]!MasterData[#Data],2,0)</f>
        <v>Product11</v>
      </c>
      <c r="H527" t="str">
        <f>VLOOKUP(InputData[[#This Row],[PRODUCT ID]],[1]!MasterData[#Data],3,0)</f>
        <v>Category02</v>
      </c>
      <c r="I527" t="str">
        <f>VLOOKUP(InputData[[#This Row],[PRODUCT ID]],[1]!MasterData[#Data],4,0)</f>
        <v>Lt</v>
      </c>
      <c r="J527" s="7">
        <f>VLOOKUP(InputData[[#This Row],[PRODUCT ID]],[1]!MasterData[#Data],5,0)</f>
        <v>44</v>
      </c>
      <c r="K527" s="7">
        <f>VLOOKUP(InputData[[#This Row],[PRODUCT ID]],[1]!MasterData[#Data],6,0)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51</v>
      </c>
      <c r="C528" s="5">
        <v>3</v>
      </c>
      <c r="D528" s="5" t="s">
        <v>17</v>
      </c>
      <c r="E528" s="5" t="s">
        <v>20</v>
      </c>
      <c r="F528" s="6">
        <v>0</v>
      </c>
      <c r="G528" t="str">
        <f>VLOOKUP(InputData[[#This Row],[PRODUCT ID]],[1]!MasterData[#Data],2,0)</f>
        <v>Product11</v>
      </c>
      <c r="H528" t="str">
        <f>VLOOKUP(InputData[[#This Row],[PRODUCT ID]],[1]!MasterData[#Data],3,0)</f>
        <v>Category02</v>
      </c>
      <c r="I528" t="str">
        <f>VLOOKUP(InputData[[#This Row],[PRODUCT ID]],[1]!MasterData[#Data],4,0)</f>
        <v>Lt</v>
      </c>
      <c r="J528" s="7">
        <f>VLOOKUP(InputData[[#This Row],[PRODUCT ID]],[1]!MasterData[#Data],5,0)</f>
        <v>44</v>
      </c>
      <c r="K528" s="7">
        <f>VLOOKUP(InputData[[#This Row],[PRODUCT ID]],[1]!MasterData[#Data],6,0)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qref="D2:D528" xr:uid="{D8DE9843-8D19-4BDC-8F70-DA5057E78DA1}">
      <formula1>"Online,Wholesaler,Direct Sales"</formula1>
    </dataValidation>
    <dataValidation type="whole" allowBlank="1" showInputMessage="1" showErrorMessage="1" sqref="C2:C528" xr:uid="{B78E59A7-DA74-43BF-A787-C0FAA536B2B4}">
      <formula1>1</formula1>
      <formula2>1000</formula2>
    </dataValidation>
    <dataValidation type="list" allowBlank="1" showInputMessage="1" showErrorMessage="1" sqref="E2:E528" xr:uid="{0C71C5A0-BAD8-4F75-BB24-10C67CD4BC50}">
      <formula1>"Online,Cash"</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45"/>
  <sheetViews>
    <sheetView zoomScale="105" workbookViewId="0">
      <selection activeCell="T21" sqref="T21"/>
    </sheetView>
  </sheetViews>
  <sheetFormatPr defaultRowHeight="14.4" x14ac:dyDescent="0.3"/>
  <cols>
    <col min="1" max="1" width="29" customWidth="1"/>
    <col min="2" max="2" width="16.88671875" customWidth="1"/>
    <col min="3" max="3" width="22.88671875" customWidth="1"/>
    <col min="4" max="4" width="23.5546875" customWidth="1"/>
  </cols>
  <sheetData>
    <row r="1" spans="1:18" x14ac:dyDescent="0.3">
      <c r="A1" t="s">
        <v>64</v>
      </c>
    </row>
    <row r="3" spans="1:18" x14ac:dyDescent="0.3">
      <c r="A3" t="s">
        <v>65</v>
      </c>
    </row>
    <row r="5" spans="1:18" x14ac:dyDescent="0.3">
      <c r="A5" s="8" t="s">
        <v>66</v>
      </c>
      <c r="B5" s="8" t="s">
        <v>69</v>
      </c>
      <c r="C5" s="8"/>
    </row>
    <row r="6" spans="1:18" x14ac:dyDescent="0.3">
      <c r="A6">
        <v>2021</v>
      </c>
      <c r="B6" s="7">
        <v>401411.92</v>
      </c>
    </row>
    <row r="7" spans="1:18" x14ac:dyDescent="0.3">
      <c r="A7">
        <v>2022</v>
      </c>
      <c r="B7" s="8" t="s">
        <v>70</v>
      </c>
    </row>
    <row r="8" spans="1:18" x14ac:dyDescent="0.3">
      <c r="B8" s="7">
        <v>332504</v>
      </c>
    </row>
    <row r="9" spans="1:18" x14ac:dyDescent="0.3">
      <c r="A9" s="8" t="s">
        <v>67</v>
      </c>
    </row>
    <row r="10" spans="1:18" x14ac:dyDescent="0.3">
      <c r="A10">
        <v>1</v>
      </c>
      <c r="R10">
        <f>SUM(Calcs!M:M)</f>
        <v>0</v>
      </c>
    </row>
    <row r="12" spans="1:18" x14ac:dyDescent="0.3">
      <c r="A12" s="8" t="s">
        <v>68</v>
      </c>
    </row>
    <row r="13" spans="1:18" x14ac:dyDescent="0.3">
      <c r="A13">
        <f>INDEX(A6:A7,A10)</f>
        <v>2021</v>
      </c>
    </row>
    <row r="16" spans="1:18" x14ac:dyDescent="0.3">
      <c r="A16" s="8" t="s">
        <v>71</v>
      </c>
      <c r="B16" t="s">
        <v>93</v>
      </c>
      <c r="C16" t="s">
        <v>69</v>
      </c>
      <c r="D16" t="s">
        <v>70</v>
      </c>
    </row>
    <row r="17" spans="1:20" x14ac:dyDescent="0.3">
      <c r="A17" t="s">
        <v>17</v>
      </c>
      <c r="B17" t="s">
        <v>78</v>
      </c>
      <c r="C17" s="11">
        <v>401411.92</v>
      </c>
      <c r="D17" s="11">
        <v>332504</v>
      </c>
    </row>
    <row r="18" spans="1:20" x14ac:dyDescent="0.3">
      <c r="A18" t="s">
        <v>18</v>
      </c>
      <c r="C18" s="7"/>
      <c r="D18" s="7"/>
    </row>
    <row r="19" spans="1:20" x14ac:dyDescent="0.3">
      <c r="A19" t="s">
        <v>22</v>
      </c>
      <c r="C19" s="7"/>
      <c r="D19" s="7"/>
    </row>
    <row r="20" spans="1:20" x14ac:dyDescent="0.3">
      <c r="C20" s="7"/>
      <c r="D20" s="7"/>
      <c r="T20">
        <f>SUM('Sourse data'!M2:M531)</f>
        <v>401411.91999999969</v>
      </c>
    </row>
    <row r="21" spans="1:20" x14ac:dyDescent="0.3">
      <c r="A21" s="8" t="s">
        <v>72</v>
      </c>
      <c r="C21" s="7"/>
      <c r="D21" s="7"/>
    </row>
    <row r="22" spans="1:20" x14ac:dyDescent="0.3">
      <c r="A22" t="s">
        <v>73</v>
      </c>
      <c r="C22" s="7"/>
      <c r="D22" s="7"/>
    </row>
    <row r="23" spans="1:20" x14ac:dyDescent="0.3">
      <c r="A23" t="s">
        <v>20</v>
      </c>
      <c r="C23" s="7"/>
      <c r="D23" s="7"/>
    </row>
    <row r="24" spans="1:20" x14ac:dyDescent="0.3">
      <c r="C24" s="7"/>
      <c r="D24" s="7"/>
    </row>
    <row r="25" spans="1:20" x14ac:dyDescent="0.3">
      <c r="C25" s="7"/>
      <c r="D25" s="7"/>
    </row>
    <row r="26" spans="1:20" x14ac:dyDescent="0.3">
      <c r="C26" s="7"/>
      <c r="D26" s="7"/>
    </row>
    <row r="27" spans="1:20" x14ac:dyDescent="0.3">
      <c r="C27" s="7"/>
      <c r="D27" s="7"/>
    </row>
    <row r="28" spans="1:20" x14ac:dyDescent="0.3">
      <c r="C28" s="7"/>
      <c r="D28" s="7"/>
    </row>
    <row r="29" spans="1:20" x14ac:dyDescent="0.3">
      <c r="C29" s="7"/>
    </row>
    <row r="30" spans="1:20" x14ac:dyDescent="0.3">
      <c r="C30" s="7"/>
    </row>
    <row r="32" spans="1:20" x14ac:dyDescent="0.3">
      <c r="F32" t="b">
        <v>1</v>
      </c>
      <c r="G32" t="b">
        <v>1</v>
      </c>
      <c r="H32" t="b">
        <v>1</v>
      </c>
    </row>
    <row r="33" spans="5:6" x14ac:dyDescent="0.3">
      <c r="E33" t="s">
        <v>94</v>
      </c>
      <c r="F33" t="s">
        <v>95</v>
      </c>
    </row>
    <row r="34" spans="5:6" x14ac:dyDescent="0.3">
      <c r="E34" t="s">
        <v>78</v>
      </c>
      <c r="F34" t="s">
        <v>101</v>
      </c>
    </row>
    <row r="35" spans="5:6" x14ac:dyDescent="0.3">
      <c r="E35" t="s">
        <v>79</v>
      </c>
      <c r="F35" t="e">
        <f>IF($F$32=TRUE,VLOOKUP(E35,$B$16:$D$28,3,0),Null)</f>
        <v>#N/A</v>
      </c>
    </row>
    <row r="36" spans="5:6" x14ac:dyDescent="0.3">
      <c r="E36" t="s">
        <v>80</v>
      </c>
      <c r="F36" t="e">
        <f>IF($F$32=TRUE,VLOOKUP(E36,$B$16:$D$28,3,0),Null)</f>
        <v>#N/A</v>
      </c>
    </row>
    <row r="37" spans="5:6" x14ac:dyDescent="0.3">
      <c r="E37" t="s">
        <v>81</v>
      </c>
      <c r="F37" t="e">
        <f>IF($F$32=TRUE,VLOOKUP(E37,$B$16:$D$28,3,0),Null)</f>
        <v>#N/A</v>
      </c>
    </row>
    <row r="38" spans="5:6" x14ac:dyDescent="0.3">
      <c r="E38" t="s">
        <v>82</v>
      </c>
      <c r="F38" t="e">
        <f>IF($F$32=TRUE,VLOOKUP(E38,$B$16:$D$28,3,0),Null)</f>
        <v>#N/A</v>
      </c>
    </row>
    <row r="39" spans="5:6" x14ac:dyDescent="0.3">
      <c r="E39" t="s">
        <v>83</v>
      </c>
      <c r="F39" t="e">
        <f>IF($F$32=TRUE,VLOOKUP(E39,$B$16:$D$28,3,0),Null)</f>
        <v>#N/A</v>
      </c>
    </row>
    <row r="40" spans="5:6" x14ac:dyDescent="0.3">
      <c r="E40" t="s">
        <v>84</v>
      </c>
      <c r="F40" t="e">
        <f>IF($F$32=TRUE,VLOOKUP(E40,$B$16:$D$28,3,0),Null)</f>
        <v>#N/A</v>
      </c>
    </row>
    <row r="41" spans="5:6" x14ac:dyDescent="0.3">
      <c r="E41" t="s">
        <v>85</v>
      </c>
      <c r="F41" t="e">
        <f>IF($F$32=TRUE,VLOOKUP(E41,$B$16:$D$28,3,0),Null)</f>
        <v>#N/A</v>
      </c>
    </row>
    <row r="42" spans="5:6" x14ac:dyDescent="0.3">
      <c r="E42" t="s">
        <v>86</v>
      </c>
      <c r="F42" t="e">
        <f>IF($F$32=TRUE,VLOOKUP(E42,$B$16:$D$28,3,0),Null)</f>
        <v>#N/A</v>
      </c>
    </row>
    <row r="43" spans="5:6" x14ac:dyDescent="0.3">
      <c r="E43" t="s">
        <v>87</v>
      </c>
      <c r="F43" t="e">
        <f>IF($F$32=TRUE,VLOOKUP(E43,$B$16:$D$28,3,0),Null)</f>
        <v>#N/A</v>
      </c>
    </row>
    <row r="44" spans="5:6" x14ac:dyDescent="0.3">
      <c r="E44" t="s">
        <v>88</v>
      </c>
      <c r="F44" t="e">
        <f>IF($F$32=TRUE,VLOOKUP(E44,$B$16:$D$28,3,0),Null)</f>
        <v>#N/A</v>
      </c>
    </row>
    <row r="45" spans="5:6" x14ac:dyDescent="0.3">
      <c r="E45" t="s">
        <v>89</v>
      </c>
      <c r="F45" t="e">
        <f>IF($F$32=TRUE,VLOOKUP(E45,$B$16:$D$28,3,0),Null)</f>
        <v>#N/A</v>
      </c>
    </row>
  </sheetData>
  <autoFilter ref="A16:B39" xr:uid="{00000000-0009-0000-0000-000009000000}"/>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Button 1">
              <controlPr defaultSize="0" print="0" autoFill="0" autoPict="0" macro="[0]!year">
                <anchor moveWithCells="1">
                  <from>
                    <xdr:col>5</xdr:col>
                    <xdr:colOff>480060</xdr:colOff>
                    <xdr:row>5</xdr:row>
                    <xdr:rowOff>160020</xdr:rowOff>
                  </from>
                  <to>
                    <xdr:col>6</xdr:col>
                    <xdr:colOff>411480</xdr:colOff>
                    <xdr:row>7</xdr:row>
                    <xdr:rowOff>22860</xdr:rowOff>
                  </to>
                </anchor>
              </controlPr>
            </control>
          </mc:Choice>
        </mc:AlternateContent>
        <mc:AlternateContent xmlns:mc="http://schemas.openxmlformats.org/markup-compatibility/2006">
          <mc:Choice Requires="x14">
            <control shapeId="3074" r:id="rId5" name="Drop Down 2">
              <controlPr defaultSize="0" autoLine="0" autoPict="0">
                <anchor moveWithCells="1">
                  <from>
                    <xdr:col>10</xdr:col>
                    <xdr:colOff>213360</xdr:colOff>
                    <xdr:row>8</xdr:row>
                    <xdr:rowOff>68580</xdr:rowOff>
                  </from>
                  <to>
                    <xdr:col>12</xdr:col>
                    <xdr:colOff>403860</xdr:colOff>
                    <xdr:row>10</xdr:row>
                    <xdr:rowOff>22860</xdr:rowOff>
                  </to>
                </anchor>
              </controlPr>
            </control>
          </mc:Choice>
        </mc:AlternateContent>
        <mc:AlternateContent xmlns:mc="http://schemas.openxmlformats.org/markup-compatibility/2006">
          <mc:Choice Requires="x14">
            <control shapeId="3078" r:id="rId6" name="Drop Down 6">
              <controlPr defaultSize="0" autoLine="0" autoPict="0">
                <anchor moveWithCells="1">
                  <from>
                    <xdr:col>9</xdr:col>
                    <xdr:colOff>182880</xdr:colOff>
                    <xdr:row>13</xdr:row>
                    <xdr:rowOff>152400</xdr:rowOff>
                  </from>
                  <to>
                    <xdr:col>12</xdr:col>
                    <xdr:colOff>106680</xdr:colOff>
                    <xdr:row>15</xdr:row>
                    <xdr:rowOff>45720</xdr:rowOff>
                  </to>
                </anchor>
              </controlPr>
            </control>
          </mc:Choice>
        </mc:AlternateContent>
        <mc:AlternateContent xmlns:mc="http://schemas.openxmlformats.org/markup-compatibility/2006">
          <mc:Choice Requires="x14">
            <control shapeId="3081" r:id="rId7" name="Drop Down 9">
              <controlPr defaultSize="0" autoLine="0" autoPict="0">
                <anchor moveWithCells="1">
                  <from>
                    <xdr:col>9</xdr:col>
                    <xdr:colOff>388620</xdr:colOff>
                    <xdr:row>22</xdr:row>
                    <xdr:rowOff>22860</xdr:rowOff>
                  </from>
                  <to>
                    <xdr:col>12</xdr:col>
                    <xdr:colOff>419100</xdr:colOff>
                    <xdr:row>23</xdr:row>
                    <xdr:rowOff>121920</xdr:rowOff>
                  </to>
                </anchor>
              </controlPr>
            </control>
          </mc:Choice>
        </mc:AlternateContent>
        <mc:AlternateContent xmlns:mc="http://schemas.openxmlformats.org/markup-compatibility/2006">
          <mc:Choice Requires="x14">
            <control shapeId="3082" r:id="rId8" name="Button 10">
              <controlPr defaultSize="0" print="0" autoFill="0" autoPict="0" macro="[0]!Month">
                <anchor moveWithCells="1">
                  <from>
                    <xdr:col>1</xdr:col>
                    <xdr:colOff>685800</xdr:colOff>
                    <xdr:row>11</xdr:row>
                    <xdr:rowOff>121920</xdr:rowOff>
                  </from>
                  <to>
                    <xdr:col>2</xdr:col>
                    <xdr:colOff>175260</xdr:colOff>
                    <xdr:row>12</xdr:row>
                    <xdr:rowOff>175260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3A318-B3A4-49AB-A20E-6B95935FA91F}">
  <dimension ref="E9"/>
  <sheetViews>
    <sheetView showGridLines="0" showRowColHeaders="0" tabSelected="1" workbookViewId="0">
      <selection activeCell="D36" sqref="D36"/>
    </sheetView>
  </sheetViews>
  <sheetFormatPr defaultRowHeight="14.4" x14ac:dyDescent="0.3"/>
  <sheetData>
    <row r="9" spans="5:5" x14ac:dyDescent="0.3">
      <c r="E9"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560B-2006-4EBA-962C-901D7A69291F}">
  <dimension ref="A1:G46"/>
  <sheetViews>
    <sheetView workbookViewId="0">
      <selection sqref="A1:G46"/>
    </sheetView>
  </sheetViews>
  <sheetFormatPr defaultRowHeight="14.4" x14ac:dyDescent="0.3"/>
  <cols>
    <col min="1" max="1" width="18.21875" customWidth="1"/>
    <col min="2" max="3" width="15.6640625" customWidth="1"/>
    <col min="4" max="4" width="11.5546875" customWidth="1"/>
    <col min="5" max="5" width="19.109375" customWidth="1"/>
    <col min="6" max="6" width="17" customWidth="1"/>
    <col min="7" max="7" width="15.33203125" customWidth="1"/>
  </cols>
  <sheetData>
    <row r="1" spans="1:7" ht="15" thickBot="1" x14ac:dyDescent="0.35">
      <c r="A1" s="17" t="s">
        <v>1</v>
      </c>
      <c r="B1" s="17" t="s">
        <v>6</v>
      </c>
      <c r="C1" s="17" t="s">
        <v>7</v>
      </c>
      <c r="D1" s="17" t="s">
        <v>8</v>
      </c>
      <c r="E1" s="17" t="s">
        <v>9</v>
      </c>
      <c r="F1" s="17" t="s">
        <v>10</v>
      </c>
      <c r="G1" s="17" t="s">
        <v>107</v>
      </c>
    </row>
    <row r="2" spans="1:7" x14ac:dyDescent="0.3">
      <c r="A2" t="s">
        <v>36</v>
      </c>
      <c r="B2" t="s">
        <v>108</v>
      </c>
      <c r="C2" t="s">
        <v>96</v>
      </c>
      <c r="D2" t="s">
        <v>92</v>
      </c>
      <c r="E2">
        <v>98</v>
      </c>
      <c r="F2">
        <v>103.88</v>
      </c>
      <c r="G2" t="str">
        <f t="shared" ref="G2:G46" si="0">IF(E1&lt;50,"Bad",IF(E1&lt;=100,"Good","Very good"))</f>
        <v>Very good</v>
      </c>
    </row>
    <row r="3" spans="1:7" x14ac:dyDescent="0.3">
      <c r="A3" t="s">
        <v>49</v>
      </c>
      <c r="B3" t="s">
        <v>109</v>
      </c>
      <c r="C3" t="s">
        <v>96</v>
      </c>
      <c r="D3" t="s">
        <v>92</v>
      </c>
      <c r="E3">
        <v>105</v>
      </c>
      <c r="F3">
        <v>142.80000000000001</v>
      </c>
      <c r="G3" t="str">
        <f t="shared" si="0"/>
        <v>Good</v>
      </c>
    </row>
    <row r="4" spans="1:7" x14ac:dyDescent="0.3">
      <c r="A4" t="s">
        <v>26</v>
      </c>
      <c r="B4" t="s">
        <v>110</v>
      </c>
      <c r="C4" t="s">
        <v>96</v>
      </c>
      <c r="D4" t="s">
        <v>92</v>
      </c>
      <c r="E4">
        <v>71</v>
      </c>
      <c r="F4">
        <v>80.94</v>
      </c>
      <c r="G4" t="str">
        <f t="shared" si="0"/>
        <v>Very good</v>
      </c>
    </row>
    <row r="5" spans="1:7" x14ac:dyDescent="0.3">
      <c r="A5" t="s">
        <v>23</v>
      </c>
      <c r="B5" t="s">
        <v>111</v>
      </c>
      <c r="C5" t="s">
        <v>96</v>
      </c>
      <c r="D5" t="s">
        <v>106</v>
      </c>
      <c r="E5">
        <v>44</v>
      </c>
      <c r="F5">
        <v>48.84</v>
      </c>
      <c r="G5" t="str">
        <f t="shared" si="0"/>
        <v>Good</v>
      </c>
    </row>
    <row r="6" spans="1:7" x14ac:dyDescent="0.3">
      <c r="A6" t="s">
        <v>44</v>
      </c>
      <c r="B6" t="s">
        <v>112</v>
      </c>
      <c r="C6" t="s">
        <v>96</v>
      </c>
      <c r="D6" t="s">
        <v>113</v>
      </c>
      <c r="E6">
        <v>133</v>
      </c>
      <c r="F6">
        <v>155.61000000000001</v>
      </c>
      <c r="G6" t="str">
        <f t="shared" si="0"/>
        <v>Bad</v>
      </c>
    </row>
    <row r="7" spans="1:7" x14ac:dyDescent="0.3">
      <c r="A7" t="s">
        <v>35</v>
      </c>
      <c r="B7" t="s">
        <v>114</v>
      </c>
      <c r="C7" t="s">
        <v>96</v>
      </c>
      <c r="D7" t="s">
        <v>92</v>
      </c>
      <c r="E7">
        <v>75</v>
      </c>
      <c r="F7">
        <v>85.5</v>
      </c>
      <c r="G7" t="str">
        <f t="shared" si="0"/>
        <v>Very good</v>
      </c>
    </row>
    <row r="8" spans="1:7" x14ac:dyDescent="0.3">
      <c r="A8" t="s">
        <v>56</v>
      </c>
      <c r="B8" t="s">
        <v>115</v>
      </c>
      <c r="C8" t="s">
        <v>96</v>
      </c>
      <c r="D8" t="s">
        <v>106</v>
      </c>
      <c r="E8">
        <v>43</v>
      </c>
      <c r="F8">
        <v>47.730000000000004</v>
      </c>
      <c r="G8" t="str">
        <f t="shared" si="0"/>
        <v>Good</v>
      </c>
    </row>
    <row r="9" spans="1:7" x14ac:dyDescent="0.3">
      <c r="A9" t="s">
        <v>45</v>
      </c>
      <c r="B9" t="s">
        <v>116</v>
      </c>
      <c r="C9" t="s">
        <v>96</v>
      </c>
      <c r="D9" t="s">
        <v>92</v>
      </c>
      <c r="E9">
        <v>83</v>
      </c>
      <c r="F9">
        <v>94.62</v>
      </c>
      <c r="G9" t="str">
        <f t="shared" si="0"/>
        <v>Bad</v>
      </c>
    </row>
    <row r="10" spans="1:7" x14ac:dyDescent="0.3">
      <c r="A10" t="s">
        <v>57</v>
      </c>
      <c r="B10" t="s">
        <v>117</v>
      </c>
      <c r="C10" t="s">
        <v>96</v>
      </c>
      <c r="D10" t="s">
        <v>118</v>
      </c>
      <c r="E10">
        <v>6</v>
      </c>
      <c r="F10">
        <v>7.8599999999999994</v>
      </c>
      <c r="G10" t="str">
        <f t="shared" si="0"/>
        <v>Good</v>
      </c>
    </row>
    <row r="11" spans="1:7" x14ac:dyDescent="0.3">
      <c r="A11" t="s">
        <v>40</v>
      </c>
      <c r="B11" t="s">
        <v>119</v>
      </c>
      <c r="C11" t="s">
        <v>97</v>
      </c>
      <c r="D11" t="s">
        <v>113</v>
      </c>
      <c r="E11">
        <v>148</v>
      </c>
      <c r="F11">
        <v>164.28</v>
      </c>
      <c r="G11" t="str">
        <f t="shared" si="0"/>
        <v>Bad</v>
      </c>
    </row>
    <row r="12" spans="1:7" x14ac:dyDescent="0.3">
      <c r="A12" t="s">
        <v>51</v>
      </c>
      <c r="B12" t="s">
        <v>120</v>
      </c>
      <c r="C12" t="s">
        <v>97</v>
      </c>
      <c r="D12" t="s">
        <v>106</v>
      </c>
      <c r="E12">
        <v>44</v>
      </c>
      <c r="F12">
        <v>48.4</v>
      </c>
      <c r="G12" t="str">
        <f t="shared" si="0"/>
        <v>Very good</v>
      </c>
    </row>
    <row r="13" spans="1:7" x14ac:dyDescent="0.3">
      <c r="A13" t="s">
        <v>55</v>
      </c>
      <c r="B13" t="s">
        <v>121</v>
      </c>
      <c r="C13" t="s">
        <v>97</v>
      </c>
      <c r="D13" t="s">
        <v>92</v>
      </c>
      <c r="E13">
        <v>73</v>
      </c>
      <c r="F13">
        <v>94.17</v>
      </c>
      <c r="G13" t="str">
        <f t="shared" si="0"/>
        <v>Bad</v>
      </c>
    </row>
    <row r="14" spans="1:7" x14ac:dyDescent="0.3">
      <c r="A14" t="s">
        <v>21</v>
      </c>
      <c r="B14" t="s">
        <v>122</v>
      </c>
      <c r="C14" t="s">
        <v>97</v>
      </c>
      <c r="D14" t="s">
        <v>92</v>
      </c>
      <c r="E14">
        <v>112</v>
      </c>
      <c r="F14">
        <v>122.08</v>
      </c>
      <c r="G14" t="str">
        <f t="shared" si="0"/>
        <v>Good</v>
      </c>
    </row>
    <row r="15" spans="1:7" x14ac:dyDescent="0.3">
      <c r="A15" t="s">
        <v>29</v>
      </c>
      <c r="B15" t="s">
        <v>123</v>
      </c>
      <c r="C15" t="s">
        <v>97</v>
      </c>
      <c r="D15" t="s">
        <v>92</v>
      </c>
      <c r="E15">
        <v>112</v>
      </c>
      <c r="F15">
        <v>146.72</v>
      </c>
      <c r="G15" t="str">
        <f t="shared" si="0"/>
        <v>Very good</v>
      </c>
    </row>
    <row r="16" spans="1:7" x14ac:dyDescent="0.3">
      <c r="A16" t="s">
        <v>47</v>
      </c>
      <c r="B16" t="s">
        <v>124</v>
      </c>
      <c r="C16" t="s">
        <v>97</v>
      </c>
      <c r="D16" t="s">
        <v>118</v>
      </c>
      <c r="E16">
        <v>12</v>
      </c>
      <c r="F16">
        <v>15.719999999999999</v>
      </c>
      <c r="G16" t="str">
        <f t="shared" si="0"/>
        <v>Very good</v>
      </c>
    </row>
    <row r="17" spans="1:7" x14ac:dyDescent="0.3">
      <c r="A17" t="s">
        <v>41</v>
      </c>
      <c r="B17" t="s">
        <v>125</v>
      </c>
      <c r="C17" t="s">
        <v>97</v>
      </c>
      <c r="D17" t="s">
        <v>118</v>
      </c>
      <c r="E17">
        <v>13</v>
      </c>
      <c r="F17">
        <v>16.64</v>
      </c>
      <c r="G17" t="str">
        <f t="shared" si="0"/>
        <v>Bad</v>
      </c>
    </row>
    <row r="18" spans="1:7" x14ac:dyDescent="0.3">
      <c r="A18" t="s">
        <v>59</v>
      </c>
      <c r="B18" t="s">
        <v>126</v>
      </c>
      <c r="C18" t="s">
        <v>97</v>
      </c>
      <c r="D18" t="s">
        <v>113</v>
      </c>
      <c r="E18">
        <v>134</v>
      </c>
      <c r="F18">
        <v>156.78</v>
      </c>
      <c r="G18" t="str">
        <f t="shared" si="0"/>
        <v>Bad</v>
      </c>
    </row>
    <row r="19" spans="1:7" x14ac:dyDescent="0.3">
      <c r="A19" t="s">
        <v>50</v>
      </c>
      <c r="B19" t="s">
        <v>127</v>
      </c>
      <c r="C19" t="s">
        <v>97</v>
      </c>
      <c r="D19" t="s">
        <v>118</v>
      </c>
      <c r="E19">
        <v>37</v>
      </c>
      <c r="F19">
        <v>49.21</v>
      </c>
      <c r="G19" t="str">
        <f t="shared" si="0"/>
        <v>Very good</v>
      </c>
    </row>
    <row r="20" spans="1:7" x14ac:dyDescent="0.3">
      <c r="A20" t="s">
        <v>60</v>
      </c>
      <c r="B20" t="s">
        <v>128</v>
      </c>
      <c r="C20" t="s">
        <v>97</v>
      </c>
      <c r="D20" t="s">
        <v>113</v>
      </c>
      <c r="E20">
        <v>150</v>
      </c>
      <c r="F20">
        <v>210</v>
      </c>
      <c r="G20" t="str">
        <f t="shared" si="0"/>
        <v>Bad</v>
      </c>
    </row>
    <row r="21" spans="1:7" x14ac:dyDescent="0.3">
      <c r="A21" t="s">
        <v>34</v>
      </c>
      <c r="B21" t="s">
        <v>129</v>
      </c>
      <c r="C21" t="s">
        <v>98</v>
      </c>
      <c r="D21" t="s">
        <v>106</v>
      </c>
      <c r="E21">
        <v>61</v>
      </c>
      <c r="F21">
        <v>76.25</v>
      </c>
      <c r="G21" t="str">
        <f t="shared" si="0"/>
        <v>Very good</v>
      </c>
    </row>
    <row r="22" spans="1:7" x14ac:dyDescent="0.3">
      <c r="A22" t="s">
        <v>52</v>
      </c>
      <c r="B22" t="s">
        <v>130</v>
      </c>
      <c r="C22" t="s">
        <v>98</v>
      </c>
      <c r="D22" t="s">
        <v>113</v>
      </c>
      <c r="E22">
        <v>126</v>
      </c>
      <c r="F22">
        <v>162.54</v>
      </c>
      <c r="G22" t="str">
        <f t="shared" si="0"/>
        <v>Good</v>
      </c>
    </row>
    <row r="23" spans="1:7" x14ac:dyDescent="0.3">
      <c r="A23" t="s">
        <v>42</v>
      </c>
      <c r="B23" t="s">
        <v>131</v>
      </c>
      <c r="C23" t="s">
        <v>98</v>
      </c>
      <c r="D23" t="s">
        <v>113</v>
      </c>
      <c r="E23">
        <v>121</v>
      </c>
      <c r="F23">
        <v>141.57</v>
      </c>
      <c r="G23" t="str">
        <f t="shared" si="0"/>
        <v>Very good</v>
      </c>
    </row>
    <row r="24" spans="1:7" x14ac:dyDescent="0.3">
      <c r="A24" t="s">
        <v>32</v>
      </c>
      <c r="B24" t="s">
        <v>132</v>
      </c>
      <c r="C24" t="s">
        <v>98</v>
      </c>
      <c r="D24" t="s">
        <v>113</v>
      </c>
      <c r="E24">
        <v>141</v>
      </c>
      <c r="F24">
        <v>149.46</v>
      </c>
      <c r="G24" t="str">
        <f t="shared" si="0"/>
        <v>Very good</v>
      </c>
    </row>
    <row r="25" spans="1:7" x14ac:dyDescent="0.3">
      <c r="A25" t="s">
        <v>16</v>
      </c>
      <c r="B25" t="s">
        <v>133</v>
      </c>
      <c r="C25" t="s">
        <v>98</v>
      </c>
      <c r="D25" t="s">
        <v>113</v>
      </c>
      <c r="E25">
        <v>144</v>
      </c>
      <c r="F25">
        <v>156.96</v>
      </c>
      <c r="G25" t="str">
        <f t="shared" si="0"/>
        <v>Very good</v>
      </c>
    </row>
    <row r="26" spans="1:7" x14ac:dyDescent="0.3">
      <c r="A26" t="s">
        <v>27</v>
      </c>
      <c r="B26" t="s">
        <v>134</v>
      </c>
      <c r="C26" t="s">
        <v>98</v>
      </c>
      <c r="D26" t="s">
        <v>118</v>
      </c>
      <c r="E26">
        <v>7</v>
      </c>
      <c r="F26">
        <v>8.33</v>
      </c>
      <c r="G26" t="str">
        <f t="shared" si="0"/>
        <v>Very good</v>
      </c>
    </row>
    <row r="27" spans="1:7" x14ac:dyDescent="0.3">
      <c r="A27" t="s">
        <v>62</v>
      </c>
      <c r="B27" t="s">
        <v>135</v>
      </c>
      <c r="C27" t="s">
        <v>99</v>
      </c>
      <c r="D27" t="s">
        <v>118</v>
      </c>
      <c r="E27">
        <v>18</v>
      </c>
      <c r="F27">
        <v>24.66</v>
      </c>
      <c r="G27" t="str">
        <f t="shared" si="0"/>
        <v>Bad</v>
      </c>
    </row>
    <row r="28" spans="1:7" x14ac:dyDescent="0.3">
      <c r="A28" t="s">
        <v>46</v>
      </c>
      <c r="B28" t="s">
        <v>136</v>
      </c>
      <c r="C28" t="s">
        <v>99</v>
      </c>
      <c r="D28" t="s">
        <v>106</v>
      </c>
      <c r="E28">
        <v>48</v>
      </c>
      <c r="F28">
        <v>57.120000000000005</v>
      </c>
      <c r="G28" t="str">
        <f t="shared" si="0"/>
        <v>Bad</v>
      </c>
    </row>
    <row r="29" spans="1:7" x14ac:dyDescent="0.3">
      <c r="A29" t="s">
        <v>53</v>
      </c>
      <c r="B29" t="s">
        <v>137</v>
      </c>
      <c r="C29" t="s">
        <v>99</v>
      </c>
      <c r="D29" t="s">
        <v>118</v>
      </c>
      <c r="E29">
        <v>37</v>
      </c>
      <c r="F29">
        <v>41.81</v>
      </c>
      <c r="G29" t="str">
        <f t="shared" si="0"/>
        <v>Bad</v>
      </c>
    </row>
    <row r="30" spans="1:7" x14ac:dyDescent="0.3">
      <c r="A30" t="s">
        <v>39</v>
      </c>
      <c r="B30" t="s">
        <v>138</v>
      </c>
      <c r="C30" t="s">
        <v>99</v>
      </c>
      <c r="D30" t="s">
        <v>106</v>
      </c>
      <c r="E30">
        <v>47</v>
      </c>
      <c r="F30">
        <v>53.11</v>
      </c>
      <c r="G30" t="str">
        <f t="shared" si="0"/>
        <v>Bad</v>
      </c>
    </row>
    <row r="31" spans="1:7" x14ac:dyDescent="0.3">
      <c r="A31" t="s">
        <v>48</v>
      </c>
      <c r="B31" t="s">
        <v>139</v>
      </c>
      <c r="C31" t="s">
        <v>99</v>
      </c>
      <c r="D31" t="s">
        <v>113</v>
      </c>
      <c r="E31">
        <v>148</v>
      </c>
      <c r="F31">
        <v>201.28</v>
      </c>
      <c r="G31" t="str">
        <f t="shared" si="0"/>
        <v>Bad</v>
      </c>
    </row>
    <row r="32" spans="1:7" x14ac:dyDescent="0.3">
      <c r="A32" t="s">
        <v>25</v>
      </c>
      <c r="B32" t="s">
        <v>140</v>
      </c>
      <c r="C32" t="s">
        <v>99</v>
      </c>
      <c r="D32" t="s">
        <v>92</v>
      </c>
      <c r="E32">
        <v>93</v>
      </c>
      <c r="F32">
        <v>104.16</v>
      </c>
      <c r="G32" t="str">
        <f t="shared" si="0"/>
        <v>Very good</v>
      </c>
    </row>
    <row r="33" spans="1:7" x14ac:dyDescent="0.3">
      <c r="A33" t="s">
        <v>38</v>
      </c>
      <c r="B33" t="s">
        <v>141</v>
      </c>
      <c r="C33" t="s">
        <v>99</v>
      </c>
      <c r="D33" t="s">
        <v>92</v>
      </c>
      <c r="E33">
        <v>89</v>
      </c>
      <c r="F33">
        <v>117.48</v>
      </c>
      <c r="G33" t="str">
        <f t="shared" si="0"/>
        <v>Good</v>
      </c>
    </row>
    <row r="34" spans="1:7" x14ac:dyDescent="0.3">
      <c r="A34" t="s">
        <v>58</v>
      </c>
      <c r="B34" t="s">
        <v>142</v>
      </c>
      <c r="C34" t="s">
        <v>99</v>
      </c>
      <c r="D34" t="s">
        <v>92</v>
      </c>
      <c r="E34">
        <v>95</v>
      </c>
      <c r="F34">
        <v>119.7</v>
      </c>
      <c r="G34" t="str">
        <f t="shared" si="0"/>
        <v>Good</v>
      </c>
    </row>
    <row r="35" spans="1:7" x14ac:dyDescent="0.3">
      <c r="A35" t="s">
        <v>33</v>
      </c>
      <c r="B35" t="s">
        <v>143</v>
      </c>
      <c r="C35" t="s">
        <v>99</v>
      </c>
      <c r="D35" t="s">
        <v>106</v>
      </c>
      <c r="E35">
        <v>55</v>
      </c>
      <c r="F35">
        <v>58.3</v>
      </c>
      <c r="G35" t="str">
        <f t="shared" si="0"/>
        <v>Good</v>
      </c>
    </row>
    <row r="36" spans="1:7" x14ac:dyDescent="0.3">
      <c r="A36" t="s">
        <v>24</v>
      </c>
      <c r="B36" t="s">
        <v>144</v>
      </c>
      <c r="C36" t="s">
        <v>99</v>
      </c>
      <c r="D36" t="s">
        <v>118</v>
      </c>
      <c r="E36">
        <v>5</v>
      </c>
      <c r="F36">
        <v>6.7</v>
      </c>
      <c r="G36" t="str">
        <f t="shared" si="0"/>
        <v>Good</v>
      </c>
    </row>
    <row r="37" spans="1:7" x14ac:dyDescent="0.3">
      <c r="A37" t="s">
        <v>63</v>
      </c>
      <c r="B37" t="s">
        <v>145</v>
      </c>
      <c r="C37" t="s">
        <v>99</v>
      </c>
      <c r="D37" t="s">
        <v>92</v>
      </c>
      <c r="E37">
        <v>90</v>
      </c>
      <c r="F37">
        <v>96.3</v>
      </c>
      <c r="G37" t="str">
        <f t="shared" si="0"/>
        <v>Bad</v>
      </c>
    </row>
    <row r="38" spans="1:7" x14ac:dyDescent="0.3">
      <c r="A38" t="s">
        <v>28</v>
      </c>
      <c r="B38" t="s">
        <v>146</v>
      </c>
      <c r="C38" t="s">
        <v>100</v>
      </c>
      <c r="D38" t="s">
        <v>92</v>
      </c>
      <c r="E38">
        <v>67</v>
      </c>
      <c r="F38">
        <v>85.76</v>
      </c>
      <c r="G38" t="str">
        <f t="shared" si="0"/>
        <v>Good</v>
      </c>
    </row>
    <row r="39" spans="1:7" x14ac:dyDescent="0.3">
      <c r="A39" t="s">
        <v>19</v>
      </c>
      <c r="B39" t="s">
        <v>147</v>
      </c>
      <c r="C39" t="s">
        <v>100</v>
      </c>
      <c r="D39" t="s">
        <v>92</v>
      </c>
      <c r="E39">
        <v>72</v>
      </c>
      <c r="F39">
        <v>79.92</v>
      </c>
      <c r="G39" t="str">
        <f t="shared" si="0"/>
        <v>Good</v>
      </c>
    </row>
    <row r="40" spans="1:7" x14ac:dyDescent="0.3">
      <c r="A40" t="s">
        <v>54</v>
      </c>
      <c r="B40" t="s">
        <v>148</v>
      </c>
      <c r="C40" t="s">
        <v>100</v>
      </c>
      <c r="D40" t="s">
        <v>118</v>
      </c>
      <c r="E40">
        <v>37</v>
      </c>
      <c r="F40">
        <v>42.55</v>
      </c>
      <c r="G40" t="str">
        <f t="shared" si="0"/>
        <v>Good</v>
      </c>
    </row>
    <row r="41" spans="1:7" x14ac:dyDescent="0.3">
      <c r="A41" t="s">
        <v>37</v>
      </c>
      <c r="B41" t="s">
        <v>149</v>
      </c>
      <c r="C41" t="s">
        <v>100</v>
      </c>
      <c r="D41" t="s">
        <v>92</v>
      </c>
      <c r="E41">
        <v>90</v>
      </c>
      <c r="F41">
        <v>115.2</v>
      </c>
      <c r="G41" t="str">
        <f t="shared" si="0"/>
        <v>Bad</v>
      </c>
    </row>
    <row r="42" spans="1:7" x14ac:dyDescent="0.3">
      <c r="A42" t="s">
        <v>61</v>
      </c>
      <c r="B42" t="s">
        <v>150</v>
      </c>
      <c r="C42" t="s">
        <v>100</v>
      </c>
      <c r="D42" t="s">
        <v>113</v>
      </c>
      <c r="E42">
        <v>138</v>
      </c>
      <c r="F42">
        <v>173.88</v>
      </c>
      <c r="G42" t="str">
        <f t="shared" si="0"/>
        <v>Good</v>
      </c>
    </row>
    <row r="43" spans="1:7" x14ac:dyDescent="0.3">
      <c r="A43" t="s">
        <v>30</v>
      </c>
      <c r="B43" t="s">
        <v>151</v>
      </c>
      <c r="C43" t="s">
        <v>100</v>
      </c>
      <c r="D43" t="s">
        <v>113</v>
      </c>
      <c r="E43">
        <v>120</v>
      </c>
      <c r="F43">
        <v>162</v>
      </c>
      <c r="G43" t="str">
        <f t="shared" si="0"/>
        <v>Very good</v>
      </c>
    </row>
    <row r="44" spans="1:7" x14ac:dyDescent="0.3">
      <c r="A44" t="s">
        <v>43</v>
      </c>
      <c r="B44" t="s">
        <v>152</v>
      </c>
      <c r="C44" t="s">
        <v>100</v>
      </c>
      <c r="D44" t="s">
        <v>92</v>
      </c>
      <c r="E44">
        <v>67</v>
      </c>
      <c r="F44">
        <v>83.08</v>
      </c>
      <c r="G44" t="str">
        <f t="shared" si="0"/>
        <v>Very good</v>
      </c>
    </row>
    <row r="45" spans="1:7" x14ac:dyDescent="0.3">
      <c r="A45" t="s">
        <v>31</v>
      </c>
      <c r="B45" t="s">
        <v>153</v>
      </c>
      <c r="C45" t="s">
        <v>100</v>
      </c>
      <c r="D45" t="s">
        <v>92</v>
      </c>
      <c r="E45">
        <v>76</v>
      </c>
      <c r="F45">
        <v>82.08</v>
      </c>
      <c r="G45" t="str">
        <f t="shared" si="0"/>
        <v>Good</v>
      </c>
    </row>
    <row r="46" spans="1:7" x14ac:dyDescent="0.3">
      <c r="A46" t="s">
        <v>154</v>
      </c>
      <c r="B46" t="s">
        <v>155</v>
      </c>
      <c r="C46" t="s">
        <v>100</v>
      </c>
      <c r="D46" t="s">
        <v>92</v>
      </c>
      <c r="E46">
        <v>50</v>
      </c>
      <c r="F46">
        <v>62</v>
      </c>
      <c r="G46" t="str">
        <f t="shared" si="0"/>
        <v>Good</v>
      </c>
    </row>
  </sheetData>
  <dataValidations count="2">
    <dataValidation type="list" allowBlank="1" showInputMessage="1" showErrorMessage="1" sqref="D2:D46" xr:uid="{77E5D5AB-87A4-4A98-AC28-DE9CE28260CE}">
      <formula1>"Kg,Lt,Ft,Dozon,No."</formula1>
    </dataValidation>
    <dataValidation type="list" allowBlank="1" showInputMessage="1" showErrorMessage="1" sqref="C2:C46" xr:uid="{36EE19E8-0232-4B53-8181-494A6C764CA7}">
      <formula1>"Category01,Category02,Category03,Category04,Category05"</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selling value</vt:lpstr>
      <vt:lpstr>Buying value</vt:lpstr>
      <vt:lpstr>Product</vt:lpstr>
      <vt:lpstr>Sheet4</vt:lpstr>
      <vt:lpstr>category</vt:lpstr>
      <vt:lpstr>Sheet8</vt:lpstr>
      <vt:lpstr>All pivot tables</vt:lpstr>
      <vt:lpstr>Sourse data</vt:lpstr>
      <vt:lpstr>Calcs</vt:lpstr>
      <vt:lpstr>Dashboard</vt:lpstr>
      <vt:lpstr>Source data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kumar ramesh</cp:lastModifiedBy>
  <dcterms:created xsi:type="dcterms:W3CDTF">2025-08-11T14:44:04Z</dcterms:created>
  <dcterms:modified xsi:type="dcterms:W3CDTF">2025-08-20T10:00:14Z</dcterms:modified>
</cp:coreProperties>
</file>