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7435" windowHeight="10125" tabRatio="883" activeTab="4"/>
  </bookViews>
  <sheets>
    <sheet name="1 - Lead_Ongoing" sheetId="1" r:id="rId1"/>
    <sheet name="2 - List_Ongoing" sheetId="2" r:id="rId2"/>
    <sheet name="Sheet1" sheetId="7" state="hidden" r:id="rId3"/>
    <sheet name="3 - Closed" sheetId="5" r:id="rId4"/>
    <sheet name="4 - Lead_Not Due" sheetId="3" r:id="rId5"/>
    <sheet name="5 - List_Not Due" sheetId="4" r:id="rId6"/>
    <sheet name="2 - List_Ongoing (2)" sheetId="6" state="hidden" r:id="rId7"/>
  </sheets>
  <externalReferences>
    <externalReference r:id="rId8"/>
  </externalReferences>
  <definedNames>
    <definedName name="_xlnm._FilterDatabase" localSheetId="1" hidden="1">'2 - List_Ongoing'!$A$3:$T$4</definedName>
    <definedName name="_xlnm._FilterDatabase" localSheetId="6" hidden="1">'2 - List_Ongoing (2)'!$A$3:$Q$96</definedName>
    <definedName name="_xlnm._FilterDatabase" localSheetId="3" hidden="1">'3 - Closed'!$A$3:$O$20</definedName>
    <definedName name="_xlnm._FilterDatabase" localSheetId="4" hidden="1">'4 - Lead_Not Due'!$A$8:$M$43</definedName>
    <definedName name="_xlnm._FilterDatabase" localSheetId="5" hidden="1">'5 - List_Not Due'!$B$5:$K$7</definedName>
    <definedName name="_xlnm.Print_Area" localSheetId="0">'1 - Lead_Ongoing'!$B$1:$G$51</definedName>
    <definedName name="_xlnm.Print_Area" localSheetId="1">'2 - List_Ongoing'!$B$1:$L$8</definedName>
    <definedName name="_xlnm.Print_Area" localSheetId="6">'2 - List_Ongoing (2)'!$A$1:$O$96</definedName>
    <definedName name="_xlnm.Print_Area" localSheetId="3">'3 - Closed'!$B$1:$L$38</definedName>
    <definedName name="_xlnm.Print_Area" localSheetId="4">'4 - Lead_Not Due'!$A$1:$H$47</definedName>
    <definedName name="_xlnm.Print_Area" localSheetId="5">'5 - List_Not Due'!$B$1:$J$9</definedName>
    <definedName name="_xlnm.Print_Titles" localSheetId="0">'1 - Lead_Ongoing'!$2:$8</definedName>
    <definedName name="_xlnm.Print_Titles" localSheetId="1">'2 - List_Ongoing'!$1:$3</definedName>
    <definedName name="_xlnm.Print_Titles" localSheetId="3">'3 - Closed'!$1:$2</definedName>
    <definedName name="_xlnm.Print_Titles" localSheetId="4">'4 - Lead_Not Due'!$2:$8</definedName>
    <definedName name="_xlnm.Print_Titles" localSheetId="5">'5 - List_Not Due'!$2:$3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6" i="6" l="1"/>
  <c r="B95" i="6"/>
  <c r="B94" i="6"/>
  <c r="B93" i="6"/>
  <c r="B92" i="6"/>
  <c r="B91" i="6"/>
  <c r="B90" i="6"/>
  <c r="B89" i="6"/>
  <c r="B88" i="6"/>
  <c r="B87" i="6"/>
  <c r="B86" i="6"/>
  <c r="B85" i="6"/>
  <c r="B84" i="6"/>
  <c r="B83" i="6"/>
  <c r="B82" i="6"/>
  <c r="B81" i="6"/>
  <c r="B80" i="6"/>
  <c r="B79" i="6"/>
  <c r="B78" i="6"/>
  <c r="B77" i="6"/>
  <c r="B76" i="6"/>
  <c r="B75" i="6"/>
  <c r="B74" i="6"/>
  <c r="B73" i="6"/>
  <c r="B72" i="6"/>
  <c r="B71" i="6"/>
  <c r="B70" i="6"/>
  <c r="B69" i="6"/>
  <c r="B68" i="6"/>
  <c r="B67" i="6"/>
  <c r="B66" i="6"/>
  <c r="B65" i="6"/>
  <c r="B64" i="6"/>
  <c r="B63" i="6"/>
  <c r="B62" i="6"/>
  <c r="B61" i="6"/>
  <c r="B60" i="6"/>
  <c r="B59" i="6"/>
  <c r="B58" i="6"/>
  <c r="B57" i="6"/>
  <c r="B56" i="6"/>
  <c r="B55" i="6"/>
  <c r="B54" i="6"/>
  <c r="B53" i="6"/>
  <c r="B52" i="6"/>
  <c r="B51" i="6"/>
  <c r="B50" i="6"/>
  <c r="B49" i="6"/>
  <c r="B48" i="6"/>
  <c r="B47" i="6"/>
  <c r="B46" i="6"/>
  <c r="B45" i="6"/>
  <c r="B44" i="6"/>
  <c r="B43" i="6"/>
  <c r="B42" i="6"/>
  <c r="B41" i="6"/>
  <c r="B40" i="6"/>
  <c r="B39" i="6"/>
  <c r="B38" i="6"/>
  <c r="B37"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P2" i="6"/>
  <c r="K3" i="4"/>
  <c r="G46" i="3"/>
  <c r="F46" i="3"/>
  <c r="E46"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D46" i="3"/>
  <c r="B5" i="3"/>
  <c r="B4" i="3"/>
  <c r="B3" i="3"/>
  <c r="B2" i="3"/>
  <c r="N2" i="2"/>
  <c r="M2" i="2"/>
  <c r="E46" i="1"/>
  <c r="F44" i="1"/>
  <c r="G44" i="1" s="1"/>
  <c r="G39" i="1"/>
  <c r="G38" i="1"/>
  <c r="G37" i="1"/>
  <c r="G36" i="1"/>
  <c r="G34" i="1"/>
  <c r="G32" i="1"/>
  <c r="G31" i="1"/>
  <c r="G30" i="1"/>
  <c r="G28" i="1"/>
  <c r="G27" i="1"/>
  <c r="G26" i="1"/>
  <c r="G24" i="1"/>
  <c r="G23" i="1"/>
  <c r="G22" i="1"/>
  <c r="G20" i="1"/>
  <c r="G19" i="1"/>
  <c r="G18" i="1"/>
  <c r="G16" i="1"/>
  <c r="G15" i="1"/>
  <c r="G14" i="1"/>
  <c r="G12" i="1"/>
  <c r="G11" i="1"/>
  <c r="G10" i="1"/>
  <c r="D46" i="1"/>
  <c r="H9" i="3" l="1"/>
  <c r="H46" i="3" s="1"/>
  <c r="G21" i="1"/>
  <c r="G43" i="1"/>
  <c r="G17" i="1"/>
  <c r="G29" i="1"/>
  <c r="G33" i="1"/>
  <c r="G40" i="1"/>
  <c r="G13" i="1"/>
  <c r="G25" i="1"/>
  <c r="G41" i="1"/>
  <c r="G35" i="1"/>
  <c r="G42" i="1"/>
  <c r="F46" i="1" l="1"/>
  <c r="G9" i="1"/>
  <c r="G46" i="1" l="1"/>
  <c r="G47" i="1" s="1"/>
  <c r="D47" i="3" l="1"/>
</calcChain>
</file>

<file path=xl/sharedStrings.xml><?xml version="1.0" encoding="utf-8"?>
<sst xmlns="http://schemas.openxmlformats.org/spreadsheetml/2006/main" count="1204" uniqueCount="582">
  <si>
    <t>ONGOING</t>
  </si>
  <si>
    <t>Affiliate/Corporate Office</t>
  </si>
  <si>
    <t>Code</t>
  </si>
  <si>
    <t>New</t>
  </si>
  <si>
    <t>Closed</t>
  </si>
  <si>
    <t>Philippine Foremost Milling Corporation - Flour</t>
  </si>
  <si>
    <t>PFMC FL</t>
  </si>
  <si>
    <t>Mama Tina Pasta Company, Inc.</t>
  </si>
  <si>
    <t>MTPCI</t>
  </si>
  <si>
    <t xml:space="preserve">Sweet Treats, Inc. </t>
  </si>
  <si>
    <t>STI</t>
  </si>
  <si>
    <t>Philippine Foremost Milling Corporation - Feeds</t>
  </si>
  <si>
    <t>PFMC FD</t>
  </si>
  <si>
    <t>Excel Farm Corporation</t>
  </si>
  <si>
    <t>EFC</t>
  </si>
  <si>
    <t>Amigo Agro Industrial Development Corp.</t>
  </si>
  <si>
    <t>AAIDC</t>
  </si>
  <si>
    <t xml:space="preserve">La Filipina Livestock Inc. </t>
  </si>
  <si>
    <t>LFLI</t>
  </si>
  <si>
    <t xml:space="preserve">La Filipina Meats Inc. </t>
  </si>
  <si>
    <t>LFMI</t>
  </si>
  <si>
    <t xml:space="preserve">Zashi Hog Farms Inc. </t>
  </si>
  <si>
    <t>ZHFI</t>
  </si>
  <si>
    <t>La Filipina Uy Gongco Corporation -  Fertilizer</t>
  </si>
  <si>
    <t>LFUG FERT</t>
  </si>
  <si>
    <t>Mindanao Grains Processing Company, Inc. - Isabela</t>
  </si>
  <si>
    <t>MGPCI ISA</t>
  </si>
  <si>
    <t xml:space="preserve">Advanced Agrisolutions Philippines Corporation </t>
  </si>
  <si>
    <t>AAPC</t>
  </si>
  <si>
    <t>La Filipina Uy Gongco Corporation - Livestock</t>
  </si>
  <si>
    <t>LFUG LVSTCK</t>
  </si>
  <si>
    <t>Mindanao Grains Processing Company, Inc. - Bukidnon</t>
  </si>
  <si>
    <t>MGPCI BKD</t>
  </si>
  <si>
    <t>Amigo Logistics Corporation - Distribution Operations</t>
  </si>
  <si>
    <t>ALC DO</t>
  </si>
  <si>
    <t>Amigo Logistics Corporation - Marine Operations</t>
  </si>
  <si>
    <t>ALC MO</t>
  </si>
  <si>
    <t>Mariveles Grain Corporation</t>
  </si>
  <si>
    <t>MGC</t>
  </si>
  <si>
    <t xml:space="preserve">Amigo Shipping Corp. /Daruma Shipping, Inc. </t>
  </si>
  <si>
    <t>ASC/DTSI</t>
  </si>
  <si>
    <t>Philippine Leading Infinite Logistics Inc.</t>
  </si>
  <si>
    <t>PLILI</t>
  </si>
  <si>
    <t>Amigo Mall</t>
  </si>
  <si>
    <t>AM</t>
  </si>
  <si>
    <t>Amigo Terrace Hotel</t>
  </si>
  <si>
    <t>ATH</t>
  </si>
  <si>
    <t>Resorts</t>
  </si>
  <si>
    <t>RES</t>
  </si>
  <si>
    <t>Subdivisions</t>
  </si>
  <si>
    <t>SBD</t>
  </si>
  <si>
    <t>Capiz Agri-Farm Corp./Roxas Agri-Farm Corp.</t>
  </si>
  <si>
    <t>CAFC/RAFC</t>
  </si>
  <si>
    <t>Capiz Sugar Central Incorporated</t>
  </si>
  <si>
    <t>CSCI</t>
  </si>
  <si>
    <t>Iloilo Grain Complex Corporation</t>
  </si>
  <si>
    <t>IGCC</t>
  </si>
  <si>
    <t>Uygongco Foundation Inc.</t>
  </si>
  <si>
    <t>UFI</t>
  </si>
  <si>
    <t>Administration Dept.</t>
  </si>
  <si>
    <t>CORP ADM</t>
  </si>
  <si>
    <t>Finance Dept.</t>
  </si>
  <si>
    <t>CORP Fin</t>
  </si>
  <si>
    <t>Human Resources (HR) Dept.</t>
  </si>
  <si>
    <t>CORP HR</t>
  </si>
  <si>
    <t>Information Technology (IT) Dept.</t>
  </si>
  <si>
    <t>CORP IT</t>
  </si>
  <si>
    <t>Legal Dept.</t>
  </si>
  <si>
    <t>CORP LGL</t>
  </si>
  <si>
    <t>Engineering</t>
  </si>
  <si>
    <t>Corporate Quality Dept. (CQA)</t>
  </si>
  <si>
    <t>CORP QA</t>
  </si>
  <si>
    <t>Central Purchasing Unit</t>
  </si>
  <si>
    <t>CPU</t>
  </si>
  <si>
    <t>TOTAL</t>
  </si>
  <si>
    <t>Audit Team</t>
  </si>
  <si>
    <t>Engagement Title</t>
  </si>
  <si>
    <t>Issue</t>
  </si>
  <si>
    <t>Priority Rating</t>
  </si>
  <si>
    <t>Action Owner</t>
  </si>
  <si>
    <t>Action Plan</t>
  </si>
  <si>
    <t>Revised 
Target Date</t>
  </si>
  <si>
    <t>Updates as of March 2019</t>
  </si>
  <si>
    <t>Ops Mnl</t>
  </si>
  <si>
    <t>Administration Service Car and Independent Contractors Management Special Audit</t>
  </si>
  <si>
    <t>Altered IC Biometrics Recod Submitted to Finance</t>
  </si>
  <si>
    <t>Critical</t>
  </si>
  <si>
    <t>Francis Albert Dela Cruz, VP Group Admin and General Services</t>
  </si>
  <si>
    <t>RFID will be implemented for independent contractors
Portal already done. Training conducted last August 2 @ 1PM for Mr. Ryan Roncales and IC Supervisors
ID Cards already available</t>
  </si>
  <si>
    <t>Nov 2018</t>
  </si>
  <si>
    <t>TBD</t>
  </si>
  <si>
    <t>4/1/19
(1) ID Printing and Distribution for IC employees: Done
(2) Re-uploading of the IC List:
Done as of February 2nd week
(3.1) For IT configuration since there is a 5 seconds delay in biometrics upon log in of employees in the following areas:
Flourmill, Feedmill, Silo, General Warehouse &amp; Admin. Admin will test the biometrics and IT will configure it until delay is eliminated.
(3.2) For Installation of upon arrival of monitors:
Mama Tina, Troon &amp; La Paz</t>
  </si>
  <si>
    <t>Tech</t>
  </si>
  <si>
    <t>ALC/Amigo  Shipping/Daruma Transport System</t>
  </si>
  <si>
    <t>Lapses in Conduct of Preventive and Corrective Maintenance 
a. Ballast Tank (MV Amigo VII)</t>
  </si>
  <si>
    <t>John Boi Sy, Chief Operations Officer; Karl Henry Agua, Marine Operations Manager</t>
  </si>
  <si>
    <t>Amigo VII Ballast Tank to be included in Dry Docking - Schedule Feb. 2019</t>
  </si>
  <si>
    <t>February 2019</t>
  </si>
  <si>
    <t>Amigo VII drydocking scheduled this June 10 to August 2019.</t>
  </si>
  <si>
    <t>Excessive Fuel Usage on MV Foremost Trader</t>
  </si>
  <si>
    <t>Will be part of Dry Docking Scope for MV Foremost Trader - Feb 2019</t>
  </si>
  <si>
    <t>Ongoing repair. Dry dock at RRT Marine Services Co. in Navotas. Target to complete the repair by end of April 2019.</t>
  </si>
  <si>
    <t>Terence S. Uygongco, President (Sugar Group); 
Sidney Delariarte, General Manager/COO (Sugar Group)</t>
  </si>
  <si>
    <t>CAFC/RAFC Farm Technical Cycle Audit</t>
  </si>
  <si>
    <t>Long Outstanding Unrepaired Machineries and Equipment</t>
  </si>
  <si>
    <t xml:space="preserve">FGV Enterprises conducted technical assessment of machineries and equipment  from April 30 – May 03, 2018.  Inspection report per equipment were also provided by FGV Enterprises. Submission of quotation to follow. </t>
  </si>
  <si>
    <t>May 2018</t>
  </si>
  <si>
    <t xml:space="preserve">3/18/19 No Update                                                                                      2/18/19 - 1. Tractors – MF390 T5 for general overhauling or as spare; MF399 TX4 for spare; MF399 TX6 damaged cross joint for repair ; MF165, 185 &amp; 188 for scrap;  MF399 TX1 trouble transmission for repair; MF399 TX2 water and oil mixed in crankcase for repair                                                                          2. Iseke - 1 engine is ok needs tire,  Iseke 2, 3 &amp; 4 for overhaul or as spare                                                                                                                                    3. Ford #6 &amp; #11 for scrap                                                                                               4. John Deere  &amp; grab loader - for scrap                                                              5. Trucks  REO FAV-318 brake system and under chassis for repair; REO THE-426, FBV-932 &amp; REO FCW-874   for scrap; FBT-726 for overhaul                                                                                                     6. Service vehicle (land cruiser, passenger &amp; owner type jeep - for scrap                              
7. Boom Sprayer - for repair of damaged hose and nozzle                                                                                  8. Plow – 2 units for repair of broken bearing &amp; machining                                                                                                   9. Harrow - for repair of disc, shaft and spool bearing                                                                                                10. Drag Harrow - for repair of boom and for spare 
</t>
  </si>
  <si>
    <t>Capiz Sugar Central, Inc. Cylcle Audit</t>
  </si>
  <si>
    <t>High</t>
  </si>
  <si>
    <t>August 2018</t>
  </si>
  <si>
    <t>Medium</t>
  </si>
  <si>
    <t>Stocks on floor</t>
  </si>
  <si>
    <t>Provide enough pallets to Capiz Sugar Central, Inc. to be used in proper stacking of goods. Additional 1,850 pallets were requested.
We made a supplemental budget for pallets which is awaiting management’s approval.</t>
  </si>
  <si>
    <t>Cracks on walls, uneven concrete finishing on floor, concrete spalls</t>
  </si>
  <si>
    <t>Damages relating to construction of warehouses should be repaired immediately to avoid further damage and impairment.</t>
  </si>
  <si>
    <t>Non-observance of proper attire inside the warehouse</t>
  </si>
  <si>
    <t xml:space="preserve">Proper attire for laborers should be strictly implemented. </t>
  </si>
  <si>
    <t>Planters with incomplete FPAP requirements</t>
  </si>
  <si>
    <t>CSCI Follow-up and Technical Cycle Audit</t>
  </si>
  <si>
    <t>a. The unusual sound was coming from square shaft and coupling assembly. The worn-out shaft and coupling creates a cracking sound due to looseness. This was already replaced last March 18, 2018 as scheduled. -  done on March 18, 2018
B. Boiler department will remove one link of chain. This was already corrected.  -  done on May 7, 2018
c. Correction of audit findings still ongoing.
d. Being implemented. Mill Department will ensure that there is no spillages when using used oil in lubricating of non-critical equipment.  -  done on May 7, 2018
e. The water is used as a sealing water/packing since we are not using mechanical seal. If sealing water is removed, pump will suck-in air and erode the impeller. The items noted will be addressed accordingly.
f. This was already fixed prior to this report. - done on February 2018  
g. We will include this in our succeeding budget proposals.
h. The items noted were being addressed one by one. This is projected to be done on target date depending on materials and budget availability.
i. Abandoned light luminaire was removed as there was enough lighting from near location - done on April 24, 2018</t>
  </si>
  <si>
    <t xml:space="preserve">Partially corrected.  Requires budget for complete cladding and insulations of steam pipes. Correction is still ongoing for remaining two items.
</t>
  </si>
  <si>
    <t>EFC Construction Project Technical Audit</t>
  </si>
  <si>
    <t>Large Continuous Cracks on Access Road Pavement</t>
  </si>
  <si>
    <t>Gerald Jone Uygongco (GJU), President, La Filipina Farms                                                                                                            Jan Kristian Tan, Farms Maintenance Head</t>
  </si>
  <si>
    <t>Francis Albert Dela Cruz (FAD), VP Group Admin and General Services/MDJ: Hanay Builder Enterprises will repair the damaged access road, after the on-going construction. Target date to start on October 29, 2018 and work will last for one month (until November 29, 2018).</t>
  </si>
  <si>
    <t>Nov. 29, 2018</t>
  </si>
  <si>
    <t>Project China is (re)scheduled to finish by mid of april 2019, that is the time that Hanay Enterprise will start to repair the Acces Road Pavement.</t>
  </si>
  <si>
    <t>A.  Nonconformance with industry standards on foundation design of wall footing</t>
  </si>
  <si>
    <t>Gerald Jone Uygongco (GJU), President, La Filipina Farms                                                                                                                      Jan Kristian Tan, Farms Maintenance Head</t>
  </si>
  <si>
    <t>For ongoing buildings that can still be corrected, we will correct.  We will coordinate with PM - Admin and consult IAD for the applicable construction industry standards and create a construction manual for common reference.</t>
  </si>
  <si>
    <t>Sept 2018</t>
  </si>
  <si>
    <t>All discrepancies/for rectifications were corrected. Remaining is the creation of construction manual to be used as reference for next project.  
Ongoing draft of construction Manual at 30%, admin will submit a draft on 1st week of April 2019.</t>
  </si>
  <si>
    <t xml:space="preserve">B. Improper compaction procedure on subgrade, absence of rebar spacer and substandard concrete mix  ratio on concrete floor slab </t>
  </si>
  <si>
    <t xml:space="preserve">C. Failed compressive strength test (ASTM C-39) of pre-cast concrete slat  flooring at Breeding/ Gestation Bldg. Phase 5  </t>
  </si>
  <si>
    <t>D. Use of rusted and composite rebar on tie beams and welded rebar connections at elevated water tank</t>
  </si>
  <si>
    <t>E. Corroded steel materials and non-conformance with OSHA standards in anchoring the steel columns of elevated water tank</t>
  </si>
  <si>
    <t xml:space="preserve">F. Inadequate vertical spacing of deformed rebar on side wall and pit wall </t>
  </si>
  <si>
    <t>G. Nonconformance on pit wall structural design (cast in place concrete vs CHB wall) at Farrowing Bldg.,Phase 5</t>
  </si>
  <si>
    <t xml:space="preserve">H. Poor workmanship in concrete foundation walls and slab at Gestation Bldg. Phase 5 </t>
  </si>
  <si>
    <t xml:space="preserve">I Absence of lintel beams  and extended spacing of concrete columns at Farrowing Buildings </t>
  </si>
  <si>
    <t xml:space="preserve">J. Inadequate design of stirrups and splicing of reinforcement bars at elevated water tank 
 </t>
  </si>
  <si>
    <t>These should be deducted from Prime Agritech. PMT-Admin will coordinate with the contractor.
 Noted on the recommendations and discuss with Prime Agritech the audit issues</t>
  </si>
  <si>
    <t xml:space="preserve">To be deducted on their final billing
</t>
  </si>
  <si>
    <t>Admin already finished the computation for the deduction.  This will be discussed/reconciled with PrimeAgritech prior to deduction on their retention.</t>
  </si>
  <si>
    <t>B. Reduced material specification on columns cross bracing from angle bar to tie rod at Gestation and Farrowing Bldgs. with estimated amount of P246,496.36</t>
  </si>
  <si>
    <t>D. Reduced material specification of ceiling frame hanger at Gestation Bldg. with estimated amount of P24,078.60</t>
  </si>
  <si>
    <t>No Update</t>
  </si>
  <si>
    <t>Gentle Earth</t>
  </si>
  <si>
    <t xml:space="preserve">Poor Review of Bid Documents Submitted by Contractors           
a. Wall/Roof Cladding
b. Ceiling Works Including Painting Amounting to Php24,885,929.38
c. Absence of Scope of Works Breakdown 
d. Overlapping of Site Development Works amounting to Php591,360.00
</t>
  </si>
  <si>
    <t xml:space="preserve">Francis Albert M. Dela Cruz (FMD), VP-Admin &amp; Gen. Services/Marites H. Sameon (MHS), SPMT Project Engineer In-charge: No overlapping of scope of works in site clearing, because per site situation when HAB came in elevation plan is not yet presented. They established the location and elevation with the supervision of a Geodetic Engineer.
For comparison, HAB will submit detailed price analysis for ceiling finishes. In addition, it was approved by late Engr. Iglesias that no ceiling will be installed in the Main Warehouse and Spare Parts Warehouse. Instead insulation materials will be used as replacement.
</t>
  </si>
  <si>
    <t xml:space="preserve">Submission of supporting documents – Nov. 20, 2018
</t>
  </si>
  <si>
    <t>Final billing of contractor</t>
  </si>
  <si>
    <t>DIFA already started the reconcilation of additive and deductive contract, ongoing with 50%</t>
  </si>
  <si>
    <t xml:space="preserve">Discrepancies in BOM/BOQ/TOR Versus Actual Installation with Estimated Amount of Php3,790,326.11                                
a. Uninstalled/undelivered fencing works with estimated amount of Php1,165,137.17
b. Coinciding concreting works on original contract and change order variations at Main Warehouse, Spare Warehouse, &amp; Transformer Pad amounting to Php1,213,578.24
c. Lack of anchor bolt installed at Main Warehouse amounting to Php11,761.03
d. Uninstalled Gusset Plate at Spare Warehouse amounting to Php81,318.80                                      e. Uninstalled Pipe Post and Frame at Transformer Pad with an Estimated amount of Php233,724.13                                      
f. Redundant Charging on Floor Finishing at Main Warehouse, Spare Warehouse and Transformer Pad amounting to 
Php 1,084,806.74
</t>
  </si>
  <si>
    <t xml:space="preserve">Price analysis will be conducted by DIFA and HAB to submit supporting documents to prove the methodology applied is good for stability of the structure. This is subject for deduction if HAB failed to submit supporting documents. Currently, all billing related to the main PO4110005939 is put on-hold and monitored:                                                           Based on discussion with HAB, fencing was incompletely installed. In addition, upon checking of materials, remaining materials are still onsite. We will be requesting HAB to provide supporting documents on the installed fencing. Payment of this scope will be for the installed and delivered materials only. The uninstalled materials will be deducted to the contract price. 
</t>
  </si>
  <si>
    <t>Computation for additive and deductive of HAB is ongoing at 50%</t>
  </si>
  <si>
    <t xml:space="preserve">Estimated Penalty of Php43,780,784.47 for Delayed PO Completion </t>
  </si>
  <si>
    <t xml:space="preserve">Currently, all billing related to PO4110005939 is put on-hold and monitored. All deductions will have a supporting for reference.
</t>
  </si>
  <si>
    <t>LFMI Technical Audit</t>
  </si>
  <si>
    <t>Critical </t>
  </si>
  <si>
    <t>Gerald Jone Uygongco, President; Mark Que, General Manager, Marjess S. Boncato, Product development Specialist</t>
  </si>
  <si>
    <t>End of March 2019</t>
  </si>
  <si>
    <t>Ongoing</t>
  </si>
  <si>
    <t>Absence of Steam Piping Support At Machine Room (AVM Bernado Engineering)</t>
  </si>
  <si>
    <t>Reymund B. Paña (RBP), PFMC Manila Engineering Manager</t>
  </si>
  <si>
    <t>PFMC Engineering Manila will send personnel to LFMI to check and to install additional support on steam piping.</t>
  </si>
  <si>
    <t>Defective pressure relief valve (PRV) of boiler</t>
  </si>
  <si>
    <t>Geral Jone Uygongco, President; Mark Que, General Manager, Marjess S. Boncato, Product development Specialist</t>
  </si>
  <si>
    <t>2nd week of March 2019</t>
  </si>
  <si>
    <t>a. Elevator wire for Installation of chicken wire
b. For repainting
c. For inspection
d. For inspection
e. we will use a heat resistant paint
f. For repair of T24
g. Peeling of Epoxy will not be repaired for the meantime since its expensive</t>
  </si>
  <si>
    <t>Idle Asset
a. Frozen Block flaker, shredder
b. Vacuum tumblr 350L capacity
c. Bowl Cutter</t>
  </si>
  <si>
    <t xml:space="preserve">a. since acquisition December 31,  201, The unit is not in working condition and needs tube replacement according to the supplier (JCD). 
B. We will coordinate with R &amp; D if they will used it.
C. Meat Flaker, will forward materials canvassed to purchasing SB/PR
</t>
  </si>
  <si>
    <t>a. 2nd week of April 2019
b &amp; c. End of March 2019</t>
  </si>
  <si>
    <t>LFUGC Iloilo Cycle Audit</t>
  </si>
  <si>
    <t>Long outstanding sales orders and delivery orders</t>
  </si>
  <si>
    <t>Julian S. Uygongco (JSU), LFUGC Chief Trader</t>
  </si>
  <si>
    <t>I have already reminded the sales coordinators
regarding the long outstanding SOs and DOs. We will also try to work with the 1 month lead time in preparing SOs and DOs.</t>
  </si>
  <si>
    <t>November 2018</t>
  </si>
  <si>
    <t>Improper inventory handling</t>
  </si>
  <si>
    <t>2019</t>
  </si>
  <si>
    <t>Agree on the recommendation. We will submit report/IWR of the repair of roofs and replacement of busted bulbs, file and charge Seasia of the repair of the broken door, and we’ll seek and request for technical assessment on the integrity of the warehouse, its probable cause and effect.</t>
  </si>
  <si>
    <t>Cracks on floor</t>
  </si>
  <si>
    <t xml:space="preserve">Repairs at Ingore Warehouse 1 to 5 are currently ongoing. Notice to proceed was sent to Mr. Nelson Lopez, General Manager of Lopez Engineering &amp; General Services, last September 10, 2018. Various repairs at Ingore Warehouses mobilized last September 17, 2018 and to be completed on or before October 17, 2018 or equivalent to 30 calendar days. Further, PO no. 2486 includes the replacement of yellow plastic curtains at warehouse 4 and pull out and replacement of all deformed and damaged horizontal studs and wall cladding in all warehouses. </t>
  </si>
  <si>
    <t>Customer master data maintenance issues: 1) Inconsistencies in TIN; 2) Inconsistencies in payment terms.</t>
  </si>
  <si>
    <t>CORP FIN</t>
  </si>
  <si>
    <t>Long outstanding stock transfer orders</t>
  </si>
  <si>
    <t>We have an ongoing project with SAP Team regarding the clean-up of these.</t>
  </si>
  <si>
    <t>Warehouse inventory variances amounting to at least P1,915,856.27 net overage or P2,053,289.27 absolute
variance</t>
  </si>
  <si>
    <t xml:space="preserve">Partial reconciliation was made and adjustments were posted last September 30, 2018. Unresolved variances as of September 30, 2018 will be verified this October monthend count.
</t>
  </si>
  <si>
    <t>MGPCI Isabela Technical Cycle and Follow-up Audit</t>
  </si>
  <si>
    <t>Collapsed Metal Flooring of DB1</t>
  </si>
  <si>
    <t>Ruel V. Rivalde,
VP Operations; 
Hanison P. Melchor,
OIC - Eng'g &amp; Maintenance</t>
  </si>
  <si>
    <t>After completing the transloading repair, we  will analyze the root cause of collapsed flooring to implement a definite solution for the issue (probably for SB on required materials). Commodity was already unloaded and collapsed flooring were kept.
As of July 24, 2018, After transloading completion  will analized rootcause to implement a definete solution for the issue.,(probably for SB on required materials) Commodity already removed and collapse flooring are kept. Rootcause is likely related to improper compaction of backfill plus floor structural weak points which causes floor settlement and turned into collapse flooring. (2019 budget allotment for approval)</t>
  </si>
  <si>
    <t>Within 2018</t>
  </si>
  <si>
    <t>June 2018</t>
  </si>
  <si>
    <t>1. DONE - Repair completed
2. DONE - Damaged flexible conduit was removed including its cable which was previously used to supply the speed sensor.
3. Conversion of 4 units fan controls
4. To be cleaned and repainted using maroon paint. We will start painting this June 2018 after cleaning of DB3.</t>
  </si>
  <si>
    <t>1Q 2019</t>
  </si>
  <si>
    <t xml:space="preserve">Slowly taking into account since other priorities like major repairs are being considered first (e.g., gutter, process dryer hot air ducting, silo tunnel, dry bin -1 collapsed flooring).
</t>
  </si>
  <si>
    <t>PFMC Feedmill  Davao</t>
  </si>
  <si>
    <t>Inventory variances with Absolute Variance Amounting to 2,205,111.47</t>
  </si>
  <si>
    <t>James S. Ang, ALC Regional Manager</t>
  </si>
  <si>
    <t>We do daily follow thru on all physical transferred stocks to feedmill to be GR's (received SAP). We have 3x a week emaiil follow up to feed mill on hanging in-transit (SAP) transferred stock.</t>
  </si>
  <si>
    <t>Nelson Villalobos, Head Miller</t>
  </si>
  <si>
    <t>PFMC Feedmill Manila</t>
  </si>
  <si>
    <t xml:space="preserve">Defective Control Panel of Fish Oil Pump for Fat Coater (Extrude Feeds)
</t>
  </si>
  <si>
    <t xml:space="preserve">Prioritized other issues in the Extrusion System like cooler-dryer system automation, improvement on temperature controller, replacement of HMI, etc. Currently, we are waiting for proposal from other three (3) contractors.
</t>
  </si>
  <si>
    <t xml:space="preserve">Target Completion within 2018
</t>
  </si>
  <si>
    <t xml:space="preserve">Prioritized other issues in the Extrusion System like cooler-dryer system automation, improvement on temperature controller, replacement of HMI, etc. Currently, we are waiting for proposal from other three (3) contractors. This is part of approved CapEx 2019.
</t>
  </si>
  <si>
    <t xml:space="preserve">Long Pending Works on Main Control Center (MCC) of Raw Materials Intake #3
</t>
  </si>
  <si>
    <t xml:space="preserve">SB submitted for approval
</t>
  </si>
  <si>
    <t xml:space="preserve">3/28/19 - No update                                                                     2/18/19 - SB for Phase 2 was already approved for creation of budget line as reference in job requisition. It was also noted from Ms. ACUO’s remarks to have the Service Completion Report of this project to be signed by both Engineering and IT (this was coordinated and agreed with CIO, Ms. Donna Pasquin).
</t>
  </si>
  <si>
    <t>PFMC Iloilo and Bacolod Warehouse Audits</t>
  </si>
  <si>
    <t>This will be addressed by the ongoing warehouse renovation.</t>
  </si>
  <si>
    <t>No target date.</t>
  </si>
  <si>
    <t>Corroded railings and edges</t>
  </si>
  <si>
    <t>Regular maintenance and clean-up should be
done most especially on the steel catwalk.</t>
  </si>
  <si>
    <t>November 2017</t>
  </si>
  <si>
    <t>Q2 2019</t>
  </si>
  <si>
    <t>Damaged pallets</t>
  </si>
  <si>
    <t>Regular maintenance and clean-up should be
done.</t>
  </si>
  <si>
    <t>Long outstanding in-transit/transfer Flour and Feeds commodities amounting to at least P4,984,608.69</t>
  </si>
  <si>
    <t>Reconcile the in-transit items and adjust in SAP.</t>
  </si>
  <si>
    <t>Silo inventory variances</t>
  </si>
  <si>
    <t>Coordination between ALC and PFMC Finance regarding the empty silos to ensure that the balance in SAP is zero.
Account all silo inventory variances.</t>
  </si>
  <si>
    <t>Philippine Foremost Milling Corporation (PFMC)  Flour Division Iloilo Cycle Audit</t>
  </si>
  <si>
    <t>Ian Kenneth O. Uygongco (IKU), Executive Vice President for Trade Flour/ Alejandro T. Paez (ATP), VP – Trade Flour</t>
  </si>
  <si>
    <t>March 2019</t>
  </si>
  <si>
    <t>Customer master data maintenance issues (e.g., inconsistencies in TIN and credit limits, customer codes with the same names and addresses, trader accounts with incomplete addresses)</t>
  </si>
  <si>
    <t xml:space="preserve">We will coordinate with Billing and collection and sales team for the review of customer master data for the old/existing customers. But for new customers, review is being done to ensure necessary information is uploaded. </t>
  </si>
  <si>
    <t>Issuance to customers of flour inventory under Quality Inspection</t>
  </si>
  <si>
    <t xml:space="preserve"> Critical</t>
  </si>
  <si>
    <t xml:space="preserve">We agree with the recommendation. Further, as discussed in the meeting with QC and Audit, we will provide manpower to Production in order to check the bags of flour while stacking in the pallet and to ensure that flour produced with no barcode or skipped code is separated from good bags and placed a green tag on it.
</t>
  </si>
  <si>
    <t>Incompleteness of information in delivery receipts</t>
  </si>
  <si>
    <t xml:space="preserve">This has been communicated to our partner haulers for delivery. We currently have the DR-Fast Pay Project with IT and SAP wherein the haulers are required to present a DR with correct and complete information in order to process fast payment.
However, For pickup customer, the other details concerning the said customer (i.e. time of entry at customer’s site, security guard signature at customer’s site, etc) might not be present except for the printed name, date and signature of the customer’s representative during pickup of stocks.
</t>
  </si>
  <si>
    <t>Flour Warehouse inventory variances amounting to at least Php1,603,227.26 net overage or Php2,552,223.26 absolute variance</t>
  </si>
  <si>
    <t>Variances noted are being coordinated with ALC every after count. We will ensure timely reconciliation and disposition of variances noted.</t>
  </si>
  <si>
    <t>Since we now have a staging SLOC, we will be proposing that the SLOC be reflected on the actual scenario. Further, we will propose a revision on the floor plan of the Warehouse in order to store one shift of production. This is for the purpose of reconciliation between Production and QC can be done immediately on the area, before goods will be turned over to ALC. This definitely will have an effect on the maximum capacity of the Warehouse to store "good and ready-for-delivery commodities". We'll be proposing and discussing this project together with QC and Production
We will establish policies for those awaiting disposition so that every department will be guided.</t>
  </si>
  <si>
    <t xml:space="preserve">Silo inventory variances amounting to at least Php2,151,639.10 net shortage or Php58,771,216.52 absolute variance </t>
  </si>
  <si>
    <t>We will request for the reconciliation of the variances, review, analyze and endorse for adjustment.</t>
  </si>
  <si>
    <t>Agree on the recommendation. ALC’s additional corrective action is to provide monitoring for the WSR processing that should indicate the status of the WSR, if completely processed or still pending, for traceability purposes. This will be noted in the remarks section.</t>
  </si>
  <si>
    <t>Non-moving “in-transit” Flour commodities amounting to at least Php1,408,716.47</t>
  </si>
  <si>
    <t>Non-moving Flour commodities in closed SLocs amounting to at least Php568,788.20</t>
  </si>
  <si>
    <t xml:space="preserve">Will ensure that this is being considered. 
</t>
  </si>
  <si>
    <t>Breach of FIFO Policy</t>
  </si>
  <si>
    <t xml:space="preserve">Agree. Will implement the recommendations. There are indeed deliveries that we breach knowingly, the FIFO policy. These are for customers that need commodities no older than their set requirement or for customers that need their flour to be aged X number of days before delivery to them. For our depots, we also ensure that the commodities we send are not older than 15days. 
However, we have our ageing monitoring weekly together with Prod and QC. And this we discuss with Sales every Sat for disposition. Rest assured that these are monitored.
</t>
  </si>
  <si>
    <t>Pollard inventory variances amounting to at least Php72,352.19 net overage or Php115,902.81 absolute variance</t>
  </si>
  <si>
    <t>We will ensure timely reconciliation and disposition of variances noted.</t>
  </si>
  <si>
    <t xml:space="preserve">We will coordinate with Finance to reconcile these variances.
</t>
  </si>
  <si>
    <t>Inappropriate piling of bags and stacking of pallets</t>
  </si>
  <si>
    <t xml:space="preserve">We will inform Production for their re-orientation of their pallet stackers. The slant in stacking also is due to uneven placement of sacks by stackers. Nonetheless, this problem will be solved once the new robotic palletizers will be installed, thereby eliminating all pallet stackers. 
For our forklift operators, we will always continue to orient and check the stacking in our daily rounds to create the habit.
</t>
  </si>
  <si>
    <t>March 2019 (for the new palletizer)</t>
  </si>
  <si>
    <t>Footprints of laborers on flour sacks, and cobwebs and dirt on pallets</t>
  </si>
  <si>
    <t>April 2019 (for the pallet cleaner)</t>
  </si>
  <si>
    <t>Non-moving semi-finished goods amounting to at least Php232,727,856.54</t>
  </si>
  <si>
    <t xml:space="preserve">Adjustment on SFG Pollard was already posted for the error made by the shift miller. Please refer to mat doc 4901506963. SFG inventories are included in month-end inventory count. In addition, we are closely coordinating with production for the reconciliation and clean up of SFG starting this January 2019. We will also coordinate with R&amp;D and production for the inclusion of packing loss in BOM, since some of the variances are attributable to packing loss.
</t>
  </si>
  <si>
    <t>Long outstanding GRIR Clearing items in SAP amounting to at least Php203,106,960.73</t>
  </si>
  <si>
    <t>We had clean up activity for the December 31, 2018 GR/IR balance during the 1st week of January. We will ensure that this will be a regular activity every month.</t>
  </si>
  <si>
    <t>Lack of proper turn over of files</t>
  </si>
  <si>
    <t>PLILI Cycle Audit (Phase 2)</t>
  </si>
  <si>
    <t>Claire Legaspi (President); 
Nicasio Limjap (Commercial Director)</t>
  </si>
  <si>
    <t>Dec 2018</t>
  </si>
  <si>
    <t>Reconciliation of Settlment amount no thouroughly reviewed and finalized prior to submission to HR</t>
  </si>
  <si>
    <t xml:space="preserve">Recomm:  Review amounts submitted to HR  since this will be used for decisions on cases. If amount indicated in decision is wrong, especially if below, the Company can no longer recover/claim it, since final decision was already served. 
Nicasio Limjap (Commercial Director): 
These were reviewed prior submission to HR.
Josalyn Geneciran (B&amp;C Group Head): 
For the inventory list, we reviewed only the quantity and not the price, since it is sales responsibility to determine the price.  
For the expenses as support to PAWs, we were able to check that all Php199,003.33 are substantiated accordingly.  </t>
  </si>
  <si>
    <t>No Update. 
Note: Amount still floating under Mr. Navigar's account</t>
  </si>
  <si>
    <t>Warehouse Construction Audit (Rizal Warehouses 4&amp;8 and Ingore Warehouse 5)</t>
  </si>
  <si>
    <t xml:space="preserve">Rain Water Seepages in Warehouses due to Unplastered Outside Wall </t>
  </si>
  <si>
    <t>Will recommend to install new gutter and to be included on the roof repair of other warehouses to be covered by approved supplemental budget. The only way to plaster the outside wall is to demolish the wall of adjacent warehouses. This was not included in the original scope of work of contractor. Installation of steel gutter in Warehouse 4 to accommodate also the water from Warehouse 3 roof was not pursued since it will require detaching the roof of adjacent Warehouse 3 to wedge in the gutter which may result to further damage and additional cost for the repair.</t>
  </si>
  <si>
    <t>January 30, 2018</t>
  </si>
  <si>
    <t>3/18/19 - No Update                                                                                          2/18/19 - To conduct re-bidding of the project. Previously received quotation for the rehabilitation are almost the same as the actual cost incurred for the total reconstruction of warehouse 4 and 8</t>
  </si>
  <si>
    <t>NOT YET DUE</t>
  </si>
  <si>
    <t>Transferred to Ongoing</t>
  </si>
  <si>
    <t xml:space="preserve">BU </t>
  </si>
  <si>
    <t>Updates as of April 2019</t>
  </si>
  <si>
    <t>4/17/19: No Update</t>
  </si>
  <si>
    <t>PFMC ENG</t>
  </si>
  <si>
    <t>Scheduled Meeting with Hanay Enterprise by on April 24, 2019, for the discussion on their repair methodology. Target start of repair by May 15, 2019.
Project China area should be cleared first of workers and debris, before reconstruction of roads can commence.</t>
  </si>
  <si>
    <t>Construction Manual 50% Draft.
Registration on Construction Policy Manual and Dissemination to End User will be on April 30, 2019.</t>
  </si>
  <si>
    <t>With computation already for the deduction, formal notice to contractor will be send on April 25, 2019.</t>
  </si>
  <si>
    <t>Internal estimate by DIFA ongoing with 75% completed. DIFA committed to submit on or before April 30, 2019.</t>
  </si>
  <si>
    <t>Computation of penalty by DIFA is ongoing  with 80% completed. Commited to submit on or before April 30, 2019. Billing of the Original Contract is still onhold and monitored</t>
  </si>
  <si>
    <t>Coordinated w/ engineering, additional support will be added</t>
  </si>
  <si>
    <t>a. New supplier with better quotation and services being accredited by CPU
b. Waiting for quotation from supplier
c. Tools and Materials for repair being  quoted by suppliers thru purchasing</t>
  </si>
  <si>
    <t>a to f. end of March 2019
g. End of April 2019</t>
  </si>
  <si>
    <t>All materials for the repair of DB-1 collapsed flooring are available but execution were moved due to the rehabilitation of PD-1 &amp; PD-2 Hot Air Ducts which required the manpower intended for this particular issue. But since the PDs' hot air duct rehabilitation already completed last March of this year, we started this April the dismantling of collapsed metal flooring. Our target completion of repair is until June 25, 2019 and utilizing 4 to 6 personnel.</t>
  </si>
  <si>
    <t>1. Done and repaired
2. Done and repaired.
3. We have tried to communicate and requested for quotation with the supplier but until now we did not received any response from them. We will try again to communicate with them and have their response until April 30.
4. Preparation on paintings regarding corroded structures were started at Process Dryer area 8 April 2019. The reason why it was also moved because we need to prioritize and focus on the rehabilitation of our 2 units Process Dryer which are very vital to our operations.</t>
  </si>
  <si>
    <t>Engr. Terence S. Uygongco (TSU), Farm Administrator; Sidney Delariarte, General Manager, COO (Sugar Group)</t>
  </si>
  <si>
    <t>Cane marketng should ensure completeness of documents submitted as per Company policy in availing of the Fertilizer Assistance Program. All important supporting documents including but not limited to the supports should be attached to the planter folders.</t>
  </si>
  <si>
    <t>Engr. Terence S. Uygongco, President (Sugar Group); 
Sidney Delariarte, General Manager/COO (Sugar Group) / Leoneil B. Tomasa (LBT), OIC – Sugar Warehouseman/  / Henry A. Bebar (HAB), Chief Property Warehouseman</t>
  </si>
  <si>
    <t>a. Absence of job descriptions
b. Inconsistencies in job descriptions
c. Job descriptions prepared by the employees themselves</t>
  </si>
  <si>
    <t xml:space="preserve">This will be covered by HRD’s Job Rationalization program. </t>
  </si>
  <si>
    <t>September 2018</t>
  </si>
  <si>
    <t>Corp HR</t>
  </si>
  <si>
    <t>Froilan L. Dimaculangan (FLD), VP for HR / Solomon S. Genson (SSG), Senior Operations Officer</t>
  </si>
  <si>
    <t xml:space="preserve">a. Absence of monitoring on issuances of warehouse stock receipt stubs
b. Unaccounted warehouse stock receipts </t>
  </si>
  <si>
    <t>High
Medium</t>
  </si>
  <si>
    <t>John Boi A. Sy (JAS), Chief Executive Officer / Raff Metho R. Palma (RRP), Distributions and Operations Manager – Visayas</t>
  </si>
  <si>
    <t>We will record in our own monitoring received WSR stub numbers.</t>
  </si>
  <si>
    <t>Broken door angle flashing</t>
  </si>
  <si>
    <t>John Boi Sy (JAS), ALC Chief Executive Officer / Karl Henry B. Agua (KBA), ASC Chief Executive Officer / Johnny M. Albarico (JMA), Safety Officer/ Port Coordinator/ Port Facility Security Officer</t>
  </si>
  <si>
    <t xml:space="preserve">John Boi Sy (JAS), ALC Chief Executive Officer / Karl Henry B. Agua (KBA), ASC Chief Executive Officer </t>
  </si>
  <si>
    <t>Ma. Luisa E. Nograles (MLEN), CFO / Cherrylene Advincula (CA), LFUG Finance Head</t>
  </si>
  <si>
    <t>Forwarded the customers to Billing and Collections Team for their CAF review. Also, already implemented credit blocking for customers with COD term.</t>
  </si>
  <si>
    <t>4/15/2019 - 1. Protocol on long outstanding sales orders and delivery orders
a. We had asked for consideration from the group president on the possible maximum period of 4 months instead of the approved 2 months allowance. Only for fertilizer because of seasonality.
b. I had instructed all sales staffs to deliver all the pending delivery orders especially those more than 4 months until the end of April, 2019 or these will be cancelled.
c. Same goes to sales orders that are more than 4 months until the end of April, 2019.
d. There will be a weekly cleaning of Sales order and Delivery order on all areas.
For Bakery and Pollard sales, clean up was already done.
12/18  This is a constant struggle but we are trying to contain this problem by pushing for deliveries asap or deny the order if dealers continue to refuse acceptance of deliveries or withdrawals.</t>
  </si>
  <si>
    <t>We don’t have enough pallets yet as of the moment. LFUG, IT, ALC, and CPU are on the process of finalizing the
right pallet for each location.
The uneven stacking was done to interlock the block pile to
prevent leaning as seen in C.02.03. Further, we will ask
Seasia on their commitment on how to prevent this in our
future SBM shipments while waiting for the pallets. We are
also on the process of studying bulk storage of SBM, mechanization of SBM storage facility, and minimize personnel and bags as needed.</t>
  </si>
  <si>
    <t>Ma. Luisa E. Nograles (MLEN), CFO / Maricris M. Custodio (PFMC Finance Head)</t>
  </si>
  <si>
    <t>John Boi A. Sy (JAS), Chief Executive Officer / Raff Metho R. Palma (RRP), Distributions and Operations Manager – Visayas / Dino W. Tan (DWT), Warehouse Manager</t>
  </si>
  <si>
    <t>a. Broken concrete drainage;
b. Corroded steel door</t>
  </si>
  <si>
    <t>a. Missing Warehouse Stock Receipts;
b. Unprocessed Warehouse Stock Receipts</t>
  </si>
  <si>
    <t xml:space="preserve">We will check and coordinate with ALC for the missing/unprocessed WSRs and take corrective action. Also, we will coordinate to ensure that WSRs will be recorded on a timely manner. </t>
  </si>
  <si>
    <t>Agree. Will implement more strictly in the next month end counts. Finance Department should consider in the month-end inventory count and reconciliation, the quantities tagged as “In-transit”, “In QI”, “Blocked”, “Restricted-use”, and “Returns”.</t>
  </si>
  <si>
    <t>In the case of Mary Grace Borja, she was frequently absent during her resignation notice period and became AWOL. Proper turnover was not made despite previous discussion with Grace to ensure all her documents and processes are properly transferred to Sharon Dalaquit. For B&amp;C team, we ensure that proper turnover is done whenever there is a personnel movement due to transfer of role within the team, transfer outside the team, or resignation. The case of Mary Grace Borja was an exception, rather than the norm.
One-time CM entries are discouraged since these have an impact on the gross profit of the material. In cases that a lump entry is necessary, this transaction should have a justification and is for review by Credit &amp; Collections Head and should be advised by Head of Finance.
Ongoing investigation is being done by the team on the lump entry made for Pasesar Trading.</t>
  </si>
  <si>
    <t>Silo variances have been communicated to Finance for their disposition. This has been identified and reconciled with Production. The variances occurred during installation of the new batch weigher for silo last June 2018. Since no weigher for 30 days, we issued quantities using thread to measure levels which is inaccurate. We will follow-up Finance adjustments on this.
Agree on the recommendation.
Agree on the recommendation. We are actually doing this every month.</t>
  </si>
  <si>
    <t>a. Marketing materials variance amounting to at least Php148,582.56 net shortage or Php345,007.21 absolute variance
b. Hanging marketing materials amounting to at least Php710,998.50 under flour in SAP</t>
  </si>
  <si>
    <t xml:space="preserve">for a) We need to identify the needed space for marketing materials and raise this matter with Albert Francis dela Cruz, VP for Admin.
We will request for ALC to provide us a storage location for the marketing materials
Responses of the Flour Technical Sales Clerk as corrective action:
1) PR shall be made quarterly based on projected need for the quarter to minimize inventory level to easily monitoring of stocks
2) Inventory of stocks must be done quarterly. Counting of materials must be one by one (per piece) since stocks to be maintained is only minimal.
3) Inventory must be conducted by Flour Technical Sales Clerk personally together with the assistance of TSR and stockroom personnel to attest the count.
for b). </t>
  </si>
  <si>
    <t>We will just follow whatever PFMC Admin will decide.</t>
  </si>
  <si>
    <t>We will review quarterly non-moving items in the system, especially those items tagged as “inventoriable” during PR creation. As for the items identified in previous slide, we will coordinate for the adjustment of those in SAP.</t>
  </si>
  <si>
    <t>We will coordinate this with Finance for proper adjustments, so that these unused SLOCs will be removed. If during investigation, it was proven that stocks are mishandled, we agree that those will be charged to us.
Agree with the recommendation. Unresolved discrepancies should be investigated by ALC. Negligent employees should be subjected to applicable sanctions based on the Corporate Code of Discipline.</t>
  </si>
  <si>
    <t xml:space="preserve">We will inform also Production to re-orient their pallet stackers. These issues will be eliminated once the new robotic palletizers are installed come March 2019. 
For the wet cleaning of pallets, we can only do 50pallets per day per person. And these personnel are also used in general cleaning of the Warehouse before and after loading operations. However, we have an ongoing project to purchase pallet cleaning equipment to eliminate manpower and for more cleaning output.
These issues do not go away immediately. But our efforts are to do our rounds, clean, and inform other departments of their equipment/materials left behind in our areas. Through this we are cultivating the habit of being clean and orderly. 
</t>
  </si>
  <si>
    <t xml:space="preserve">04/22/2019 - Adjustment will be made in line with the mini-project to PID all inventory variances on or before April 30 2019.
3/29/2019 - No update.
2/19/2019 - No update.
10/18 No update 
9/18 - Finance to provide analysis for PID before end of the year. 
8/18 - A total of 2.2M KG of corn pending final recon/analysis and PID. September 30, 2018 revised target date.
7/18 - A total of 2.2M KG of corn for PID. Finalizing report for PID approval. August 15, 2018 revised target date.
6/21 - Transfer of corn and mat-to-mat transfer are completed. Remaining quantity of corn in silo 303 will be proposed for adjustment - subject to approval.
5/22 - On-going reconciliation. Target completion - proposal to adjust - end of May 2018
4.18.2018 – Ongoing withdrawal
As of January 2018, Finance has come up with a partial reconciliation. Will provide updated figures by the end of January 2018. The transfer of goods should be received in full so that we can avoid the recon of variances during the month end. STO/PO will somehow aid in our monitoring.
</t>
  </si>
  <si>
    <t xml:space="preserve">04/22/2019 - Adjustment will be made in line with the mini-project to PID all inventory variances on or before April 30 2019. 
3/29/2019 - No update.
2/19/2019 - No update.
10/18 No update 
9/18 - SAP already created and provided sloc for these in-transit.  Finance to transfer items by end of Sep 2018 and provide analysis for PID before end of the year. 
8/18 - Requested SAP Team to create slocs where in-transit materials will be received pending recon/analysis and PID. Only GL Finance can access said store location. September 30, 2018 revised target date.
7/18 - Finalizing the proposed adjustment to be submitted. August 15, 2018 revised target date.
6/21 - Finalizing the proposed adjustment to be submitted.
5/22 - On-going reconciliation. Target completion - proposal to adjust - end of May 2018
4.18.2018 - Reduction in the In Transit inventory. For FL a decrease of 106,665 kg or 56% in quantity, For FD a decrease of 64,600kf or 25% in quantity. 
As of January 2018, Finance has come up with a partial reconciliation. Will provide updated figures by the end of January 2018. The transfer of goods should be received in full so that we can avoid the recon of variances during the month end. STO/PO will somehow aid in our monitoring.
2.15.18 - still ongoing
</t>
  </si>
  <si>
    <t>04/22/2019 - Adjustments were already made. Also, enhancement was implemented today, April 22 2019 to capture any flour packing loss (which is the caused of the non-moving sfg). Any remaining variances will be adjusted by end of Apr 2019.
3/29/2019 - No update.</t>
  </si>
  <si>
    <t>04/22/2019 - Will follow this up with ALC (For any pending documents) &amp; B&amp;C (for recording). And reconcile by end of May 2019.
3/29/2019 - No update.</t>
  </si>
  <si>
    <t>04/22/2019 - Adjustment will be made in line with the mini-project to PID all inventory variances on or before April 30 2019. 
3/29/2019 - No update</t>
  </si>
  <si>
    <t>4/22/2019 - Already had an agreement with ALC (Sir John Boi Sy and Sir Raff Palma) with regards to this issue. ALC will ensure that correct inventory (batch) is being picked both in SAP and in actual. Goods under QI should properly separated and labeled as needed.
New staging slocs were created to house "under QI" items (W236 - for Iloilo).
3/29/2019 - No update</t>
  </si>
  <si>
    <t>4/15/2019 - Still awaitng reply from Mr. Raff Metho Palma (Called Mr. Palma today, 04/22/2019 and he initially set schedule of hard plastic mattings to be delivered at SW tentatively on August or September, 2019)
4/1/2019 - Hard plastic covers will be used as mattings to cover cracks and uneven floors.    Mr. Raff Metho Palma of ALC will provide for the requisition of Hard Plastic cover.                                                        2/18/19 - No update
10/18 No update
 9/24 - No update</t>
  </si>
  <si>
    <t>4/15/2019 - Ongoing &amp; continuing
4/1/2019 - PPE for all employees were distributed today, 04/01/2019.   For ICs at the SW, full implementation will be on April 15, 2019.                                                                      2/18/19 - No update
10/18 No update
 9/24 - No update</t>
  </si>
  <si>
    <t>4/15/2019 - Still awaitng reply from Mr. Raff Metho Palma (Called Mr. Palma today, 04/22/2019 and he initially set schedule of hard plastic mattings to be delivered at SW tentatively on August or September, 2019)
4/1/2019 - Additional pallets requested was cancelled.   Hard plastic covers will be used as mattings to the floors. Mr. Raff Metho Palma of ALC will provide for the requisition.                                                                                                                                                   2/18/19 - No update
1/31/2019 -  No update.
10/18 No update 
9/24 - No update</t>
  </si>
  <si>
    <t>For presentation of proposals from contractors to the Management within May 2019. Any decision will be for update.</t>
  </si>
  <si>
    <t>4/15/2019 - Ongoing and continuing completion (based on required checklists for every folder) of FPAP folders as required supporting documents (Letter of Intent, Credit Facility Application Form, Update Forms of Planters, Parcellary Plan, Pictures, Two (2) Gov't. issued IDs, collaterals, Geo-location, Geo-location of farm, Picture of House and farm with possible landmark, SPA for those 60 yrs old &amp; above, etc.) for every planter.                                           
4/1/2019 - Ongoing and continuing completion of required supporting documents (Pictures, Gov't. issued IDs, collaterals, etc.) for FPAP folders.                                                        2/18/19 - No update
10/18 Ongoing verification and completion of supporting documents for attachment to FPAP folders. 
9/24 - No update</t>
  </si>
  <si>
    <t>a. Installation of Catch Bar (Chicken Wire Mesh). Items are for pucrhase (Purchase Requisition Created)
b. For repainting. Items are for pucrhase (Purchase Requisition Created)
c. not applicable. It's not a leak, it is an exit point for condensated steam
d. Replacement of Steam Trap and PRV. Supplemental already approved For PR creation.
e. For repainting. Items are for pucrhase (Purchase Requisition Created)
f: DONE
g. For Repair - Shut Off Freezer awaiting for deep well to be fix to finish production for remaining PLILI PO Requirements</t>
  </si>
  <si>
    <t xml:space="preserve">Supporting documents already provided. 
While, Internal estimate by DIFA ongoing with 75% completion. DIFA committed to submit on or before April 30, 2019.
</t>
  </si>
  <si>
    <t xml:space="preserve">Works will be done in 3 phases along with total plant shutdowns. 1st phase was already long been done while the  2nd phase is currently on-going along with the current holy week shutdown which cover the MCC room panels 1 &amp; 2.  The 3rd and last  phase scope of work and SB is on progress basing on the results of the 2nd phase completion.  If 3rd phase is realized then a long shutdown is needed again to complete the issue. 
STATUS: April 23, 2019 is the target date of completion for PHASE 2 after the Holy Week shutdown. DONE 
While PHASE3: Target Date of assessment and SB generation is 1st week of May 2019 and actual rehabilitation depends on the next schedule of a long Feed Mill shutdown (minimum of 3 days).  </t>
  </si>
  <si>
    <t>LFUGC Manila Cycle Audit</t>
  </si>
  <si>
    <t>Cherylynne Advincula, LFUGC Finance Head</t>
  </si>
  <si>
    <t>INVENTORY VARIANCES ON ACTUAL COUNT VS. SAP RECORDS</t>
  </si>
  <si>
    <t>John Boi Sy, Chief Operating Officer</t>
  </si>
  <si>
    <t>LACK OF PROPER DOCUMENTATION ON SALES COMMISSION</t>
  </si>
  <si>
    <t>Julian Uygongco (JSU); LFUGC Head Trader</t>
  </si>
  <si>
    <t>INAPPROPRIATE FORM USED IN ADDING CUSTOMERS FOR SALES COMMISSION COMPUTATION</t>
  </si>
  <si>
    <t>Gerald Jone Uygongco (GJU), Cluster Head; Arthur Gaunlao; LFUGC Head Trader</t>
  </si>
  <si>
    <t>INCONSISTENCIES IN JOB TITLE BETWEEN HR MASTERLIST AND CURRENT ROLE</t>
  </si>
  <si>
    <t>Froilan Dimaculangan (VP – HR)</t>
  </si>
  <si>
    <t xml:space="preserve">Froilan Dimaculangan (VP – HR)/Jodith Blaquera (HR Officer):
For the specific items noted, ongoing job title update in relation to the Table of Organization (TO) is being done.  Once TO is done, this will be the basis for the job title.  NPAs will be prepared for all job titles that needs updating. 
Further, on a monthly basis, we will reminder BU Heads/Managers to advise HR of any employee movements.  All changes in the master list should be supported with NPA and other related documents.  
We are also looking into having the masterlist in an HRIS, we are currently meeting with suppliers regarding this.  </t>
  </si>
  <si>
    <t>LACK OF DOCUMENTED ORGANIZATIONAL CHART</t>
  </si>
  <si>
    <t xml:space="preserve">Froilan Dimaculangan (VP – HR) /Jodith Blaquera (HR Officer):
Noted. This is ongoing for all Companies.  
For LFUG Livestock and Fertilizer, these were already discussed with the Head Traders but will finalize and have it approved by the Group President. 
</t>
  </si>
  <si>
    <t>UNRECONCILED BOOK BALANCES</t>
  </si>
  <si>
    <t xml:space="preserve">Cherrylene M. Advincula (CMA) – LFUGC Finance Head; </t>
  </si>
  <si>
    <t>INCONSISTENCIES IN DR DATE VERSUS TRUCK SCALE DATE</t>
  </si>
  <si>
    <t>GOODS RECEIPT TO RECORDING:
F3.2.3a ERROR IN TRUCK SCALE REFERENCE ENCODED IN SAP
F3.2.3b DOUBLE GR RECORDING
F3.2.3c DELAYED GR RECORDING
F3.2.3d USAGE OF DUMMY TRUCK SCALE</t>
  </si>
  <si>
    <t xml:space="preserve">JBS: This is noted. The mandate is that the GR will be automatically posted in SAP. Nevertheless, we will reiterate this matter to our employees. </t>
  </si>
  <si>
    <t>Amigo VII drydocking scheduled this August 2019. Extended license to operate up to August 2019 (supposedly June)</t>
  </si>
  <si>
    <t>Ongoing repair. Dry dock at RRT Marine Services Co. in Navotas. Target to complete the repair by end of May 2019. Drydocking wharfage fee at Php5k/day. 
Karl with CPU to update on the status of PO for supplies and materials.</t>
  </si>
  <si>
    <t>4/15/2019 - Ongoing
3/29/2019 - Ongoing                                                     1/31/19 - Organizational Effectiveness Program is currently ongoing which includes review of job descriptions, organizational charts, lines of authority, etc.
10/18 - No update</t>
  </si>
  <si>
    <t>4/24/2019:ALC immersed  in Capiz Sugar during 4Q of 2018
Initial take-over 1Q of 2019
Initial review and recom March 2019
   &gt; Processes 
   &gt; Org Chart
   &gt; Propose new prcoess flow and documentation this 2Q of 2019
2/18/19 - No update.
10/18 No update 
9/24 - No update</t>
  </si>
  <si>
    <t>4/24/2019: Due to several repairs done and  recurring concerns, Admin and Eng'g has conducted assessment of the Facility and concluded that the area has to be redesigned with initial quote of Php12M.
b.) Broken Doors arealready for claims (some are already deducted) to Seasia (Karl to provide breakdown of claims and status)
2/18/2019 - No update</t>
  </si>
  <si>
    <t>4/24/2019: 
ALC: We recommend to water proof the flooring. Will also ask Admin and Eng'g re integrity of the whse, monitoring the movement of the floorings every quarter. JASy and KHAgua to coordinate with FBD and EHS
JAS: With IWR and will coordinate with Admin on the status of the repairs.
Admin/ Sir Kiko:  For quotation by ESBE.
2/18/2019 - No update</t>
  </si>
  <si>
    <t xml:space="preserve">4/24/2019: 
a.) We can use the existing 1.2x1.2 size of pallet and maintain the capacity of the whse
b.) We can use a 1.4x1.2 pallet size and increase our whse capacity by 30%
c.) For commodities, we are now using tonner bag for feedmill use which help us minimize the use of pallets
d.) we will further improve our whse piling
e.) ALC will also consider to purchase new pallets w/ RFID for proper monitoring and ownership instead, if the our funds are capacble if not, we will try to loan from BU. - for assessment and justification of pallet size to purchase
f) We can also use chicken matting for hard piling.
2/18/2019 - No update </t>
  </si>
  <si>
    <t>4/24/2019: We will include status and update of Silo rehab in our weekly and monthly reports
2/20 - No update.
11/6 
ALC: Under Engineering timeline for the railing ang catwalk's replacement and coating. Currently on-going is the replacement of corroded roofings and purlins on the 9th floor of concrete silos. Target date: 2Q 2019.
Engineering: Repair of steel silo railings and edges were included in our repainting project schedule this year 2018 and target date to finish: End of December2018.
10/18 - No update 
9/24 - No update
8/18:  While waiting for the part to arrive from Brocks, it was decided to push through with the painting of the silo. 
See "Steel Silo Update_aug.jpeg".
See also quote for painting for PR of Engg "painting works iloilo 02.pdf"
7/18 - JBS Services, the 3PL for repair, has already assessed the silos. On their findings, they need to buy silo parts from Brock Silo (manufacturer of our silo; USA based) to be able to complete the repair. No update yet on the tentative arrival of materials from abroad. 
6/21 -  Steel silo 303 finished cleaning last Jun 9. Repairs of roof and re-painting to commence. Update on attached email conversation with Engineering and RS De Castro.                                                                                  5/22 - This is addressed by on-going silo rehabilitation by 3rd party contractors. To date, Steel Silos 301, 302, 305 have been cleaned and re-painted. Re-painting will mitigate further corrosion of the edges. Next to be scheduled is Steel Silo 303. 
4/2018: _______
Will coordinate with Engineering Department for repairs.</t>
  </si>
  <si>
    <t>4/24/2019: Proper disposal of broken pallets - This has to be properly accounted. We just have to continue our manual monitoring of our assets (LFUG, until everything has an RFIDs). All disposals are being approved and confirmed by Corp. Admin and BU Head and Finance.
IAD to check with PFMC Admin if ALC has endorsed pallet disposals from November 2017 onwards.
2/20/19 - There are plans to shift from 1.2x1.2m pallet to 1x1.2m pallet but all that we can do now is monitor the repairs and cleaning. 
11/6 - This is dependent on the shift from 1.2x1.2m pallet to 1x1.2m pallet. However, we have obtained 190 pallets, wherein 30 pallets are slightly damaged last October. These 30 pallets will replace some of the damaged pallets used in our RM Warehouse. 
10/18 - No update 
9/24 - No update
8/18:  No update.
4/2018: We are only using this for Raw Materials of Feed Mill. This is sorted from damaged pallets for disposal, as those for disposal are really damaged. These are slightly damaged. However, upon shift to 1mx1.2m pallet for flour, all 1.2mx1.2m pallet will be used for Raw Materials.
3/2018:  1.2mx1.2m pallets will be replaced by 1mx1.2m pallets.
From the month-end inventory count of pallets, we will assess the current condition and determine the required number of pallets.</t>
  </si>
  <si>
    <t>4/24/2019: a. with IWR and will coordinate with Admin on the status of the repairs.
2/20/19 - No rebid was conducted for Rizal WH renovation as of 1/8/19. Ms. Jesoro commited to provide an update until the last week of January but failed to do so. 
11/6 - Renovation still on planning phase. Project is under Corporate Admin. 
10/18 - No update
9/24 - No update
8/18: Proposed choices for the rehabilitation of the whole compound. 
For Admin's further study.
See "Rizal Compound.pdf"
7/18 - See snap shot of email (Email1.JPEG). This has been endorsed na to Admin for more concrete plan. 
This was discussed during our mancom if we are still going to rehabilitate the exisiting warehouses or not. It was tasked to Admin to came up with a study and a plan if it is still good to invest. 
6/21 - Ongoing rehabilitation                                                  5/22 - Ongoing rehabilitation.
4/2018: On-going rehabilitation by LFUG Admin on the Rizal warehouses.
Ongoing renovation.</t>
  </si>
  <si>
    <t>4/24/2019:  All WSRs in question will be checked by Ms. Faith Lao against ALC monitoring.  Mr. Raff Palma to check the monitoring they have.
4/18/2019: No update.</t>
  </si>
  <si>
    <t>4/24/2019:  Per discussion with CQA, there is no need to tag since the travel time for flour delivery will contribute to the aging of flour demanded by few customers.  The FIFO noncompliance should be captured through RFID.  In the mean time that we don't have RFIDs, FIFO noncompliances should be highlighted on a weekly basis during the OPs meeting for Flour attended by ALC, CQA, Prod, and Sales.  
ALC to provide report to IAD on weekly monitoring of aging.  IAD to trace in SAP if the noted FIFO noncompliances were shipped out since these could be orders from customers demanding aged flour, thus, fresher stocks were issued out.
4/18/2019: No update.</t>
  </si>
  <si>
    <t>4/24/2018: On-going reconciliation of variances, deadline is until May 31, 2019. Otherwise, ALC will have to pay for all unaccounted variances
Moving forward, agreed with PFMC Finance and cascaded to the users that all transfers (issuance and receiving) should be based on the actual truckscale weight.
4/18/2019: No update.</t>
  </si>
  <si>
    <t>4/24/2019: Per Ms. Jacklyn Espinosa, they currently implement the checking of the segregated bags every 2 hours.  They will give to IAD a report of a full week of observation (April 22 to May 3) to verify if indeed Production Department would strictly comply.</t>
  </si>
  <si>
    <t>John Boi A. Sy (JAS), Chief Operating Officer/Raff Metho R. Palma (RRP), Distributions and Operations Manager – Visayas</t>
  </si>
  <si>
    <t>4/24/2019:  Mat-to-mat postings are made gradually, subject to approval of Mr. Raff Palma.  Proper batch picking during posting is now strictly observed.  Cascade of current process was done last April 10.  If goods under QI are to be released, approval of Mr. Palma is also needed.
Mr. Palma to provide minutes of meeting during conduct of cascade to ALC personnel.
4/18/2019: No update.
4/10/2019:  Current process will be cascaded to all persons concerned.  Any lapses found thereafter will be treated as negligence on the part of the process owners and will be subjected to appropriate sanction.
Reconciliation of quantities produced versus transferred to ALC will be done at every end of shift. Discrepancies will be reported right away to the concerned employees/ departments. Timeliness of execution of reporting, tagging, etc. will be strictly observed.
Involved process owners:
ALC
Mr. Felipe Jamoyot - Warehouse Foreman
Ms. Vince Mae Capio - Warehouse Checker</t>
  </si>
  <si>
    <t xml:space="preserve">4/23/2019: Sir Raff Palma instructed Sir Rannie Alapar to coordinate with Engineering for vendor sourcing and quotation.  Admin to coordinate with ALC and PFMC Flour Trade (Ms. Julie Javellana).
4/10/2019:  ALC will coordinate with LFUG Admin for space to be used as storage.  
An update will be given on April 12 regarding the space and supplemental budget for the grills.
A verification this May 16 will be done in coordinatin with IAD.
</t>
  </si>
  <si>
    <t xml:space="preserve">4/24/2019:  Per advice from PFMC Admin, the materials should be stored in the PFMC warehouse. 
Trade team will set up a meeting next week with ALC to tackle this matter.
ALC together with Flour Marketing &amp; Sales will identify the area needed for the marketing materials so Flour Sales can prepare an SB of the enclosed storage for safe keeping
4/23/2019: Sir Raff Palma instructed Sir Rannie Alapar to coordinate with Engineering for vendor sourcing and quotation.  Admin to coordinate with ALC and PFMC Flour Trade (Ms. Julie Javellana).
4/10/2019:  ALC will coordinate with LFUG Admin for space to be used as storage.  
An update will be given on April 12 regarding the space and supplemental budget for the grills.
A verification this May 16 will be done in coordinatin with IAD.
</t>
  </si>
  <si>
    <t xml:space="preserve">4/24/2019: 
JAS:  Will conduct reorientation of independent contractors on April 26, 2019.
DWT:  Awaiting the installation of the robotic palletizers that are expected to arrive by May 2019.
2/2019:
Updates on the status of action plan:
Trash – Disposed as of February 2019
Fumigation tools of SPC – Will coordinate with SPC regarding on their fumigation toolbox and other fumigation tools
Unkempt cabinet for cleaning materials in the concrete silo – Tidied up as of February 2019
Tripping hazards – New item was found during clean-up operation. We will remind engineering to clean up their tools and equipment once repair is done.
</t>
  </si>
  <si>
    <t>4/24/2019:  Will conduct reorientation of independent contractors on April 26, 2019.
4/18/2019: No update.</t>
  </si>
  <si>
    <t>No.</t>
  </si>
  <si>
    <t>LA FILIPINA UY GONGCO GROUP OF COMPANIES</t>
  </si>
  <si>
    <t>INTERNAL AUDIT DEPARTMENT</t>
  </si>
  <si>
    <t>MONITORING OF OPEN ACTION ITEMS</t>
  </si>
  <si>
    <t xml:space="preserve">4/24/2019:  On-going reconciliation of variances, deadline is until May 31, 2019. Otherwise, ALC will have to pay for all unaccounted variances
Moving forward, agreed with PFMC Finance and cascaded to the users that all transfers (issuance and receiving) should be based on the actual truckscale weight.
</t>
  </si>
  <si>
    <t>Recommendation for major repair will be released on April 24, 2019. This will require SB Capex Approval.</t>
  </si>
  <si>
    <t>Q4 2019</t>
  </si>
  <si>
    <t xml:space="preserve">4/18/2019: To follow, still preparing the worksheet.
3/29/2019 - No update.
2/19/2019 - No update.
1/31/2019 - Adjustments were gradually posted since September 2018.  Per verification, minor variances from the August 2018 count have yet to be posted this February 2019 in time for the January 2019 closing of books.
</t>
  </si>
  <si>
    <t>4/18/19: No update</t>
  </si>
  <si>
    <t>04/22/2019 - On going review. New target competion date June 2019.  As of March 31, 2019, long outstanding amounts under FL20 is at least Php29M net.
3/29/2019 - No update</t>
  </si>
  <si>
    <t>4/22/2019 - We'll check the details provided and adjust as necessary. New target date is end of May 2019.  For PID approval. 
3/29/2019 - No update</t>
  </si>
  <si>
    <t>For inspection (if broken) and validation (if re-setting) during production with supplier, SARCO</t>
  </si>
  <si>
    <t>For inspection and observation during operations.</t>
  </si>
  <si>
    <t>4/15/2019 - Ongoing
3/29/2019 - Ongoing                                                              
1/31/19 - Organizational Effectiveness Program is currently ongoing which includes review of job descriptions, organizational charts, lines of authority, etc.
10/18 - No update</t>
  </si>
  <si>
    <t xml:space="preserve">For "Operational units", these will be repaired based on the damaged parts; For  "Standby Spares", these will not be repaired but will be used as spare; For "Scrap", these will be disposed or sold or as Standby spare.
</t>
  </si>
  <si>
    <t>1. fuel injector nozzle rubber boots for canvass in Manila because we cannot find a local supplier here in Isabela. We tried to ask for CPU's assistance but our challenge here is we don't have sample of the item to show(because these were already burnt and melted when the engine overheat) which is required by the vendors. Will try to provide pictures of the nozzle injector to CPU where these rubber boots installed and other technical descriptions. As per our local mechanic here we need to bring the cylinder head "mismo" and the fuel injector nozzle for the vendor to provide the exact type of rubber boots.
2. SB for JD Parts requirements was long time approved (the cost is about 350k) but since we are not going to utilize this equipment, for the next harvest seasons we decided not to implement yet the repair just to delay the unnecessary expenses.
3. E &amp; M requested RFD on the said equipment since it is no use in operation.
4. Boom Truck is now Operational. It was repaired last week of February.
5.Double Cab wasa repaired last August 14, 2018 by replacing its brake shoe. But after few weeks running another trouble occured - these were the brake master assy and Hydrovac brake assembly. Since then the repair was set aside because we prioritize other schedule - the repair of boom truck blue (plate no. RHB383). Quotation and canvass will be done locally within this April together with the SB request.
6. No available parts locally. We've tried to canvass in Santiago City and Tuguegarao City Cagayan but there was non. If we need to canvass these in Manila, we need to bring/provide them the samples. For now, we will send pictures and the technical descriptions to CPU for them to try check with the vendors if they can provide the items while waiting for the actual samples.
7 and 8  Issues: DONE; already received requested items last April 12 except for the 3 cross joints which will be delivered within this April.
9. FUSO Dump Truck was already disposed
10. RFD for Bobcat was already forwarded to Admin for their disposal
11. &amp; 12. Honda Motorcycles (XK-5544 &amp; XK-5593) are now both conditioned and other required parts are already available and will be installed and completed until April 26,2019
13. 5pcs Cross Joint are available and on going schedule and will be installed and completed by April 25,2019. The other item-oil/wiper seal- is approved, P.R. already sent to CPU and waiting for P.O...while the SB for Hydraulic hoses were already forwarded, and we're waiting for approval by finance.</t>
  </si>
  <si>
    <t xml:space="preserve">Partially corrected.  Requires budget for complete cladding and insulations of steam pipes. </t>
  </si>
  <si>
    <t xml:space="preserve">4/26/2019:  Done blocking/clean-up of identified accounts.  Will have to coordinate with AR for accounts with balances.
4/18/2019: Ongoing blocking/clean-up.  Will coordinate with AR and Sales.
1. No TIN - 31 accounts only, see remarks on worksheet
2. Dup TIN, Name and Div - affiliates and employees - they were extended to different distribution channels especially for employees in the maintenance per customer
3. Dup TIN, Diff Name - see remarks on worksheet
4. Inconsistent payment terms - Those with terms but no CL other than COD, means that they had CL before but zeroed out mostly due to bounced checks. (Please send list of these so we can put remarks each).
3/29/2019 - No update.
2/19/2019 - No update.
1/31/2019 - Ms. Cherrylene Advincula, LFUGC Finance Head will discuss with Billing and Collections OIC, Mr. Raymond Mark Francisco.
</t>
  </si>
  <si>
    <t>4/26/2019:  Already tested the open STOs-Pos.  There are just items being fixed by SAP. Target to close is on May 31.
4/18/2019: Pending on the UAT of the STO mass clean-up will finish UAT within the week and will coordinate with head traders for the clean-up
3/29/2019 - No update.
2/19/2019 - No update..</t>
  </si>
  <si>
    <t>CMA: Ongoing review.  Will update this May 2019.</t>
  </si>
  <si>
    <t>SOURCE TAB</t>
  </si>
  <si>
    <t>Updates as of May 2019</t>
  </si>
  <si>
    <t>As of May 20, 2019
(1) All 12 devices in Manila Harbour were installed and configured. Currently all IC employees are using the Biometrics on their assigned areas.
(2)  Target date for other sites will be tentatively on June 2019
 (2.a) Bataan - 4 devices already installed waiting for IT configuration
 (2.b) Isabela - 8 devices for installation
 (2.c) Iloilo - 6 devices for installation
 (2.d) Davao - 6 devices for installation</t>
  </si>
  <si>
    <t xml:space="preserve">4/26/2019:  Per update provided by Ms. Maria Rubella Bernabe, SAP Consultant, the specific TS in question was assigned by Mr. Bibo Casal to the specific DO.  
This was confirmed by JAS that the shipment was diverted to PFMC due to rejection of customer Primera Agro (dust/high dirt content).  In order to avoid additional costs, with coordination and approval of Lafil Sales, it was decided that these should be diverted to PFMC to avoid double handling.  JAC has proposed action plans to be implemented in order to prevent the same scenario from happening again.  Proof of implementation of the new procedures were not yet provided to IAD.
Investigate the noted transaction and correct the possible loop hole in the process and system. 
(Note: Currently, IAD reported this to SAP (Ticket No.1708658) and JAC. This is now under their analysis and examination.)
</t>
  </si>
  <si>
    <t xml:space="preserve">May 15, 2019: This is still ongoing. </t>
  </si>
  <si>
    <t>May 2019: No Update</t>
  </si>
  <si>
    <t xml:space="preserve">May 2019: GJU/JSU/CMA: Agree. This is noted.
Already implemented on new agents (i.e. Marlon Barrido), proper documentation for existing agents to follow.
</t>
  </si>
  <si>
    <t>5/2019: No Update
4/2019: No Update
3/2019: No Update
Still with floating amoung in AR</t>
  </si>
  <si>
    <t>July 2019</t>
  </si>
  <si>
    <t>September 2019</t>
  </si>
  <si>
    <t>June 2019</t>
  </si>
  <si>
    <t>June 30, 2019</t>
  </si>
  <si>
    <t xml:space="preserve">Ongoing repair. Dry dock at RAJ &amp; T Shipyard in Navotas. Target to complete the repair by June 15, 2019. </t>
  </si>
  <si>
    <t>Amigo VII drydocking scheduled this August 2019. Extended license to operate up to August 2019 (supposedly June 2019)</t>
  </si>
  <si>
    <t>For "Operational units", these will be repaired based on the damaged parts; For  "Standby Spares", these will not be repaired but will be used as spare; For "Scrap", these will be disposed or sold or as Standby spare.</t>
  </si>
  <si>
    <t xml:space="preserve">Dilapidated/Damaged Steam Pipe Insulations: Partially corrected.  Requires budget for complete cladding and insulations of steam pipes. </t>
  </si>
  <si>
    <t>We will schedule a meeting with Hanay Enterprise not later than 4th week of May 2019 for the discussion on their repair methodology. Target start of repair will be determined after the meeting. Project China area should be cleared first of workers and debris, before reconstruction of roads can commence.</t>
  </si>
  <si>
    <t xml:space="preserve">Supporting documents already provided. While, Internal estimate by DIFA ongoing with 75% completion. 
</t>
  </si>
  <si>
    <t xml:space="preserve">Internal estimate by DIFA ongoing with 75% completed.
</t>
  </si>
  <si>
    <t xml:space="preserve">Computation of penalty by DIFA is ongoing  with 80% completed. Billing of the Original Contract is still on hold and monitored.
</t>
  </si>
  <si>
    <t>Construction Manual for review and approval of Mr. Alejandro Ros.</t>
  </si>
  <si>
    <t>Finalization on selection of Supplier  to award the P.O. Completion target date on 2nd week of June 2019.</t>
  </si>
  <si>
    <t>Item a-f: Done                                                                                                                                                                                          Item g: Awaiting to empty the freezer. Target date of completion by end of May 2019.</t>
  </si>
  <si>
    <t>Waiting to complete the delivery of tools and materials for repair by end of May 2019. Target date of completion of reapir on 4th week of June 2019.</t>
  </si>
  <si>
    <t xml:space="preserve">All materials for the repair of DB-1 collapsed flooring are available but execution were moved due to the rehabilitation of PD-1 &amp; PD-2 Hot Air Ducts which required the manpower intended for this particular issue. But since the PDs' hot air duct rehabilitation already completed last March 2019, we started this April the dismantling of collapsed metal flooring. Our target completion of repair is until June 25, 2019 and utilizing 4 to 6 personnel. Works resumed last May 9, 2019.
</t>
  </si>
  <si>
    <t xml:space="preserve">Item 3: Supplier already responded to our request and they will arrange schedules to visit us here free of charge. In advance will just provide them what are our concerns.         
Item 4: On-going paintings regarding corroded structures. The reason why it was also moved because we need to prioritize and focus on the rehabilitation of our 2 units Process Dryer which are very vital to our operations 
</t>
  </si>
  <si>
    <t xml:space="preserve">On-going reconciliation of variances, deadline is until May 31, 2019. Otherwise, ALC will have to pay for all unaccounted variances. Moving forward, agreed with PFMC Finance and cascaded to the users that all transfers (issuance and receiving) should be based on the actual truckscale weight.
</t>
  </si>
  <si>
    <t xml:space="preserve">New supplier’s quotation/proposal submitted last week. Processing of supplemental budget for approval. Target completion by end of June 2019.
</t>
  </si>
  <si>
    <t xml:space="preserve">Recommendation for major repair will be released. This will require SB Capex Approval.
</t>
  </si>
  <si>
    <t xml:space="preserve">Started repair of TCM 830 Long Arm Forklift. Motorcycles is in running condition. Budget request and advance carry over were forwarded  to Finance and CPU for their approval for other vehicles.
</t>
  </si>
  <si>
    <t xml:space="preserve">Coordinated w/ PFMC Engineering Manila, additional support will be added. Target to complete the installation on 1st week of June 2019.
</t>
  </si>
  <si>
    <t xml:space="preserve">May 2019: Intercompany balances worksheet is included in the monthly pack. Reconciliation of variances is to be improved on. Starting April 2019, the new staff also handling consolidation is sending the worksheet of per company intercompany balances with counter party’s balances for them to reconcile.
This will be pursued continuously.  Also, as coordinated with ALC, improvement on GI and GR process is ongoing. </t>
  </si>
  <si>
    <t>Ops Ilo</t>
  </si>
  <si>
    <t>CLOSED</t>
  </si>
  <si>
    <t>LIST ONGOING</t>
  </si>
  <si>
    <t>Updates as of June 2019</t>
  </si>
  <si>
    <t>All Devices in Manila already installed. 
Other locations to complete by end of June 2019
Bataan - 4 devices already installed waiting for IT configuration
Isabela - 8 devices for installation
Iloilo - 6 devices for installation
Davao - 6 devices for installation</t>
  </si>
  <si>
    <t>6/2019: No Update
5/2019: No Update
4/2019: No Update
3/2019: No Update
Still with floating amoung in AR</t>
  </si>
  <si>
    <t xml:space="preserve">6/2019: No Update
May 2019: GJU/JSU/CMA: Agree. This is noted.
Already implemented on new agents (i.e. Marlon Barrido), proper documentation for existing agents to follow.
</t>
  </si>
  <si>
    <t>June 2019: No Update</t>
  </si>
  <si>
    <t xml:space="preserve">Works will be done in 3 phases along with total plant shutdowns. 1st phase was already long been done while the  2nd phase is currently on-going along with the current holy week shutdown which cover the MCC room panels 1 &amp; 2.  The 3rd and last  phase scope of work and SB is on progress basing on the results of the 2nd phase completion.  If 3rd phase is realized then a long shutdown is needed again to complete the issue. 
STATUS: April 23, 2019 is the target date of completion for PHASE 2 after the Holy Week shutdown. DONE.
PHASE 3: Target Date of assessment and SB generation is 1st week of May 2019 and actual rehabilitation depends on the next schedule of a long Feed Mill shutdown (minimum of 3 days). </t>
  </si>
  <si>
    <t>x</t>
  </si>
  <si>
    <t>Ma. Luisa E. Nograles (MLEN), CFO  / Raymond Mark C. Francisco (RCF), Billing and Collections Manager</t>
  </si>
  <si>
    <t>6/18 - Provided the audit team with the checklist/monitoring showing those senior citizens who needs to comply with the SPA.
Cane Marketing team finds it difficult to impose the SPA requirement since there are negative feedback from the planters. 
5/28 - No update 
4/15/2019 - Ongoing and continuing completion (based on required checklists for every folder) of FPAP folders as required supporting documents (Letter of Intent, Credit Facility Application Form, Update Forms of Planters, Parcellary Plan, Pictures, Two (2) Gov't. issued IDs, collaterals, Geo-location, Geo-location of farm, Picture of House and farm with possible landmark, SPA for those 60 yrs old &amp; above, etc.) for every planter.                                           
4/1/2019 - Ongoing and continuing completion of required supporting documents (Pictures, Gov't. issued IDs, collaterals, etc.) for FPAP folders.                                                        2/18/19 - No update
10/18 Ongoing verification and completion of supporting documents for attachment to FPAP folders. 
9/24 - No update</t>
  </si>
  <si>
    <t>6/18 - No update.
5/28 - No update 
4/15/2019 - Ongoing &amp; continuing
4/1/2019 - PPE for all employees were distributed today, 04/01/2019.   For ICs at the SW, full implementation will be on April 15, 2019.                                                                      2/18/19 - No update
10/18 No update
 9/24 - No update</t>
  </si>
  <si>
    <t>6/18 - No update.
5/28 - No update 
4/15/2019 - Still awaitng reply from Mr. Raff Metho Palma (Called Mr. Palma today, 04/22/2019 and he initially set schedule of hard plastic mattings to be delivered at SW tentatively on August or September, 2019)
4/1/2019 - Additional pallets requested was cancelled.   Hard plastic covers will be used as mattings to the floors. Mr. Raff Metho Palma of ALC will provide for the requisition.                                                                                                                                                   2/18/19 - No update
1/31/2019 -  No update.
10/18 No update 
9/24 - No update</t>
  </si>
  <si>
    <t>6/18/19 - b.a. Inconsistencies: Generic Job Descriptions: 41% Done
b.b. Inconsistencies: not signed by employees: 27% Done
Target June 2019
5/28 - No update
4/15/2019 - Ongoing
3/29/2019 - Ongoing                                                              1/31/19 - Organizational Effectiveness Program is currently ongoing which includes review of job descriptions, organizational charts, lines of authority, etc.
10/18 - No update</t>
  </si>
  <si>
    <t>6/18/19 - Alfon and Lorna are for retrenchment. For closure of findings.
Job Descriptions prepared by employees: 50%
b.a. Inconsistencies: Generic Job Descriptions: 41% Done
b.b. Inconsistencies: not signed by employees: 27% Done
5/28 - No update
4/15/2019 - Ongoing
3/29/2019 - Ongoing                                                     1/31/19 - Organizational Effectiveness Program is currently ongoing which includes review of job descriptions, organizational charts, lines of authority, etc.
10/18 - No update</t>
  </si>
  <si>
    <t>6/18 - No update.
5/28 - No update 
4/24/2019:ALC immersed  in Capiz Sugar during 4Q of 2018
Initial take-over 1Q of 2019
Initial review and recom March 2019
   &gt; Processes 
   &gt; Org Chart
   &gt; Propose new prcoess flow and documentation this 2Q of 2019
2/18/19 - No update.
10/18 No update 
9/24 - No update</t>
  </si>
  <si>
    <t>6/18 - No update.
5/28 - No update 
4/24/2019: Due to several repairs done and  recurring concerns, Admin and Eng'g has conducted assessment of the Facility and concluded that the area has to be redesigned with initial quote of Php12M.
b.) Broken Doors arealready for claims (some are already deducted) to Seasia (Karl to provide breakdown of claims and status)
2/18/2019 - No update</t>
  </si>
  <si>
    <t>6/18 - No update.
5/28 - No update 
4/24/2019: 
ALC: We recommend to water proof the flooring. Will also ask Admin and Eng'g re integrity of the whse, monitoring the movement of the floorings every quarter. JASy and KHAgua to coordinate with FBD and EHS
JAS: With IWR and will coordinate with Admin on the status of the repairs.
Admin/ Sir Kiko:  For quotation by ESBE.
2/18/2019 - No update</t>
  </si>
  <si>
    <t xml:space="preserve">6/18/19 - No update
5/28/2019 - No update
4/26/2019:  Done blocking/clean-up of identified accounts.  Will have to coordinate with AR for accounts with balances.
4/18/2019: Ongoing blocking/clean-up.  Will coordinate with AR and Sales.
1. No TIN - 31 accounts only, see remarks on worksheet
2. Dup TIN, Name and Div - affiliates and employees - they were extended to different distribution channels especially for employees in the maintenance per customer
3. Dup TIN, Diff Name - see remarks on worksheet
4. Inconsistent payment terms - Those with terms but no CL other than COD, means that they had CL before but zeroed out mostly due to bounced checks. (Please send list of these so we can put remarks each).
3/29/2019 - No update.
2/19/2019 - No update.
1/31/2019 - Ms. Cherrylene Advincula, LFUGC Finance Head will discuss with Billing and Collections OIC, Mr. Raymond Mark Francisco.
</t>
  </si>
  <si>
    <t xml:space="preserve">6/18/19 - No update
5/28/2019 - No update
4/18/2019: To follow, still preparing the worksheet.
3/29/2019 - No update.
2/19/2019 - No update.
1/31/2019 - Adjustments were gradually posted since September 2018.  Per verification, minor variances from the August 2018 count have yet to be posted this February 2019 in time for the January 2019 closing of books.
</t>
  </si>
  <si>
    <t xml:space="preserve">6/18 - No update.
5/28 - No update 
4/24/2019: 
a.) We can use the existing 1.2x1.2 size of pallet and maintain the capacity of the whse
b.) We can use a 1.4x1.2 pallet size and increase our whse capacity by 30%
c.) For commodities, we are now using tonner bag for feedmill use which help us minimize the use of pallets
d.) we will further improve our whse piling
e.) ALC will also consider to purchase new pallets w/ RFID for proper monitoring and ownership instead, if the our funds are capacble if not, we will try to loan from BU. - for assessment and justification of pallet size to purchase
f) We can also use chicken matting for hard piling.
2/18/2019 - No update </t>
  </si>
  <si>
    <t>6/18/19 - No update
5/28/2019 - No update
4/26/2019:  Already tested the open STOs-Pos.  There are just items being fixed by SAP. Target to close is on May 31.
4/18/2019: Pending on the UAT of the STO mass clean-up will finish UAT within the week and will coordinate with head traders for the clean-up
3/29/2019 - No update.
2/19/2019 - No update..</t>
  </si>
  <si>
    <t xml:space="preserve">6/18/19 - No update
5/28/2019 - No update
04/22/2019 - Adjustment will be made in line with the mini-project to PID all inventory variances on or before April 30 2019.
3/29/2019 - No update.
2/19/2019 - No update.
10/18 No update 
9/18 - Finance to provide analysis for PID before end of the year. 
8/18 - A total of 2.2M KG of corn pending final recon/analysis and PID. September 30, 2018 revised target date.
7/18 - A total of 2.2M KG of corn for PID. Finalizing report for PID approval. August 15, 2018 revised target date.
6/21 - Transfer of corn and mat-to-mat transfer are completed. Remaining quantity of corn in silo 303 will be proposed for adjustment - subject to approval.
5/22 - On-going reconciliation. Target completion - proposal to adjust - end of May 2018
4.18.2018 – Ongoing withdrawal
As of January 2018, Finance has come up with a partial reconciliation. Will provide updated figures by the end of January 2018. The transfer of goods should be received in full so that we can avoid the recon of variances during the month end. STO/PO will somehow aid in our monitoring.
</t>
  </si>
  <si>
    <t xml:space="preserve">6/18/19 - No update
5/28/2019 - No update
04/22/2019 - Adjustment will be made in line with the mini-project to PID all inventory variances on or before April 30 2019. 
3/29/2019 - No update.
2/19/2019 - No update.
10/18 No update 
9/18 - SAP already created and provided sloc for these in-transit.  Finance to transfer items by end of Sep 2018 and provide analysis for PID before end of the year. 
8/18 - Requested SAP Team to create slocs where in-transit materials will be received pending recon/analysis and PID. Only GL Finance can access said store location. September 30, 2018 revised target date.
7/18 - Finalizing the proposed adjustment to be submitted. August 15, 2018 revised target date.
6/21 - Finalizing the proposed adjustment to be submitted.
5/22 - On-going reconciliation. Target completion - proposal to adjust - end of May 2018
4.18.2018 - Reduction in the In Transit inventory. For FL a decrease of 106,665 kg or 56% in quantity, For FD a decrease of 64,600kf or 25% in quantity. 
As of January 2018, Finance has come up with a partial reconciliation. Will provide updated figures by the end of January 2018. The transfer of goods should be received in full so that we can avoid the recon of variances during the month end. STO/PO will somehow aid in our monitoring.
2.15.18 - still ongoing
</t>
  </si>
  <si>
    <t>6/18 - No update.
5/28 - No update.
4/24/2019: We will include status and update of Silo rehab in our weekly and monthly reports
2/20 - No update.
11/6 
ALC: Under Engineering timeline for the railing ang catwalk's replacement and coating. Currently on-going is the replacement of corroded roofings and purlins on the 9th floor of concrete silos. Target date: 2Q 2019.
Engineering: Repair of steel silo railings and edges were included in our repainting project schedule this year 2018 and target date to finish: End of December2018.
10/18 - No update 
9/24 - No update
8/18:  While waiting for the part to arrive from Brocks, it was decided to push through with the painting of the silo. 
See "Steel Silo Update_aug.jpeg".
See also quote for painting for PR of Engg "painting works iloilo 02.pdf"
7/18 - JBS Services, the 3PL for repair, has already assessed the silos. On their findings, they need to buy silo parts from Brock Silo (manufacturer of our silo; USA based) to be able to complete the repair. No update yet on the tentative arrival of materials from abroad. 
6/21 -  Steel silo 303 finished cleaning last Jun 9. Repairs of roof and re-painting to commence. Update on attached email conversation with Engineering and RS De Castro.                                                                                  5/22 - This is addressed by on-going silo rehabilitation by 3rd party contractors. To date, Steel Silos 301, 302, 305 have been cleaned and re-painted. Re-painting will mitigate further corrosion of the edges. Next to be scheduled is Steel Silo 303. 
4/2018: _______
Will coordinate with Engineering Department for repairs.</t>
  </si>
  <si>
    <t>6/18 - No update.
5/28 - No update.
4/24/2019: Proper disposal of broken pallets - This has to be properly accounted. We just have to continue our manual monitoring of our assets (LFUG, until everything has an RFIDs). All disposals are being approved and confirmed by Corp. Admin and BU Head and Finance.
IAD to check with PFMC Admin if ALC has endorsed pallet disposals from November 2017 onwards.
2/20/19 - There are plans to shift from 1.2x1.2m pallet to 1x1.2m pallet but all that we can do now is monitor the repairs and cleaning. 
11/6 - This is dependent on the shift from 1.2x1.2m pallet to 1x1.2m pallet. However, we have obtained 190 pallets, wherein 30 pallets are slightly damaged last October. These 30 pallets will replace some of the damaged pallets used in our RM Warehouse. 
10/18 - No update 
9/24 - No update
8/18:  No update.
4/2018: We are only using this for Raw Materials of Feed Mill. This is sorted from damaged pallets for disposal, as those for disposal are really damaged. These are slightly damaged. However, upon shift to 1mx1.2m pallet for flour, all 1.2mx1.2m pallet will be used for Raw Materials.
3/2018:  1.2mx1.2m pallets will be replaced by 1mx1.2m pallets.
From the month-end inventory count of pallets, we will assess the current condition and determine the required number of pallets.</t>
  </si>
  <si>
    <t>6/18 - No update.
5/28 - No update.
4/24/2019: a. with IWR and will coordinate with Admin on the status of the repairs.
2/20/19 - No rebid was conducted for Rizal WH renovation as of 1/8/19. Ms. Jesoro commited to provide an update until the last week of January but failed to do so. 
11/6 - Renovation still on planning phase. Project is under Corporate Admin. 
10/18 - No update
9/24 - No update
8/18: Proposed choices for the rehabilitation of the whole compound. 
For Admin's further study.
See "Rizal Compound.pdf"
7/18 - See snap shot of email (Email1.JPEG). This has been endorsed na to Admin for more concrete plan. 
This was discussed during our mancom if we are still going to rehabilitate the exisiting warehouses or not. It was tasked to Admin to came up with a study and a plan if it is still good to invest. 
6/21 - Ongoing rehabilitation                                                  5/22 - Ongoing rehabilitation.
4/2018: On-going rehabilitation by LFUG Admin on the Rizal warehouses.
Ongoing renovation.</t>
  </si>
  <si>
    <t>6/18/19 - No update
5/28/2019 - No update
04/22/2019 - Adjustments were already made. Also, enhancement was implemented today, April 22 2019 to capture any flour packing loss (which is the caused of the non-moving sfg). Any remaining variances will be adjusted by end of Apr 2019.
3/29/2019 - No update.</t>
  </si>
  <si>
    <t>6/18 - No update.
5/28 - No update 
4/24/2019:  All WSRs in question will be checked by Ms. Faith Lao against ALC monitoring.  Mr. Raff Palma to check the monitoring they have.
4/18/2019: No update.</t>
  </si>
  <si>
    <t>6/18/19 - No update
5/28/2019 - No update
04/22/2019 - Will follow this up with ALC (For any pending documents) &amp; B&amp;C (for recording). And reconcile by end of May 2019.
3/29/2019 - No update.</t>
  </si>
  <si>
    <t>6/18/19 - No update
5/28/2019 - No update
04/22/2019 - Adjustment will be made in line with the mini-project to PID all inventory variances on or before April 30 2019. 
3/29/2019 - No update</t>
  </si>
  <si>
    <t>6/18 - No update.
5/28 - No update 
4/24/2019:  Per discussion with CQA, there is no need to tag since the travel time for flour delivery will contribute to the aging of flour demanded by few customers.  The FIFO noncompliance should be captured through RFID.  In the mean time that we don't have RFIDs, FIFO noncompliances should be highlighted on a weekly basis during the OPs meeting for Flour attended by ALC, CQA, Prod, and Sales.  
ALC to provide report to IAD on weekly monitoring of aging.  IAD to trace in SAP if the noted FIFO noncompliances were shipped out since these could be orders from customers demanding aged flour, thus, fresher stocks were issued out.
4/18/2019: No update.</t>
  </si>
  <si>
    <t>6/18/19 - No update
5/28/2019 - No update
4/22/2019 - We'll coordinate with B&amp;C the review of any customerr master data maintenance.  New target date is end of June 2019.
3/29/2019 - No update</t>
  </si>
  <si>
    <t>6/18/19 - No update
5/28/2019 - No update
4/18/19: No update</t>
  </si>
  <si>
    <t>6/18 - No update.
5/28 - No update 
4/24/2018: On-going reconciliation of variances, deadline is until May 31, 2019. Otherwise, ALC will have to pay for all unaccounted variances
Moving forward, agreed with PFMC Finance and cascaded to the users that all transfers (issuance and receiving) should be based on the actual truckscale weight.
4/18/2019: No update.</t>
  </si>
  <si>
    <t>6/18 - No update from ALC.  Per update received from CQA, ALC does not have segregated pallets to identify bags with ticket discrepancy issues.  The verification through observation was done for 6 days.
5/28 - No update 
4/24/2018: On-going reconciliation of variances, deadline is until May 31, 2019. Otherwise, ALC will have to pay for all unaccounted variances
Moving forward, agreed with PFMC Finance and cascaded to the users that all transfers (issuance and receiving) should be based on the actual truckscale weight.
4/18/2019: No update.</t>
  </si>
  <si>
    <t>6/18 - No update.
5/28 - No update 
4/24/2019:  Fully addressed by the DRFP project.  Will issue memo for cascade. Orientation of partner haulers already conducted during launch.</t>
  </si>
  <si>
    <t>6/18/19 - No update
5/28/2019 - No update
4/22/2019 - Already had an agreement with ALC (Sir John Boi Sy and Sir Raff Palma) with regards to this issue. ALC will ensure that correct inventory (batch) is being picked both in SAP and in actual. Goods under QI should properly separated and labeled as needed.
New staging slocs were created to house "under QI" items (W236 - for Iloilo).
3/29/2019 - No update</t>
  </si>
  <si>
    <t>6/18 - No update.
5/28 - No update 
4/24/2019:  Mat-to-mat postings are made gradually, subject to approval of Mr. Raff Palma.  Proper batch picking during posting is now strictly observed.  Cascade of current process was done last April 10.  If goods under QI are to be released, approval of Mr. Palma is also needed.
Mr. Palma to provide minutes of meeting during conduct of cascade to ALC personnel.
4/18/2019: No update.
4/10/2019:  Current process will be cascaded to all persons concerned.  Any lapses found thereafter will be treated as negligence on the part of the process owners and will be subjected to appropriate sanction.
Reconciliation of quantities produced versus transferred to ALC will be done at every end of shift. Discrepancies will be reported right away to the concerned employees/ departments. Timeliness of execution of reporting, tagging, etc. will be strictly observed.
Involved process owners:
ALC
Mr. Felipe Jamoyot - Warehouse Foreman
Ms. Vince Mae Capio - Warehouse Checker</t>
  </si>
  <si>
    <t>6/18/19 - Cleared 16% of the long outstanding GRIR entries
5/28/2019 - No update
04/22/2019- On going review. New target competion date June 2019
3/29/2019 - No update</t>
  </si>
  <si>
    <t xml:space="preserve">6/18 - No update.
5/28 - No update 
4/23/2019: Sir Raff Palma instructed Sir Rannie Alapar to coordinate with Engineering for vendor sourcing and quotation.  Admin to coordinate with ALC and PFMC Flour Trade (Ms. Julie Javellana).
4/10/2019:  ALC will coordinate with LFUG Admin for space to be used as storage.  
An update will be given on April 12 regarding the space and supplemental budget for the grills.
A verification this May 16 will be done in coordinatin with IAD.
</t>
  </si>
  <si>
    <t xml:space="preserve">6/18 - No update.
5/28 - No update 
4/24/2019:  Per advice from PFMC Admin, the materials should be stored in the PFMC warehouse. 
Trade team will set up a meeting next week with ALC to tackle this matter.
ALC together with Flour Marketing &amp; Sales will identify the area needed for the marketing materials so Flour Sales can prepare an SB of the enclosed storage for safe keeping
4/23/2019: Sir Raff Palma instructed Sir Rannie Alapar to coordinate with Engineering for vendor sourcing and quotation.  Admin to coordinate with ALC and PFMC Flour Trade (Ms. Julie Javellana).
4/10/2019:  ALC will coordinate with LFUG Admin for space to be used as storage.  
An update will be given on April 12 regarding the space and supplemental budget for the grills.
A verification this May 16 will be done in coordinatin with IAD.
</t>
  </si>
  <si>
    <t>6/18/19 - No update
5/28/2019 - No update
4/22/2019 - We'll check the details provided and adjust as necessary. New target date is end of May 2019
3/29/2019 - No update</t>
  </si>
  <si>
    <t>6/18 - No update.
5/28/2019 - No update
04/22/2019 - Adjustment will be made in line with the mini-project to PID all inventory variances on or before April 30 2019. 
3/29/2019 - No update</t>
  </si>
  <si>
    <t xml:space="preserve">6/18 - No update.
5/28 - No update 
4/24/2019: 
JAS:  Will conduct reorientation of independent contractors on April 26, 2019.
DWT:  Awaiting the installation of the robotic palletizers that are expected to arrive by May 2019.
2/2019:
Updates on the status of action plan:
Trash – Disposed as of February 2019
Fumigation tools of SPC – Will coordinate with SPC regarding on their fumigation toolbox and other fumigation tools
Unkempt cabinet for cleaning materials in the concrete silo – Tidied up as of February 2019
Tripping hazards – New item was found during clean-up operation. We will remind engineering to clean up their tools and equipment once repair is done.
</t>
  </si>
  <si>
    <t>6/18 - No update.
5/28 - No update 
4/24/2019:  Will conduct reorientation of independent contractors on April 26, 2019.
4/18/2019: No update.</t>
  </si>
  <si>
    <t xml:space="preserve">6/18/19 - b.a. Inconsistencies: Generic Job Descriptions: 41% Done
b.b. Inconsistencies: not signed by employees: 27% Done
Target June 2019
</t>
  </si>
  <si>
    <t xml:space="preserve">6/18/19 - Alfon and Lorna are for retrenchment. For closure of findings.
Job Descriptions prepared by employees: 50%
b.a. Inconsistencies: Generic Job Descriptions: 41% Done
b.b. Inconsistencies: not signed by employees: 27% Done
</t>
  </si>
  <si>
    <t>6/18 - With remaining SOs in SAP that are open for more than 4 months.  
4/15/2019 - 1. Protocol on long outstanding sales orders and delivery orders
a. We had asked for consideration from the group president on the possible maximum period of 4 months instead of the approved 2 months allowance. Only for fertilizer because of seasonality.
b. I had instructed all sales staffs to deliver all the pending delivery orders especially those more than 4 months until the end of April, 2019 or these will be cancelled.
c. Same goes to sales orders that are more than 4 months until the end of April, 2019.
d. There will be a weekly cleaning of Sales order and Delivery order on all areas.
For Bakery and Pollard sales, clean up was already done.
12/18  This is a constant struggle but we are trying to contain this problem by pushing for deliveries asap or deny the order if dealers continue to refuse acceptance of deliveries or withdrawals.</t>
  </si>
  <si>
    <t>6/18/19 - Cleared 16% of the long outstanding GRIR entries</t>
  </si>
  <si>
    <t xml:space="preserve">5/2019: Adjustment will be made in line with the mini-project to PID all inventory variances on or before May 31, 2019.
Also, pallets will be included in our monthly inventory.  Will conducted nationwide count also. </t>
  </si>
  <si>
    <t xml:space="preserve">6/19 - Updating of TOs are still on-going, around 60% submitted for review and approval.  Committed completion date - June 30th.
May 15, 2019: This is still ongoing. </t>
  </si>
  <si>
    <t>6/18 - No update.
5/28 - No update
4/15/2019 - Still awaitng reply from Mr. Raff Metho Palma (Called Mr. Palma today, 04/22/2019 and he initially set schedule of hard plastic mattings to be delivered at SW tentatively on August or September, 2019)
4/1/2019 - Hard plastic covers will be used as mattings to cover cracks and uneven floors.    Mr. Raff Metho Palma of ALC will provide for the requisition of Hard Plastic cover.                                                        
2/18/19 - No update
10/18 No update
 9/24 - No update</t>
  </si>
  <si>
    <t>6/2019: No Update
5/2019: Amigo VII drydocking scheduled this August 2019. Extended license to operate up to August 2019 (supposedly June 2019)</t>
  </si>
  <si>
    <t xml:space="preserve">6/2019: No Update
5/2019: Ongoing repair. Dry dock at RAJ &amp; T Shipyard in Navotas. Target to complete the repair by June 15, 2019. </t>
  </si>
  <si>
    <t>6/2019: No update
5/2019: For "Operational units", these will be repaired based on the damaged parts; For  "Standby Spares", these will not be repaired but will be used as spare; For "Scrap", these will be disposed or sold or as Standby spare.</t>
  </si>
  <si>
    <t xml:space="preserve">6/2019: No update
5/2019: Dilapidated/Damaged Steam Pipe Insulations: Partially corrected.  Requires budget for complete cladding and insulations of steam pipes. </t>
  </si>
  <si>
    <t>6/2019: No update
5/2019: We will schedule a meeting with Hanay Enterprise not later than 4th week of May 2019 for the discussion on their repair methodology. Target start of repair will be determined after the meeting. Project China area should be cleared first of workers and debris, before reconstruction of roads can commence.</t>
  </si>
  <si>
    <t>6/2019: No update
5/2019: Construction Manual for review and approval of Mr. Alejandro Ros.</t>
  </si>
  <si>
    <t>6/2019: No update
5/2019: With computation already for the deduction, formal notice to contractor sent last May 10, 2019. Total deduction to Prime Agritech retention billing amounted to Php124,120.42.
PMT Response: Upon checking, there is no detailed drawing, reflecting the size and location of air inlet for farrowing buildings, in the set of plan from Amsteel which I believe became the basis for bidding of the upper structure. There is also no declared material for the air inlet in the official BOQ/BOM of the project, based on the contract with Prime Agritech</t>
  </si>
  <si>
    <t xml:space="preserve">6/2019: No update
5/2019: Supporting documents already provided. While, Internal estimate by DIFA ongoing with 75% completion. </t>
  </si>
  <si>
    <t>6/2019: No update
5/2019: Internal estimate by DIFA ongoing with 75% completed.</t>
  </si>
  <si>
    <t>6/2019: No update
5/2019: Computation of penalty by DIFA is ongoing  with 80% completed. Billing of the Original Contract is still on hold and monitored.</t>
  </si>
  <si>
    <t>6/2019: Ongoing.
Target completion of installation: 3rd week of June 2019
5/2019: Finalization on selection of Supplier  to award the P.O. Completion target date on 2nd week of June 2019.</t>
  </si>
  <si>
    <t>6/2019: Target to empty freezer on 3rd Week of June 2019
(Re-scheduled due to extended production schedule)
5/2019: Item a-f: Done                                                                                                                                                                                          Item g: Awaiting to empty the freezer. Target date of completion by end of May 2019.</t>
  </si>
  <si>
    <t>6/2019: Target to be completed on 4th week of June 2019
5/2019: Waiting to complete the delivery of tools and materials for repair by end of May 2019. Target date of completion of reapir on 4th week of June 2019.</t>
  </si>
  <si>
    <t>6/2019: Works / activities in - progress.
Target completion on June 25, 2019
5/2019: All materials for the repair of DB-1 collapsed flooring are available but execution were moved due to the rehabilitation of PD-1 &amp; PD-2 Hot Air Ducts which required the manpower intended for this particular issue. But since the PDs' hot air duct rehabilitation already completed last March 2019, we started this April the dismantling of collapsed metal flooring. Our target completion of repair is until June 25, 2019 and utilizing 4 to 6 personnel. Works resumed last May 9, 2019.</t>
  </si>
  <si>
    <t>6/2019: No update
5/2019: On-going reconciliation of variances, deadline is until May 31, 2019. Otherwise, ALC will have to pay for all unaccounted variances. Moving forward, agreed with PFMC Finance and cascaded to the users that all transfers (issuance and receiving) should be based on the actual truckscale weight.</t>
  </si>
  <si>
    <t xml:space="preserve">6/2019: No update
5/2019: New supplier’s quotation/proposal submitted last week. Processing of supplemental budget for approval. Target completion by end of June 2019.
</t>
  </si>
  <si>
    <t xml:space="preserve">6/2019: No update
5/2019: Works will be done in 3 phases along with total plant shutdowns. 1st phase was already long been done while the  2nd phase is currently on-going along with the current holy week shutdown which cover the MCC room panels 1 &amp; 2.  The 3rd and last  phase scope of work and SB is on progress basing on the results of the 2nd phase completion.  If 3rd phase is realized then a long shutdown is needed again to complete the issue. 
STATUS: April 23, 2019 is the target date of completion for PHASE 2 after the Holy Week shutdown. DONE.
PHASE 3: Target Date of assessment and SB generation is 1st week of May 2019 and actual rehabilitation depends on the next schedule of a long Feed Mill shutdown (minimum of 3 days). </t>
  </si>
  <si>
    <t>6/2019: No update
5/2019: Recommendation for major repair will be released. This will require SB Capex Approval.</t>
  </si>
  <si>
    <t xml:space="preserve"> 
g. 4th Quarter 2018
c. 3rd Quarter of 2018                      
e. 3rd Quarter of 2018                       
h. 3rd quarter 2018       </t>
  </si>
  <si>
    <t>6/2019: Materials were already delivered
Target completion of installation: 4th week of June 2019
5/2019: Coordinated w/ PFMC Engineering Manila, additional support will be added. Target to complete the installation on 1st week of June 2019.</t>
  </si>
  <si>
    <t>4th Week of June 2019</t>
  </si>
  <si>
    <t>3rd Week of June 2019</t>
  </si>
  <si>
    <t>June 25, 2019</t>
  </si>
  <si>
    <t>July 31,2019
(assuming that all
needed items are
already available)</t>
  </si>
  <si>
    <t xml:space="preserve">6/2019:  A ticket was already raised for improvements in SAP and the same was already discussed with SAP Team (c/o Ms. Bernabe).   This is already lined up in SAP's projects, however TBD is yet to be determined.  
For the meantime,  manual monitoring is being done to avoid similar incidences.  </t>
  </si>
  <si>
    <t xml:space="preserve">6/26/2019 - IAD reverted with comments to the worksheet.
6/25/2019 - Please see comments on the attached worksheet.
5/28/2019 - No update
4/18/2019: To follow, still preparing the worksheet.
3/29/2019 - No update.
2/19/2019 - No update.
1/31/2019 - Adjustments were gradually posted since September 2018.  Per verification, minor variances from the August 2018 count have yet to be posted this February 2019 in time for the January N52019 closing of books.
</t>
  </si>
  <si>
    <t>6/25/2019 - STO Closing Utility already in Prod, finalizing list for closure by head traders, will send advisory to head traders within the week.
5/28/2019 - No update
4/26/2019:  Already tested the open STOs-Pos.  There are just items being fixed by SAP. Target to close is on May 31.
4/18/2019: Pending on the UAT of the STO mass clean-up will finish UAT within the week and will coordinate with head traders for the clean-up
3/29/2019 - No update.
2/19/2019 - No update..</t>
  </si>
  <si>
    <t xml:space="preserve">6/2019: CMA: For the Bags, we were able to reconcile already; We will get back to you on the recon of MOP. 
For pallets, count and recon already done. Suggested entries already approved by MLEN. 
5/2019: Adjustment will be made in line with the mini-project to PID all inventory variances on or before May 31, 2019.
Also, pallets will be included in our monthly inventory.  Will conducte nationwide count also. </t>
  </si>
  <si>
    <t xml:space="preserve">6/2019: LFUG finance is sending balances to affiliates and later on reconciled.  We will provide support for verification of the recon process in place.
May 2019: Intercompany balances worksheet is included in the monthly pack. Reconciliation of variances is to be improved on. Starting April 2019, the new staff also handling consolidation is sending the worksheet of per company intercompany balances with counter party’s balances for them to reconcile.
This will be pursued continuously.  Also, as coordinated with ALC, improvement on GI and GR process is ongoing. </t>
  </si>
  <si>
    <t xml:space="preserve">6/25/2019: We target to complete reconciliation with ALC by end of this month, June 30, 2019, as previously agreed. 
6/18/19 - No update
5/28/2019 - No update
04/22/2019 - Adjustment will be made in line with the mini-project to PID all inventory variances on or before April 30 2019.
3/29/2019 - No update.
2/19/2019 - No update.
10/18 No update 
9/18 - Finance to provide analysis for PID before end of the year. 
8/18 - A total of 2.2M KG of corn pending final recon/analysis and PID. September 30, 2018 revised target date.
7/18 - A total of 2.2M KG of corn for PID. Finalizing report for PID approval. August 15, 2018 revised target date.
6/21 - Transfer of corn and mat-to-mat transfer are completed. Remaining quantity of corn in silo 303 will be proposed for adjustment - subject to approval.
5/22 - On-going reconciliation. Target completion - proposal to adjust - end of May 2018
4.18.2018 – Ongoing withdrawal
As of January 2018, Finance has come up with a partial reconciliation. Will provide updated figures by the end of January 2018. The transfer of goods should be received in full so that we can avoid the recon of variances during the month end. STO/PO will somehow aid in our monitoring.
</t>
  </si>
  <si>
    <t xml:space="preserve">6/25/2019: We target to complete reconciliation with ALC by end of this month, June 30, 2019, as previously agreed. 
6/18/19 - No update
5/28/2019 - No update
04/22/2019 - Adjustment will be made in line with the mini-project to PID all inventory variances on or before April 30 2019. 
3/29/2019 - No update.
2/19/2019 - No update.
10/18 No update 
9/18 - SAP already created and provided sloc for these in-transit.  Finance to transfer items by end of Sep 2018 and provide analysis for PID before end of the year. 
8/18 - Requested SAP Team to create slocs where in-transit materials will be received pending recon/analysis and PID. Only GL Finance can access said store location. September 30, 2018 revised target date.
7/18 - Finalizing the proposed adjustment to be submitted. August 15, 2018 revised target date.
6/21 - Finalizing the proposed adjustment to be submitted.
5/22 - On-going reconciliation. Target completion - proposal to adjust - end of May 2018
4.18.2018 - Reduction in the In Transit inventory. For FL a decrease of 106,665 kg or 56% in quantity, For FD a decrease of 64,600kf or 25% in quantity. 
As of January 2018, Finance has come up with a partial reconciliation. Will provide updated figures by the end of January 2018. The transfer of goods should be received in full so that we can avoid the recon of variances during the month end. STO/PO will somehow aid in our monitoring.
2.15.18 - still ongoing
</t>
  </si>
  <si>
    <t>6/25/2019: We target to complete reconciliation with ALC by end of this month, June 30, 2019, as previously agreed. 
6/18/19 - No update
5/28/2019 - No update
04/22/2019 - Adjustments were already made. Also, enhancement was implemented today, April 22 2019 to capture any flour packing loss (which is the caused of the non-moving sfg). Any remaining variances will be adjusted by end of Apr 2019.
3/29/2019 - No update.</t>
  </si>
  <si>
    <t>6/25/2019: We target to complete reconciliation with ALC by end of this month, June 30, 2019, as previously agreed. 
6/18/19 - No update
5/28/2019 - No update
04/22/2019 - Adjustment will be made in line with the mini-project to PID all inventory variances on or before April 30 2019. 
3/29/2019 - No update</t>
  </si>
  <si>
    <t>6/26/2019: Starting May 2019, we have implemented new protocols which includes not allowing lumpsum posting.  All CMs will be approved via email and will be manually signed by B&amp;C manager during visit to Iloilo Office.  As for the verification of the validity of the lumpsum posting, we no longer have available files to support the amount.  Also, we can no longer get details from the client. As agreed with IAD, we will confirm balances with Pasesar Trading to check the reconciliation of our balances, and also consult with Trade team for valid adjustments such as rebates and discounts to confirm the validity of the deductions made.
6/18/19 - No update
5/28/2019 - No update
4/18/19: No update</t>
  </si>
  <si>
    <t>6/25/2019: Information were provided by Sales such as TIN, but we will double check with CAF if with document.  
6/18/19 - No update
5/28/2019 - No update
4/22/2019 - We'll coordinate with B&amp;C the review of any customerr master data maintenance.  New target date is end of June 2019.
3/29/2019 - No update</t>
  </si>
  <si>
    <t>6/25/2019: We target to complete reconciliation with ALC by end of this month, June 30, 2019, as previously agreed. 
6/18/19 - No update
5/28/2019 - No update
04/22/2019 - Adjustment will be made in line with the mini-project to PID all inventory variances on or before April 30 2019. 
3/29/2019 - No update</t>
  </si>
  <si>
    <t>6/25/2019: We target to complete reconciliation with ALC by end of this month, June 30, 2019, as previously agreed. 
6/18 - No update.
5/28/2019 - No update
04/22/2019 - Adjustment will be made in line with the mini-project to PID all inventory variances on or before April 30 2019. 
3/29/2019 - No update</t>
  </si>
  <si>
    <r>
      <rPr>
        <b/>
        <sz val="12"/>
        <color theme="1"/>
        <rFont val="Arial"/>
        <family val="2"/>
      </rPr>
      <t xml:space="preserve">CMA: Ongoing review.  Will update this May 2019.
</t>
    </r>
    <r>
      <rPr>
        <sz val="12"/>
        <color theme="1"/>
        <rFont val="Arial"/>
        <family val="2"/>
      </rPr>
      <t xml:space="preserve">
Recomm: Variances resulting from monthly inventory counts should be investigated and reconciled timely.
Reasons/ explanation on the existing variances as a result of reconciliation from the latest inventory count by Audit Team should be determined.
Appropriate action should be done to resolve the said variances. 
</t>
    </r>
  </si>
  <si>
    <r>
      <t xml:space="preserve">(1) New target date for Manila implementation will be on April 30, 2019.
(2) Target date for all sites will be on June 17, 2019.
</t>
    </r>
    <r>
      <rPr>
        <sz val="12"/>
        <color rgb="FFFF0000"/>
        <rFont val="Arial"/>
        <family val="2"/>
      </rPr>
      <t xml:space="preserve">As of May 2, 2019
(1.a) 8 devices already installled, configured and being used in Manila at the following locations: (MTPCI1, MTPCI Gate, PFMC Feedmill, PFMC FLRMILL ENTRANCE, PFMC GATE ENTRANCE, PFMC GENERAL WAREHOUSE, PFMC SILO &amp; MNL TROON
(1.b) 4 devices for configuration by IT until May 6, 2019 at the following locations: (ADMIN, TROON ENTRANCE, LAPAZ &amp; LAPAZ ENTRANCE)
(2)  Target date for all sites will be </t>
    </r>
    <r>
      <rPr>
        <b/>
        <sz val="12"/>
        <color rgb="FFFF0000"/>
        <rFont val="Arial"/>
        <family val="2"/>
      </rPr>
      <t>tenatatively</t>
    </r>
    <r>
      <rPr>
        <sz val="12"/>
        <color rgb="FFFF0000"/>
        <rFont val="Arial"/>
        <family val="2"/>
      </rPr>
      <t xml:space="preserve"> on June 2019.</t>
    </r>
  </si>
  <si>
    <r>
      <t xml:space="preserve">Lapses in Conduct of Preventive and Corrective Maintenance                                    </t>
    </r>
    <r>
      <rPr>
        <strike/>
        <sz val="12"/>
        <rFont val="Arial"/>
        <family val="2"/>
      </rPr>
      <t xml:space="preserve">
</t>
    </r>
    <r>
      <rPr>
        <sz val="12"/>
        <rFont val="Arial"/>
        <family val="2"/>
      </rPr>
      <t xml:space="preserve">Open:
g. Dilapidated/Damaged Steam Pipe Insulations
Done:                                      
a. Unusual Sound Coming from the Roller Mills - </t>
    </r>
    <r>
      <rPr>
        <sz val="12"/>
        <color rgb="FFFF0000"/>
        <rFont val="Arial"/>
        <family val="2"/>
      </rPr>
      <t>Done</t>
    </r>
    <r>
      <rPr>
        <sz val="12"/>
        <rFont val="Arial"/>
        <family val="2"/>
      </rPr>
      <t xml:space="preserve">                                                                                                                                                                                                                                                                                                                                                                                                                                                                                                                                                                                                                                                                                                                                                                                                                                                                                                                                                                                                                                                                                                                                                                                                                                                                                                                                                                                                                                               
b. Slack Roller Chain of Bagasse Conveyor- </t>
    </r>
    <r>
      <rPr>
        <sz val="12"/>
        <color rgb="FFFF0000"/>
        <rFont val="Arial"/>
        <family val="2"/>
      </rPr>
      <t xml:space="preserve">Done </t>
    </r>
    <r>
      <rPr>
        <sz val="12"/>
        <rFont val="Arial"/>
        <family val="2"/>
      </rPr>
      <t xml:space="preserve">
c. Steam Leakages- </t>
    </r>
    <r>
      <rPr>
        <sz val="12"/>
        <color rgb="FFFF0000"/>
        <rFont val="Arial"/>
        <family val="2"/>
      </rPr>
      <t>Done</t>
    </r>
    <r>
      <rPr>
        <sz val="12"/>
        <rFont val="Arial"/>
        <family val="2"/>
      </rPr>
      <t xml:space="preserve">
d. Oil Leakages- </t>
    </r>
    <r>
      <rPr>
        <sz val="12"/>
        <color rgb="FFFF0000"/>
        <rFont val="Arial"/>
        <family val="2"/>
      </rPr>
      <t>Done</t>
    </r>
    <r>
      <rPr>
        <sz val="12"/>
        <rFont val="Arial"/>
        <family val="2"/>
      </rPr>
      <t xml:space="preserve">
e. Water Pump Leakages - </t>
    </r>
    <r>
      <rPr>
        <sz val="12"/>
        <color rgb="FFFF0000"/>
        <rFont val="Arial"/>
        <family val="2"/>
      </rPr>
      <t>Done</t>
    </r>
    <r>
      <rPr>
        <sz val="12"/>
        <rFont val="Arial"/>
        <family val="2"/>
      </rPr>
      <t xml:space="preserve">
f. Water Tank Leakage- </t>
    </r>
    <r>
      <rPr>
        <sz val="12"/>
        <color rgb="FFFF0000"/>
        <rFont val="Arial"/>
        <family val="2"/>
      </rPr>
      <t>Done</t>
    </r>
    <r>
      <rPr>
        <sz val="12"/>
        <rFont val="Arial"/>
        <family val="2"/>
      </rPr>
      <t xml:space="preserve">
h. Poor Electrical Wiring Installations and Uncovered Electrical Panels- </t>
    </r>
    <r>
      <rPr>
        <sz val="12"/>
        <color rgb="FFFF0000"/>
        <rFont val="Arial"/>
        <family val="2"/>
      </rPr>
      <t>Done</t>
    </r>
    <r>
      <rPr>
        <sz val="12"/>
        <rFont val="Arial"/>
        <family val="2"/>
      </rPr>
      <t xml:space="preserve">
i. Missing Electrical Lighting at Boiler Area - </t>
    </r>
    <r>
      <rPr>
        <sz val="12"/>
        <color rgb="FFFF0000"/>
        <rFont val="Arial"/>
        <family val="2"/>
      </rPr>
      <t>Done</t>
    </r>
  </si>
  <si>
    <r>
      <t xml:space="preserve">A. Reduced material specification of truss rafter at Farrowing Buildings with estimated amount of Php1,325,200.50  </t>
    </r>
    <r>
      <rPr>
        <strike/>
        <sz val="12"/>
        <color rgb="FFFF0000"/>
        <rFont val="Arial"/>
        <family val="2"/>
      </rPr>
      <t>- Done</t>
    </r>
  </si>
  <si>
    <r>
      <t xml:space="preserve">With computation already for the deduction, formal notice to contractor sent last May 10, 2019. Total deduction to Prime Agritech retention billing amounted to Php124,120.42.
</t>
    </r>
    <r>
      <rPr>
        <b/>
        <sz val="12"/>
        <color theme="1"/>
        <rFont val="Arial"/>
        <family val="2"/>
      </rPr>
      <t>PMT Response:</t>
    </r>
    <r>
      <rPr>
        <sz val="12"/>
        <color theme="1"/>
        <rFont val="Arial"/>
        <family val="2"/>
      </rPr>
      <t xml:space="preserve"> </t>
    </r>
    <r>
      <rPr>
        <i/>
        <sz val="12"/>
        <color theme="1"/>
        <rFont val="Arial"/>
        <family val="2"/>
      </rPr>
      <t>Upon checking, there is no detailed drawing, reflecting the size and location of air inlet for farrowing buildings, in the set of plan from Amsteel which I believe became the basis for bidding of the upper structure. There is also no declared material for the air inlet in the official BOQ/BOM of the project, based on the contract with Prime Agritech</t>
    </r>
  </si>
  <si>
    <r>
      <t xml:space="preserve">C. Absence of Truss Cross Bracing Installed at Gestation and Farrowing Bldgs. with estimated amount of P510,411.10 </t>
    </r>
    <r>
      <rPr>
        <strike/>
        <sz val="12"/>
        <color rgb="FFFF0000"/>
        <rFont val="Arial"/>
        <family val="2"/>
      </rPr>
      <t>- Done</t>
    </r>
  </si>
  <si>
    <r>
      <t>E. Reduced size of roof fascia at Gestation and Farrowing Bldg. with estimated amount of P157,300.00  -</t>
    </r>
    <r>
      <rPr>
        <strike/>
        <sz val="12"/>
        <color rgb="FFFF0000"/>
        <rFont val="Arial"/>
        <family val="2"/>
      </rPr>
      <t xml:space="preserve"> Done</t>
    </r>
  </si>
  <si>
    <r>
      <t xml:space="preserve">LFMI requested assistance from PFMC Engineering to assess their steam pipe supports Audit issue just last March 15, 2019.  Technical assessment on-site subsequently conducted during PFMC Engineering visit last March 19, 2019 and the list of materials needed (Channel bars and fasteners) was identified to LFMI for their procurement. Latest follow-up (April 15, 2019) with LFMI: PFMC Engineering to find used materials needed in Tondo plant and fabricate in its workshop to reduce cost and if none, LFMI will procure.
</t>
    </r>
    <r>
      <rPr>
        <b/>
        <sz val="12"/>
        <color theme="1"/>
        <rFont val="Arial"/>
        <family val="2"/>
      </rPr>
      <t xml:space="preserve">Target Date of Completion: </t>
    </r>
    <r>
      <rPr>
        <sz val="12"/>
        <color theme="1"/>
        <rFont val="Arial"/>
        <family val="2"/>
      </rPr>
      <t>1 week after delivery of materials needed on-site.</t>
    </r>
  </si>
  <si>
    <r>
      <t xml:space="preserve">Lapses in the Conduct of Maintenance
Ongoing: 
g. Peeling of Epoxy Flooring
</t>
    </r>
    <r>
      <rPr>
        <strike/>
        <sz val="12"/>
        <color theme="1"/>
        <rFont val="Arial"/>
        <family val="2"/>
      </rPr>
      <t xml:space="preserve">Done:
a. Loose wiring of depalletizer elevator </t>
    </r>
    <r>
      <rPr>
        <strike/>
        <sz val="12"/>
        <color rgb="FFFF0000"/>
        <rFont val="Arial"/>
        <family val="2"/>
      </rPr>
      <t>- Done</t>
    </r>
    <r>
      <rPr>
        <strike/>
        <sz val="12"/>
        <color theme="1"/>
        <rFont val="Arial"/>
        <family val="2"/>
      </rPr>
      <t xml:space="preserve">
b. Corroded blade of reach truck used in the cold storage area. </t>
    </r>
    <r>
      <rPr>
        <strike/>
        <sz val="12"/>
        <color rgb="FFFF0000"/>
        <rFont val="Arial"/>
        <family val="2"/>
      </rPr>
      <t>- Done</t>
    </r>
    <r>
      <rPr>
        <strike/>
        <sz val="12"/>
        <color theme="1"/>
        <rFont val="Arial"/>
        <family val="2"/>
      </rPr>
      <t xml:space="preserve">
c.Steam condensate leak in the depalletizer</t>
    </r>
    <r>
      <rPr>
        <strike/>
        <sz val="12"/>
        <color rgb="FFFF0000"/>
        <rFont val="Arial"/>
        <family val="2"/>
      </rPr>
      <t xml:space="preserve"> - Done </t>
    </r>
    <r>
      <rPr>
        <strike/>
        <sz val="12"/>
        <color theme="1"/>
        <rFont val="Arial"/>
        <family val="2"/>
      </rPr>
      <t xml:space="preserve">
d. Steam condensate leak in the boiler </t>
    </r>
    <r>
      <rPr>
        <strike/>
        <sz val="12"/>
        <color rgb="FFFF0000"/>
        <rFont val="Arial"/>
        <family val="2"/>
      </rPr>
      <t>- Done</t>
    </r>
    <r>
      <rPr>
        <strike/>
        <sz val="12"/>
        <color theme="1"/>
        <rFont val="Arial"/>
        <family val="2"/>
      </rPr>
      <t xml:space="preserve">
e. Corroded boiler steam vent </t>
    </r>
    <r>
      <rPr>
        <strike/>
        <sz val="12"/>
        <color rgb="FFFF0000"/>
        <rFont val="Arial"/>
        <family val="2"/>
      </rPr>
      <t>- Done</t>
    </r>
    <r>
      <rPr>
        <strike/>
        <sz val="12"/>
        <color theme="1"/>
        <rFont val="Arial"/>
        <family val="2"/>
      </rPr>
      <t xml:space="preserve">
f. Damaged Ceiling - LFMI Office</t>
    </r>
    <r>
      <rPr>
        <strike/>
        <sz val="12"/>
        <color rgb="FFFF0000"/>
        <rFont val="Arial"/>
        <family val="2"/>
      </rPr>
      <t>- Done</t>
    </r>
  </si>
  <si>
    <r>
      <t xml:space="preserve">Pending repair of service vehicles located in the motor pool:
Ongoing:
1. Isuzu Giga 10W Dump Truck (RGV-334)
3. Harvester 2
4. Double Cab (RJA-110)
5. TCM 830 Long Arm Payloader (Yellow)
6. TCM 830 Long Arm Forklift
11. TCM 830 Long Arm Payloader (Green) 
</t>
    </r>
    <r>
      <rPr>
        <strike/>
        <sz val="12"/>
        <rFont val="Arial"/>
        <family val="2"/>
      </rPr>
      <t>Done:
2. John Deere 1 - Done
7. Fuso Dump Truck (RGV-842) - Done
8. Bobcat - Done
9. Honda Motorcycle (XK-5544) - Done
10. Honda Motorcycle (XK-5593) - Done</t>
    </r>
  </si>
  <si>
    <r>
      <rPr>
        <b/>
        <sz val="12"/>
        <color theme="1"/>
        <rFont val="Arial"/>
        <family val="2"/>
      </rPr>
      <t xml:space="preserve">Item 2, 7, 8, 9 &amp; 10: </t>
    </r>
    <r>
      <rPr>
        <sz val="12"/>
        <color theme="1"/>
        <rFont val="Arial"/>
        <family val="2"/>
      </rPr>
      <t xml:space="preserve">Done                   </t>
    </r>
    <r>
      <rPr>
        <b/>
        <sz val="12"/>
        <color theme="1"/>
        <rFont val="Arial"/>
        <family val="2"/>
      </rPr>
      <t xml:space="preserve">                                                                                                                                Item 1:</t>
    </r>
    <r>
      <rPr>
        <sz val="12"/>
        <color theme="1"/>
        <rFont val="Arial"/>
        <family val="2"/>
      </rPr>
      <t xml:space="preserve"> Already sent to Miss Jaelyn of CPU pictures of the cylinder head and diesel fuel injector for them to verify with possible vendors the kind of rubber bushing needed, but until now, we have not received yet any response from Miss Jaelyn. We also provided them the vendor for this item but we also did not received any updates from them. Our last follow-up with CPU was May 6. Here is the name, contact information and address of that particular vendor: Mr. Lito Dela Cruz of Unigold Oil Seal and Packing Supply; 1035 G. Masangkay St., Brgy.294,Zone 28, Binondo Manila; Tel. no. 521-3627; mobile no. 09177102614; email add: unigoldseal@yahoo.com. 
</t>
    </r>
    <r>
      <rPr>
        <b/>
        <sz val="12"/>
        <color theme="1"/>
        <rFont val="Arial"/>
        <family val="2"/>
      </rPr>
      <t>Item 3.</t>
    </r>
    <r>
      <rPr>
        <sz val="12"/>
        <color theme="1"/>
        <rFont val="Arial"/>
        <family val="2"/>
      </rPr>
      <t xml:space="preserve"> E &amp; M requested RFD on the said equipment since it is no use in operation. Already provided with Ms Aillene G. of Finance the name plate of its details yesterday, May 14,2019 
</t>
    </r>
    <r>
      <rPr>
        <b/>
        <sz val="12"/>
        <color theme="1"/>
        <rFont val="Arial"/>
        <family val="2"/>
      </rPr>
      <t>Item 4.</t>
    </r>
    <r>
      <rPr>
        <sz val="12"/>
        <color theme="1"/>
        <rFont val="Arial"/>
        <family val="2"/>
      </rPr>
      <t xml:space="preserve"> Already canvassed locally and SB was requested and forwarded to Ms. Aillene G last Friday, May 10,2019 amounting to Php7,000.00                                                                                                                                                                   </t>
    </r>
    <r>
      <rPr>
        <b/>
        <sz val="12"/>
        <color theme="1"/>
        <rFont val="Arial"/>
        <family val="2"/>
      </rPr>
      <t xml:space="preserve">Item 5. </t>
    </r>
    <r>
      <rPr>
        <sz val="12"/>
        <color theme="1"/>
        <rFont val="Arial"/>
        <family val="2"/>
      </rPr>
      <t xml:space="preserve">No available parts locally. We've tried to canvass in Santiago City Isabela and Tuguegarao City  Cagayan but there was none. If we will to canvass these in Manila, we need to bring/ provide them the samples. For now, we will send pictures and the technical descriptions to CPU for them to try to check with the vendors if they can provide the items while waiting for the actual samples.
</t>
    </r>
    <r>
      <rPr>
        <b/>
        <sz val="12"/>
        <color theme="1"/>
        <rFont val="Arial"/>
        <family val="2"/>
      </rPr>
      <t>Item 6.</t>
    </r>
    <r>
      <rPr>
        <sz val="12"/>
        <color theme="1"/>
        <rFont val="Arial"/>
        <family val="2"/>
      </rPr>
      <t xml:space="preserve"> Already received some requested items which is the 5pcs cross joints. But the problem is the provided cross joint is wrong and different from the samples we provided to them (see attached pictures). We already informed Jaelyn Garcia of CPU and Ms. Tess Badajos of Knoxville (the vendor) yesterday- April 22. We also returned the items to ALC thru Archie Arcega for facilitation of sending back to Manila. The other items we requested are the ff.:                                                     - 6pcs Solenoid coil: CPU told us that they are still looking for this items. Samples will also provided to Jaelyn Garcia of CPU last January 18 2019 together with the cross joints sample. This was acknowledged by Jaelyn G. Will try to follow-up again today (April 23,2019) to CPU.                                                                                 - 7pcs Hydraulic hose: Still waiting for payment to be released by Finance (it is COD).                                                                                                        
</t>
    </r>
    <r>
      <rPr>
        <b/>
        <sz val="12"/>
        <color theme="1"/>
        <rFont val="Arial"/>
        <family val="2"/>
      </rPr>
      <t xml:space="preserve">Item 11. </t>
    </r>
    <r>
      <rPr>
        <sz val="12"/>
        <color theme="1"/>
        <rFont val="Arial"/>
        <family val="2"/>
      </rPr>
      <t xml:space="preserve">The previous issue was actually resolved last February 21,2018 which is the tire replacement. What we're schedule to be done now is the repair of hydraulic hose, alternator repair and packing/oil seal and wiper seal replacement. Also the 5pcs cross joint replacement. 
On hold coz we are waiting for the packing/oil seal. 5 sets packing/oil seal and wiper seal-  PO was served on May 3 (PO2019-R-046) and the supplier is also Knoxville . 
</t>
    </r>
  </si>
  <si>
    <r>
      <t xml:space="preserve">Lapses in Conduct of Preventive Maintenance
</t>
    </r>
    <r>
      <rPr>
        <b/>
        <sz val="12"/>
        <rFont val="Arial"/>
        <family val="2"/>
      </rPr>
      <t xml:space="preserve">Ongoing: 
</t>
    </r>
    <r>
      <rPr>
        <sz val="12"/>
        <rFont val="Arial"/>
        <family val="2"/>
      </rPr>
      <t xml:space="preserve">3. Damaged Grain Chillers 
4. Corroded and Deteriorated Structures
</t>
    </r>
    <r>
      <rPr>
        <b/>
        <strike/>
        <sz val="12"/>
        <rFont val="Arial"/>
        <family val="2"/>
      </rPr>
      <t>Done:</t>
    </r>
    <r>
      <rPr>
        <strike/>
        <sz val="12"/>
        <rFont val="Arial"/>
        <family val="2"/>
      </rPr>
      <t xml:space="preserve">
1. Damaged Sidings of Transloading Building  - </t>
    </r>
    <r>
      <rPr>
        <strike/>
        <sz val="12"/>
        <color rgb="FFFF0000"/>
        <rFont val="Arial"/>
        <family val="2"/>
      </rPr>
      <t>Done</t>
    </r>
    <r>
      <rPr>
        <strike/>
        <sz val="12"/>
        <rFont val="Arial"/>
        <family val="2"/>
      </rPr>
      <t xml:space="preserve">
2. Damaged flexible conduit caused by exposure to extreme weather condition located at DB#7 Conveyor and Corroded Platform -</t>
    </r>
    <r>
      <rPr>
        <strike/>
        <sz val="12"/>
        <color rgb="FFFF0000"/>
        <rFont val="Arial"/>
        <family val="2"/>
      </rPr>
      <t xml:space="preserve"> Done</t>
    </r>
  </si>
  <si>
    <r>
      <rPr>
        <b/>
        <sz val="12"/>
        <color theme="1"/>
        <rFont val="Arial"/>
        <family val="2"/>
      </rPr>
      <t xml:space="preserve">CMA: ACUO advised to PID all discrepancies from February 2019 and earlier.  No direct PID should be made.  All proposed PID will be summarized and approved by ACUO.
</t>
    </r>
    <r>
      <rPr>
        <sz val="12"/>
        <color theme="1"/>
        <rFont val="Arial"/>
        <family val="2"/>
      </rPr>
      <t xml:space="preserve">
Recomm: Conduct month to month analysis of variances to identify and address causes and to prevent these to recur.
</t>
    </r>
  </si>
  <si>
    <r>
      <rPr>
        <b/>
        <sz val="12"/>
        <color theme="1"/>
        <rFont val="Arial"/>
        <family val="2"/>
      </rPr>
      <t>CMA: Ongoing review.  Will update this May 2019.</t>
    </r>
    <r>
      <rPr>
        <sz val="12"/>
        <color theme="1"/>
        <rFont val="Arial"/>
        <family val="2"/>
      </rPr>
      <t xml:space="preserve">
Recomm: Finance should still monitor the fully-depreciated pallets internally, until disposed. Include pallet in the regular month-end inventory count and reconciliation.
</t>
    </r>
  </si>
  <si>
    <t>Original
Target Date</t>
  </si>
  <si>
    <t xml:space="preserve"> Target Date</t>
  </si>
  <si>
    <t>6/25/2019: This is already part of our count.  We will provide support for IAD's  verification
6/18/19 - No update
5/28/2019 - No update
4/22/2019 - Already had an agreement with ALC (Sir John Boi Sy and Sir Raff Palma) with regards to this issue. ALC will ensure that correct inventory (batch) is being picked both in SAP and in actual. Goods under QI should properly separated and labeled as needed.
New staging slocs were created to house "under QI" items (W236 - for Iloilo).
3/29/2019 - No update</t>
  </si>
  <si>
    <t>6/26/2019:  1) No TIN - those with AR accounts currently being reconciled were blocked (3 accounts); 22 accounts without balances, ongoing blocking; 2 employee accounts with AR balances for clean-up; 3 blocked; 1 for TIN maintenance
2) Dup TIN, Name and Div - DONE
affiliates and employees - they were extended to different distribution channels especially for employees in the maintenance per customer
3) Dup TIN, Diff Name - 9 duplicate accounts blocked; 2 for confirmation with CSC; 36 blocked
4) Inconsistent payment terms - pending response by Finance on the account of  RJY AGRICULTURAL SUPPLY</t>
  </si>
  <si>
    <t xml:space="preserve">6/25/2019: We target to complete reconciliation with ALC by end of this month, June 30, 2019, as previously agreed. </t>
  </si>
  <si>
    <t>All Devices in Manila already installed. Other locations to complete by end of June 2019
Bataan - 4 devices already installed waiting for IT configuration
Isabela - 8 devices for installation
Iloilo - 6 devices for installation
Davao - 6 devices for installation</t>
  </si>
  <si>
    <t>6/2019: No Update</t>
  </si>
  <si>
    <t>6/2019: No update</t>
  </si>
  <si>
    <t>6/2019: Target to be completed on 4th week of June 2019</t>
  </si>
  <si>
    <t>6/18 - No update.</t>
  </si>
  <si>
    <t xml:space="preserve">6/18 - With remaining SOs in SAP that are open for more than 4 months.  </t>
  </si>
  <si>
    <t>6/26/2019 - IAD reverted with comments to the worksheet.</t>
  </si>
  <si>
    <t>6/25/2019 - STO Closing Utility already in Prod, finalizing list for closure by head traders, will send advisory to head traders within the week.</t>
  </si>
  <si>
    <t>6/18/19 - No update</t>
  </si>
  <si>
    <t xml:space="preserve">6/25/2019: Information were provided by Sales such as TIN, but we will double check with CAF if with document.  </t>
  </si>
  <si>
    <t>6/26/2019: Starting May 2019, we have implemented new protocols which includes not allowing lumpsum posting.  All CMs will be approved via email and will be manually signed by B&amp;C manager during visit to Iloilo Office.  As for the verification of the validity of the lumpsum posting, we no longer have available files to support the amount.  Also, we can no longer get details from the client. As agreed with IAD, we will confirm balances with Pasesar Trading to check the reconciliation of our balances, and also consult with Trade team for valid adjustments such as rebates and discounts to confirm the validity of the deductions made.</t>
  </si>
  <si>
    <t>6/18 - No update from ALC.  Per update received from CQA, ALC does not have segregated pallets to identify bags with ticket discrepancy issues.  The verification through observation was done for 6 days.</t>
  </si>
  <si>
    <t>6/25/2019: This is already part of our count.  We will provide support for IAD's  verification</t>
  </si>
  <si>
    <t xml:space="preserve">6/2019: CMA: For the Bags, we were able to reconcile already; We will get back to you on the recon of MOP. </t>
  </si>
  <si>
    <t>6/19 - Updating of TOs are still on-going, around 60% submitted for review and approval.  Committed completion date - June 30th.</t>
  </si>
  <si>
    <t>6/2019: LFUG finance is sending balances to affiliates and later on reconciled.  We will provide support for verification of the recon process in place.</t>
  </si>
  <si>
    <t>6/2019: Materials were already delivered; Target completion of installation: 4th week of June 2019</t>
  </si>
  <si>
    <t>6/2019: Ongoing; Target completion of installation: 3rd week of June 2019</t>
  </si>
  <si>
    <t>6/2019: Target to empty freezer on 3rd Week of June 2019; (Re-scheduled due to extended production schedule)</t>
  </si>
  <si>
    <t>6/2019: Works / activities in - progress; Target completion on June 25, 2019</t>
  </si>
  <si>
    <t>1. Isuzu Giga 10W Dump Truck (RGV-334) and 2. John Deere 1: Ongoing processing of SB request.
3. Harvester 2:  For bidding.
4. Double Cab (RJA110): for repair/maintenance.
5. TCM 830 Long Arm Payloader (Yellow): Supplier still trying to source out parts.
6. GMC Firetruck:  CPU canvassing sample items with supplier.
11. TCM 830 Long Arm Payloader (Green) - initial schedule was moved due to prioritization of fork lift.</t>
  </si>
  <si>
    <t>Item 3: Followed up with Mr. Trakool last week.  Last June 3 2019, Mr. Trakool visit us and conduct inspection on the 3 grain chiller for his recommendations and quotation for the required parts. Item 4: Painting works are in progress.</t>
  </si>
  <si>
    <t xml:space="preserve">6/18 - Provided the audit team with the checklist/monitoring showing those senior citizens who needs to comply with the SPA.Cane Marketing team finds it difficult to impose the SPA requirement since there are negative feedback from the planters. 
</t>
  </si>
  <si>
    <t xml:space="preserve">6/18/19 - b.a. Inconsistencies: Generic Job Descriptions: 41% Done; b.b. Inconsistencies: not signed by employees: 27% Done; Target June 2019
</t>
  </si>
  <si>
    <t>6/18/19 - Alfon and Lorna are for retrenchment. For closure of findings; Job Descriptions prepared by employees: 50%; b.a. Inconsistencies: Generic Job Descriptions: 41% Done; b.b. Inconsistencies: not signed by employees: 27% Done</t>
  </si>
  <si>
    <t>6/26/2019:  1) No TIN - those with AR accounts currently being reconciled were blocked (3 accounts); 22 accounts without balances, ongoing blocking; 2 employee accounts with AR balances for clean-up; 3 blocked; 1 for TIN maintenance1 for TIN maintenance; 2) Dup TIN, Name and Div - DONE
affiliates and employees - they were extended to different distribution channels especially for employees in the maintenance per customer; 3) Dup TIN, Diff Name - 9 duplicate accounts blocked; 2 for confirmation with CSC; 36 blocked; 4) Inconsistent payment terms - pending response by Finance on the account of  RJY AGRICULTURAL SUPPLY</t>
  </si>
  <si>
    <t xml:space="preserve">GJU/JSU/CMA: Agree. This is noted.  Establish a proper documentation on sales commission program which includes, but not limited to the following:
Payment Timing
Eligibility – includes position and status of employment
Calculation notes – includes rates, basis of payment (i.e., quantity or amount)
Procedures – includes proper forms to be used.
</t>
  </si>
  <si>
    <t xml:space="preserve">6/2019:  A ticket was already raised for improvements in SAP and the same was already discussed with SAP Team (c/o Ms. Bernabe).   This is already lined up in SAP's projects, however TBD is yet to be determined.  In the meantime,  manual monitoring is being done to avoid similar incidences.  </t>
  </si>
  <si>
    <t>1. Isuzu Giga 10W Dump Truck (RGV-334) - SB request for the required items was just signed by RLR and send to finance June 20 2019 for approval.                              2. John Deere 1 -  SB for JD Parts requirements was long time approved (the cost is
about 350k) but since we are not going to utilize this equipment, for the next harvest seasons, we decided not to implement yet the repair just to delay the unnecessary expenses.                                                                                                               3. Harvester 2 - As per Admin Angelo Antonio Comin he will be providing the
Invitation to BID @June 6, 2019. Approved Invitation to BID received last June 11, 2019. but resend to sender for some clericalerror. June 13 was the Re-approved Invitation to BID (published already)
4. Double Cab (RJA110) -  As per Jaelyn of CPU (thru WEBEX) she's working on all of E&amp;M PR's giving priorities on PR's with loacal canvass and will send us P.O once okay.                                                                                                                                               5. TCM 830 Long Arm Payloader (Yellow) - Thru phone Conversation with Miss tess Badajos of Knoxville (6-20-2019), they are still trying to source out for the cap bearing of the crossjoint.                                                                                                                                        6. GMC Firetruck - Thru phone Conversation with Mark Joseph Dela rosa last June
4, 2019 Tuesday they are on the suppliers location to canvass the sample items but as of now no upodates from them.                                                                                      
11. TCM 830 Long Arm Payloader (Green) - Initial date for the proposed schedude (june 17, 2019) had been adjusted due to forklift maintenance which for now is more priority. Once forklift is done, we will give time to the loaders.</t>
  </si>
  <si>
    <t>Item 3: Still Waiting, As per RLR, it was communicated/Follow-up with Mr. Trakool last week.  Last June 3 2019, Mr. Trakool visit us and conduct inspection on the 3 grain chiller for his recommendations and quotation for the required parts of the said equipment to be operational. As per conversation with him, The formal quotation will be forwarded via e-mail once available.
Item 4: Painting works are in progress. On hold at the moment personnel in-charge assisted in the preparation of materials needed in the silo cleaning at FO2 Manila (scaffoldings)</t>
  </si>
  <si>
    <r>
      <rPr>
        <b/>
        <sz val="10"/>
        <rFont val="Arial"/>
        <family val="2"/>
      </rPr>
      <t>Engagement</t>
    </r>
    <r>
      <rPr>
        <b/>
        <sz val="12"/>
        <rFont val="Arial"/>
        <family val="2"/>
      </rPr>
      <t xml:space="preserve"> Title</t>
    </r>
  </si>
  <si>
    <t>Open Action Items as of 
July 2019</t>
  </si>
  <si>
    <t>BU</t>
  </si>
  <si>
    <t>Action Items Not Yet Due as of July 2019</t>
  </si>
  <si>
    <t>**</t>
  </si>
  <si>
    <t>insert above this line</t>
  </si>
  <si>
    <t>PFMC Feedmill Iloilo</t>
  </si>
  <si>
    <t>Advanced Agrisolutions Philippines Corporation (AAPC) - VisMin Cycle Audit</t>
  </si>
  <si>
    <t>PFMC Flourmill Manila Follow up and Cycle Audit</t>
  </si>
  <si>
    <t>CORP R&amp;D</t>
  </si>
  <si>
    <t>Corp R&amp;D</t>
  </si>
  <si>
    <t>New Items Highlighted</t>
  </si>
  <si>
    <t>Open Action Items as of 
August 2019</t>
  </si>
  <si>
    <t>****</t>
  </si>
  <si>
    <t>Target Date</t>
  </si>
  <si>
    <t>Updates as of August 2019</t>
  </si>
  <si>
    <t>As of -___________________________</t>
  </si>
  <si>
    <t>#</t>
  </si>
  <si>
    <t>Action Items Not Yet Due as of August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</si>
</sst>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_);_(* \(#,##0.00\);_(* &quot;-&quot;??_);_(@_)"/>
    <numFmt numFmtId="164" formatCode="_(* #,##0_);_(* \(#,##0\);_(* &quot;-&quot;??_);_(@_)"/>
    <numFmt numFmtId="165" formatCode="[$-409]d\-mmm\-yy;@"/>
  </numFmts>
  <fonts count="23" x14ac:knownFonts="1">
    <font>
      <sz val="11"/>
      <color theme="1"/>
      <name val="Calibri"/>
      <family val="2"/>
      <scheme val="minor"/>
    </font>
    <font>
      <sz val="11"/>
      <color theme="1"/>
      <name val="Calibri"/>
      <family val="2"/>
      <scheme val="minor"/>
    </font>
    <font>
      <sz val="12"/>
      <color theme="1"/>
      <name val="Arial"/>
      <family val="2"/>
    </font>
    <font>
      <b/>
      <sz val="12"/>
      <color theme="1"/>
      <name val="Arial"/>
      <family val="2"/>
    </font>
    <font>
      <i/>
      <sz val="12"/>
      <color theme="1"/>
      <name val="Arial"/>
      <family val="2"/>
    </font>
    <font>
      <sz val="12"/>
      <name val="Arial"/>
      <family val="2"/>
    </font>
    <font>
      <b/>
      <sz val="12"/>
      <name val="Arial"/>
      <family val="2"/>
    </font>
    <font>
      <sz val="12"/>
      <color rgb="FFFF0000"/>
      <name val="Arial"/>
      <family val="2"/>
    </font>
    <font>
      <b/>
      <sz val="12"/>
      <color rgb="FFFF0000"/>
      <name val="Arial"/>
      <family val="2"/>
    </font>
    <font>
      <strike/>
      <sz val="12"/>
      <name val="Arial"/>
      <family val="2"/>
    </font>
    <font>
      <strike/>
      <sz val="12"/>
      <color rgb="FFFF0000"/>
      <name val="Arial"/>
      <family val="2"/>
    </font>
    <font>
      <strike/>
      <sz val="12"/>
      <color theme="1"/>
      <name val="Arial"/>
      <family val="2"/>
    </font>
    <font>
      <sz val="12"/>
      <color indexed="8"/>
      <name val="Arial"/>
      <family val="2"/>
    </font>
    <font>
      <b/>
      <strike/>
      <sz val="12"/>
      <name val="Arial"/>
      <family val="2"/>
    </font>
    <font>
      <b/>
      <sz val="10"/>
      <name val="Arial"/>
      <family val="2"/>
    </font>
    <font>
      <sz val="11"/>
      <name val="Calibri"/>
      <family val="2"/>
      <scheme val="minor"/>
    </font>
    <font>
      <sz val="10"/>
      <color theme="1"/>
      <name val="Calibri"/>
      <family val="2"/>
      <scheme val="minor"/>
    </font>
    <font>
      <sz val="10"/>
      <name val="Calibri Light"/>
      <family val="2"/>
      <scheme val="major"/>
    </font>
    <font>
      <sz val="10"/>
      <color theme="1"/>
      <name val="Calibri Light"/>
      <family val="2"/>
      <scheme val="major"/>
    </font>
    <font>
      <sz val="11"/>
      <color theme="1"/>
      <name val="Calibri Light"/>
      <family val="2"/>
      <scheme val="major"/>
    </font>
    <font>
      <b/>
      <sz val="11"/>
      <color theme="1"/>
      <name val="Calibri Light"/>
      <family val="2"/>
      <scheme val="major"/>
    </font>
    <font>
      <b/>
      <sz val="11"/>
      <name val="Calibri Light"/>
      <family val="2"/>
      <scheme val="major"/>
    </font>
    <font>
      <sz val="11"/>
      <name val="Calibri Light"/>
      <family val="2"/>
      <scheme val="major"/>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2"/>
        <bgColor indexed="64"/>
      </patternFill>
    </fill>
    <fill>
      <patternFill patternType="solid">
        <fgColor rgb="FFFFFF00"/>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double">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style="thin">
        <color indexed="64"/>
      </right>
      <top/>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medium">
        <color indexed="64"/>
      </right>
      <top style="medium">
        <color indexed="64"/>
      </top>
      <bottom/>
      <diagonal/>
    </border>
  </borders>
  <cellStyleXfs count="2">
    <xf numFmtId="0" fontId="0" fillId="0" borderId="0"/>
    <xf numFmtId="43" fontId="1" fillId="0" borderId="0" applyFont="0" applyFill="0" applyBorder="0" applyAlignment="0" applyProtection="0"/>
  </cellStyleXfs>
  <cellXfs count="291">
    <xf numFmtId="0" fontId="0" fillId="0" borderId="0" xfId="0"/>
    <xf numFmtId="0" fontId="2" fillId="0" borderId="0" xfId="0" applyFont="1"/>
    <xf numFmtId="0" fontId="2" fillId="0" borderId="0" xfId="0" applyFont="1" applyAlignment="1">
      <alignment vertical="top"/>
    </xf>
    <xf numFmtId="0" fontId="2" fillId="0" borderId="0" xfId="0" applyFont="1" applyAlignment="1">
      <alignment horizontal="right" vertical="top"/>
    </xf>
    <xf numFmtId="43" fontId="2" fillId="0" borderId="0" xfId="1" applyFont="1" applyAlignment="1">
      <alignment vertical="top"/>
    </xf>
    <xf numFmtId="0" fontId="3" fillId="0" borderId="0" xfId="0" applyFont="1" applyAlignment="1">
      <alignment horizontal="left" wrapText="1"/>
    </xf>
    <xf numFmtId="0" fontId="2" fillId="0" borderId="0" xfId="0" applyFont="1" applyAlignment="1">
      <alignment horizontal="center" vertical="top"/>
    </xf>
    <xf numFmtId="0" fontId="2" fillId="0" borderId="0" xfId="0" applyFont="1" applyAlignment="1">
      <alignment horizontal="center"/>
    </xf>
    <xf numFmtId="0" fontId="3" fillId="0" borderId="0" xfId="0" applyFont="1" applyAlignment="1">
      <alignment horizontal="center" wrapText="1"/>
    </xf>
    <xf numFmtId="43" fontId="4" fillId="0" borderId="0" xfId="1" applyFont="1" applyAlignment="1"/>
    <xf numFmtId="0" fontId="2" fillId="0" borderId="1" xfId="0" applyFont="1" applyBorder="1" applyAlignment="1">
      <alignment horizontal="left" vertical="top" wrapText="1"/>
    </xf>
    <xf numFmtId="164" fontId="2" fillId="0" borderId="0" xfId="1" applyNumberFormat="1" applyFont="1" applyAlignment="1">
      <alignment horizontal="right" vertical="top"/>
    </xf>
    <xf numFmtId="164" fontId="2" fillId="0" borderId="0" xfId="1" applyNumberFormat="1" applyFont="1" applyAlignment="1"/>
    <xf numFmtId="0" fontId="5" fillId="0" borderId="1" xfId="0" applyFont="1" applyBorder="1" applyAlignment="1">
      <alignment horizontal="left" vertical="top" wrapText="1"/>
    </xf>
    <xf numFmtId="0" fontId="2" fillId="0" borderId="1" xfId="0" applyFont="1" applyFill="1" applyBorder="1" applyAlignment="1">
      <alignment horizontal="center" vertical="top"/>
    </xf>
    <xf numFmtId="0" fontId="2" fillId="0" borderId="0" xfId="0" applyFont="1" applyAlignment="1">
      <alignment horizontal="left" wrapText="1"/>
    </xf>
    <xf numFmtId="164" fontId="6" fillId="0" borderId="2" xfId="1" applyNumberFormat="1" applyFont="1" applyBorder="1" applyAlignment="1">
      <alignment horizontal="right" wrapText="1"/>
    </xf>
    <xf numFmtId="0" fontId="3" fillId="0" borderId="0" xfId="0" applyFont="1" applyAlignment="1">
      <alignment vertical="top"/>
    </xf>
    <xf numFmtId="0" fontId="2" fillId="0" borderId="0" xfId="0" applyFont="1" applyAlignment="1"/>
    <xf numFmtId="0" fontId="3" fillId="2" borderId="3" xfId="0" applyFont="1" applyFill="1" applyBorder="1" applyAlignment="1">
      <alignment horizontal="center" vertical="top" wrapText="1"/>
    </xf>
    <xf numFmtId="0" fontId="3" fillId="2" borderId="4" xfId="0" applyFont="1" applyFill="1" applyBorder="1" applyAlignment="1">
      <alignment vertical="top" wrapText="1"/>
    </xf>
    <xf numFmtId="0" fontId="3" fillId="2" borderId="4" xfId="0" applyFont="1" applyFill="1" applyBorder="1" applyAlignment="1">
      <alignment horizontal="center" vertical="top" wrapText="1"/>
    </xf>
    <xf numFmtId="165" fontId="6" fillId="2" borderId="4" xfId="0" applyNumberFormat="1" applyFont="1" applyFill="1" applyBorder="1" applyAlignment="1">
      <alignment horizontal="center" vertical="top" wrapText="1"/>
    </xf>
    <xf numFmtId="0" fontId="3" fillId="2" borderId="5" xfId="0" applyFont="1" applyFill="1" applyBorder="1" applyAlignment="1">
      <alignment horizontal="center" vertical="top" wrapText="1"/>
    </xf>
    <xf numFmtId="0" fontId="3" fillId="2" borderId="1" xfId="0" applyFont="1" applyFill="1" applyBorder="1" applyAlignment="1">
      <alignment horizontal="left" vertical="top"/>
    </xf>
    <xf numFmtId="0" fontId="2" fillId="2" borderId="1" xfId="0" applyFont="1" applyFill="1" applyBorder="1" applyAlignment="1">
      <alignment horizontal="left" vertical="top" wrapText="1"/>
    </xf>
    <xf numFmtId="0" fontId="3" fillId="2" borderId="1" xfId="0" applyFont="1" applyFill="1" applyBorder="1" applyAlignment="1">
      <alignment vertical="top" wrapText="1"/>
    </xf>
    <xf numFmtId="0" fontId="3" fillId="2" borderId="1" xfId="0" applyFont="1" applyFill="1" applyBorder="1" applyAlignment="1">
      <alignment horizontal="center" vertical="top" wrapText="1"/>
    </xf>
    <xf numFmtId="0" fontId="3" fillId="2" borderId="1" xfId="0" applyFont="1" applyFill="1" applyBorder="1" applyAlignment="1">
      <alignment horizontal="left" vertical="top" wrapText="1"/>
    </xf>
    <xf numFmtId="0" fontId="2" fillId="0" borderId="0" xfId="0" applyFont="1" applyAlignment="1">
      <alignment wrapText="1"/>
    </xf>
    <xf numFmtId="0" fontId="3" fillId="2" borderId="17" xfId="0" applyFont="1" applyFill="1" applyBorder="1" applyAlignment="1">
      <alignment horizontal="center" vertical="top" wrapText="1"/>
    </xf>
    <xf numFmtId="164" fontId="5" fillId="0" borderId="5" xfId="0" applyNumberFormat="1" applyFont="1" applyFill="1" applyBorder="1" applyAlignment="1">
      <alignment horizontal="center" vertical="top" wrapText="1"/>
    </xf>
    <xf numFmtId="0" fontId="2" fillId="0" borderId="1" xfId="0" applyFont="1" applyFill="1" applyBorder="1" applyAlignment="1">
      <alignment vertical="top"/>
    </xf>
    <xf numFmtId="0" fontId="2" fillId="0" borderId="1" xfId="0" applyFont="1" applyBorder="1" applyAlignment="1">
      <alignment vertical="top"/>
    </xf>
    <xf numFmtId="17" fontId="2" fillId="0" borderId="1" xfId="0" quotePrefix="1" applyNumberFormat="1" applyFont="1" applyFill="1" applyBorder="1" applyAlignment="1">
      <alignment horizontal="center" vertical="top"/>
    </xf>
    <xf numFmtId="17" fontId="2" fillId="0" borderId="1" xfId="0" applyNumberFormat="1" applyFont="1" applyFill="1" applyBorder="1" applyAlignment="1">
      <alignment horizontal="center" vertical="top"/>
    </xf>
    <xf numFmtId="0" fontId="5" fillId="0" borderId="0" xfId="0" applyFont="1" applyFill="1" applyBorder="1" applyAlignment="1">
      <alignment horizontal="left" vertical="top" wrapText="1"/>
    </xf>
    <xf numFmtId="0" fontId="5" fillId="0" borderId="0" xfId="0" applyFont="1" applyFill="1" applyAlignment="1">
      <alignment horizontal="left" vertical="top" wrapText="1"/>
    </xf>
    <xf numFmtId="17" fontId="2" fillId="0" borderId="1" xfId="0" applyNumberFormat="1" applyFont="1" applyFill="1" applyBorder="1" applyAlignment="1">
      <alignment horizontal="center" vertical="top" wrapText="1"/>
    </xf>
    <xf numFmtId="0" fontId="6" fillId="5" borderId="1" xfId="0" applyFont="1" applyFill="1" applyBorder="1" applyAlignment="1">
      <alignment vertical="top" wrapText="1"/>
    </xf>
    <xf numFmtId="0" fontId="6" fillId="5" borderId="1" xfId="0" applyFont="1" applyFill="1" applyBorder="1" applyAlignment="1">
      <alignment horizontal="center" vertical="top" wrapText="1"/>
    </xf>
    <xf numFmtId="0" fontId="5" fillId="0" borderId="0" xfId="0" applyFont="1" applyAlignment="1">
      <alignment vertical="top"/>
    </xf>
    <xf numFmtId="164" fontId="5"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49" fontId="5" fillId="0" borderId="1" xfId="0" applyNumberFormat="1" applyFont="1" applyFill="1" applyBorder="1" applyAlignment="1">
      <alignment horizontal="left" vertical="top" wrapText="1"/>
    </xf>
    <xf numFmtId="0" fontId="2" fillId="0" borderId="1" xfId="0" applyFont="1" applyBorder="1" applyAlignment="1">
      <alignment horizontal="center" vertical="top" wrapText="1"/>
    </xf>
    <xf numFmtId="0" fontId="5" fillId="0" borderId="1" xfId="0" applyFont="1" applyBorder="1" applyAlignment="1">
      <alignment vertical="top" wrapText="1"/>
    </xf>
    <xf numFmtId="0" fontId="2" fillId="0" borderId="1" xfId="0" applyFont="1" applyFill="1" applyBorder="1" applyAlignment="1">
      <alignment horizontal="center" vertical="top" wrapText="1"/>
    </xf>
    <xf numFmtId="0" fontId="2" fillId="0" borderId="1" xfId="0" quotePrefix="1" applyFont="1" applyFill="1" applyBorder="1" applyAlignment="1">
      <alignment horizontal="center" vertical="top"/>
    </xf>
    <xf numFmtId="165" fontId="5" fillId="0" borderId="1" xfId="0" applyNumberFormat="1" applyFont="1" applyFill="1" applyBorder="1" applyAlignment="1">
      <alignment horizontal="center" vertical="top" wrapText="1"/>
    </xf>
    <xf numFmtId="165" fontId="2" fillId="0" borderId="1" xfId="0" applyNumberFormat="1" applyFont="1" applyFill="1" applyBorder="1" applyAlignment="1">
      <alignment horizontal="center" vertical="top"/>
    </xf>
    <xf numFmtId="0" fontId="2" fillId="0" borderId="0" xfId="0" applyFont="1" applyFill="1" applyBorder="1" applyAlignment="1">
      <alignment horizontal="left" vertical="top" wrapText="1"/>
    </xf>
    <xf numFmtId="43" fontId="2" fillId="0" borderId="0" xfId="0" applyNumberFormat="1" applyFont="1"/>
    <xf numFmtId="43" fontId="2" fillId="0" borderId="0" xfId="0" applyNumberFormat="1" applyFont="1" applyAlignment="1">
      <alignment vertical="top"/>
    </xf>
    <xf numFmtId="0" fontId="6" fillId="4" borderId="1" xfId="0" applyFont="1" applyFill="1" applyBorder="1" applyAlignment="1">
      <alignment vertical="top"/>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2" fillId="0" borderId="1" xfId="0" applyFont="1" applyFill="1" applyBorder="1" applyAlignment="1">
      <alignment horizontal="left" vertical="top" wrapText="1"/>
    </xf>
    <xf numFmtId="164" fontId="2" fillId="0" borderId="1" xfId="0" applyNumberFormat="1" applyFont="1" applyFill="1" applyBorder="1" applyAlignment="1">
      <alignment vertical="top"/>
    </xf>
    <xf numFmtId="15" fontId="2" fillId="0" borderId="1" xfId="0" applyNumberFormat="1" applyFont="1" applyFill="1" applyBorder="1" applyAlignment="1">
      <alignment horizontal="center" vertical="top" wrapText="1"/>
    </xf>
    <xf numFmtId="165" fontId="2" fillId="0" borderId="1" xfId="0" quotePrefix="1" applyNumberFormat="1" applyFont="1" applyBorder="1" applyAlignment="1">
      <alignment horizontal="center" vertical="top"/>
    </xf>
    <xf numFmtId="0" fontId="2" fillId="0" borderId="0" xfId="0" applyFont="1" applyAlignment="1">
      <alignment horizontal="left" vertical="top"/>
    </xf>
    <xf numFmtId="0" fontId="2" fillId="0" borderId="0" xfId="0" applyFont="1" applyFill="1" applyBorder="1" applyAlignment="1">
      <alignment horizontal="center" vertical="top" wrapText="1"/>
    </xf>
    <xf numFmtId="0" fontId="2" fillId="0" borderId="0" xfId="0" applyFont="1" applyFill="1" applyBorder="1" applyAlignment="1">
      <alignment vertical="top" wrapText="1"/>
    </xf>
    <xf numFmtId="164" fontId="5" fillId="0" borderId="5" xfId="1" applyNumberFormat="1" applyFont="1" applyFill="1" applyBorder="1" applyAlignment="1">
      <alignment vertical="top" wrapText="1"/>
    </xf>
    <xf numFmtId="165" fontId="5" fillId="0" borderId="1" xfId="0" quotePrefix="1" applyNumberFormat="1" applyFont="1" applyFill="1" applyBorder="1" applyAlignment="1">
      <alignment horizontal="center" vertical="top" wrapText="1"/>
    </xf>
    <xf numFmtId="0" fontId="2" fillId="0" borderId="10" xfId="0" applyFont="1" applyFill="1" applyBorder="1" applyAlignment="1">
      <alignment vertical="top" wrapText="1"/>
    </xf>
    <xf numFmtId="164" fontId="5" fillId="0" borderId="6" xfId="0" applyNumberFormat="1" applyFont="1" applyFill="1" applyBorder="1" applyAlignment="1">
      <alignment horizontal="center" vertical="top" wrapText="1"/>
    </xf>
    <xf numFmtId="164" fontId="5" fillId="0" borderId="8" xfId="0" applyNumberFormat="1" applyFont="1" applyFill="1" applyBorder="1" applyAlignment="1">
      <alignment horizontal="center" vertical="top" wrapText="1"/>
    </xf>
    <xf numFmtId="164" fontId="5" fillId="0" borderId="13" xfId="0" applyNumberFormat="1" applyFont="1" applyFill="1" applyBorder="1" applyAlignment="1">
      <alignment horizontal="center" vertical="top" wrapText="1"/>
    </xf>
    <xf numFmtId="0" fontId="9" fillId="0" borderId="7" xfId="0" applyFont="1" applyFill="1" applyBorder="1" applyAlignment="1">
      <alignment vertical="top" wrapText="1"/>
    </xf>
    <xf numFmtId="0" fontId="2" fillId="0" borderId="12" xfId="0" applyFont="1" applyFill="1" applyBorder="1" applyAlignment="1">
      <alignment vertical="top" wrapText="1"/>
    </xf>
    <xf numFmtId="0" fontId="9" fillId="0" borderId="12" xfId="0" applyFont="1" applyFill="1" applyBorder="1" applyAlignment="1">
      <alignment vertical="top" wrapText="1"/>
    </xf>
    <xf numFmtId="0" fontId="11" fillId="0" borderId="9" xfId="0" applyFont="1" applyFill="1" applyBorder="1" applyAlignment="1">
      <alignment vertical="top" wrapText="1"/>
    </xf>
    <xf numFmtId="0" fontId="12" fillId="0" borderId="1" xfId="0" applyFont="1" applyFill="1" applyBorder="1" applyAlignment="1">
      <alignment vertical="top" wrapText="1"/>
    </xf>
    <xf numFmtId="0" fontId="5" fillId="0" borderId="10" xfId="0" applyFont="1" applyFill="1" applyBorder="1" applyAlignment="1">
      <alignment vertical="top" wrapText="1"/>
    </xf>
    <xf numFmtId="15" fontId="5" fillId="0" borderId="1" xfId="0" applyNumberFormat="1" applyFont="1" applyFill="1" applyBorder="1" applyAlignment="1">
      <alignment horizontal="center" vertical="top" wrapText="1"/>
    </xf>
    <xf numFmtId="15" fontId="5" fillId="0" borderId="10" xfId="0" applyNumberFormat="1" applyFont="1" applyFill="1" applyBorder="1" applyAlignment="1">
      <alignment horizontal="center" vertical="top" wrapText="1"/>
    </xf>
    <xf numFmtId="17" fontId="5" fillId="0" borderId="10" xfId="0" applyNumberFormat="1" applyFont="1" applyFill="1" applyBorder="1" applyAlignment="1">
      <alignment horizontal="center" vertical="top" wrapText="1"/>
    </xf>
    <xf numFmtId="0" fontId="2" fillId="0" borderId="0" xfId="0" applyFont="1" applyBorder="1" applyAlignment="1">
      <alignment vertical="top" wrapText="1"/>
    </xf>
    <xf numFmtId="0" fontId="2" fillId="0" borderId="7" xfId="0" applyFont="1" applyBorder="1" applyAlignment="1">
      <alignment vertical="top"/>
    </xf>
    <xf numFmtId="0" fontId="2" fillId="0" borderId="1" xfId="0" applyNumberFormat="1" applyFont="1" applyBorder="1" applyAlignment="1">
      <alignment vertical="top"/>
    </xf>
    <xf numFmtId="15" fontId="2" fillId="0" borderId="1" xfId="0" quotePrefix="1" applyNumberFormat="1" applyFont="1" applyFill="1" applyBorder="1" applyAlignment="1">
      <alignment horizontal="center" vertical="top" wrapText="1"/>
    </xf>
    <xf numFmtId="0" fontId="2" fillId="0" borderId="0" xfId="0" applyFont="1" applyAlignment="1">
      <alignment horizontal="center" wrapText="1"/>
    </xf>
    <xf numFmtId="0" fontId="2" fillId="0" borderId="0" xfId="0" applyFont="1" applyFill="1" applyAlignment="1">
      <alignment horizontal="center" wrapText="1"/>
    </xf>
    <xf numFmtId="0" fontId="3" fillId="0" borderId="2" xfId="0" applyFont="1" applyFill="1" applyBorder="1" applyAlignment="1">
      <alignment horizontal="center" wrapText="1"/>
    </xf>
    <xf numFmtId="43" fontId="2" fillId="0" borderId="0" xfId="1" applyFont="1" applyAlignment="1">
      <alignment wrapText="1"/>
    </xf>
    <xf numFmtId="0" fontId="2" fillId="0" borderId="0" xfId="0" applyFont="1" applyAlignment="1">
      <alignment vertical="top" wrapText="1"/>
    </xf>
    <xf numFmtId="0" fontId="2" fillId="0" borderId="0" xfId="0" applyFont="1" applyAlignment="1">
      <alignment horizontal="center" vertical="top" wrapText="1"/>
    </xf>
    <xf numFmtId="164" fontId="2" fillId="0" borderId="1" xfId="1" applyNumberFormat="1" applyFont="1" applyBorder="1" applyAlignment="1">
      <alignment horizontal="right" vertical="top" wrapText="1"/>
    </xf>
    <xf numFmtId="164" fontId="2" fillId="0" borderId="0" xfId="1" applyNumberFormat="1" applyFont="1" applyAlignment="1">
      <alignment horizontal="right" wrapText="1"/>
    </xf>
    <xf numFmtId="0" fontId="3" fillId="0" borderId="2" xfId="0" applyFont="1" applyBorder="1" applyAlignment="1">
      <alignment horizontal="center" vertical="top" wrapText="1"/>
    </xf>
    <xf numFmtId="164" fontId="2" fillId="0" borderId="0" xfId="0" applyNumberFormat="1" applyFont="1" applyAlignment="1">
      <alignment wrapText="1"/>
    </xf>
    <xf numFmtId="0" fontId="3" fillId="0" borderId="0" xfId="0" applyFont="1" applyAlignment="1"/>
    <xf numFmtId="17" fontId="2" fillId="0" borderId="1" xfId="0" quotePrefix="1" applyNumberFormat="1" applyFont="1" applyFill="1" applyBorder="1" applyAlignment="1">
      <alignment horizontal="center" vertical="top" wrapText="1"/>
    </xf>
    <xf numFmtId="164" fontId="2" fillId="0" borderId="1" xfId="0" applyNumberFormat="1" applyFont="1" applyFill="1" applyBorder="1" applyAlignment="1">
      <alignment vertical="top" wrapText="1"/>
    </xf>
    <xf numFmtId="165" fontId="2" fillId="0" borderId="1" xfId="0" quotePrefix="1" applyNumberFormat="1" applyFont="1" applyBorder="1" applyAlignment="1">
      <alignment horizontal="center" vertical="top" wrapText="1"/>
    </xf>
    <xf numFmtId="0" fontId="2" fillId="0" borderId="0" xfId="0" applyFont="1" applyAlignment="1">
      <alignment horizontal="left" vertical="top" wrapText="1"/>
    </xf>
    <xf numFmtId="0" fontId="3" fillId="5" borderId="1" xfId="0" applyFont="1" applyFill="1" applyBorder="1" applyAlignment="1">
      <alignment horizontal="center" wrapText="1"/>
    </xf>
    <xf numFmtId="43" fontId="2" fillId="0" borderId="0" xfId="1" applyFont="1" applyAlignment="1"/>
    <xf numFmtId="0" fontId="2" fillId="0" borderId="0" xfId="0" applyFont="1" applyAlignment="1">
      <alignment horizontal="right"/>
    </xf>
    <xf numFmtId="43" fontId="2" fillId="0" borderId="0" xfId="1" applyFont="1" applyAlignment="1">
      <alignment horizontal="center" vertical="top" wrapText="1"/>
    </xf>
    <xf numFmtId="165" fontId="6" fillId="2" borderId="1" xfId="0" applyNumberFormat="1" applyFont="1" applyFill="1" applyBorder="1" applyAlignment="1">
      <alignment horizontal="center" vertical="top" wrapText="1"/>
    </xf>
    <xf numFmtId="49" fontId="2" fillId="0" borderId="1" xfId="0" applyNumberFormat="1" applyFont="1" applyBorder="1" applyAlignment="1">
      <alignment horizontal="center" vertical="top"/>
    </xf>
    <xf numFmtId="49" fontId="2" fillId="0" borderId="1" xfId="0" applyNumberFormat="1" applyFont="1" applyBorder="1" applyAlignment="1">
      <alignment horizontal="center" vertical="top" wrapText="1"/>
    </xf>
    <xf numFmtId="0" fontId="2" fillId="0" borderId="1" xfId="0" applyNumberFormat="1" applyFont="1" applyBorder="1" applyAlignment="1">
      <alignment horizontal="center" vertical="top"/>
    </xf>
    <xf numFmtId="49" fontId="2" fillId="0" borderId="7" xfId="0" applyNumberFormat="1" applyFont="1" applyBorder="1" applyAlignment="1">
      <alignment horizontal="center" vertical="top" wrapText="1"/>
    </xf>
    <xf numFmtId="43" fontId="2" fillId="0" borderId="1" xfId="1" applyFont="1" applyBorder="1" applyAlignment="1">
      <alignment horizontal="center" vertical="top"/>
    </xf>
    <xf numFmtId="165" fontId="2" fillId="0" borderId="1" xfId="0" applyNumberFormat="1" applyFont="1" applyBorder="1" applyAlignment="1">
      <alignment horizontal="center" vertical="top"/>
    </xf>
    <xf numFmtId="165" fontId="2" fillId="0" borderId="1" xfId="0" applyNumberFormat="1" applyFont="1" applyBorder="1" applyAlignment="1">
      <alignment horizontal="center" vertical="top" wrapText="1"/>
    </xf>
    <xf numFmtId="165" fontId="2" fillId="0" borderId="0" xfId="0" applyNumberFormat="1" applyFont="1" applyAlignment="1">
      <alignment horizontal="center" vertical="top" wrapText="1"/>
    </xf>
    <xf numFmtId="0" fontId="3" fillId="0" borderId="0" xfId="0" applyFont="1" applyAlignment="1">
      <alignment horizontal="center" vertical="top" wrapText="1"/>
    </xf>
    <xf numFmtId="0" fontId="2" fillId="0" borderId="1" xfId="0"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1" xfId="0" applyFont="1" applyFill="1" applyBorder="1" applyAlignment="1">
      <alignment vertical="top" wrapText="1"/>
    </xf>
    <xf numFmtId="0" fontId="5" fillId="0" borderId="10" xfId="0" applyFont="1" applyFill="1" applyBorder="1" applyAlignment="1">
      <alignment horizontal="left" vertical="top" wrapText="1"/>
    </xf>
    <xf numFmtId="0" fontId="5" fillId="0" borderId="11" xfId="0" applyFont="1" applyFill="1" applyBorder="1" applyAlignment="1">
      <alignment horizontal="center" vertical="top" wrapText="1"/>
    </xf>
    <xf numFmtId="0" fontId="5" fillId="0" borderId="1" xfId="0" applyFont="1" applyFill="1" applyBorder="1" applyAlignment="1">
      <alignment horizontal="center" vertical="top" wrapText="1"/>
    </xf>
    <xf numFmtId="15" fontId="5" fillId="0" borderId="1" xfId="0" quotePrefix="1" applyNumberFormat="1" applyFont="1" applyFill="1" applyBorder="1" applyAlignment="1">
      <alignment horizontal="center" vertical="top" wrapText="1"/>
    </xf>
    <xf numFmtId="0" fontId="5" fillId="0" borderId="1" xfId="0" quotePrefix="1" applyFont="1" applyFill="1" applyBorder="1" applyAlignment="1">
      <alignment horizontal="center" vertical="top" wrapText="1"/>
    </xf>
    <xf numFmtId="0" fontId="5" fillId="0" borderId="7" xfId="0" applyFont="1" applyFill="1" applyBorder="1" applyAlignment="1">
      <alignment vertical="top" wrapText="1"/>
    </xf>
    <xf numFmtId="0" fontId="5" fillId="0" borderId="9" xfId="0" applyFont="1" applyFill="1" applyBorder="1" applyAlignment="1">
      <alignment vertical="top" wrapText="1"/>
    </xf>
    <xf numFmtId="0" fontId="5" fillId="0" borderId="7" xfId="0" applyFont="1" applyFill="1" applyBorder="1" applyAlignment="1">
      <alignment horizontal="left" vertical="top" wrapText="1"/>
    </xf>
    <xf numFmtId="0" fontId="5" fillId="0" borderId="7" xfId="0" applyFont="1" applyFill="1" applyBorder="1" applyAlignment="1">
      <alignment horizontal="center" vertical="top" wrapText="1"/>
    </xf>
    <xf numFmtId="0" fontId="2" fillId="0" borderId="1" xfId="0" applyFont="1" applyFill="1" applyBorder="1" applyAlignment="1">
      <alignment horizontal="center" vertical="top" wrapText="1"/>
    </xf>
    <xf numFmtId="0" fontId="2" fillId="0" borderId="7" xfId="0" applyFont="1" applyBorder="1" applyAlignment="1">
      <alignment vertical="top" wrapText="1"/>
    </xf>
    <xf numFmtId="0" fontId="2" fillId="0" borderId="9" xfId="0" applyFont="1" applyBorder="1" applyAlignment="1">
      <alignment vertical="top" wrapText="1"/>
    </xf>
    <xf numFmtId="0" fontId="5" fillId="0" borderId="12" xfId="0" applyFont="1" applyFill="1" applyBorder="1" applyAlignment="1">
      <alignment vertical="top" wrapText="1"/>
    </xf>
    <xf numFmtId="0" fontId="2" fillId="0" borderId="1" xfId="0" applyFont="1" applyBorder="1" applyAlignment="1">
      <alignment vertical="top" wrapText="1"/>
    </xf>
    <xf numFmtId="0" fontId="2" fillId="0" borderId="7" xfId="0" applyNumberFormat="1" applyFont="1" applyBorder="1" applyAlignment="1">
      <alignment vertical="top" wrapText="1"/>
    </xf>
    <xf numFmtId="0" fontId="2" fillId="0" borderId="1" xfId="0" quotePrefix="1" applyFont="1" applyFill="1" applyBorder="1" applyAlignment="1">
      <alignment horizontal="center" vertical="top" wrapText="1"/>
    </xf>
    <xf numFmtId="0" fontId="2" fillId="0" borderId="1" xfId="0" applyNumberFormat="1" applyFont="1" applyBorder="1" applyAlignment="1">
      <alignment vertical="top" wrapText="1"/>
    </xf>
    <xf numFmtId="0" fontId="3" fillId="2" borderId="1" xfId="0" applyFont="1" applyFill="1" applyBorder="1" applyAlignment="1">
      <alignment horizontal="left" vertical="top" wrapText="1"/>
    </xf>
    <xf numFmtId="0" fontId="3" fillId="0" borderId="0" xfId="0" applyFont="1" applyAlignment="1">
      <alignment horizontal="left" vertical="top" wrapText="1"/>
    </xf>
    <xf numFmtId="0" fontId="5" fillId="0" borderId="0" xfId="0" applyFont="1" applyAlignment="1">
      <alignment horizontal="left" vertical="top" wrapText="1"/>
    </xf>
    <xf numFmtId="0" fontId="2" fillId="3" borderId="1" xfId="0" applyFont="1" applyFill="1" applyBorder="1" applyAlignment="1">
      <alignment horizontal="left" vertical="top" wrapText="1"/>
    </xf>
    <xf numFmtId="17" fontId="2" fillId="0" borderId="1" xfId="0" applyNumberFormat="1" applyFont="1" applyFill="1" applyBorder="1" applyAlignment="1">
      <alignment horizontal="left" vertical="top" wrapText="1"/>
    </xf>
    <xf numFmtId="17" fontId="2" fillId="3" borderId="1" xfId="0" applyNumberFormat="1" applyFont="1" applyFill="1" applyBorder="1" applyAlignment="1">
      <alignment horizontal="left" vertical="top" wrapText="1"/>
    </xf>
    <xf numFmtId="17" fontId="2" fillId="3" borderId="1" xfId="0" applyNumberFormat="1" applyFont="1" applyFill="1" applyBorder="1" applyAlignment="1">
      <alignment vertical="top" wrapText="1"/>
    </xf>
    <xf numFmtId="49" fontId="5" fillId="0" borderId="1" xfId="0" applyNumberFormat="1" applyFont="1" applyFill="1" applyBorder="1" applyAlignment="1">
      <alignment vertical="top" wrapText="1"/>
    </xf>
    <xf numFmtId="49" fontId="5" fillId="0" borderId="1" xfId="0" applyNumberFormat="1" applyFont="1" applyFill="1" applyBorder="1" applyAlignment="1">
      <alignment horizontal="center" vertical="top" wrapText="1"/>
    </xf>
    <xf numFmtId="0" fontId="5" fillId="0" borderId="0" xfId="0" applyFont="1" applyAlignment="1">
      <alignment horizontal="center" vertical="top"/>
    </xf>
    <xf numFmtId="0" fontId="5"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center" vertical="top" wrapText="1"/>
    </xf>
    <xf numFmtId="0" fontId="3" fillId="0" borderId="0" xfId="0" applyFont="1" applyAlignment="1">
      <alignment wrapText="1"/>
    </xf>
    <xf numFmtId="0" fontId="3" fillId="5" borderId="1" xfId="0" applyFont="1" applyFill="1" applyBorder="1" applyAlignment="1">
      <alignment horizontal="center"/>
    </xf>
    <xf numFmtId="0" fontId="2" fillId="0" borderId="1" xfId="0" applyFont="1" applyBorder="1" applyAlignment="1">
      <alignment horizontal="center" vertical="top"/>
    </xf>
    <xf numFmtId="0" fontId="3" fillId="0" borderId="2" xfId="0" applyFont="1" applyBorder="1" applyAlignment="1">
      <alignment horizontal="center"/>
    </xf>
    <xf numFmtId="0" fontId="2" fillId="6" borderId="0" xfId="0" applyFont="1" applyFill="1" applyAlignment="1">
      <alignment vertical="top" wrapText="1"/>
    </xf>
    <xf numFmtId="0" fontId="2" fillId="6" borderId="0" xfId="0" applyFont="1" applyFill="1" applyAlignment="1">
      <alignment vertical="top"/>
    </xf>
    <xf numFmtId="0" fontId="2" fillId="6" borderId="0" xfId="0" applyFont="1" applyFill="1" applyAlignment="1">
      <alignment wrapText="1"/>
    </xf>
    <xf numFmtId="0" fontId="2" fillId="6" borderId="0" xfId="0" applyFont="1" applyFill="1" applyAlignment="1"/>
    <xf numFmtId="0" fontId="5" fillId="0" borderId="10" xfId="0" applyNumberFormat="1" applyFont="1" applyFill="1" applyBorder="1" applyAlignment="1">
      <alignment horizontal="left" vertical="top" wrapText="1"/>
    </xf>
    <xf numFmtId="0" fontId="2" fillId="0" borderId="1" xfId="0" applyFont="1" applyBorder="1" applyAlignment="1">
      <alignment horizontal="left" vertical="top" wrapText="1"/>
    </xf>
    <xf numFmtId="0" fontId="4" fillId="0" borderId="0" xfId="0" applyFont="1" applyAlignment="1"/>
    <xf numFmtId="0" fontId="4" fillId="0" borderId="0" xfId="0" applyFont="1" applyAlignment="1">
      <alignment wrapText="1"/>
    </xf>
    <xf numFmtId="164" fontId="2" fillId="0" borderId="0" xfId="1" applyNumberFormat="1" applyFont="1" applyAlignment="1">
      <alignment horizontal="center" vertical="top" wrapText="1"/>
    </xf>
    <xf numFmtId="164" fontId="3" fillId="0" borderId="0" xfId="1" applyNumberFormat="1" applyFont="1" applyAlignment="1">
      <alignment horizontal="center" vertical="top" wrapText="1"/>
    </xf>
    <xf numFmtId="0" fontId="2" fillId="0" borderId="1" xfId="0" applyFont="1" applyFill="1" applyBorder="1" applyAlignment="1">
      <alignment horizontal="left" vertical="top" wrapText="1"/>
    </xf>
    <xf numFmtId="0" fontId="2" fillId="0" borderId="1" xfId="0" applyFont="1" applyFill="1" applyBorder="1" applyAlignment="1">
      <alignment horizontal="center" vertical="top" wrapText="1"/>
    </xf>
    <xf numFmtId="0" fontId="2" fillId="0" borderId="1" xfId="0" applyFont="1" applyBorder="1" applyAlignment="1">
      <alignment vertical="top" wrapText="1"/>
    </xf>
    <xf numFmtId="0" fontId="2" fillId="0" borderId="0" xfId="0" applyFont="1" applyAlignment="1">
      <alignment horizontal="right" vertical="top" wrapText="1"/>
    </xf>
    <xf numFmtId="0" fontId="6" fillId="0" borderId="0" xfId="0" applyFont="1" applyAlignment="1">
      <alignment vertical="top"/>
    </xf>
    <xf numFmtId="0" fontId="5" fillId="0" borderId="1" xfId="0" applyFont="1" applyFill="1" applyBorder="1" applyAlignment="1">
      <alignment horizontal="left" vertical="top" wrapText="1"/>
    </xf>
    <xf numFmtId="0" fontId="2" fillId="0" borderId="1" xfId="0" applyFont="1" applyFill="1" applyBorder="1" applyAlignment="1">
      <alignment horizontal="left" vertical="top" wrapText="1"/>
    </xf>
    <xf numFmtId="0" fontId="5" fillId="0" borderId="1" xfId="0" applyFont="1" applyFill="1" applyBorder="1" applyAlignment="1">
      <alignment vertical="top" wrapText="1"/>
    </xf>
    <xf numFmtId="0" fontId="5" fillId="0" borderId="1" xfId="0" applyFont="1" applyFill="1" applyBorder="1" applyAlignment="1">
      <alignment horizontal="center" vertical="top" wrapText="1"/>
    </xf>
    <xf numFmtId="164" fontId="5" fillId="0" borderId="6" xfId="0" applyNumberFormat="1" applyFont="1" applyFill="1" applyBorder="1" applyAlignment="1">
      <alignment horizontal="center" vertical="top" wrapText="1"/>
    </xf>
    <xf numFmtId="0" fontId="2" fillId="0" borderId="1" xfId="0" applyFont="1" applyFill="1" applyBorder="1" applyAlignment="1">
      <alignment horizontal="center" vertical="top" wrapText="1"/>
    </xf>
    <xf numFmtId="0" fontId="5" fillId="0" borderId="1" xfId="0" applyNumberFormat="1" applyFont="1" applyFill="1" applyBorder="1" applyAlignment="1">
      <alignment horizontal="left" vertical="top" wrapText="1"/>
    </xf>
    <xf numFmtId="0" fontId="5" fillId="0" borderId="1" xfId="0" applyFont="1" applyFill="1" applyBorder="1" applyAlignment="1">
      <alignment vertical="top" wrapText="1"/>
    </xf>
    <xf numFmtId="0" fontId="3" fillId="0" borderId="1" xfId="0" applyFont="1" applyBorder="1" applyAlignment="1">
      <alignment vertical="top" wrapText="1"/>
    </xf>
    <xf numFmtId="0" fontId="16" fillId="0" borderId="1" xfId="0" applyFont="1" applyBorder="1"/>
    <xf numFmtId="0" fontId="16" fillId="0" borderId="1" xfId="0" applyFont="1" applyBorder="1" applyAlignment="1">
      <alignment horizontal="left"/>
    </xf>
    <xf numFmtId="0" fontId="16" fillId="0" borderId="0" xfId="0" quotePrefix="1" applyFont="1" applyBorder="1" applyAlignment="1">
      <alignment horizontal="left" wrapText="1"/>
    </xf>
    <xf numFmtId="0" fontId="16" fillId="0" borderId="0" xfId="0" applyFont="1" applyBorder="1" applyAlignment="1">
      <alignment horizontal="center"/>
    </xf>
    <xf numFmtId="0" fontId="16" fillId="0" borderId="1" xfId="0" applyFont="1" applyBorder="1" applyAlignment="1"/>
    <xf numFmtId="0" fontId="17" fillId="0" borderId="1" xfId="0" applyFont="1" applyBorder="1" applyAlignment="1">
      <alignment vertical="top"/>
    </xf>
    <xf numFmtId="0" fontId="17" fillId="0" borderId="1" xfId="0" applyNumberFormat="1" applyFont="1" applyFill="1" applyBorder="1" applyAlignment="1">
      <alignment vertical="top" wrapText="1"/>
    </xf>
    <xf numFmtId="14" fontId="17" fillId="0" borderId="1" xfId="0" quotePrefix="1" applyNumberFormat="1" applyFont="1" applyFill="1" applyBorder="1" applyAlignment="1">
      <alignment horizontal="left" wrapText="1"/>
    </xf>
    <xf numFmtId="0" fontId="19" fillId="0" borderId="0" xfId="0" applyFont="1" applyAlignment="1">
      <alignment vertical="top" wrapText="1"/>
    </xf>
    <xf numFmtId="0" fontId="20" fillId="0" borderId="0" xfId="0" applyFont="1" applyAlignment="1">
      <alignment vertical="top"/>
    </xf>
    <xf numFmtId="0" fontId="19" fillId="0" borderId="0" xfId="0" applyFont="1" applyAlignment="1">
      <alignment vertical="top"/>
    </xf>
    <xf numFmtId="0" fontId="19" fillId="0" borderId="0" xfId="0" applyFont="1" applyAlignment="1">
      <alignment horizontal="center" vertical="top" wrapText="1"/>
    </xf>
    <xf numFmtId="43" fontId="19" fillId="0" borderId="0" xfId="1" applyFont="1" applyAlignment="1">
      <alignment horizontal="center" vertical="top" wrapText="1"/>
    </xf>
    <xf numFmtId="0" fontId="19" fillId="0" borderId="0" xfId="0" applyFont="1" applyAlignment="1">
      <alignment horizontal="right" vertical="top" wrapText="1"/>
    </xf>
    <xf numFmtId="0" fontId="20" fillId="0" borderId="0" xfId="0" applyFont="1" applyAlignment="1">
      <alignment horizontal="right" vertical="top" wrapText="1"/>
    </xf>
    <xf numFmtId="0" fontId="20" fillId="2" borderId="3" xfId="0" applyFont="1" applyFill="1" applyBorder="1" applyAlignment="1">
      <alignment horizontal="center" vertical="top" wrapText="1"/>
    </xf>
    <xf numFmtId="0" fontId="20" fillId="2" borderId="4" xfId="0" applyFont="1" applyFill="1" applyBorder="1" applyAlignment="1">
      <alignment vertical="top" wrapText="1"/>
    </xf>
    <xf numFmtId="0" fontId="20" fillId="2" borderId="4" xfId="0" applyFont="1" applyFill="1" applyBorder="1" applyAlignment="1">
      <alignment horizontal="center" vertical="top" wrapText="1"/>
    </xf>
    <xf numFmtId="165" fontId="21" fillId="2" borderId="4" xfId="0" applyNumberFormat="1" applyFont="1" applyFill="1" applyBorder="1" applyAlignment="1">
      <alignment horizontal="center" vertical="top" wrapText="1"/>
    </xf>
    <xf numFmtId="0" fontId="20" fillId="2" borderId="17" xfId="0" applyFont="1" applyFill="1" applyBorder="1" applyAlignment="1">
      <alignment horizontal="center" vertical="top" wrapText="1"/>
    </xf>
    <xf numFmtId="0" fontId="20" fillId="2" borderId="5" xfId="0" applyFont="1" applyFill="1" applyBorder="1" applyAlignment="1">
      <alignment horizontal="center" vertical="top" wrapText="1"/>
    </xf>
    <xf numFmtId="0" fontId="20" fillId="2" borderId="1" xfId="0" applyFont="1" applyFill="1" applyBorder="1" applyAlignment="1">
      <alignment vertical="top" wrapText="1"/>
    </xf>
    <xf numFmtId="0" fontId="20" fillId="2" borderId="1" xfId="0" applyFont="1" applyFill="1" applyBorder="1" applyAlignment="1">
      <alignment horizontal="left" vertical="top"/>
    </xf>
    <xf numFmtId="0" fontId="19" fillId="2" borderId="1" xfId="0" applyFont="1" applyFill="1" applyBorder="1" applyAlignment="1">
      <alignment vertical="top" wrapText="1"/>
    </xf>
    <xf numFmtId="0" fontId="20" fillId="2" borderId="1" xfId="0" applyFont="1" applyFill="1" applyBorder="1" applyAlignment="1">
      <alignment horizontal="center" vertical="top" wrapText="1"/>
    </xf>
    <xf numFmtId="0" fontId="20" fillId="2" borderId="1" xfId="0" applyFont="1" applyFill="1" applyBorder="1" applyAlignment="1">
      <alignment horizontal="left" vertical="top" wrapText="1"/>
    </xf>
    <xf numFmtId="165" fontId="21" fillId="2" borderId="1" xfId="0" applyNumberFormat="1" applyFont="1" applyFill="1" applyBorder="1" applyAlignment="1">
      <alignment horizontal="center" vertical="top" wrapText="1"/>
    </xf>
    <xf numFmtId="164" fontId="22" fillId="0" borderId="5" xfId="1" applyNumberFormat="1" applyFont="1" applyFill="1" applyBorder="1" applyAlignment="1">
      <alignment vertical="top" wrapText="1"/>
    </xf>
    <xf numFmtId="0" fontId="22" fillId="0" borderId="1" xfId="0" applyNumberFormat="1" applyFont="1" applyFill="1" applyBorder="1" applyAlignment="1">
      <alignment vertical="top" wrapText="1"/>
    </xf>
    <xf numFmtId="0" fontId="22" fillId="0" borderId="1" xfId="0" applyNumberFormat="1" applyFont="1" applyFill="1" applyBorder="1" applyAlignment="1">
      <alignment horizontal="left" vertical="top" wrapText="1"/>
    </xf>
    <xf numFmtId="0" fontId="22" fillId="0" borderId="1" xfId="0" applyNumberFormat="1" applyFont="1" applyFill="1" applyBorder="1" applyAlignment="1">
      <alignment horizontal="center" vertical="top" wrapText="1"/>
    </xf>
    <xf numFmtId="14" fontId="19" fillId="0" borderId="1" xfId="0" quotePrefix="1" applyNumberFormat="1" applyFont="1" applyFill="1" applyBorder="1" applyAlignment="1">
      <alignment horizontal="center" vertical="top" wrapText="1"/>
    </xf>
    <xf numFmtId="14" fontId="22" fillId="0" borderId="1" xfId="0" quotePrefix="1" applyNumberFormat="1" applyFont="1" applyFill="1" applyBorder="1" applyAlignment="1">
      <alignment horizontal="center" vertical="top" wrapText="1"/>
    </xf>
    <xf numFmtId="0" fontId="19" fillId="0" borderId="1" xfId="0" applyNumberFormat="1" applyFont="1" applyFill="1" applyBorder="1" applyAlignment="1">
      <alignment vertical="top" wrapText="1"/>
    </xf>
    <xf numFmtId="0" fontId="22" fillId="0" borderId="0" xfId="0" applyFont="1" applyFill="1" applyBorder="1" applyAlignment="1">
      <alignment horizontal="right" vertical="top" wrapText="1"/>
    </xf>
    <xf numFmtId="0" fontId="22" fillId="0" borderId="0" xfId="0" applyFont="1" applyFill="1" applyAlignment="1">
      <alignment horizontal="right" vertical="top" wrapText="1"/>
    </xf>
    <xf numFmtId="14" fontId="18" fillId="0" borderId="9" xfId="0" applyNumberFormat="1" applyFont="1" applyFill="1" applyBorder="1" applyAlignment="1">
      <alignment vertical="top" wrapText="1"/>
    </xf>
    <xf numFmtId="0" fontId="16" fillId="0" borderId="1" xfId="0" applyFont="1" applyBorder="1" applyAlignment="1">
      <alignment vertical="center"/>
    </xf>
    <xf numFmtId="0" fontId="5" fillId="0" borderId="1" xfId="0" applyFont="1" applyBorder="1" applyAlignment="1">
      <alignment vertical="center"/>
    </xf>
    <xf numFmtId="164" fontId="17" fillId="0" borderId="1" xfId="0" applyNumberFormat="1" applyFont="1" applyBorder="1" applyAlignment="1">
      <alignment vertical="top"/>
    </xf>
    <xf numFmtId="0" fontId="2" fillId="0" borderId="1" xfId="0" applyFont="1" applyBorder="1" applyAlignment="1">
      <alignment horizontal="left" vertical="top" wrapText="1"/>
    </xf>
    <xf numFmtId="164" fontId="22" fillId="0" borderId="11" xfId="1" applyNumberFormat="1" applyFont="1" applyFill="1" applyBorder="1" applyAlignment="1">
      <alignment vertical="top" wrapText="1"/>
    </xf>
    <xf numFmtId="0" fontId="15" fillId="0" borderId="1" xfId="0" applyFont="1" applyFill="1" applyBorder="1" applyAlignment="1">
      <alignment horizontal="left" vertical="top" wrapText="1"/>
    </xf>
    <xf numFmtId="0" fontId="16" fillId="0" borderId="1" xfId="0" applyFont="1" applyFill="1" applyBorder="1" applyAlignment="1">
      <alignment vertical="center" wrapText="1"/>
    </xf>
    <xf numFmtId="0" fontId="16" fillId="0" borderId="1" xfId="0" applyFont="1" applyFill="1" applyBorder="1" applyAlignment="1">
      <alignment horizontal="center"/>
    </xf>
    <xf numFmtId="0" fontId="16" fillId="0" borderId="1" xfId="0" applyFont="1" applyFill="1" applyBorder="1" applyAlignment="1">
      <alignment horizontal="left" wrapText="1"/>
    </xf>
    <xf numFmtId="0" fontId="16" fillId="0" borderId="1" xfId="0" applyFont="1" applyFill="1" applyBorder="1" applyAlignment="1">
      <alignment wrapText="1"/>
    </xf>
    <xf numFmtId="0" fontId="17" fillId="0" borderId="1" xfId="0" applyNumberFormat="1" applyFont="1" applyFill="1" applyBorder="1" applyAlignment="1">
      <alignment horizontal="left" vertical="top" wrapText="1"/>
    </xf>
    <xf numFmtId="0" fontId="17" fillId="0" borderId="1" xfId="0" applyNumberFormat="1" applyFont="1" applyFill="1" applyBorder="1" applyAlignment="1">
      <alignment horizontal="center" vertical="top" wrapText="1"/>
    </xf>
    <xf numFmtId="14" fontId="18" fillId="0" borderId="1" xfId="0" applyNumberFormat="1" applyFont="1" applyFill="1" applyBorder="1" applyAlignment="1">
      <alignment horizontal="center" vertical="top" wrapText="1"/>
    </xf>
    <xf numFmtId="0" fontId="17" fillId="0" borderId="10" xfId="0" applyNumberFormat="1" applyFont="1" applyFill="1" applyBorder="1" applyAlignment="1">
      <alignment horizontal="left" vertical="top" wrapText="1"/>
    </xf>
    <xf numFmtId="0" fontId="17" fillId="0" borderId="10" xfId="0" applyNumberFormat="1" applyFont="1" applyFill="1" applyBorder="1" applyAlignment="1">
      <alignment vertical="top" wrapText="1"/>
    </xf>
    <xf numFmtId="0" fontId="15" fillId="0" borderId="1" xfId="0" applyFont="1" applyFill="1" applyBorder="1" applyAlignment="1">
      <alignment horizontal="left" vertical="center" wrapText="1"/>
    </xf>
    <xf numFmtId="0" fontId="19" fillId="0" borderId="1" xfId="0" applyFont="1" applyFill="1" applyBorder="1" applyAlignment="1">
      <alignment horizontal="left" vertical="center" wrapText="1"/>
    </xf>
    <xf numFmtId="14" fontId="18" fillId="0" borderId="7" xfId="0" quotePrefix="1" applyNumberFormat="1" applyFont="1" applyFill="1" applyBorder="1" applyAlignment="1">
      <alignment vertical="top" wrapText="1"/>
    </xf>
    <xf numFmtId="0" fontId="16" fillId="0" borderId="1" xfId="0" applyFont="1" applyFill="1" applyBorder="1" applyAlignment="1">
      <alignment horizontal="center" wrapText="1"/>
    </xf>
    <xf numFmtId="0" fontId="16" fillId="0" borderId="7" xfId="0" applyFont="1" applyBorder="1" applyAlignment="1">
      <alignment horizontal="center"/>
    </xf>
    <xf numFmtId="0" fontId="16" fillId="0" borderId="9" xfId="0" applyFont="1" applyBorder="1" applyAlignment="1">
      <alignment horizontal="center"/>
    </xf>
    <xf numFmtId="0" fontId="16" fillId="0" borderId="1" xfId="0" applyFont="1" applyFill="1" applyBorder="1" applyAlignment="1">
      <alignment horizontal="center" wrapText="1"/>
    </xf>
    <xf numFmtId="0" fontId="16" fillId="0" borderId="1" xfId="0" applyFont="1" applyFill="1" applyBorder="1" applyAlignment="1">
      <alignment horizontal="left" wrapText="1"/>
    </xf>
    <xf numFmtId="0" fontId="16" fillId="0" borderId="1" xfId="0" applyFont="1" applyBorder="1" applyAlignment="1">
      <alignment horizontal="left" wrapText="1"/>
    </xf>
    <xf numFmtId="0" fontId="16" fillId="0" borderId="1" xfId="0" applyFont="1" applyBorder="1" applyAlignment="1">
      <alignment horizontal="center"/>
    </xf>
    <xf numFmtId="0" fontId="16" fillId="0" borderId="1" xfId="0" applyFont="1" applyFill="1" applyBorder="1" applyAlignment="1">
      <alignment horizontal="center"/>
    </xf>
    <xf numFmtId="0" fontId="16" fillId="0" borderId="1" xfId="0" applyFont="1" applyBorder="1" applyAlignment="1">
      <alignment horizontal="left"/>
    </xf>
    <xf numFmtId="0" fontId="19" fillId="0" borderId="7" xfId="0" applyFont="1" applyFill="1" applyBorder="1" applyAlignment="1">
      <alignment horizontal="left" vertical="center" wrapText="1"/>
    </xf>
    <xf numFmtId="0" fontId="19" fillId="0" borderId="9" xfId="0" applyFont="1" applyFill="1" applyBorder="1" applyAlignment="1">
      <alignment horizontal="left" vertical="center" wrapText="1"/>
    </xf>
    <xf numFmtId="14" fontId="18" fillId="0" borderId="7" xfId="0" quotePrefix="1" applyNumberFormat="1" applyFont="1" applyFill="1" applyBorder="1" applyAlignment="1">
      <alignment horizontal="center" vertical="top" wrapText="1"/>
    </xf>
    <xf numFmtId="14" fontId="18" fillId="0" borderId="9" xfId="0" applyNumberFormat="1" applyFont="1" applyFill="1" applyBorder="1" applyAlignment="1">
      <alignment horizontal="center" vertical="top" wrapText="1"/>
    </xf>
    <xf numFmtId="0" fontId="17" fillId="0" borderId="7" xfId="0" applyFont="1" applyBorder="1" applyAlignment="1">
      <alignment horizontal="left" vertical="top"/>
    </xf>
    <xf numFmtId="0" fontId="17" fillId="0" borderId="9" xfId="0" applyFont="1" applyBorder="1" applyAlignment="1">
      <alignment horizontal="left" vertical="top"/>
    </xf>
    <xf numFmtId="0" fontId="16" fillId="0" borderId="1" xfId="0" quotePrefix="1" applyFont="1" applyFill="1" applyBorder="1" applyAlignment="1">
      <alignment horizontal="left" vertical="center" wrapText="1"/>
    </xf>
    <xf numFmtId="0" fontId="3" fillId="2" borderId="1" xfId="0" applyFont="1" applyFill="1" applyBorder="1" applyAlignment="1">
      <alignment horizontal="left" vertical="top" wrapText="1"/>
    </xf>
    <xf numFmtId="0" fontId="2" fillId="0" borderId="1" xfId="0" applyFont="1" applyBorder="1" applyAlignment="1">
      <alignment horizontal="left" vertical="top" wrapText="1"/>
    </xf>
    <xf numFmtId="0" fontId="2" fillId="0" borderId="1" xfId="0" applyFont="1" applyFill="1" applyBorder="1" applyAlignment="1">
      <alignment horizontal="left" vertical="top" wrapText="1"/>
    </xf>
    <xf numFmtId="0" fontId="2" fillId="0" borderId="7" xfId="0" applyFont="1" applyBorder="1" applyAlignment="1">
      <alignment horizontal="left" vertical="top" wrapText="1"/>
    </xf>
    <xf numFmtId="0" fontId="2" fillId="0" borderId="12" xfId="0" applyFont="1" applyBorder="1" applyAlignment="1">
      <alignment horizontal="left" vertical="top" wrapText="1"/>
    </xf>
    <xf numFmtId="0" fontId="2" fillId="0" borderId="9" xfId="0" applyFont="1" applyBorder="1" applyAlignment="1">
      <alignment horizontal="left" vertical="top" wrapText="1"/>
    </xf>
    <xf numFmtId="0" fontId="2" fillId="0" borderId="1" xfId="0" applyFont="1" applyBorder="1" applyAlignment="1">
      <alignment horizontal="left" vertical="top"/>
    </xf>
    <xf numFmtId="0" fontId="2" fillId="0" borderId="1" xfId="0" applyFont="1" applyFill="1" applyBorder="1" applyAlignment="1">
      <alignment horizontal="center" vertical="top" wrapText="1"/>
    </xf>
    <xf numFmtId="0" fontId="2" fillId="0" borderId="7" xfId="0" applyFont="1" applyBorder="1" applyAlignment="1">
      <alignment vertical="top" wrapText="1"/>
    </xf>
    <xf numFmtId="0" fontId="2" fillId="0" borderId="1" xfId="0" applyFont="1" applyBorder="1" applyAlignment="1">
      <alignment vertical="top" wrapText="1"/>
    </xf>
    <xf numFmtId="0" fontId="2" fillId="0" borderId="9" xfId="0" applyFont="1" applyBorder="1" applyAlignment="1">
      <alignment vertical="top" wrapText="1"/>
    </xf>
    <xf numFmtId="0" fontId="2" fillId="0" borderId="12" xfId="0" applyFont="1" applyBorder="1" applyAlignment="1">
      <alignment vertical="top" wrapText="1"/>
    </xf>
    <xf numFmtId="0" fontId="2" fillId="0" borderId="7" xfId="0" applyNumberFormat="1" applyFont="1" applyBorder="1" applyAlignment="1">
      <alignment vertical="top" wrapText="1"/>
    </xf>
    <xf numFmtId="0" fontId="2" fillId="0" borderId="12" xfId="0" applyNumberFormat="1" applyFont="1" applyBorder="1" applyAlignment="1">
      <alignment vertical="top" wrapText="1"/>
    </xf>
    <xf numFmtId="0" fontId="2" fillId="0" borderId="1" xfId="0" applyNumberFormat="1" applyFont="1" applyBorder="1" applyAlignment="1">
      <alignment vertical="top" wrapText="1"/>
    </xf>
    <xf numFmtId="0" fontId="2" fillId="0" borderId="9" xfId="0" applyNumberFormat="1" applyFont="1" applyBorder="1" applyAlignment="1">
      <alignment vertical="top" wrapText="1"/>
    </xf>
    <xf numFmtId="0" fontId="2" fillId="3" borderId="1" xfId="0" applyFont="1" applyFill="1" applyBorder="1" applyAlignment="1">
      <alignment horizontal="left" vertical="top" wrapText="1"/>
    </xf>
    <xf numFmtId="17" fontId="2" fillId="3" borderId="1" xfId="0" applyNumberFormat="1" applyFont="1" applyFill="1" applyBorder="1" applyAlignment="1">
      <alignment horizontal="left" vertical="top" wrapText="1"/>
    </xf>
    <xf numFmtId="0" fontId="5" fillId="0" borderId="1" xfId="0" applyFont="1" applyFill="1" applyBorder="1" applyAlignment="1">
      <alignment horizontal="left" vertical="top" wrapText="1"/>
    </xf>
    <xf numFmtId="0" fontId="5" fillId="0" borderId="7" xfId="0" applyFont="1" applyFill="1" applyBorder="1" applyAlignment="1">
      <alignment vertical="top" wrapText="1"/>
    </xf>
    <xf numFmtId="0" fontId="5" fillId="0" borderId="9" xfId="0" applyFont="1" applyFill="1" applyBorder="1" applyAlignment="1">
      <alignment vertical="top" wrapText="1"/>
    </xf>
    <xf numFmtId="0" fontId="5" fillId="0" borderId="7" xfId="0" applyFont="1" applyFill="1" applyBorder="1" applyAlignment="1">
      <alignment horizontal="left" vertical="top" wrapText="1"/>
    </xf>
    <xf numFmtId="0" fontId="5" fillId="0" borderId="9" xfId="0" applyFont="1" applyFill="1" applyBorder="1" applyAlignment="1">
      <alignment horizontal="left" vertical="top" wrapText="1"/>
    </xf>
    <xf numFmtId="0" fontId="2" fillId="0" borderId="7" xfId="0" applyFont="1" applyFill="1" applyBorder="1" applyAlignment="1">
      <alignment vertical="top" wrapText="1"/>
    </xf>
    <xf numFmtId="0" fontId="2" fillId="0" borderId="9" xfId="0" applyFont="1" applyFill="1" applyBorder="1" applyAlignment="1">
      <alignment vertical="top" wrapText="1"/>
    </xf>
    <xf numFmtId="0" fontId="5" fillId="0" borderId="1" xfId="0" applyFont="1" applyFill="1" applyBorder="1" applyAlignment="1">
      <alignment vertical="top" wrapText="1"/>
    </xf>
    <xf numFmtId="0" fontId="2" fillId="0" borderId="1" xfId="0" quotePrefix="1" applyFont="1" applyFill="1" applyBorder="1" applyAlignment="1">
      <alignment horizontal="center" vertical="top" wrapText="1"/>
    </xf>
    <xf numFmtId="0" fontId="5" fillId="0" borderId="7" xfId="0" applyFont="1" applyFill="1" applyBorder="1" applyAlignment="1">
      <alignment horizontal="center" vertical="top" wrapText="1"/>
    </xf>
    <xf numFmtId="0" fontId="5" fillId="0" borderId="9" xfId="0" applyFont="1" applyFill="1" applyBorder="1" applyAlignment="1">
      <alignment horizontal="center" vertical="top" wrapText="1"/>
    </xf>
    <xf numFmtId="0" fontId="5" fillId="0" borderId="1" xfId="0" applyFont="1" applyFill="1" applyBorder="1" applyAlignment="1">
      <alignment horizontal="center" vertical="top" wrapText="1"/>
    </xf>
    <xf numFmtId="0" fontId="5" fillId="0" borderId="10" xfId="0" applyFont="1" applyFill="1" applyBorder="1" applyAlignment="1">
      <alignment horizontal="left" vertical="top" wrapText="1"/>
    </xf>
    <xf numFmtId="0" fontId="5" fillId="0" borderId="11" xfId="0" applyFont="1" applyFill="1" applyBorder="1" applyAlignment="1">
      <alignment horizontal="center" vertical="top" wrapText="1"/>
    </xf>
    <xf numFmtId="0" fontId="5" fillId="0" borderId="12" xfId="0" applyFont="1" applyFill="1" applyBorder="1" applyAlignment="1">
      <alignment vertical="top" wrapText="1"/>
    </xf>
    <xf numFmtId="0" fontId="5" fillId="0" borderId="14" xfId="0" applyFont="1" applyFill="1" applyBorder="1" applyAlignment="1">
      <alignment horizontal="left" vertical="top" wrapText="1"/>
    </xf>
    <xf numFmtId="0" fontId="5" fillId="0" borderId="15" xfId="0" applyFont="1" applyFill="1" applyBorder="1" applyAlignment="1">
      <alignment horizontal="left" vertical="top" wrapText="1"/>
    </xf>
    <xf numFmtId="0" fontId="5" fillId="0" borderId="16" xfId="0" applyFont="1" applyFill="1" applyBorder="1" applyAlignment="1">
      <alignment horizontal="left" vertical="top" wrapText="1"/>
    </xf>
    <xf numFmtId="0" fontId="5" fillId="0" borderId="12" xfId="0" applyFont="1" applyFill="1" applyBorder="1" applyAlignment="1">
      <alignment horizontal="center" vertical="top" wrapText="1"/>
    </xf>
    <xf numFmtId="15" fontId="5" fillId="0" borderId="1" xfId="0" quotePrefix="1" applyNumberFormat="1" applyFont="1" applyFill="1" applyBorder="1" applyAlignment="1">
      <alignment horizontal="center" vertical="top" wrapText="1"/>
    </xf>
    <xf numFmtId="0" fontId="5" fillId="0" borderId="1" xfId="0" quotePrefix="1" applyFont="1" applyFill="1" applyBorder="1" applyAlignment="1">
      <alignment horizontal="center" vertical="top" wrapText="1"/>
    </xf>
    <xf numFmtId="0" fontId="2" fillId="0" borderId="7" xfId="0" applyFont="1" applyFill="1" applyBorder="1" applyAlignment="1">
      <alignment horizontal="center" vertical="top" wrapText="1"/>
    </xf>
    <xf numFmtId="0" fontId="2" fillId="0" borderId="9" xfId="0" applyFont="1" applyFill="1" applyBorder="1" applyAlignment="1">
      <alignment horizontal="center" vertical="top" wrapText="1"/>
    </xf>
    <xf numFmtId="15" fontId="5" fillId="0" borderId="7" xfId="0" quotePrefix="1" applyNumberFormat="1" applyFont="1" applyFill="1" applyBorder="1" applyAlignment="1">
      <alignment horizontal="center" vertical="top" wrapText="1"/>
    </xf>
    <xf numFmtId="0" fontId="5" fillId="0" borderId="9" xfId="0" quotePrefix="1" applyFont="1" applyFill="1" applyBorder="1" applyAlignment="1">
      <alignment horizontal="center" vertical="top" wrapText="1"/>
    </xf>
    <xf numFmtId="0" fontId="2" fillId="3" borderId="1" xfId="0" applyFont="1" applyFill="1" applyBorder="1" applyAlignment="1">
      <alignment vertical="top" wrapText="1"/>
    </xf>
    <xf numFmtId="0" fontId="5" fillId="0" borderId="7" xfId="0" quotePrefix="1" applyFont="1" applyFill="1" applyBorder="1" applyAlignment="1">
      <alignment vertical="top" wrapText="1"/>
    </xf>
    <xf numFmtId="0" fontId="5" fillId="0" borderId="9" xfId="0" quotePrefix="1" applyFont="1" applyFill="1" applyBorder="1" applyAlignment="1">
      <alignment vertical="top" wrapText="1"/>
    </xf>
  </cellXfs>
  <cellStyles count="2">
    <cellStyle name="Comma" xfId="1" builtinId="3"/>
    <cellStyle name="Normal" xfId="0" builtinId="0"/>
  </cellStyles>
  <dxfs count="18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glaiza.malonzo.LFUGGOC\Desktop\to%20do\AAIDC%20ZHFI\MNL%20OPS%20Issues%20Monitoring_as%20of%20Aug%2014,%20201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down References"/>
      <sheetName val="Sheet1"/>
      <sheetName val="1. Open Issues as of Jan 16"/>
      <sheetName val="2IssueswNo Update requested yet"/>
      <sheetName val="2018_COST SAVINGS"/>
      <sheetName val="2019_COST SAVINGS"/>
      <sheetName val="tally lfug"/>
      <sheetName val="EFC"/>
      <sheetName val="AAIDC ZHFI"/>
      <sheetName val="Sheet2"/>
      <sheetName val="TEMPLATE"/>
      <sheetName val="2019 LFUGC_"/>
      <sheetName val="2018Dec_PLILI_for update"/>
      <sheetName val="2018Aug_PLILI_for update"/>
      <sheetName val="2018Jun_Admin_IC_Vehicle"/>
      <sheetName val="2018May_LFMI Disposal Obs"/>
      <sheetName val="Summary_per Engagement"/>
      <sheetName val="2015 Dec AAPC NL1_SOM"/>
      <sheetName val="2015Sep_PayrollManila"/>
      <sheetName val="2016April_CPU"/>
      <sheetName val="2016Nov_ALC Shipping Manila"/>
      <sheetName val="2016April_PFMCFeedsMNL"/>
      <sheetName val="2016Feb_Payroll NonMla"/>
      <sheetName val="Summary Per BU_Ongoing"/>
      <sheetName val="2016Nov_ITAsset"/>
      <sheetName val="2017March_ALCShippingIngore"/>
      <sheetName val="2017July_BataanOps"/>
      <sheetName val="2017_ALC Mnl Contractors"/>
      <sheetName val="2018Feb_ALC FleetCard"/>
      <sheetName val="2018 Disposal Observations"/>
      <sheetName val="2018Mar_WhiteRim"/>
      <sheetName val="2018Mar_PigTiwala"/>
      <sheetName val="2018May_ALC DO Manila"/>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54"/>
  <sheetViews>
    <sheetView showGridLines="0" view="pageBreakPreview" zoomScale="52" zoomScaleNormal="52" zoomScaleSheetLayoutView="52" workbookViewId="0">
      <pane xSplit="2" ySplit="8" topLeftCell="C20" activePane="bottomRight" state="frozen"/>
      <selection activeCell="E45" sqref="E45:E46"/>
      <selection pane="topRight" activeCell="E45" sqref="E45:E46"/>
      <selection pane="bottomLeft" activeCell="E45" sqref="E45:E46"/>
      <selection pane="bottomRight" activeCell="B44" sqref="B44:C44"/>
    </sheetView>
  </sheetViews>
  <sheetFormatPr defaultColWidth="0" defaultRowHeight="15" zeroHeight="1" x14ac:dyDescent="0.2"/>
  <cols>
    <col min="1" max="1" width="4" style="1" bestFit="1" customWidth="1"/>
    <col min="2" max="2" width="41.140625" style="29" customWidth="1"/>
    <col min="3" max="3" width="16.140625" style="87" bestFit="1" customWidth="1"/>
    <col min="4" max="4" width="18.5703125" style="29" customWidth="1"/>
    <col min="5" max="5" width="6.85546875" style="29" bestFit="1" customWidth="1"/>
    <col min="6" max="6" width="9.85546875" style="29" bestFit="1" customWidth="1"/>
    <col min="7" max="7" width="18.5703125" style="29" customWidth="1"/>
    <col min="8" max="8" width="8.5703125" style="3" customWidth="1"/>
    <col min="9" max="9" width="9.140625" style="4" customWidth="1"/>
    <col min="10" max="10" width="5" style="1" customWidth="1"/>
    <col min="11" max="11" width="8.5703125" style="2" customWidth="1"/>
    <col min="12" max="12" width="8.5703125" style="1" customWidth="1"/>
    <col min="13" max="13" width="19.140625" style="1" hidden="1" customWidth="1"/>
    <col min="14" max="14" width="6.85546875" style="1" hidden="1" customWidth="1"/>
    <col min="15" max="15" width="10.140625" style="1" hidden="1" customWidth="1"/>
    <col min="16" max="27" width="0" style="1" hidden="1" customWidth="1"/>
    <col min="28" max="16384" width="8.5703125" style="1" hidden="1"/>
  </cols>
  <sheetData>
    <row r="1" spans="1:11" x14ac:dyDescent="0.2"/>
    <row r="2" spans="1:11" ht="15.75" x14ac:dyDescent="0.25">
      <c r="B2" s="93" t="s">
        <v>372</v>
      </c>
    </row>
    <row r="3" spans="1:11" ht="15.75" x14ac:dyDescent="0.25">
      <c r="B3" s="93" t="s">
        <v>373</v>
      </c>
    </row>
    <row r="4" spans="1:11" ht="15.75" x14ac:dyDescent="0.25">
      <c r="B4" s="93" t="s">
        <v>374</v>
      </c>
    </row>
    <row r="5" spans="1:11" ht="15.75" x14ac:dyDescent="0.25">
      <c r="B5" s="93" t="s">
        <v>579</v>
      </c>
    </row>
    <row r="6" spans="1:11" x14ac:dyDescent="0.2"/>
    <row r="7" spans="1:11" ht="15.75" x14ac:dyDescent="0.25">
      <c r="B7" s="5" t="s">
        <v>0</v>
      </c>
      <c r="C7" s="88"/>
      <c r="D7" s="83"/>
      <c r="E7" s="83"/>
      <c r="F7" s="83"/>
      <c r="G7" s="83"/>
    </row>
    <row r="8" spans="1:11" s="18" customFormat="1" ht="47.25" x14ac:dyDescent="0.25">
      <c r="A8" s="8"/>
      <c r="B8" s="98" t="s">
        <v>1</v>
      </c>
      <c r="C8" s="98" t="s">
        <v>2</v>
      </c>
      <c r="D8" s="98" t="s">
        <v>564</v>
      </c>
      <c r="E8" s="98" t="s">
        <v>3</v>
      </c>
      <c r="F8" s="98" t="s">
        <v>4</v>
      </c>
      <c r="G8" s="98" t="s">
        <v>575</v>
      </c>
      <c r="H8" s="100"/>
      <c r="I8" s="9"/>
    </row>
    <row r="9" spans="1:11" ht="30" x14ac:dyDescent="0.2">
      <c r="A9" s="7">
        <v>1</v>
      </c>
      <c r="B9" s="10" t="s">
        <v>5</v>
      </c>
      <c r="C9" s="45" t="s">
        <v>6</v>
      </c>
      <c r="D9" s="89"/>
      <c r="E9" s="89"/>
      <c r="F9" s="89"/>
      <c r="G9" s="89">
        <f t="shared" ref="G9:G44" si="0">D9+E9-F9</f>
        <v>0</v>
      </c>
      <c r="H9" s="11"/>
      <c r="J9" s="12"/>
      <c r="K9" s="4"/>
    </row>
    <row r="10" spans="1:11" x14ac:dyDescent="0.2">
      <c r="A10" s="7">
        <v>2</v>
      </c>
      <c r="B10" s="10" t="s">
        <v>7</v>
      </c>
      <c r="C10" s="45" t="s">
        <v>8</v>
      </c>
      <c r="D10" s="89"/>
      <c r="E10" s="89"/>
      <c r="F10" s="89"/>
      <c r="G10" s="89">
        <f t="shared" si="0"/>
        <v>0</v>
      </c>
      <c r="H10" s="11"/>
      <c r="J10" s="12"/>
      <c r="K10" s="4"/>
    </row>
    <row r="11" spans="1:11" x14ac:dyDescent="0.2">
      <c r="A11" s="7">
        <v>3</v>
      </c>
      <c r="B11" s="10" t="s">
        <v>9</v>
      </c>
      <c r="C11" s="45" t="s">
        <v>10</v>
      </c>
      <c r="D11" s="89"/>
      <c r="E11" s="89"/>
      <c r="F11" s="89"/>
      <c r="G11" s="89">
        <f t="shared" si="0"/>
        <v>0</v>
      </c>
      <c r="H11" s="11"/>
      <c r="J11" s="12"/>
      <c r="K11" s="4"/>
    </row>
    <row r="12" spans="1:11" ht="30" x14ac:dyDescent="0.2">
      <c r="A12" s="7">
        <v>4</v>
      </c>
      <c r="B12" s="10" t="s">
        <v>11</v>
      </c>
      <c r="C12" s="45" t="s">
        <v>12</v>
      </c>
      <c r="D12" s="89"/>
      <c r="E12" s="89"/>
      <c r="F12" s="89"/>
      <c r="G12" s="89">
        <f t="shared" si="0"/>
        <v>0</v>
      </c>
      <c r="H12" s="11"/>
      <c r="J12" s="12"/>
      <c r="K12" s="4"/>
    </row>
    <row r="13" spans="1:11" x14ac:dyDescent="0.2">
      <c r="A13" s="7">
        <v>5</v>
      </c>
      <c r="B13" s="10" t="s">
        <v>13</v>
      </c>
      <c r="C13" s="45" t="s">
        <v>14</v>
      </c>
      <c r="D13" s="89"/>
      <c r="E13" s="89"/>
      <c r="F13" s="89"/>
      <c r="G13" s="89">
        <f t="shared" si="0"/>
        <v>0</v>
      </c>
      <c r="H13" s="11"/>
      <c r="J13" s="12"/>
      <c r="K13" s="4"/>
    </row>
    <row r="14" spans="1:11" ht="30" x14ac:dyDescent="0.2">
      <c r="A14" s="7">
        <v>6</v>
      </c>
      <c r="B14" s="10" t="s">
        <v>15</v>
      </c>
      <c r="C14" s="45" t="s">
        <v>16</v>
      </c>
      <c r="D14" s="89"/>
      <c r="E14" s="89"/>
      <c r="F14" s="89"/>
      <c r="G14" s="89">
        <f t="shared" si="0"/>
        <v>0</v>
      </c>
      <c r="H14" s="11"/>
      <c r="J14" s="12"/>
      <c r="K14" s="4"/>
    </row>
    <row r="15" spans="1:11" x14ac:dyDescent="0.2">
      <c r="A15" s="7">
        <v>7</v>
      </c>
      <c r="B15" s="10" t="s">
        <v>17</v>
      </c>
      <c r="C15" s="45" t="s">
        <v>18</v>
      </c>
      <c r="D15" s="89"/>
      <c r="E15" s="89"/>
      <c r="F15" s="89"/>
      <c r="G15" s="89">
        <f t="shared" si="0"/>
        <v>0</v>
      </c>
      <c r="H15" s="11"/>
      <c r="J15" s="12"/>
      <c r="K15" s="4"/>
    </row>
    <row r="16" spans="1:11" x14ac:dyDescent="0.2">
      <c r="A16" s="7">
        <v>8</v>
      </c>
      <c r="B16" s="10" t="s">
        <v>19</v>
      </c>
      <c r="C16" s="45" t="s">
        <v>20</v>
      </c>
      <c r="D16" s="89"/>
      <c r="E16" s="89"/>
      <c r="F16" s="89"/>
      <c r="G16" s="89">
        <f t="shared" si="0"/>
        <v>0</v>
      </c>
      <c r="H16" s="11"/>
      <c r="J16" s="12"/>
      <c r="K16" s="4"/>
    </row>
    <row r="17" spans="1:11" x14ac:dyDescent="0.2">
      <c r="A17" s="7">
        <v>9</v>
      </c>
      <c r="B17" s="10" t="s">
        <v>21</v>
      </c>
      <c r="C17" s="45" t="s">
        <v>22</v>
      </c>
      <c r="D17" s="89"/>
      <c r="E17" s="89"/>
      <c r="F17" s="89"/>
      <c r="G17" s="89">
        <f t="shared" si="0"/>
        <v>0</v>
      </c>
      <c r="H17" s="11"/>
      <c r="J17" s="12"/>
      <c r="K17" s="4"/>
    </row>
    <row r="18" spans="1:11" ht="30" x14ac:dyDescent="0.2">
      <c r="A18" s="7">
        <v>10</v>
      </c>
      <c r="B18" s="10" t="s">
        <v>23</v>
      </c>
      <c r="C18" s="45" t="s">
        <v>24</v>
      </c>
      <c r="D18" s="89"/>
      <c r="E18" s="89"/>
      <c r="F18" s="89"/>
      <c r="G18" s="89">
        <f t="shared" si="0"/>
        <v>0</v>
      </c>
      <c r="H18" s="11"/>
      <c r="J18" s="12"/>
      <c r="K18" s="4"/>
    </row>
    <row r="19" spans="1:11" ht="30" x14ac:dyDescent="0.2">
      <c r="A19" s="7">
        <v>11</v>
      </c>
      <c r="B19" s="10" t="s">
        <v>25</v>
      </c>
      <c r="C19" s="45" t="s">
        <v>26</v>
      </c>
      <c r="D19" s="89"/>
      <c r="E19" s="89"/>
      <c r="F19" s="89"/>
      <c r="G19" s="89">
        <f t="shared" si="0"/>
        <v>0</v>
      </c>
      <c r="H19" s="11"/>
      <c r="J19" s="12"/>
      <c r="K19" s="4"/>
    </row>
    <row r="20" spans="1:11" ht="30" x14ac:dyDescent="0.2">
      <c r="A20" s="7">
        <v>12</v>
      </c>
      <c r="B20" s="10" t="s">
        <v>27</v>
      </c>
      <c r="C20" s="45" t="s">
        <v>28</v>
      </c>
      <c r="D20" s="89"/>
      <c r="E20" s="89"/>
      <c r="F20" s="89"/>
      <c r="G20" s="89">
        <f t="shared" si="0"/>
        <v>0</v>
      </c>
      <c r="H20" s="11"/>
      <c r="J20" s="12"/>
      <c r="K20" s="4"/>
    </row>
    <row r="21" spans="1:11" ht="30" x14ac:dyDescent="0.2">
      <c r="A21" s="7">
        <v>13</v>
      </c>
      <c r="B21" s="10" t="s">
        <v>29</v>
      </c>
      <c r="C21" s="45" t="s">
        <v>30</v>
      </c>
      <c r="D21" s="89"/>
      <c r="E21" s="89"/>
      <c r="F21" s="89"/>
      <c r="G21" s="89">
        <f t="shared" si="0"/>
        <v>0</v>
      </c>
      <c r="H21" s="11"/>
      <c r="J21" s="12"/>
      <c r="K21" s="4"/>
    </row>
    <row r="22" spans="1:11" ht="30" x14ac:dyDescent="0.2">
      <c r="A22" s="7">
        <v>14</v>
      </c>
      <c r="B22" s="10" t="s">
        <v>31</v>
      </c>
      <c r="C22" s="45" t="s">
        <v>32</v>
      </c>
      <c r="D22" s="89"/>
      <c r="E22" s="89"/>
      <c r="F22" s="89"/>
      <c r="G22" s="89">
        <f t="shared" si="0"/>
        <v>0</v>
      </c>
      <c r="H22" s="11"/>
      <c r="J22" s="12"/>
      <c r="K22" s="4"/>
    </row>
    <row r="23" spans="1:11" ht="30" x14ac:dyDescent="0.2">
      <c r="A23" s="7">
        <v>15</v>
      </c>
      <c r="B23" s="10" t="s">
        <v>33</v>
      </c>
      <c r="C23" s="45" t="s">
        <v>34</v>
      </c>
      <c r="D23" s="89"/>
      <c r="E23" s="89"/>
      <c r="F23" s="89"/>
      <c r="G23" s="89">
        <f t="shared" si="0"/>
        <v>0</v>
      </c>
      <c r="H23" s="11"/>
      <c r="J23" s="12"/>
      <c r="K23" s="4"/>
    </row>
    <row r="24" spans="1:11" ht="30" x14ac:dyDescent="0.2">
      <c r="A24" s="7">
        <v>16</v>
      </c>
      <c r="B24" s="13" t="s">
        <v>35</v>
      </c>
      <c r="C24" s="45" t="s">
        <v>36</v>
      </c>
      <c r="D24" s="89"/>
      <c r="E24" s="89"/>
      <c r="F24" s="89"/>
      <c r="G24" s="89">
        <f t="shared" si="0"/>
        <v>0</v>
      </c>
      <c r="H24" s="11"/>
      <c r="J24" s="12"/>
      <c r="K24" s="4"/>
    </row>
    <row r="25" spans="1:11" x14ac:dyDescent="0.2">
      <c r="A25" s="7">
        <v>17</v>
      </c>
      <c r="B25" s="13" t="s">
        <v>37</v>
      </c>
      <c r="C25" s="45" t="s">
        <v>38</v>
      </c>
      <c r="D25" s="89"/>
      <c r="E25" s="89"/>
      <c r="F25" s="89"/>
      <c r="G25" s="89">
        <f t="shared" si="0"/>
        <v>0</v>
      </c>
      <c r="H25" s="11"/>
      <c r="J25" s="12"/>
      <c r="K25" s="4"/>
    </row>
    <row r="26" spans="1:11" ht="30" x14ac:dyDescent="0.2">
      <c r="A26" s="7">
        <v>18</v>
      </c>
      <c r="B26" s="13" t="s">
        <v>39</v>
      </c>
      <c r="C26" s="45" t="s">
        <v>40</v>
      </c>
      <c r="D26" s="89"/>
      <c r="E26" s="89"/>
      <c r="F26" s="89"/>
      <c r="G26" s="89">
        <f t="shared" si="0"/>
        <v>0</v>
      </c>
      <c r="H26" s="11"/>
      <c r="J26" s="12"/>
      <c r="K26" s="4"/>
    </row>
    <row r="27" spans="1:11" x14ac:dyDescent="0.2">
      <c r="A27" s="7">
        <v>19</v>
      </c>
      <c r="B27" s="10" t="s">
        <v>41</v>
      </c>
      <c r="C27" s="45" t="s">
        <v>42</v>
      </c>
      <c r="D27" s="89"/>
      <c r="E27" s="89"/>
      <c r="F27" s="89"/>
      <c r="G27" s="89">
        <f t="shared" si="0"/>
        <v>0</v>
      </c>
      <c r="H27" s="11"/>
      <c r="J27" s="12"/>
      <c r="K27" s="4"/>
    </row>
    <row r="28" spans="1:11" x14ac:dyDescent="0.2">
      <c r="A28" s="7">
        <v>20</v>
      </c>
      <c r="B28" s="10" t="s">
        <v>43</v>
      </c>
      <c r="C28" s="45" t="s">
        <v>44</v>
      </c>
      <c r="D28" s="89"/>
      <c r="E28" s="89"/>
      <c r="F28" s="89"/>
      <c r="G28" s="89">
        <f t="shared" si="0"/>
        <v>0</v>
      </c>
      <c r="H28" s="11"/>
      <c r="J28" s="12"/>
      <c r="K28" s="4"/>
    </row>
    <row r="29" spans="1:11" x14ac:dyDescent="0.2">
      <c r="A29" s="7">
        <v>21</v>
      </c>
      <c r="B29" s="10" t="s">
        <v>45</v>
      </c>
      <c r="C29" s="45" t="s">
        <v>46</v>
      </c>
      <c r="D29" s="89"/>
      <c r="E29" s="89"/>
      <c r="F29" s="89"/>
      <c r="G29" s="89">
        <f t="shared" si="0"/>
        <v>0</v>
      </c>
      <c r="H29" s="11"/>
      <c r="J29" s="12"/>
      <c r="K29" s="4"/>
    </row>
    <row r="30" spans="1:11" x14ac:dyDescent="0.2">
      <c r="A30" s="7">
        <v>22</v>
      </c>
      <c r="B30" s="57" t="s">
        <v>47</v>
      </c>
      <c r="C30" s="47" t="s">
        <v>48</v>
      </c>
      <c r="D30" s="89"/>
      <c r="E30" s="89"/>
      <c r="F30" s="89"/>
      <c r="G30" s="89">
        <f t="shared" si="0"/>
        <v>0</v>
      </c>
      <c r="H30" s="11"/>
      <c r="J30" s="12"/>
      <c r="K30" s="4"/>
    </row>
    <row r="31" spans="1:11" x14ac:dyDescent="0.2">
      <c r="A31" s="7">
        <v>23</v>
      </c>
      <c r="B31" s="57" t="s">
        <v>49</v>
      </c>
      <c r="C31" s="47" t="s">
        <v>50</v>
      </c>
      <c r="D31" s="89"/>
      <c r="E31" s="89"/>
      <c r="F31" s="89"/>
      <c r="G31" s="89">
        <f t="shared" si="0"/>
        <v>0</v>
      </c>
      <c r="H31" s="11"/>
      <c r="J31" s="12"/>
      <c r="K31" s="4"/>
    </row>
    <row r="32" spans="1:11" ht="30" x14ac:dyDescent="0.2">
      <c r="A32" s="7">
        <v>24</v>
      </c>
      <c r="B32" s="10" t="s">
        <v>51</v>
      </c>
      <c r="C32" s="45" t="s">
        <v>52</v>
      </c>
      <c r="D32" s="89"/>
      <c r="E32" s="89"/>
      <c r="F32" s="89"/>
      <c r="G32" s="89">
        <f t="shared" si="0"/>
        <v>0</v>
      </c>
      <c r="H32" s="11"/>
      <c r="J32" s="12"/>
      <c r="K32" s="4"/>
    </row>
    <row r="33" spans="1:11" x14ac:dyDescent="0.2">
      <c r="A33" s="7">
        <v>25</v>
      </c>
      <c r="B33" s="10" t="s">
        <v>53</v>
      </c>
      <c r="C33" s="45" t="s">
        <v>54</v>
      </c>
      <c r="D33" s="89"/>
      <c r="E33" s="89"/>
      <c r="F33" s="89"/>
      <c r="G33" s="89">
        <f t="shared" si="0"/>
        <v>0</v>
      </c>
      <c r="H33" s="11"/>
      <c r="J33" s="12"/>
      <c r="K33" s="4"/>
    </row>
    <row r="34" spans="1:11" x14ac:dyDescent="0.2">
      <c r="A34" s="7">
        <v>26</v>
      </c>
      <c r="B34" s="10" t="s">
        <v>55</v>
      </c>
      <c r="C34" s="45" t="s">
        <v>56</v>
      </c>
      <c r="D34" s="89"/>
      <c r="E34" s="89"/>
      <c r="F34" s="89"/>
      <c r="G34" s="89">
        <f t="shared" si="0"/>
        <v>0</v>
      </c>
      <c r="H34" s="11"/>
      <c r="J34" s="12"/>
      <c r="K34" s="4"/>
    </row>
    <row r="35" spans="1:11" x14ac:dyDescent="0.2">
      <c r="A35" s="7">
        <v>27</v>
      </c>
      <c r="B35" s="10" t="s">
        <v>57</v>
      </c>
      <c r="C35" s="45" t="s">
        <v>58</v>
      </c>
      <c r="D35" s="89"/>
      <c r="E35" s="89"/>
      <c r="F35" s="89"/>
      <c r="G35" s="89">
        <f t="shared" si="0"/>
        <v>0</v>
      </c>
      <c r="H35" s="11"/>
      <c r="J35" s="12"/>
      <c r="K35" s="4"/>
    </row>
    <row r="36" spans="1:11" x14ac:dyDescent="0.2">
      <c r="A36" s="7">
        <v>28</v>
      </c>
      <c r="B36" s="10" t="s">
        <v>59</v>
      </c>
      <c r="C36" s="45" t="s">
        <v>60</v>
      </c>
      <c r="D36" s="89"/>
      <c r="E36" s="89"/>
      <c r="F36" s="89"/>
      <c r="G36" s="89">
        <f t="shared" si="0"/>
        <v>0</v>
      </c>
      <c r="H36" s="11"/>
      <c r="J36" s="12"/>
      <c r="K36" s="4"/>
    </row>
    <row r="37" spans="1:11" x14ac:dyDescent="0.2">
      <c r="A37" s="7">
        <v>29</v>
      </c>
      <c r="B37" s="10" t="s">
        <v>61</v>
      </c>
      <c r="C37" s="45" t="s">
        <v>62</v>
      </c>
      <c r="D37" s="89"/>
      <c r="E37" s="89"/>
      <c r="F37" s="89"/>
      <c r="G37" s="89">
        <f t="shared" si="0"/>
        <v>0</v>
      </c>
      <c r="H37" s="11"/>
      <c r="J37" s="12"/>
      <c r="K37" s="4"/>
    </row>
    <row r="38" spans="1:11" x14ac:dyDescent="0.2">
      <c r="A38" s="7">
        <v>30</v>
      </c>
      <c r="B38" s="10" t="s">
        <v>63</v>
      </c>
      <c r="C38" s="45" t="s">
        <v>64</v>
      </c>
      <c r="D38" s="89"/>
      <c r="E38" s="89"/>
      <c r="F38" s="89"/>
      <c r="G38" s="89">
        <f t="shared" si="0"/>
        <v>0</v>
      </c>
      <c r="H38" s="11"/>
      <c r="J38" s="12"/>
      <c r="K38" s="4"/>
    </row>
    <row r="39" spans="1:11" x14ac:dyDescent="0.2">
      <c r="A39" s="7">
        <v>31</v>
      </c>
      <c r="B39" s="10" t="s">
        <v>65</v>
      </c>
      <c r="C39" s="45" t="s">
        <v>66</v>
      </c>
      <c r="D39" s="89"/>
      <c r="E39" s="89"/>
      <c r="F39" s="89"/>
      <c r="G39" s="89">
        <f t="shared" si="0"/>
        <v>0</v>
      </c>
      <c r="H39" s="11"/>
      <c r="J39" s="12"/>
      <c r="K39" s="4"/>
    </row>
    <row r="40" spans="1:11" x14ac:dyDescent="0.2">
      <c r="A40" s="7">
        <v>32</v>
      </c>
      <c r="B40" s="10" t="s">
        <v>67</v>
      </c>
      <c r="C40" s="45" t="s">
        <v>68</v>
      </c>
      <c r="D40" s="89"/>
      <c r="E40" s="89"/>
      <c r="F40" s="89"/>
      <c r="G40" s="89">
        <f t="shared" si="0"/>
        <v>0</v>
      </c>
      <c r="H40" s="11"/>
      <c r="J40" s="12"/>
      <c r="K40" s="4"/>
    </row>
    <row r="41" spans="1:11" x14ac:dyDescent="0.2">
      <c r="A41" s="7">
        <v>33</v>
      </c>
      <c r="B41" s="10" t="s">
        <v>69</v>
      </c>
      <c r="C41" s="45" t="s">
        <v>275</v>
      </c>
      <c r="D41" s="89"/>
      <c r="E41" s="89"/>
      <c r="F41" s="89"/>
      <c r="G41" s="89">
        <f t="shared" si="0"/>
        <v>0</v>
      </c>
      <c r="H41" s="11"/>
      <c r="J41" s="12"/>
      <c r="K41" s="4"/>
    </row>
    <row r="42" spans="1:11" x14ac:dyDescent="0.2">
      <c r="A42" s="7">
        <v>34</v>
      </c>
      <c r="B42" s="10" t="s">
        <v>70</v>
      </c>
      <c r="C42" s="45" t="s">
        <v>71</v>
      </c>
      <c r="D42" s="89"/>
      <c r="E42" s="89"/>
      <c r="F42" s="89"/>
      <c r="G42" s="89">
        <f t="shared" si="0"/>
        <v>0</v>
      </c>
      <c r="H42" s="11"/>
      <c r="J42" s="12"/>
      <c r="K42" s="4"/>
    </row>
    <row r="43" spans="1:11" x14ac:dyDescent="0.2">
      <c r="A43" s="7">
        <v>35</v>
      </c>
      <c r="B43" s="10" t="s">
        <v>72</v>
      </c>
      <c r="C43" s="45" t="s">
        <v>73</v>
      </c>
      <c r="D43" s="89"/>
      <c r="E43" s="89"/>
      <c r="F43" s="89"/>
      <c r="G43" s="89">
        <f t="shared" si="0"/>
        <v>0</v>
      </c>
      <c r="H43" s="11"/>
      <c r="J43" s="12"/>
      <c r="K43" s="4"/>
    </row>
    <row r="44" spans="1:11" x14ac:dyDescent="0.2">
      <c r="A44" s="7">
        <v>36</v>
      </c>
      <c r="B44" s="155" t="s">
        <v>573</v>
      </c>
      <c r="C44" s="45" t="s">
        <v>572</v>
      </c>
      <c r="D44" s="89"/>
      <c r="E44" s="89"/>
      <c r="F44" s="89">
        <f t="shared" ref="F44" si="1">K44</f>
        <v>0</v>
      </c>
      <c r="G44" s="89">
        <f t="shared" si="0"/>
        <v>0</v>
      </c>
      <c r="H44" s="11"/>
      <c r="J44" s="12"/>
      <c r="K44" s="4"/>
    </row>
    <row r="45" spans="1:11" x14ac:dyDescent="0.2">
      <c r="B45" s="15"/>
      <c r="C45" s="88"/>
      <c r="D45" s="90"/>
      <c r="E45" s="90"/>
      <c r="F45" s="90"/>
      <c r="G45" s="90"/>
    </row>
    <row r="46" spans="1:11" ht="16.5" thickBot="1" x14ac:dyDescent="0.3">
      <c r="B46" s="15"/>
      <c r="C46" s="91" t="s">
        <v>74</v>
      </c>
      <c r="D46" s="16">
        <f t="shared" ref="D46:G46" si="2">SUM(D9:D44)</f>
        <v>0</v>
      </c>
      <c r="E46" s="16">
        <f t="shared" si="2"/>
        <v>0</v>
      </c>
      <c r="F46" s="16">
        <f t="shared" si="2"/>
        <v>0</v>
      </c>
      <c r="G46" s="16">
        <f t="shared" si="2"/>
        <v>0</v>
      </c>
      <c r="J46" s="16"/>
      <c r="K46" s="16"/>
    </row>
    <row r="47" spans="1:11" ht="15.75" thickTop="1" x14ac:dyDescent="0.2">
      <c r="E47" s="92"/>
      <c r="F47" s="92"/>
      <c r="G47" s="92">
        <f>(MAX('2 - List_Ongoing'!B:B))-G46</f>
        <v>0</v>
      </c>
    </row>
    <row r="48" spans="1:11" ht="15" customHeight="1" x14ac:dyDescent="0.2"/>
    <row r="49" spans="2:2" x14ac:dyDescent="0.2">
      <c r="B49" s="157"/>
    </row>
    <row r="50" spans="2:2" x14ac:dyDescent="0.2">
      <c r="B50" s="156"/>
    </row>
    <row r="51" spans="2:2" x14ac:dyDescent="0.2"/>
    <row r="52" spans="2:2" x14ac:dyDescent="0.2"/>
    <row r="53" spans="2:2" x14ac:dyDescent="0.2"/>
    <row r="54" spans="2:2" x14ac:dyDescent="0.2"/>
  </sheetData>
  <conditionalFormatting sqref="D9:D43">
    <cfRule type="cellIs" dxfId="183" priority="35" operator="greaterThan">
      <formula>0</formula>
    </cfRule>
  </conditionalFormatting>
  <conditionalFormatting sqref="C35">
    <cfRule type="duplicateValues" dxfId="182" priority="37"/>
  </conditionalFormatting>
  <conditionalFormatting sqref="C44">
    <cfRule type="duplicateValues" dxfId="181" priority="20"/>
  </conditionalFormatting>
  <conditionalFormatting sqref="D44">
    <cfRule type="cellIs" dxfId="180" priority="8" operator="greaterThan">
      <formula>0</formula>
    </cfRule>
  </conditionalFormatting>
  <conditionalFormatting sqref="E9:F43">
    <cfRule type="cellIs" dxfId="179" priority="4" operator="greaterThan">
      <formula>0</formula>
    </cfRule>
  </conditionalFormatting>
  <conditionalFormatting sqref="E44:F44">
    <cfRule type="cellIs" dxfId="178" priority="3" operator="greaterThan">
      <formula>0</formula>
    </cfRule>
  </conditionalFormatting>
  <conditionalFormatting sqref="G9:G43">
    <cfRule type="cellIs" dxfId="177" priority="2" operator="greaterThan">
      <formula>0</formula>
    </cfRule>
  </conditionalFormatting>
  <conditionalFormatting sqref="G44">
    <cfRule type="cellIs" dxfId="176" priority="1" operator="greaterThan">
      <formula>0</formula>
    </cfRule>
  </conditionalFormatting>
  <conditionalFormatting sqref="C46 C36:C43 C7:C34">
    <cfRule type="duplicateValues" dxfId="175" priority="395"/>
  </conditionalFormatting>
  <pageMargins left="0.7" right="0.7" top="0.75" bottom="0.75" header="0.3" footer="0.3"/>
  <pageSetup paperSize="14" fitToHeight="0" orientation="landscape" horizontalDpi="360" verticalDpi="360" r:id="rId1"/>
  <rowBreaks count="1" manualBreakCount="1">
    <brk id="26" min="1" max="21"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331"/>
  <sheetViews>
    <sheetView view="pageBreakPreview" zoomScale="80" zoomScaleNormal="61" zoomScaleSheetLayoutView="80" workbookViewId="0">
      <pane xSplit="7" ySplit="3" topLeftCell="H4" activePane="bottomRight" state="frozen"/>
      <selection activeCell="E45" sqref="E45:E46"/>
      <selection pane="topRight" activeCell="E45" sqref="E45:E46"/>
      <selection pane="bottomLeft" activeCell="E45" sqref="E45:E46"/>
      <selection pane="bottomRight" activeCell="K5" sqref="K5"/>
    </sheetView>
  </sheetViews>
  <sheetFormatPr defaultColWidth="8.5703125" defaultRowHeight="15" zeroHeight="1" x14ac:dyDescent="0.2"/>
  <cols>
    <col min="1" max="1" width="3" style="2" customWidth="1"/>
    <col min="2" max="2" width="6.42578125" style="2" customWidth="1"/>
    <col min="3" max="3" width="9.5703125" style="2" customWidth="1"/>
    <col min="4" max="4" width="14.140625" style="2" customWidth="1"/>
    <col min="5" max="5" width="28.5703125" style="61" customWidth="1"/>
    <col min="6" max="6" width="10.85546875" style="2" customWidth="1"/>
    <col min="7" max="7" width="10.140625" style="2" customWidth="1"/>
    <col min="8" max="8" width="16.85546875" style="2" customWidth="1"/>
    <col min="9" max="9" width="32.5703125" style="2" customWidth="1"/>
    <col min="10" max="10" width="14.140625" style="6" customWidth="1"/>
    <col min="11" max="11" width="13.5703125" style="6" customWidth="1"/>
    <col min="12" max="12" width="28.140625" style="87" customWidth="1"/>
    <col min="13" max="14" width="8.5703125" style="3" customWidth="1"/>
    <col min="15" max="15" width="8.5703125" style="2"/>
    <col min="16" max="16" width="8.5703125" style="1"/>
    <col min="17" max="19" width="8.5703125" style="2"/>
    <col min="20" max="20" width="8.5703125" style="1"/>
    <col min="21" max="16384" width="8.5703125" style="2"/>
  </cols>
  <sheetData>
    <row r="1" spans="1:20" ht="15.75" thickBot="1" x14ac:dyDescent="0.3">
      <c r="A1" s="182"/>
      <c r="B1" s="183" t="s">
        <v>425</v>
      </c>
      <c r="C1" s="182"/>
      <c r="D1" s="182"/>
      <c r="E1" s="182"/>
      <c r="F1" s="184"/>
      <c r="G1" s="182"/>
      <c r="H1" s="184"/>
      <c r="I1" s="182"/>
      <c r="J1" s="185"/>
      <c r="K1" s="186"/>
      <c r="L1" s="182"/>
      <c r="M1" s="187"/>
      <c r="N1" s="188" t="s">
        <v>3</v>
      </c>
      <c r="P1" s="2"/>
      <c r="T1" s="2"/>
    </row>
    <row r="2" spans="1:20" ht="54" customHeight="1" x14ac:dyDescent="0.25">
      <c r="A2" s="182"/>
      <c r="B2" s="189" t="s">
        <v>580</v>
      </c>
      <c r="C2" s="190" t="s">
        <v>75</v>
      </c>
      <c r="D2" s="191" t="s">
        <v>76</v>
      </c>
      <c r="E2" s="191" t="s">
        <v>77</v>
      </c>
      <c r="F2" s="191" t="s">
        <v>78</v>
      </c>
      <c r="G2" s="191" t="s">
        <v>565</v>
      </c>
      <c r="H2" s="191" t="s">
        <v>79</v>
      </c>
      <c r="I2" s="191" t="s">
        <v>80</v>
      </c>
      <c r="J2" s="191" t="s">
        <v>528</v>
      </c>
      <c r="K2" s="192" t="s">
        <v>81</v>
      </c>
      <c r="L2" s="193" t="s">
        <v>578</v>
      </c>
      <c r="M2" s="188">
        <f>SUBTOTAL(9, M4:M8)</f>
        <v>0</v>
      </c>
      <c r="N2" s="188">
        <f>SUBTOTAL(9, N4:N8)</f>
        <v>0</v>
      </c>
      <c r="P2" s="2"/>
      <c r="T2" s="2"/>
    </row>
    <row r="3" spans="1:20" x14ac:dyDescent="0.25">
      <c r="A3" s="182"/>
      <c r="B3" s="194"/>
      <c r="C3" s="195"/>
      <c r="D3" s="196"/>
      <c r="E3" s="197"/>
      <c r="F3" s="195"/>
      <c r="G3" s="198"/>
      <c r="H3" s="199"/>
      <c r="I3" s="199"/>
      <c r="J3" s="198"/>
      <c r="K3" s="200"/>
      <c r="L3" s="195"/>
      <c r="M3" s="188"/>
      <c r="N3" s="188"/>
      <c r="P3" s="2"/>
      <c r="T3" s="2"/>
    </row>
    <row r="4" spans="1:20" ht="31.9" customHeight="1" x14ac:dyDescent="0.25">
      <c r="A4" s="184"/>
      <c r="B4" s="201"/>
      <c r="C4" s="202"/>
      <c r="D4" s="202"/>
      <c r="E4" s="203"/>
      <c r="F4" s="204"/>
      <c r="G4" s="204"/>
      <c r="H4" s="203"/>
      <c r="I4" s="202"/>
      <c r="J4" s="205"/>
      <c r="K4" s="206"/>
      <c r="L4" s="207"/>
      <c r="M4" s="208"/>
      <c r="N4" s="209"/>
      <c r="P4" s="2"/>
      <c r="T4" s="2"/>
    </row>
    <row r="5" spans="1:20" ht="31.9" customHeight="1" x14ac:dyDescent="0.25">
      <c r="A5" s="184"/>
      <c r="B5" s="215"/>
      <c r="C5" s="202"/>
      <c r="D5" s="202"/>
      <c r="E5" s="203"/>
      <c r="F5" s="204"/>
      <c r="G5" s="204"/>
      <c r="H5" s="203"/>
      <c r="I5" s="202"/>
      <c r="J5" s="205"/>
      <c r="K5" s="206"/>
      <c r="L5" s="207"/>
      <c r="M5" s="208"/>
      <c r="N5" s="209"/>
      <c r="P5" s="2"/>
      <c r="T5" s="2"/>
    </row>
    <row r="6" spans="1:20" ht="31.9" customHeight="1" x14ac:dyDescent="0.25">
      <c r="A6" s="184"/>
      <c r="B6" s="215"/>
      <c r="C6" s="202"/>
      <c r="D6" s="202"/>
      <c r="E6" s="203"/>
      <c r="F6" s="204"/>
      <c r="G6" s="204"/>
      <c r="H6" s="203"/>
      <c r="I6" s="202"/>
      <c r="J6" s="205"/>
      <c r="K6" s="206"/>
      <c r="L6" s="207"/>
      <c r="M6" s="208"/>
      <c r="N6" s="209"/>
      <c r="P6" s="2"/>
      <c r="T6" s="2"/>
    </row>
    <row r="7" spans="1:20" ht="27.6" customHeight="1" x14ac:dyDescent="0.25">
      <c r="A7" s="87"/>
      <c r="B7" s="162"/>
      <c r="C7" s="161"/>
      <c r="D7" s="161"/>
      <c r="E7" s="173"/>
      <c r="F7" s="170"/>
      <c r="G7" s="170"/>
      <c r="H7" s="166"/>
      <c r="I7" s="160"/>
      <c r="J7" s="45"/>
      <c r="K7" s="109"/>
      <c r="L7" s="162"/>
      <c r="M7" s="163"/>
      <c r="N7" s="163"/>
      <c r="P7" s="2"/>
      <c r="T7" s="2"/>
    </row>
    <row r="8" spans="1:20" x14ac:dyDescent="0.25">
      <c r="A8" s="87"/>
      <c r="B8" s="150" t="s">
        <v>567</v>
      </c>
      <c r="C8" s="151" t="s">
        <v>568</v>
      </c>
      <c r="D8" s="150"/>
      <c r="E8" s="150" t="s">
        <v>567</v>
      </c>
      <c r="F8" s="150" t="s">
        <v>567</v>
      </c>
      <c r="G8" s="150" t="s">
        <v>567</v>
      </c>
      <c r="H8" s="150" t="s">
        <v>567</v>
      </c>
      <c r="I8" s="150" t="s">
        <v>567</v>
      </c>
      <c r="J8" s="150" t="s">
        <v>567</v>
      </c>
      <c r="K8" s="150" t="s">
        <v>567</v>
      </c>
      <c r="L8" s="150" t="s">
        <v>567</v>
      </c>
      <c r="M8" s="163" t="s">
        <v>567</v>
      </c>
      <c r="N8" s="163"/>
      <c r="P8" s="2"/>
      <c r="T8" s="2"/>
    </row>
    <row r="9" spans="1:20" x14ac:dyDescent="0.25">
      <c r="A9" s="87"/>
      <c r="B9" s="87"/>
      <c r="C9" s="62"/>
      <c r="D9" s="62"/>
      <c r="E9" s="63"/>
      <c r="F9" s="62"/>
      <c r="G9" s="62"/>
      <c r="H9" s="51"/>
      <c r="I9" s="51"/>
      <c r="J9" s="88"/>
      <c r="K9" s="110"/>
      <c r="M9" s="163"/>
      <c r="N9" s="163"/>
      <c r="P9" s="2"/>
      <c r="T9" s="2"/>
    </row>
    <row r="10" spans="1:20" x14ac:dyDescent="0.25">
      <c r="A10" s="87"/>
      <c r="B10" s="87"/>
      <c r="C10" s="62"/>
      <c r="D10" s="62"/>
      <c r="E10" s="63"/>
      <c r="F10" s="62"/>
      <c r="G10" s="62"/>
      <c r="H10" s="51"/>
      <c r="I10" s="51"/>
      <c r="J10" s="88"/>
      <c r="K10" s="110"/>
      <c r="M10" s="163"/>
      <c r="N10" s="163"/>
      <c r="P10" s="2"/>
      <c r="T10" s="2"/>
    </row>
    <row r="11" spans="1:20" x14ac:dyDescent="0.25">
      <c r="A11" s="87"/>
      <c r="B11" s="87"/>
      <c r="C11" s="87"/>
      <c r="D11" s="87"/>
      <c r="E11" s="87"/>
      <c r="G11" s="87"/>
      <c r="I11" s="87"/>
      <c r="J11" s="88"/>
      <c r="K11" s="110"/>
      <c r="M11" s="163"/>
      <c r="N11" s="163"/>
      <c r="P11" s="2"/>
      <c r="T11" s="2"/>
    </row>
    <row r="12" spans="1:20" x14ac:dyDescent="0.25">
      <c r="E12" s="2"/>
      <c r="P12" s="2"/>
      <c r="T12" s="2"/>
    </row>
    <row r="13" spans="1:20" x14ac:dyDescent="0.25">
      <c r="E13" s="2"/>
      <c r="P13" s="2"/>
      <c r="T13" s="2"/>
    </row>
    <row r="14" spans="1:20" ht="15" customHeight="1" x14ac:dyDescent="0.25">
      <c r="E14" s="2"/>
      <c r="P14" s="2"/>
      <c r="T14" s="2"/>
    </row>
    <row r="15" spans="1:20" x14ac:dyDescent="0.25">
      <c r="E15" s="2"/>
      <c r="P15" s="2"/>
      <c r="T15" s="2"/>
    </row>
    <row r="16" spans="1:20" x14ac:dyDescent="0.25">
      <c r="E16" s="2"/>
      <c r="P16" s="2"/>
      <c r="T16" s="2"/>
    </row>
    <row r="17" spans="5:20" x14ac:dyDescent="0.25">
      <c r="E17" s="2"/>
      <c r="P17" s="2"/>
      <c r="T17" s="2"/>
    </row>
    <row r="18" spans="5:20" x14ac:dyDescent="0.25">
      <c r="E18" s="2"/>
      <c r="P18" s="2"/>
      <c r="T18" s="2"/>
    </row>
    <row r="19" spans="5:20" x14ac:dyDescent="0.25">
      <c r="E19" s="2"/>
      <c r="P19" s="2"/>
      <c r="T19" s="2"/>
    </row>
    <row r="20" spans="5:20" x14ac:dyDescent="0.25">
      <c r="E20" s="2"/>
      <c r="P20" s="2"/>
      <c r="T20" s="2"/>
    </row>
    <row r="21" spans="5:20" x14ac:dyDescent="0.25">
      <c r="E21" s="2"/>
      <c r="P21" s="2"/>
      <c r="T21" s="2"/>
    </row>
    <row r="22" spans="5:20" x14ac:dyDescent="0.25">
      <c r="E22" s="2"/>
      <c r="P22" s="2"/>
      <c r="T22" s="2"/>
    </row>
    <row r="23" spans="5:20" x14ac:dyDescent="0.25">
      <c r="E23" s="2"/>
      <c r="P23" s="2"/>
      <c r="T23" s="2"/>
    </row>
    <row r="24" spans="5:20" x14ac:dyDescent="0.25">
      <c r="E24" s="2"/>
      <c r="P24" s="2"/>
      <c r="T24" s="2"/>
    </row>
    <row r="25" spans="5:20" x14ac:dyDescent="0.25">
      <c r="E25" s="2"/>
      <c r="P25" s="2"/>
      <c r="T25" s="2"/>
    </row>
    <row r="26" spans="5:20" x14ac:dyDescent="0.25">
      <c r="E26" s="2"/>
      <c r="P26" s="2"/>
      <c r="T26" s="2"/>
    </row>
    <row r="27" spans="5:20" x14ac:dyDescent="0.25">
      <c r="E27" s="2"/>
      <c r="P27" s="2"/>
      <c r="T27" s="2"/>
    </row>
    <row r="28" spans="5:20" x14ac:dyDescent="0.25">
      <c r="E28" s="2"/>
      <c r="P28" s="2"/>
      <c r="T28" s="2"/>
    </row>
    <row r="29" spans="5:20" x14ac:dyDescent="0.25">
      <c r="E29" s="2"/>
      <c r="P29" s="2"/>
      <c r="T29" s="2"/>
    </row>
    <row r="30" spans="5:20" x14ac:dyDescent="0.25">
      <c r="E30" s="2"/>
      <c r="P30" s="2"/>
      <c r="T30" s="2"/>
    </row>
    <row r="31" spans="5:20" x14ac:dyDescent="0.25">
      <c r="E31" s="2"/>
      <c r="P31" s="2"/>
      <c r="T31" s="2"/>
    </row>
    <row r="32" spans="5:20" x14ac:dyDescent="0.25">
      <c r="E32" s="2"/>
      <c r="P32" s="2"/>
      <c r="T32" s="2"/>
    </row>
    <row r="33" spans="5:20" x14ac:dyDescent="0.25">
      <c r="E33" s="2"/>
      <c r="P33" s="2"/>
      <c r="T33" s="2"/>
    </row>
    <row r="34" spans="5:20" x14ac:dyDescent="0.25">
      <c r="E34" s="2"/>
      <c r="P34" s="2"/>
      <c r="T34" s="2"/>
    </row>
    <row r="35" spans="5:20" x14ac:dyDescent="0.25">
      <c r="E35" s="2"/>
      <c r="P35" s="2"/>
      <c r="T35" s="2"/>
    </row>
    <row r="36" spans="5:20" x14ac:dyDescent="0.25">
      <c r="E36" s="2"/>
      <c r="P36" s="2"/>
      <c r="T36" s="2"/>
    </row>
    <row r="37" spans="5:20" x14ac:dyDescent="0.25">
      <c r="E37" s="2"/>
      <c r="P37" s="2"/>
      <c r="T37" s="2"/>
    </row>
    <row r="38" spans="5:20" x14ac:dyDescent="0.25">
      <c r="E38" s="2"/>
      <c r="P38" s="2"/>
      <c r="T38" s="2"/>
    </row>
    <row r="39" spans="5:20" x14ac:dyDescent="0.25">
      <c r="E39" s="2"/>
      <c r="P39" s="2"/>
      <c r="T39" s="2"/>
    </row>
    <row r="40" spans="5:20" x14ac:dyDescent="0.25">
      <c r="E40" s="2"/>
      <c r="P40" s="2"/>
      <c r="T40" s="2"/>
    </row>
    <row r="41" spans="5:20" x14ac:dyDescent="0.25">
      <c r="E41" s="2"/>
      <c r="P41" s="2"/>
      <c r="T41" s="2"/>
    </row>
    <row r="42" spans="5:20" x14ac:dyDescent="0.25">
      <c r="E42" s="2"/>
      <c r="P42" s="2"/>
      <c r="T42" s="2"/>
    </row>
    <row r="43" spans="5:20" x14ac:dyDescent="0.25">
      <c r="E43" s="2"/>
      <c r="P43" s="2"/>
      <c r="T43" s="2"/>
    </row>
    <row r="44" spans="5:20" x14ac:dyDescent="0.25">
      <c r="E44" s="2"/>
      <c r="P44" s="2"/>
      <c r="T44" s="2"/>
    </row>
    <row r="45" spans="5:20" x14ac:dyDescent="0.25">
      <c r="E45" s="2"/>
      <c r="P45" s="2"/>
      <c r="T45" s="2"/>
    </row>
    <row r="46" spans="5:20" x14ac:dyDescent="0.25">
      <c r="E46" s="2"/>
      <c r="P46" s="2"/>
      <c r="T46" s="2"/>
    </row>
    <row r="47" spans="5:20" x14ac:dyDescent="0.25">
      <c r="E47" s="2"/>
      <c r="P47" s="2"/>
      <c r="T47" s="2"/>
    </row>
    <row r="48" spans="5:20" x14ac:dyDescent="0.25">
      <c r="E48" s="2"/>
      <c r="P48" s="2"/>
      <c r="T48" s="2"/>
    </row>
    <row r="49" spans="1:20" x14ac:dyDescent="0.25">
      <c r="E49" s="2"/>
      <c r="P49" s="2"/>
      <c r="T49" s="2"/>
    </row>
    <row r="50" spans="1:20" x14ac:dyDescent="0.25">
      <c r="A50" s="87"/>
      <c r="B50" s="87"/>
      <c r="C50" s="87"/>
      <c r="D50" s="87"/>
      <c r="E50" s="87"/>
      <c r="G50" s="87"/>
      <c r="I50" s="87"/>
      <c r="J50" s="88"/>
      <c r="K50" s="88"/>
      <c r="M50" s="163"/>
      <c r="N50" s="163"/>
      <c r="P50" s="2"/>
      <c r="T50" s="2"/>
    </row>
    <row r="51" spans="1:20" x14ac:dyDescent="0.25">
      <c r="A51" s="87"/>
      <c r="B51" s="87"/>
      <c r="C51" s="87"/>
      <c r="D51" s="87"/>
      <c r="E51" s="87"/>
      <c r="G51" s="87"/>
      <c r="I51" s="87"/>
      <c r="J51" s="88"/>
      <c r="K51" s="88"/>
      <c r="M51" s="163"/>
      <c r="N51" s="163"/>
      <c r="P51" s="2"/>
      <c r="T51" s="2"/>
    </row>
    <row r="52" spans="1:20" x14ac:dyDescent="0.25">
      <c r="A52" s="87"/>
      <c r="B52" s="87"/>
      <c r="C52" s="87"/>
      <c r="D52" s="87"/>
      <c r="E52" s="87"/>
      <c r="G52" s="87"/>
      <c r="I52" s="87"/>
      <c r="J52" s="88"/>
      <c r="K52" s="88"/>
      <c r="M52" s="163"/>
      <c r="N52" s="163"/>
      <c r="P52" s="2"/>
      <c r="T52" s="2"/>
    </row>
    <row r="53" spans="1:20" x14ac:dyDescent="0.25">
      <c r="A53" s="87"/>
      <c r="B53" s="87"/>
      <c r="C53" s="87"/>
      <c r="D53" s="87"/>
      <c r="E53" s="87"/>
      <c r="G53" s="87"/>
      <c r="I53" s="87"/>
      <c r="J53" s="88"/>
      <c r="K53" s="88"/>
      <c r="M53" s="163"/>
      <c r="N53" s="163"/>
      <c r="P53" s="2"/>
      <c r="T53" s="2"/>
    </row>
    <row r="54" spans="1:20" x14ac:dyDescent="0.25">
      <c r="A54" s="87"/>
      <c r="B54" s="87"/>
      <c r="C54" s="87"/>
      <c r="D54" s="87"/>
      <c r="E54" s="87"/>
      <c r="G54" s="87"/>
      <c r="I54" s="87"/>
      <c r="J54" s="88"/>
      <c r="K54" s="88"/>
      <c r="M54" s="163"/>
      <c r="N54" s="163"/>
      <c r="P54" s="2"/>
      <c r="T54" s="2"/>
    </row>
    <row r="55" spans="1:20" x14ac:dyDescent="0.25">
      <c r="A55" s="87"/>
      <c r="B55" s="87"/>
      <c r="C55" s="87"/>
      <c r="D55" s="87"/>
      <c r="E55" s="87"/>
      <c r="G55" s="87"/>
      <c r="I55" s="87"/>
      <c r="J55" s="88"/>
      <c r="K55" s="88"/>
      <c r="M55" s="163"/>
      <c r="N55" s="163"/>
      <c r="P55" s="2"/>
      <c r="T55" s="2"/>
    </row>
    <row r="56" spans="1:20" x14ac:dyDescent="0.25">
      <c r="A56" s="87"/>
      <c r="B56" s="87"/>
      <c r="C56" s="87"/>
      <c r="D56" s="87"/>
      <c r="E56" s="87"/>
      <c r="G56" s="87"/>
      <c r="I56" s="87"/>
      <c r="J56" s="88"/>
      <c r="K56" s="88"/>
      <c r="M56" s="163"/>
      <c r="N56" s="163"/>
      <c r="P56" s="2"/>
      <c r="T56" s="2"/>
    </row>
    <row r="57" spans="1:20" x14ac:dyDescent="0.25">
      <c r="A57" s="87"/>
      <c r="B57" s="87"/>
      <c r="C57" s="87"/>
      <c r="D57" s="87"/>
      <c r="E57" s="87"/>
      <c r="G57" s="87"/>
      <c r="I57" s="87"/>
      <c r="J57" s="88"/>
      <c r="K57" s="88"/>
      <c r="M57" s="163"/>
      <c r="N57" s="163"/>
      <c r="P57" s="2"/>
      <c r="T57" s="2"/>
    </row>
    <row r="58" spans="1:20" x14ac:dyDescent="0.2">
      <c r="E58" s="2"/>
      <c r="T58" s="2"/>
    </row>
    <row r="59" spans="1:20" x14ac:dyDescent="0.2">
      <c r="E59" s="2"/>
      <c r="T59" s="2"/>
    </row>
    <row r="60" spans="1:20" x14ac:dyDescent="0.2">
      <c r="E60" s="2"/>
      <c r="T60" s="2"/>
    </row>
    <row r="61" spans="1:20" x14ac:dyDescent="0.2">
      <c r="E61" s="2"/>
    </row>
    <row r="62" spans="1:20" x14ac:dyDescent="0.2">
      <c r="E62" s="2"/>
    </row>
    <row r="63" spans="1:20" x14ac:dyDescent="0.2">
      <c r="E63" s="2"/>
    </row>
    <row r="64" spans="1:20" x14ac:dyDescent="0.2">
      <c r="E64" s="2"/>
    </row>
    <row r="65" spans="5:5" x14ac:dyDescent="0.2">
      <c r="E65" s="2"/>
    </row>
    <row r="66" spans="5:5" x14ac:dyDescent="0.2">
      <c r="E66" s="2"/>
    </row>
    <row r="67" spans="5:5" x14ac:dyDescent="0.2">
      <c r="E67" s="2"/>
    </row>
    <row r="68" spans="5:5" x14ac:dyDescent="0.2">
      <c r="E68" s="2"/>
    </row>
    <row r="69" spans="5:5" x14ac:dyDescent="0.2">
      <c r="E69" s="2"/>
    </row>
    <row r="70" spans="5:5" x14ac:dyDescent="0.2">
      <c r="E70" s="2"/>
    </row>
    <row r="71" spans="5:5" x14ac:dyDescent="0.2">
      <c r="E71" s="2"/>
    </row>
    <row r="72" spans="5:5" x14ac:dyDescent="0.2">
      <c r="E72" s="2"/>
    </row>
    <row r="73" spans="5:5" x14ac:dyDescent="0.2">
      <c r="E73" s="2"/>
    </row>
    <row r="74" spans="5:5" x14ac:dyDescent="0.2">
      <c r="E74" s="2"/>
    </row>
    <row r="75" spans="5:5" x14ac:dyDescent="0.2">
      <c r="E75" s="2"/>
    </row>
    <row r="76" spans="5:5" x14ac:dyDescent="0.2">
      <c r="E76" s="2"/>
    </row>
    <row r="77" spans="5:5" x14ac:dyDescent="0.2">
      <c r="E77" s="2"/>
    </row>
    <row r="78" spans="5:5" x14ac:dyDescent="0.2">
      <c r="E78" s="2"/>
    </row>
    <row r="79" spans="5:5" x14ac:dyDescent="0.2">
      <c r="E79" s="2"/>
    </row>
    <row r="80" spans="5:5" x14ac:dyDescent="0.2">
      <c r="E80" s="2"/>
    </row>
    <row r="81" spans="5:5" x14ac:dyDescent="0.2">
      <c r="E81" s="2"/>
    </row>
    <row r="82" spans="5:5" x14ac:dyDescent="0.2">
      <c r="E82" s="2"/>
    </row>
    <row r="83" spans="5:5" x14ac:dyDescent="0.2">
      <c r="E83" s="2"/>
    </row>
    <row r="84" spans="5:5" x14ac:dyDescent="0.2">
      <c r="E84" s="2"/>
    </row>
    <row r="85" spans="5:5" x14ac:dyDescent="0.2">
      <c r="E85" s="2"/>
    </row>
    <row r="86" spans="5:5" x14ac:dyDescent="0.2">
      <c r="E86" s="2"/>
    </row>
    <row r="87" spans="5:5" x14ac:dyDescent="0.2">
      <c r="E87" s="2"/>
    </row>
    <row r="88" spans="5:5" x14ac:dyDescent="0.2">
      <c r="E88" s="2"/>
    </row>
    <row r="89" spans="5:5" x14ac:dyDescent="0.2">
      <c r="E89" s="2"/>
    </row>
    <row r="90" spans="5:5" x14ac:dyDescent="0.2">
      <c r="E90" s="2"/>
    </row>
    <row r="91" spans="5:5" x14ac:dyDescent="0.2">
      <c r="E91" s="2"/>
    </row>
    <row r="92" spans="5:5" x14ac:dyDescent="0.2">
      <c r="E92" s="2"/>
    </row>
    <row r="93" spans="5:5" x14ac:dyDescent="0.2">
      <c r="E93" s="2"/>
    </row>
    <row r="94" spans="5:5" x14ac:dyDescent="0.2">
      <c r="E94" s="2"/>
    </row>
    <row r="95" spans="5:5" x14ac:dyDescent="0.2">
      <c r="E95" s="2"/>
    </row>
    <row r="96" spans="5:5" x14ac:dyDescent="0.2">
      <c r="E96" s="2"/>
    </row>
    <row r="97" spans="5:5" x14ac:dyDescent="0.2">
      <c r="E97" s="2"/>
    </row>
    <row r="98" spans="5:5" x14ac:dyDescent="0.2">
      <c r="E98" s="2"/>
    </row>
    <row r="99" spans="5:5" x14ac:dyDescent="0.2">
      <c r="E99" s="2"/>
    </row>
    <row r="100" spans="5:5" x14ac:dyDescent="0.2">
      <c r="E100" s="2"/>
    </row>
    <row r="101" spans="5:5" x14ac:dyDescent="0.2">
      <c r="E101" s="2"/>
    </row>
    <row r="102" spans="5:5" x14ac:dyDescent="0.2">
      <c r="E102" s="2"/>
    </row>
    <row r="103" spans="5:5" x14ac:dyDescent="0.2">
      <c r="E103" s="2"/>
    </row>
    <row r="104" spans="5:5" x14ac:dyDescent="0.2">
      <c r="E104" s="2"/>
    </row>
    <row r="105" spans="5:5" x14ac:dyDescent="0.2">
      <c r="E105" s="2"/>
    </row>
    <row r="106" spans="5:5" x14ac:dyDescent="0.2">
      <c r="E106" s="2"/>
    </row>
    <row r="107" spans="5:5" x14ac:dyDescent="0.2">
      <c r="E107" s="2"/>
    </row>
    <row r="108" spans="5:5" x14ac:dyDescent="0.2">
      <c r="E108" s="2"/>
    </row>
    <row r="109" spans="5:5" x14ac:dyDescent="0.2">
      <c r="E109" s="2"/>
    </row>
    <row r="110" spans="5:5" x14ac:dyDescent="0.2">
      <c r="E110" s="2"/>
    </row>
    <row r="111" spans="5:5" x14ac:dyDescent="0.2">
      <c r="E111" s="2"/>
    </row>
    <row r="112" spans="5:5" x14ac:dyDescent="0.2">
      <c r="E112" s="2"/>
    </row>
    <row r="113" spans="5:5" x14ac:dyDescent="0.2">
      <c r="E113" s="2"/>
    </row>
    <row r="114" spans="5:5" x14ac:dyDescent="0.2">
      <c r="E114" s="2"/>
    </row>
    <row r="115" spans="5:5" x14ac:dyDescent="0.2">
      <c r="E115" s="2"/>
    </row>
    <row r="116" spans="5:5" x14ac:dyDescent="0.2">
      <c r="E116" s="2"/>
    </row>
    <row r="117" spans="5:5" x14ac:dyDescent="0.2">
      <c r="E117" s="2"/>
    </row>
    <row r="118" spans="5:5" x14ac:dyDescent="0.2">
      <c r="E118" s="2"/>
    </row>
    <row r="119" spans="5:5" x14ac:dyDescent="0.2">
      <c r="E119" s="2"/>
    </row>
    <row r="120" spans="5:5" x14ac:dyDescent="0.2">
      <c r="E120" s="2"/>
    </row>
    <row r="121" spans="5:5" x14ac:dyDescent="0.2">
      <c r="E121" s="2"/>
    </row>
    <row r="122" spans="5:5" x14ac:dyDescent="0.2">
      <c r="E122" s="2"/>
    </row>
    <row r="123" spans="5:5" x14ac:dyDescent="0.2">
      <c r="E123" s="2"/>
    </row>
    <row r="124" spans="5:5" x14ac:dyDescent="0.2">
      <c r="E124" s="2"/>
    </row>
    <row r="125" spans="5:5" x14ac:dyDescent="0.2">
      <c r="E125" s="2"/>
    </row>
    <row r="126" spans="5:5" x14ac:dyDescent="0.2">
      <c r="E126" s="2"/>
    </row>
    <row r="127" spans="5:5" x14ac:dyDescent="0.2">
      <c r="E127" s="2"/>
    </row>
    <row r="128" spans="5:5" x14ac:dyDescent="0.2">
      <c r="E128" s="2"/>
    </row>
    <row r="129" spans="5:5" x14ac:dyDescent="0.2">
      <c r="E129" s="2"/>
    </row>
    <row r="130" spans="5:5" x14ac:dyDescent="0.2"/>
    <row r="131" spans="5:5" x14ac:dyDescent="0.2"/>
    <row r="132" spans="5:5" x14ac:dyDescent="0.2"/>
    <row r="133" spans="5:5" x14ac:dyDescent="0.2"/>
    <row r="134" spans="5:5" x14ac:dyDescent="0.2"/>
    <row r="135" spans="5:5" x14ac:dyDescent="0.2"/>
    <row r="136" spans="5:5" x14ac:dyDescent="0.2"/>
    <row r="137" spans="5:5" x14ac:dyDescent="0.2"/>
    <row r="138" spans="5:5" x14ac:dyDescent="0.2"/>
    <row r="139" spans="5:5" x14ac:dyDescent="0.2"/>
    <row r="140" spans="5:5" x14ac:dyDescent="0.2"/>
    <row r="141" spans="5:5" x14ac:dyDescent="0.2"/>
    <row r="142" spans="5:5" x14ac:dyDescent="0.2"/>
    <row r="143" spans="5:5" x14ac:dyDescent="0.2"/>
    <row r="144" spans="5:5" x14ac:dyDescent="0.2"/>
    <row r="145" x14ac:dyDescent="0.2"/>
    <row r="146" x14ac:dyDescent="0.2"/>
    <row r="147" x14ac:dyDescent="0.2"/>
    <row r="148" x14ac:dyDescent="0.2"/>
    <row r="149" x14ac:dyDescent="0.2"/>
    <row r="150" x14ac:dyDescent="0.2"/>
    <row r="151" x14ac:dyDescent="0.2"/>
    <row r="152" x14ac:dyDescent="0.2"/>
    <row r="153" x14ac:dyDescent="0.2"/>
    <row r="154" x14ac:dyDescent="0.2"/>
    <row r="155" x14ac:dyDescent="0.2"/>
    <row r="156" x14ac:dyDescent="0.2"/>
    <row r="157" x14ac:dyDescent="0.2"/>
    <row r="158" x14ac:dyDescent="0.2"/>
    <row r="159" x14ac:dyDescent="0.2"/>
    <row r="160" x14ac:dyDescent="0.2"/>
    <row r="161" x14ac:dyDescent="0.2"/>
    <row r="162" x14ac:dyDescent="0.2"/>
    <row r="163" x14ac:dyDescent="0.2"/>
    <row r="164" x14ac:dyDescent="0.2"/>
    <row r="165" x14ac:dyDescent="0.2"/>
    <row r="166" x14ac:dyDescent="0.2"/>
    <row r="167" x14ac:dyDescent="0.2"/>
    <row r="168" x14ac:dyDescent="0.2"/>
    <row r="169" x14ac:dyDescent="0.2"/>
    <row r="170" x14ac:dyDescent="0.2"/>
    <row r="171" x14ac:dyDescent="0.2"/>
    <row r="172" x14ac:dyDescent="0.2"/>
    <row r="173" x14ac:dyDescent="0.2"/>
    <row r="174" x14ac:dyDescent="0.2"/>
    <row r="175" x14ac:dyDescent="0.2"/>
    <row r="176" x14ac:dyDescent="0.2"/>
    <row r="177" x14ac:dyDescent="0.2"/>
    <row r="178" x14ac:dyDescent="0.2"/>
    <row r="179" x14ac:dyDescent="0.2"/>
    <row r="180" x14ac:dyDescent="0.2"/>
    <row r="181" x14ac:dyDescent="0.2"/>
    <row r="182" x14ac:dyDescent="0.2"/>
    <row r="183" x14ac:dyDescent="0.2"/>
    <row r="184" x14ac:dyDescent="0.2"/>
    <row r="185" x14ac:dyDescent="0.2"/>
    <row r="186" x14ac:dyDescent="0.2"/>
    <row r="187" x14ac:dyDescent="0.2"/>
    <row r="188" x14ac:dyDescent="0.2"/>
    <row r="189" x14ac:dyDescent="0.2"/>
    <row r="190" x14ac:dyDescent="0.2"/>
    <row r="191" x14ac:dyDescent="0.2"/>
    <row r="192" x14ac:dyDescent="0.2"/>
    <row r="193" x14ac:dyDescent="0.2"/>
    <row r="194" x14ac:dyDescent="0.2"/>
    <row r="195" x14ac:dyDescent="0.2"/>
    <row r="196" x14ac:dyDescent="0.2"/>
    <row r="197" x14ac:dyDescent="0.2"/>
    <row r="198" x14ac:dyDescent="0.2"/>
    <row r="199" x14ac:dyDescent="0.2"/>
    <row r="200" x14ac:dyDescent="0.2"/>
    <row r="201" x14ac:dyDescent="0.2"/>
    <row r="202" x14ac:dyDescent="0.2"/>
    <row r="203" x14ac:dyDescent="0.2"/>
    <row r="204" x14ac:dyDescent="0.2"/>
    <row r="205" x14ac:dyDescent="0.2"/>
    <row r="206" x14ac:dyDescent="0.2"/>
    <row r="207" x14ac:dyDescent="0.2"/>
    <row r="208" x14ac:dyDescent="0.2"/>
    <row r="209" x14ac:dyDescent="0.2"/>
    <row r="210" x14ac:dyDescent="0.2"/>
    <row r="211" x14ac:dyDescent="0.2"/>
    <row r="212" x14ac:dyDescent="0.2"/>
    <row r="213" x14ac:dyDescent="0.2"/>
    <row r="214" x14ac:dyDescent="0.2"/>
    <row r="215" x14ac:dyDescent="0.2"/>
    <row r="216" x14ac:dyDescent="0.2"/>
    <row r="217" x14ac:dyDescent="0.2"/>
    <row r="218" x14ac:dyDescent="0.2"/>
    <row r="219" x14ac:dyDescent="0.2"/>
    <row r="220" x14ac:dyDescent="0.2"/>
    <row r="221" x14ac:dyDescent="0.2"/>
    <row r="222" x14ac:dyDescent="0.2"/>
    <row r="223" x14ac:dyDescent="0.2"/>
    <row r="224" x14ac:dyDescent="0.2"/>
    <row r="225" x14ac:dyDescent="0.2"/>
    <row r="226" x14ac:dyDescent="0.2"/>
    <row r="227" x14ac:dyDescent="0.2"/>
    <row r="228" x14ac:dyDescent="0.2"/>
    <row r="229" x14ac:dyDescent="0.2"/>
    <row r="230" x14ac:dyDescent="0.2"/>
    <row r="231" x14ac:dyDescent="0.2"/>
    <row r="232" x14ac:dyDescent="0.2"/>
    <row r="233" x14ac:dyDescent="0.2"/>
    <row r="234" x14ac:dyDescent="0.2"/>
    <row r="235" x14ac:dyDescent="0.2"/>
    <row r="236" x14ac:dyDescent="0.2"/>
    <row r="237" x14ac:dyDescent="0.2"/>
    <row r="238" x14ac:dyDescent="0.2"/>
    <row r="239" x14ac:dyDescent="0.2"/>
    <row r="240" x14ac:dyDescent="0.2"/>
    <row r="241" x14ac:dyDescent="0.2"/>
    <row r="242" x14ac:dyDescent="0.2"/>
    <row r="243" x14ac:dyDescent="0.2"/>
    <row r="244" x14ac:dyDescent="0.2"/>
    <row r="245" x14ac:dyDescent="0.2"/>
    <row r="246" x14ac:dyDescent="0.2"/>
    <row r="247" x14ac:dyDescent="0.2"/>
    <row r="248" x14ac:dyDescent="0.2"/>
    <row r="249" x14ac:dyDescent="0.2"/>
    <row r="250" x14ac:dyDescent="0.2"/>
    <row r="251" x14ac:dyDescent="0.2"/>
    <row r="252" x14ac:dyDescent="0.2"/>
    <row r="253" x14ac:dyDescent="0.2"/>
    <row r="254" x14ac:dyDescent="0.2"/>
    <row r="255" x14ac:dyDescent="0.2"/>
    <row r="256" x14ac:dyDescent="0.2"/>
    <row r="257" x14ac:dyDescent="0.2"/>
    <row r="258" x14ac:dyDescent="0.2"/>
    <row r="259" x14ac:dyDescent="0.2"/>
    <row r="260" x14ac:dyDescent="0.2"/>
    <row r="261" x14ac:dyDescent="0.2"/>
    <row r="262" x14ac:dyDescent="0.2"/>
    <row r="263" x14ac:dyDescent="0.2"/>
    <row r="264" x14ac:dyDescent="0.2"/>
    <row r="265" x14ac:dyDescent="0.2"/>
    <row r="266" x14ac:dyDescent="0.2"/>
    <row r="267" x14ac:dyDescent="0.2"/>
    <row r="268" x14ac:dyDescent="0.2"/>
    <row r="269" x14ac:dyDescent="0.2"/>
    <row r="270" x14ac:dyDescent="0.2"/>
    <row r="271" x14ac:dyDescent="0.2"/>
    <row r="272" x14ac:dyDescent="0.2"/>
    <row r="273" x14ac:dyDescent="0.2"/>
    <row r="274" x14ac:dyDescent="0.2"/>
    <row r="275" x14ac:dyDescent="0.2"/>
    <row r="276" x14ac:dyDescent="0.2"/>
    <row r="277" x14ac:dyDescent="0.2"/>
    <row r="278" x14ac:dyDescent="0.2"/>
    <row r="279" x14ac:dyDescent="0.2"/>
    <row r="280" x14ac:dyDescent="0.2"/>
    <row r="281" x14ac:dyDescent="0.2"/>
    <row r="282" x14ac:dyDescent="0.2"/>
    <row r="283" x14ac:dyDescent="0.2"/>
    <row r="284" x14ac:dyDescent="0.2"/>
    <row r="285" x14ac:dyDescent="0.2"/>
    <row r="286" x14ac:dyDescent="0.2"/>
    <row r="287" x14ac:dyDescent="0.2"/>
    <row r="288" x14ac:dyDescent="0.2"/>
    <row r="289" x14ac:dyDescent="0.2"/>
    <row r="290" x14ac:dyDescent="0.2"/>
    <row r="291" x14ac:dyDescent="0.2"/>
    <row r="292" x14ac:dyDescent="0.2"/>
    <row r="293" x14ac:dyDescent="0.2"/>
    <row r="294" x14ac:dyDescent="0.2"/>
    <row r="295" x14ac:dyDescent="0.2"/>
    <row r="296" x14ac:dyDescent="0.2"/>
    <row r="297" x14ac:dyDescent="0.2"/>
    <row r="298" x14ac:dyDescent="0.2"/>
    <row r="299" x14ac:dyDescent="0.2"/>
    <row r="300" x14ac:dyDescent="0.2"/>
    <row r="301" x14ac:dyDescent="0.2"/>
    <row r="302" x14ac:dyDescent="0.2"/>
    <row r="303" x14ac:dyDescent="0.2"/>
    <row r="304" x14ac:dyDescent="0.2"/>
    <row r="305" x14ac:dyDescent="0.2"/>
    <row r="306" x14ac:dyDescent="0.2"/>
    <row r="307" x14ac:dyDescent="0.2"/>
    <row r="308" x14ac:dyDescent="0.2"/>
    <row r="309" x14ac:dyDescent="0.2"/>
    <row r="310" x14ac:dyDescent="0.2"/>
    <row r="311" x14ac:dyDescent="0.2"/>
    <row r="312" x14ac:dyDescent="0.2"/>
    <row r="313" x14ac:dyDescent="0.2"/>
    <row r="314" x14ac:dyDescent="0.2"/>
    <row r="315" x14ac:dyDescent="0.2"/>
    <row r="316" x14ac:dyDescent="0.2"/>
    <row r="317" x14ac:dyDescent="0.2"/>
    <row r="318" x14ac:dyDescent="0.2"/>
    <row r="319" x14ac:dyDescent="0.2"/>
    <row r="320" x14ac:dyDescent="0.2"/>
    <row r="321" x14ac:dyDescent="0.2"/>
    <row r="322" x14ac:dyDescent="0.2"/>
    <row r="323" x14ac:dyDescent="0.2"/>
    <row r="324" x14ac:dyDescent="0.2"/>
    <row r="325" x14ac:dyDescent="0.2"/>
    <row r="326" x14ac:dyDescent="0.2"/>
    <row r="327" x14ac:dyDescent="0.2"/>
    <row r="328" x14ac:dyDescent="0.2"/>
    <row r="329" x14ac:dyDescent="0.2"/>
    <row r="330" x14ac:dyDescent="0.2"/>
    <row r="331" x14ac:dyDescent="0.2"/>
  </sheetData>
  <conditionalFormatting sqref="E2">
    <cfRule type="duplicateValues" dxfId="174" priority="244"/>
  </conditionalFormatting>
  <conditionalFormatting sqref="I2">
    <cfRule type="duplicateValues" dxfId="173" priority="245"/>
  </conditionalFormatting>
  <conditionalFormatting sqref="I2">
    <cfRule type="duplicateValues" dxfId="172" priority="246"/>
    <cfRule type="duplicateValues" dxfId="171" priority="247"/>
  </conditionalFormatting>
  <conditionalFormatting sqref="E3">
    <cfRule type="duplicateValues" dxfId="170" priority="239"/>
  </conditionalFormatting>
  <conditionalFormatting sqref="I3">
    <cfRule type="duplicateValues" dxfId="169" priority="240"/>
  </conditionalFormatting>
  <conditionalFormatting sqref="I3">
    <cfRule type="duplicateValues" dxfId="168" priority="241"/>
    <cfRule type="duplicateValues" dxfId="167" priority="242"/>
  </conditionalFormatting>
  <conditionalFormatting sqref="I3">
    <cfRule type="duplicateValues" dxfId="166" priority="243"/>
  </conditionalFormatting>
  <conditionalFormatting sqref="E4:E6">
    <cfRule type="duplicateValues" dxfId="165" priority="230"/>
  </conditionalFormatting>
  <conditionalFormatting sqref="I4:I6">
    <cfRule type="duplicateValues" dxfId="164" priority="231"/>
  </conditionalFormatting>
  <conditionalFormatting sqref="I4:I6">
    <cfRule type="duplicateValues" dxfId="163" priority="232"/>
    <cfRule type="duplicateValues" dxfId="162" priority="233"/>
  </conditionalFormatting>
  <conditionalFormatting sqref="L1:L1048576">
    <cfRule type="containsText" dxfId="161" priority="2" operator="containsText" text="not due">
      <formula>NOT(ISERROR(SEARCH("not due",L1)))</formula>
    </cfRule>
  </conditionalFormatting>
  <conditionalFormatting sqref="I4:I6">
    <cfRule type="duplicateValues" dxfId="160" priority="394"/>
  </conditionalFormatting>
  <printOptions horizontalCentered="1"/>
  <pageMargins left="0.2" right="0.2" top="0.5" bottom="0.5" header="0.3" footer="0.3"/>
  <pageSetup paperSize="14" scale="78" fitToHeight="0" orientation="landscape" verticalDpi="36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C8"/>
  <sheetViews>
    <sheetView workbookViewId="0">
      <selection activeCell="C8" sqref="C8"/>
    </sheetView>
  </sheetViews>
  <sheetFormatPr defaultRowHeight="15" x14ac:dyDescent="0.25"/>
  <sheetData>
    <row r="3" spans="3:3" x14ac:dyDescent="0.25">
      <c r="C3" t="s">
        <v>570</v>
      </c>
    </row>
    <row r="4" spans="3:3" x14ac:dyDescent="0.25">
      <c r="C4" t="s">
        <v>333</v>
      </c>
    </row>
    <row r="5" spans="3:3" x14ac:dyDescent="0.25">
      <c r="C5" t="s">
        <v>199</v>
      </c>
    </row>
    <row r="6" spans="3:3" x14ac:dyDescent="0.25">
      <c r="C6" t="s">
        <v>569</v>
      </c>
    </row>
    <row r="7" spans="3:3" x14ac:dyDescent="0.25">
      <c r="C7" t="s">
        <v>159</v>
      </c>
    </row>
    <row r="8" spans="3:3" x14ac:dyDescent="0.25">
      <c r="C8" t="s">
        <v>571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86"/>
  <sheetViews>
    <sheetView showGridLines="0" view="pageBreakPreview" zoomScale="60" zoomScaleNormal="90" workbookViewId="0">
      <pane xSplit="7" ySplit="3" topLeftCell="H4" activePane="bottomRight" state="frozen"/>
      <selection activeCell="E45" sqref="E45:E46"/>
      <selection pane="topRight" activeCell="E45" sqref="E45:E46"/>
      <selection pane="bottomLeft" activeCell="E45" sqref="E45:E46"/>
      <selection pane="bottomRight" activeCell="D38" sqref="D38"/>
    </sheetView>
  </sheetViews>
  <sheetFormatPr defaultColWidth="0" defaultRowHeight="15" zeroHeight="1" x14ac:dyDescent="0.25"/>
  <cols>
    <col min="1" max="1" width="2.42578125" style="41" customWidth="1"/>
    <col min="2" max="2" width="9.140625" style="41" customWidth="1"/>
    <col min="3" max="3" width="17" style="41" bestFit="1" customWidth="1"/>
    <col min="4" max="4" width="22" style="41" bestFit="1" customWidth="1"/>
    <col min="5" max="6" width="15.42578125" style="41" customWidth="1"/>
    <col min="7" max="7" width="11.42578125" style="141" bestFit="1" customWidth="1"/>
    <col min="8" max="8" width="17.28515625" style="41" customWidth="1"/>
    <col min="9" max="9" width="38.42578125" style="41" customWidth="1"/>
    <col min="10" max="10" width="12.5703125" style="41" customWidth="1"/>
    <col min="11" max="11" width="44.42578125" style="41" customWidth="1"/>
    <col min="12" max="13" width="18.42578125" style="41" bestFit="1" customWidth="1"/>
    <col min="14" max="16" width="0" style="41" hidden="1" customWidth="1"/>
    <col min="17" max="16384" width="8.5703125" style="41" hidden="1"/>
  </cols>
  <sheetData>
    <row r="1" spans="2:13" ht="15.75" x14ac:dyDescent="0.25">
      <c r="B1" s="164" t="s">
        <v>424</v>
      </c>
    </row>
    <row r="2" spans="2:13" s="141" customFormat="1" ht="31.5" x14ac:dyDescent="0.25">
      <c r="B2" s="40" t="s">
        <v>371</v>
      </c>
      <c r="C2" s="40" t="s">
        <v>75</v>
      </c>
      <c r="D2" s="40" t="s">
        <v>563</v>
      </c>
      <c r="E2" s="40" t="s">
        <v>77</v>
      </c>
      <c r="F2" s="40" t="s">
        <v>78</v>
      </c>
      <c r="G2" s="40" t="s">
        <v>565</v>
      </c>
      <c r="H2" s="40" t="s">
        <v>79</v>
      </c>
      <c r="I2" s="40" t="s">
        <v>80</v>
      </c>
      <c r="J2" s="40" t="s">
        <v>577</v>
      </c>
      <c r="K2" s="40" t="s">
        <v>578</v>
      </c>
      <c r="L2" s="40" t="s">
        <v>391</v>
      </c>
      <c r="M2" s="40"/>
    </row>
    <row r="3" spans="2:13" ht="15.75" x14ac:dyDescent="0.25">
      <c r="B3" s="39"/>
      <c r="C3" s="39"/>
      <c r="D3" s="39"/>
      <c r="E3" s="39"/>
      <c r="F3" s="39"/>
      <c r="G3" s="40"/>
      <c r="H3" s="39"/>
      <c r="I3" s="39"/>
      <c r="J3" s="39"/>
      <c r="K3" s="39"/>
      <c r="L3" s="39"/>
      <c r="M3" s="39"/>
    </row>
    <row r="4" spans="2:13" ht="86.45" customHeight="1" x14ac:dyDescent="0.2">
      <c r="B4" s="42"/>
      <c r="C4" s="172"/>
      <c r="D4" s="216"/>
      <c r="E4" s="217"/>
      <c r="F4" s="217"/>
      <c r="G4" s="218"/>
      <c r="H4" s="219"/>
      <c r="I4" s="220"/>
      <c r="J4" s="220"/>
      <c r="K4" s="175"/>
      <c r="L4" s="174"/>
      <c r="M4" s="174">
        <v>1</v>
      </c>
    </row>
    <row r="5" spans="2:13" ht="155.44999999999999" customHeight="1" x14ac:dyDescent="0.2">
      <c r="B5" s="42"/>
      <c r="C5" s="172"/>
      <c r="D5" s="216"/>
      <c r="E5" s="217"/>
      <c r="F5" s="217"/>
      <c r="G5" s="218"/>
      <c r="H5" s="219"/>
      <c r="I5" s="220"/>
      <c r="J5" s="220"/>
      <c r="K5" s="175"/>
      <c r="L5" s="174"/>
      <c r="M5" s="174">
        <v>1</v>
      </c>
    </row>
    <row r="6" spans="2:13" ht="155.44999999999999" customHeight="1" x14ac:dyDescent="0.2">
      <c r="B6" s="42"/>
      <c r="C6" s="172"/>
      <c r="D6" s="216"/>
      <c r="E6" s="220"/>
      <c r="F6" s="220"/>
      <c r="G6" s="236"/>
      <c r="H6" s="232"/>
      <c r="I6" s="233"/>
      <c r="J6" s="233"/>
      <c r="K6" s="237"/>
      <c r="L6" s="235"/>
      <c r="M6" s="230">
        <v>1</v>
      </c>
    </row>
    <row r="7" spans="2:13" ht="155.44999999999999" customHeight="1" x14ac:dyDescent="0.2">
      <c r="B7" s="42"/>
      <c r="C7" s="172"/>
      <c r="D7" s="216"/>
      <c r="E7" s="220"/>
      <c r="F7" s="220"/>
      <c r="G7" s="236"/>
      <c r="H7" s="232"/>
      <c r="I7" s="233"/>
      <c r="J7" s="233"/>
      <c r="K7" s="237"/>
      <c r="L7" s="235"/>
      <c r="M7" s="231"/>
    </row>
    <row r="8" spans="2:13" ht="155.44999999999999" customHeight="1" x14ac:dyDescent="0.2">
      <c r="B8" s="42"/>
      <c r="C8" s="172"/>
      <c r="D8" s="216"/>
      <c r="E8" s="220"/>
      <c r="F8" s="220"/>
      <c r="G8" s="218"/>
      <c r="H8" s="219"/>
      <c r="I8" s="220"/>
      <c r="J8" s="220"/>
      <c r="K8" s="175"/>
      <c r="L8" s="174"/>
      <c r="M8" s="174">
        <v>1</v>
      </c>
    </row>
    <row r="9" spans="2:13" ht="155.44999999999999" customHeight="1" x14ac:dyDescent="0.2">
      <c r="B9" s="42"/>
      <c r="C9" s="172"/>
      <c r="D9" s="216"/>
      <c r="E9" s="232"/>
      <c r="F9" s="229"/>
      <c r="G9" s="218"/>
      <c r="H9" s="219"/>
      <c r="I9" s="233"/>
      <c r="J9" s="233"/>
      <c r="K9" s="234"/>
      <c r="L9" s="235"/>
      <c r="M9" s="178">
        <v>1</v>
      </c>
    </row>
    <row r="10" spans="2:13" ht="155.44999999999999" customHeight="1" x14ac:dyDescent="0.2">
      <c r="B10" s="42"/>
      <c r="C10" s="172"/>
      <c r="D10" s="216"/>
      <c r="E10" s="232"/>
      <c r="F10" s="229"/>
      <c r="G10" s="218"/>
      <c r="H10" s="233"/>
      <c r="I10" s="233"/>
      <c r="J10" s="233"/>
      <c r="K10" s="234"/>
      <c r="L10" s="235"/>
      <c r="M10" s="178">
        <v>1</v>
      </c>
    </row>
    <row r="11" spans="2:13" ht="155.44999999999999" customHeight="1" x14ac:dyDescent="0.2">
      <c r="B11" s="42"/>
      <c r="C11" s="172"/>
      <c r="D11" s="216"/>
      <c r="E11" s="232"/>
      <c r="F11" s="229"/>
      <c r="G11" s="218"/>
      <c r="H11" s="233"/>
      <c r="I11" s="233"/>
      <c r="J11" s="233"/>
      <c r="K11" s="234"/>
      <c r="L11" s="235"/>
      <c r="M11" s="178">
        <v>1</v>
      </c>
    </row>
    <row r="12" spans="2:13" ht="155.44999999999999" customHeight="1" x14ac:dyDescent="0.2">
      <c r="B12" s="42"/>
      <c r="C12" s="172"/>
      <c r="D12" s="216"/>
      <c r="E12" s="220"/>
      <c r="F12" s="220"/>
      <c r="G12" s="217"/>
      <c r="H12" s="217"/>
      <c r="I12" s="220"/>
      <c r="J12" s="220"/>
      <c r="K12" s="175"/>
      <c r="L12" s="174"/>
      <c r="M12" s="174">
        <v>1</v>
      </c>
    </row>
    <row r="13" spans="2:13" ht="155.44999999999999" customHeight="1" x14ac:dyDescent="0.2">
      <c r="B13" s="42"/>
      <c r="C13" s="172"/>
      <c r="D13" s="216"/>
      <c r="E13" s="220"/>
      <c r="F13" s="220"/>
      <c r="G13" s="218"/>
      <c r="H13" s="219"/>
      <c r="I13" s="220"/>
      <c r="J13" s="220"/>
      <c r="K13" s="175"/>
      <c r="L13" s="174"/>
      <c r="M13" s="174">
        <v>1</v>
      </c>
    </row>
    <row r="14" spans="2:13" ht="155.44999999999999" customHeight="1" x14ac:dyDescent="0.2">
      <c r="B14" s="42"/>
      <c r="C14" s="172"/>
      <c r="D14" s="216"/>
      <c r="E14" s="220"/>
      <c r="F14" s="220"/>
      <c r="G14" s="218"/>
      <c r="H14" s="219"/>
      <c r="I14" s="220"/>
      <c r="J14" s="220"/>
      <c r="K14" s="175"/>
      <c r="L14" s="174"/>
      <c r="M14" s="174">
        <v>1</v>
      </c>
    </row>
    <row r="15" spans="2:13" ht="155.44999999999999" customHeight="1" x14ac:dyDescent="0.2">
      <c r="B15" s="42"/>
      <c r="C15" s="172"/>
      <c r="D15" s="216"/>
      <c r="E15" s="220"/>
      <c r="F15" s="220"/>
      <c r="G15" s="218"/>
      <c r="H15" s="219"/>
      <c r="I15" s="220"/>
      <c r="J15" s="220"/>
      <c r="K15" s="175"/>
      <c r="L15" s="174"/>
      <c r="M15" s="174">
        <v>1</v>
      </c>
    </row>
    <row r="16" spans="2:13" ht="155.44999999999999" customHeight="1" x14ac:dyDescent="0.2">
      <c r="B16" s="42"/>
      <c r="C16" s="172"/>
      <c r="D16" s="216"/>
      <c r="E16" s="220"/>
      <c r="F16" s="220"/>
      <c r="G16" s="218"/>
      <c r="H16" s="219"/>
      <c r="I16" s="220"/>
      <c r="J16" s="220"/>
      <c r="K16" s="175"/>
      <c r="L16" s="174"/>
      <c r="M16" s="174">
        <v>1</v>
      </c>
    </row>
    <row r="17" spans="2:13" ht="155.44999999999999" customHeight="1" x14ac:dyDescent="0.2">
      <c r="B17" s="42"/>
      <c r="C17" s="172"/>
      <c r="D17" s="216"/>
      <c r="E17" s="220"/>
      <c r="F17" s="220"/>
      <c r="G17" s="218"/>
      <c r="H17" s="219"/>
      <c r="I17" s="220"/>
      <c r="J17" s="220"/>
      <c r="K17" s="175"/>
      <c r="L17" s="174"/>
      <c r="M17" s="174">
        <v>1</v>
      </c>
    </row>
    <row r="18" spans="2:13" ht="155.44999999999999" customHeight="1" x14ac:dyDescent="0.2">
      <c r="B18" s="42"/>
      <c r="C18" s="172"/>
      <c r="D18" s="216"/>
      <c r="E18" s="220"/>
      <c r="F18" s="220"/>
      <c r="G18" s="218"/>
      <c r="H18" s="219"/>
      <c r="I18" s="220"/>
      <c r="J18" s="220"/>
      <c r="K18" s="175"/>
      <c r="L18" s="174"/>
      <c r="M18" s="174">
        <v>1</v>
      </c>
    </row>
    <row r="19" spans="2:13" ht="155.44999999999999" customHeight="1" x14ac:dyDescent="0.2">
      <c r="B19" s="42"/>
      <c r="C19" s="172"/>
      <c r="D19" s="216"/>
      <c r="E19" s="220"/>
      <c r="F19" s="220"/>
      <c r="G19" s="218"/>
      <c r="H19" s="219"/>
      <c r="I19" s="220"/>
      <c r="J19" s="220"/>
      <c r="K19" s="175"/>
      <c r="L19" s="174"/>
      <c r="M19" s="174">
        <v>1</v>
      </c>
    </row>
    <row r="20" spans="2:13" ht="155.44999999999999" customHeight="1" x14ac:dyDescent="0.2">
      <c r="B20" s="42"/>
      <c r="C20" s="172"/>
      <c r="D20" s="216"/>
      <c r="E20" s="220"/>
      <c r="F20" s="220"/>
      <c r="G20" s="218"/>
      <c r="H20" s="219"/>
      <c r="I20" s="220"/>
      <c r="J20" s="220"/>
      <c r="K20" s="174"/>
      <c r="L20" s="174"/>
      <c r="M20" s="174">
        <v>1</v>
      </c>
    </row>
    <row r="21" spans="2:13" ht="155.44999999999999" customHeight="1" x14ac:dyDescent="0.2">
      <c r="B21" s="42"/>
      <c r="C21" s="172"/>
      <c r="D21" s="216"/>
      <c r="E21" s="220"/>
      <c r="F21" s="220"/>
      <c r="G21" s="218"/>
      <c r="H21" s="219"/>
      <c r="I21" s="220"/>
      <c r="J21" s="220"/>
      <c r="K21" s="174"/>
      <c r="L21" s="174"/>
      <c r="M21" s="174">
        <v>1</v>
      </c>
    </row>
    <row r="22" spans="2:13" ht="155.44999999999999" customHeight="1" x14ac:dyDescent="0.2">
      <c r="B22" s="42"/>
      <c r="C22" s="172"/>
      <c r="D22" s="216"/>
      <c r="E22" s="219"/>
      <c r="F22" s="219"/>
      <c r="G22" s="218"/>
      <c r="H22" s="219"/>
      <c r="I22" s="220"/>
      <c r="J22" s="220"/>
      <c r="K22" s="174"/>
      <c r="L22" s="174"/>
      <c r="M22" s="174">
        <v>1</v>
      </c>
    </row>
    <row r="23" spans="2:13" ht="155.44999999999999" customHeight="1" x14ac:dyDescent="0.2">
      <c r="B23" s="42"/>
      <c r="C23" s="172"/>
      <c r="D23" s="216"/>
      <c r="E23" s="220"/>
      <c r="F23" s="220"/>
      <c r="G23" s="218"/>
      <c r="H23" s="219"/>
      <c r="I23" s="220"/>
      <c r="J23" s="220"/>
      <c r="K23" s="175"/>
      <c r="L23" s="174"/>
      <c r="M23" s="174">
        <v>1</v>
      </c>
    </row>
    <row r="24" spans="2:13" ht="155.44999999999999" customHeight="1" x14ac:dyDescent="0.2">
      <c r="B24" s="42"/>
      <c r="C24" s="172"/>
      <c r="D24" s="216"/>
      <c r="E24" s="220"/>
      <c r="F24" s="220"/>
      <c r="G24" s="218"/>
      <c r="H24" s="219"/>
      <c r="I24" s="220"/>
      <c r="J24" s="220"/>
      <c r="K24" s="175"/>
      <c r="L24" s="174"/>
      <c r="M24" s="174">
        <v>1</v>
      </c>
    </row>
    <row r="25" spans="2:13" ht="155.44999999999999" customHeight="1" x14ac:dyDescent="0.2">
      <c r="B25" s="42"/>
      <c r="C25" s="172"/>
      <c r="D25" s="216"/>
      <c r="E25" s="220"/>
      <c r="F25" s="220"/>
      <c r="G25" s="218"/>
      <c r="H25" s="219"/>
      <c r="I25" s="220"/>
      <c r="J25" s="220"/>
      <c r="K25" s="175"/>
      <c r="L25" s="174"/>
      <c r="M25" s="174">
        <v>1</v>
      </c>
    </row>
    <row r="26" spans="2:13" ht="155.44999999999999" customHeight="1" x14ac:dyDescent="0.2">
      <c r="B26" s="42"/>
      <c r="C26" s="172"/>
      <c r="D26" s="216"/>
      <c r="E26" s="220"/>
      <c r="F26" s="220"/>
      <c r="G26" s="218"/>
      <c r="H26" s="219"/>
      <c r="I26" s="220"/>
      <c r="J26" s="220"/>
      <c r="K26" s="175"/>
      <c r="L26" s="174"/>
      <c r="M26" s="174">
        <v>1</v>
      </c>
    </row>
    <row r="27" spans="2:13" ht="155.44999999999999" customHeight="1" x14ac:dyDescent="0.2">
      <c r="B27" s="42"/>
      <c r="C27" s="172"/>
      <c r="D27" s="216"/>
      <c r="E27" s="220"/>
      <c r="F27" s="220"/>
      <c r="G27" s="218"/>
      <c r="H27" s="220"/>
      <c r="I27" s="220"/>
      <c r="J27" s="220"/>
      <c r="K27" s="174"/>
      <c r="L27" s="174"/>
      <c r="M27" s="174">
        <v>1</v>
      </c>
    </row>
    <row r="28" spans="2:13" ht="155.44999999999999" customHeight="1" x14ac:dyDescent="0.2">
      <c r="B28" s="42"/>
      <c r="C28" s="172"/>
      <c r="D28" s="216"/>
      <c r="E28" s="220"/>
      <c r="F28" s="220"/>
      <c r="G28" s="218"/>
      <c r="H28" s="220"/>
      <c r="I28" s="220"/>
      <c r="J28" s="220"/>
      <c r="K28" s="174"/>
      <c r="L28" s="174"/>
      <c r="M28" s="174">
        <v>1</v>
      </c>
    </row>
    <row r="29" spans="2:13" ht="155.44999999999999" customHeight="1" x14ac:dyDescent="0.2">
      <c r="B29" s="42"/>
      <c r="C29" s="172"/>
      <c r="D29" s="216"/>
      <c r="E29" s="220"/>
      <c r="F29" s="220"/>
      <c r="G29" s="218"/>
      <c r="H29" s="220"/>
      <c r="I29" s="220"/>
      <c r="J29" s="220"/>
      <c r="K29" s="174"/>
      <c r="L29" s="174"/>
      <c r="M29" s="174">
        <v>1</v>
      </c>
    </row>
    <row r="30" spans="2:13" ht="155.44999999999999" customHeight="1" x14ac:dyDescent="0.2">
      <c r="B30" s="42"/>
      <c r="C30" s="172"/>
      <c r="D30" s="216"/>
      <c r="E30" s="220"/>
      <c r="F30" s="220"/>
      <c r="G30" s="218"/>
      <c r="H30" s="220"/>
      <c r="I30" s="220"/>
      <c r="J30" s="220"/>
      <c r="K30" s="174"/>
      <c r="L30" s="174"/>
      <c r="M30" s="174">
        <v>1</v>
      </c>
    </row>
    <row r="31" spans="2:13" ht="155.44999999999999" customHeight="1" x14ac:dyDescent="0.2">
      <c r="B31" s="42"/>
      <c r="C31" s="172"/>
      <c r="D31" s="216"/>
      <c r="E31" s="220"/>
      <c r="F31" s="220"/>
      <c r="G31" s="218"/>
      <c r="H31" s="220"/>
      <c r="I31" s="220"/>
      <c r="J31" s="220"/>
      <c r="K31" s="174"/>
      <c r="L31" s="174"/>
      <c r="M31" s="174">
        <v>1</v>
      </c>
    </row>
    <row r="32" spans="2:13" ht="155.44999999999999" customHeight="1" x14ac:dyDescent="0.2">
      <c r="B32" s="42"/>
      <c r="C32" s="172"/>
      <c r="D32" s="216"/>
      <c r="E32" s="220"/>
      <c r="F32" s="220"/>
      <c r="G32" s="218"/>
      <c r="H32" s="220"/>
      <c r="I32" s="220"/>
      <c r="J32" s="220"/>
      <c r="K32" s="174"/>
      <c r="L32" s="174"/>
      <c r="M32" s="174">
        <v>1</v>
      </c>
    </row>
    <row r="33" spans="1:13" x14ac:dyDescent="0.2">
      <c r="A33" s="169"/>
      <c r="B33" s="213"/>
      <c r="C33" s="180"/>
      <c r="D33" s="221"/>
      <c r="E33" s="221"/>
      <c r="F33" s="221"/>
      <c r="G33" s="222"/>
      <c r="H33" s="180"/>
      <c r="I33" s="180"/>
      <c r="J33" s="223"/>
      <c r="K33" s="181"/>
      <c r="L33" s="211"/>
      <c r="M33" s="212">
        <v>1</v>
      </c>
    </row>
    <row r="34" spans="1:13" x14ac:dyDescent="0.25">
      <c r="A34" s="171"/>
      <c r="B34" s="213"/>
      <c r="C34" s="179"/>
      <c r="D34" s="221"/>
      <c r="E34" s="221"/>
      <c r="F34" s="221"/>
      <c r="G34" s="222"/>
      <c r="H34" s="180"/>
      <c r="I34" s="180"/>
      <c r="J34" s="223"/>
      <c r="K34" s="179"/>
      <c r="L34" s="211"/>
      <c r="M34" s="212">
        <v>1</v>
      </c>
    </row>
    <row r="35" spans="1:13" x14ac:dyDescent="0.25">
      <c r="A35" s="154"/>
      <c r="B35" s="213"/>
      <c r="C35" s="180"/>
      <c r="D35" s="224"/>
      <c r="E35" s="221"/>
      <c r="F35" s="221"/>
      <c r="G35" s="222"/>
      <c r="H35" s="221"/>
      <c r="I35" s="225"/>
      <c r="J35" s="223"/>
      <c r="K35" s="179"/>
      <c r="L35" s="211"/>
      <c r="M35" s="212">
        <v>1</v>
      </c>
    </row>
    <row r="36" spans="1:13" x14ac:dyDescent="0.25">
      <c r="A36" s="154"/>
      <c r="B36" s="213"/>
      <c r="C36" s="180"/>
      <c r="D36" s="226"/>
      <c r="E36" s="227"/>
      <c r="F36" s="227"/>
      <c r="G36" s="222"/>
      <c r="H36" s="244"/>
      <c r="I36" s="238"/>
      <c r="J36" s="240"/>
      <c r="K36" s="242"/>
      <c r="L36" s="211"/>
      <c r="M36" s="212">
        <v>1</v>
      </c>
    </row>
    <row r="37" spans="1:13" x14ac:dyDescent="0.25">
      <c r="A37" s="154"/>
      <c r="B37" s="213"/>
      <c r="C37" s="180"/>
      <c r="D37" s="226"/>
      <c r="E37" s="227"/>
      <c r="F37" s="227"/>
      <c r="G37" s="222"/>
      <c r="H37" s="244"/>
      <c r="I37" s="239"/>
      <c r="J37" s="241"/>
      <c r="K37" s="243"/>
      <c r="L37" s="211"/>
      <c r="M37" s="212">
        <v>1</v>
      </c>
    </row>
    <row r="38" spans="1:13" ht="216.6" customHeight="1" x14ac:dyDescent="0.25">
      <c r="A38" s="154"/>
      <c r="B38" s="213"/>
      <c r="C38" s="180"/>
      <c r="D38" s="226"/>
      <c r="E38" s="221"/>
      <c r="F38" s="221"/>
      <c r="G38" s="222"/>
      <c r="H38" s="221"/>
      <c r="I38" s="225"/>
      <c r="J38" s="228"/>
      <c r="K38" s="179"/>
      <c r="L38" s="211"/>
      <c r="M38" s="212">
        <v>1</v>
      </c>
    </row>
    <row r="39" spans="1:13" x14ac:dyDescent="0.25">
      <c r="I39" s="41" t="s">
        <v>576</v>
      </c>
      <c r="J39" s="210"/>
    </row>
    <row r="40" spans="1:13" x14ac:dyDescent="0.25">
      <c r="B40" s="41" t="s">
        <v>576</v>
      </c>
      <c r="C40" s="41" t="s">
        <v>576</v>
      </c>
      <c r="D40" s="41" t="s">
        <v>576</v>
      </c>
      <c r="E40" s="41" t="s">
        <v>576</v>
      </c>
      <c r="G40" s="41" t="s">
        <v>576</v>
      </c>
      <c r="H40" s="41" t="s">
        <v>576</v>
      </c>
    </row>
    <row r="41" spans="1:13" x14ac:dyDescent="0.25"/>
    <row r="42" spans="1:13" x14ac:dyDescent="0.25"/>
    <row r="43" spans="1:13" x14ac:dyDescent="0.25"/>
    <row r="44" spans="1:13" x14ac:dyDescent="0.25"/>
    <row r="45" spans="1:13" x14ac:dyDescent="0.25"/>
    <row r="46" spans="1:13" x14ac:dyDescent="0.25"/>
    <row r="47" spans="1:13" x14ac:dyDescent="0.25"/>
    <row r="48" spans="1:13" x14ac:dyDescent="0.25"/>
    <row r="49" x14ac:dyDescent="0.25"/>
    <row r="50" x14ac:dyDescent="0.25"/>
    <row r="51" x14ac:dyDescent="0.25"/>
    <row r="52" x14ac:dyDescent="0.25"/>
    <row r="53" x14ac:dyDescent="0.25"/>
    <row r="54" x14ac:dyDescent="0.25"/>
    <row r="55" x14ac:dyDescent="0.25"/>
    <row r="56" x14ac:dyDescent="0.25"/>
    <row r="57" x14ac:dyDescent="0.25"/>
    <row r="58" x14ac:dyDescent="0.25"/>
    <row r="59" x14ac:dyDescent="0.25"/>
    <row r="60" x14ac:dyDescent="0.25"/>
    <row r="61" x14ac:dyDescent="0.25"/>
    <row r="62" x14ac:dyDescent="0.25"/>
    <row r="63" x14ac:dyDescent="0.25"/>
    <row r="64" x14ac:dyDescent="0.25"/>
    <row r="65" x14ac:dyDescent="0.25"/>
    <row r="66" x14ac:dyDescent="0.25"/>
    <row r="67" x14ac:dyDescent="0.25"/>
    <row r="68" x14ac:dyDescent="0.25"/>
    <row r="69" x14ac:dyDescent="0.25"/>
    <row r="70" x14ac:dyDescent="0.25"/>
    <row r="71" x14ac:dyDescent="0.25"/>
    <row r="72" x14ac:dyDescent="0.25"/>
    <row r="73" x14ac:dyDescent="0.25"/>
    <row r="74" x14ac:dyDescent="0.25"/>
    <row r="75" x14ac:dyDescent="0.25"/>
    <row r="76" x14ac:dyDescent="0.25"/>
    <row r="77" x14ac:dyDescent="0.25"/>
    <row r="78" x14ac:dyDescent="0.25"/>
    <row r="79" x14ac:dyDescent="0.25"/>
    <row r="80" x14ac:dyDescent="0.25"/>
    <row r="81" x14ac:dyDescent="0.25"/>
    <row r="82" x14ac:dyDescent="0.25"/>
    <row r="83" x14ac:dyDescent="0.25"/>
    <row r="84" hidden="1" x14ac:dyDescent="0.25"/>
    <row r="85" hidden="1" x14ac:dyDescent="0.25"/>
    <row r="86" hidden="1" x14ac:dyDescent="0.25"/>
  </sheetData>
  <mergeCells count="17">
    <mergeCell ref="I36:I37"/>
    <mergeCell ref="J36:J37"/>
    <mergeCell ref="K36:K37"/>
    <mergeCell ref="H36:H37"/>
    <mergeCell ref="I9:I11"/>
    <mergeCell ref="M6:M7"/>
    <mergeCell ref="E9:E11"/>
    <mergeCell ref="J9:J11"/>
    <mergeCell ref="K9:K11"/>
    <mergeCell ref="L9:L11"/>
    <mergeCell ref="H6:H7"/>
    <mergeCell ref="H10:H11"/>
    <mergeCell ref="G6:G7"/>
    <mergeCell ref="J6:J7"/>
    <mergeCell ref="K6:K7"/>
    <mergeCell ref="L6:L7"/>
    <mergeCell ref="I6:I7"/>
  </mergeCells>
  <conditionalFormatting sqref="K32">
    <cfRule type="containsText" dxfId="159" priority="30" operator="containsText" text="not due">
      <formula>NOT(ISERROR(SEARCH("not due",K32)))</formula>
    </cfRule>
  </conditionalFormatting>
  <conditionalFormatting sqref="K16:K17">
    <cfRule type="containsText" dxfId="158" priority="57" operator="containsText" text="not due">
      <formula>NOT(ISERROR(SEARCH("not due",K16)))</formula>
    </cfRule>
  </conditionalFormatting>
  <conditionalFormatting sqref="K5">
    <cfRule type="containsText" dxfId="157" priority="79" operator="containsText" text="not yet started">
      <formula>NOT(ISERROR(SEARCH("not yet started",K5)))</formula>
    </cfRule>
    <cfRule type="containsText" dxfId="156" priority="80" operator="containsText" text="ongoing">
      <formula>NOT(ISERROR(SEARCH("ongoing",K5)))</formula>
    </cfRule>
    <cfRule type="containsText" dxfId="155" priority="81" operator="containsText" text="no update yet">
      <formula>NOT(ISERROR(SEARCH("no update yet",K5)))</formula>
    </cfRule>
  </conditionalFormatting>
  <conditionalFormatting sqref="K4">
    <cfRule type="containsText" dxfId="154" priority="76" operator="containsText" text="not yet started">
      <formula>NOT(ISERROR(SEARCH("not yet started",K4)))</formula>
    </cfRule>
    <cfRule type="containsText" dxfId="153" priority="77" operator="containsText" text="ongoing">
      <formula>NOT(ISERROR(SEARCH("ongoing",K4)))</formula>
    </cfRule>
    <cfRule type="containsText" dxfId="152" priority="78" operator="containsText" text="no update yet">
      <formula>NOT(ISERROR(SEARCH("no update yet",K4)))</formula>
    </cfRule>
  </conditionalFormatting>
  <conditionalFormatting sqref="K4:K5">
    <cfRule type="containsText" dxfId="151" priority="75" operator="containsText" text="not due">
      <formula>NOT(ISERROR(SEARCH("not due",K4)))</formula>
    </cfRule>
  </conditionalFormatting>
  <conditionalFormatting sqref="K6">
    <cfRule type="containsText" dxfId="150" priority="71" operator="containsText" text="not yet started">
      <formula>NOT(ISERROR(SEARCH("not yet started",K6)))</formula>
    </cfRule>
    <cfRule type="containsText" dxfId="149" priority="72" operator="containsText" text="ongoing">
      <formula>NOT(ISERROR(SEARCH("ongoing",K6)))</formula>
    </cfRule>
    <cfRule type="containsText" dxfId="148" priority="73" operator="containsText" text="no update yet">
      <formula>NOT(ISERROR(SEARCH("no update yet",K6)))</formula>
    </cfRule>
  </conditionalFormatting>
  <conditionalFormatting sqref="K6:K8">
    <cfRule type="containsText" dxfId="147" priority="70" operator="containsText" text="not due">
      <formula>NOT(ISERROR(SEARCH("not due",K6)))</formula>
    </cfRule>
  </conditionalFormatting>
  <conditionalFormatting sqref="K9:K11">
    <cfRule type="containsText" dxfId="146" priority="69" operator="containsText" text="not due">
      <formula>NOT(ISERROR(SEARCH("not due",K9)))</formula>
    </cfRule>
  </conditionalFormatting>
  <conditionalFormatting sqref="K12">
    <cfRule type="containsText" dxfId="145" priority="66" operator="containsText" text="not yet started">
      <formula>NOT(ISERROR(SEARCH("not yet started",K12)))</formula>
    </cfRule>
    <cfRule type="containsText" dxfId="144" priority="67" operator="containsText" text="ongoing">
      <formula>NOT(ISERROR(SEARCH("ongoing",K12)))</formula>
    </cfRule>
    <cfRule type="containsText" dxfId="143" priority="68" operator="containsText" text="no update yet">
      <formula>NOT(ISERROR(SEARCH("no update yet",K12)))</formula>
    </cfRule>
  </conditionalFormatting>
  <conditionalFormatting sqref="K12">
    <cfRule type="containsText" dxfId="142" priority="65" operator="containsText" text="not due">
      <formula>NOT(ISERROR(SEARCH("not due",K12)))</formula>
    </cfRule>
  </conditionalFormatting>
  <conditionalFormatting sqref="K13:K15">
    <cfRule type="containsText" dxfId="141" priority="62" operator="containsText" text="not yet started">
      <formula>NOT(ISERROR(SEARCH("not yet started",K13)))</formula>
    </cfRule>
    <cfRule type="containsText" dxfId="140" priority="63" operator="containsText" text="ongoing">
      <formula>NOT(ISERROR(SEARCH("ongoing",K13)))</formula>
    </cfRule>
    <cfRule type="containsText" dxfId="139" priority="64" operator="containsText" text="no update yet">
      <formula>NOT(ISERROR(SEARCH("no update yet",K13)))</formula>
    </cfRule>
  </conditionalFormatting>
  <conditionalFormatting sqref="K13:K15">
    <cfRule type="containsText" dxfId="138" priority="61" operator="containsText" text="not due">
      <formula>NOT(ISERROR(SEARCH("not due",K13)))</formula>
    </cfRule>
  </conditionalFormatting>
  <conditionalFormatting sqref="K16:K17">
    <cfRule type="containsText" dxfId="137" priority="58" operator="containsText" text="not yet started">
      <formula>NOT(ISERROR(SEARCH("not yet started",K16)))</formula>
    </cfRule>
    <cfRule type="containsText" dxfId="136" priority="59" operator="containsText" text="ongoing">
      <formula>NOT(ISERROR(SEARCH("ongoing",K16)))</formula>
    </cfRule>
    <cfRule type="containsText" dxfId="135" priority="60" operator="containsText" text="no update yet">
      <formula>NOT(ISERROR(SEARCH("no update yet",K16)))</formula>
    </cfRule>
  </conditionalFormatting>
  <conditionalFormatting sqref="K26:K27">
    <cfRule type="containsText" dxfId="134" priority="37" operator="containsText" text="not due">
      <formula>NOT(ISERROR(SEARCH("not due",K26)))</formula>
    </cfRule>
  </conditionalFormatting>
  <conditionalFormatting sqref="K18:K19">
    <cfRule type="containsText" dxfId="133" priority="54" operator="containsText" text="not yet started">
      <formula>NOT(ISERROR(SEARCH("not yet started",K18)))</formula>
    </cfRule>
    <cfRule type="containsText" dxfId="132" priority="55" operator="containsText" text="ongoing">
      <formula>NOT(ISERROR(SEARCH("ongoing",K18)))</formula>
    </cfRule>
    <cfRule type="containsText" dxfId="131" priority="56" operator="containsText" text="no update yet">
      <formula>NOT(ISERROR(SEARCH("no update yet",K18)))</formula>
    </cfRule>
  </conditionalFormatting>
  <conditionalFormatting sqref="K18:K19">
    <cfRule type="containsText" dxfId="130" priority="53" operator="containsText" text="not due">
      <formula>NOT(ISERROR(SEARCH("not due",K18)))</formula>
    </cfRule>
  </conditionalFormatting>
  <conditionalFormatting sqref="K20:K21">
    <cfRule type="containsText" dxfId="129" priority="51" operator="containsText" text="not due">
      <formula>NOT(ISERROR(SEARCH("not due",K20)))</formula>
    </cfRule>
  </conditionalFormatting>
  <conditionalFormatting sqref="K23">
    <cfRule type="containsText" dxfId="128" priority="48" operator="containsText" text="not yet started">
      <formula>NOT(ISERROR(SEARCH("not yet started",K23)))</formula>
    </cfRule>
    <cfRule type="containsText" dxfId="127" priority="49" operator="containsText" text="ongoing">
      <formula>NOT(ISERROR(SEARCH("ongoing",K23)))</formula>
    </cfRule>
    <cfRule type="containsText" dxfId="126" priority="50" operator="containsText" text="no update yet">
      <formula>NOT(ISERROR(SEARCH("no update yet",K23)))</formula>
    </cfRule>
  </conditionalFormatting>
  <conditionalFormatting sqref="K24">
    <cfRule type="containsText" dxfId="125" priority="45" operator="containsText" text="not yet started">
      <formula>NOT(ISERROR(SEARCH("not yet started",K24)))</formula>
    </cfRule>
    <cfRule type="containsText" dxfId="124" priority="46" operator="containsText" text="ongoing">
      <formula>NOT(ISERROR(SEARCH("ongoing",K24)))</formula>
    </cfRule>
    <cfRule type="containsText" dxfId="123" priority="47" operator="containsText" text="no update yet">
      <formula>NOT(ISERROR(SEARCH("no update yet",K24)))</formula>
    </cfRule>
  </conditionalFormatting>
  <conditionalFormatting sqref="K25">
    <cfRule type="containsText" dxfId="122" priority="42" operator="containsText" text="not yet started">
      <formula>NOT(ISERROR(SEARCH("not yet started",K25)))</formula>
    </cfRule>
    <cfRule type="containsText" dxfId="121" priority="43" operator="containsText" text="ongoing">
      <formula>NOT(ISERROR(SEARCH("ongoing",K25)))</formula>
    </cfRule>
    <cfRule type="containsText" dxfId="120" priority="44" operator="containsText" text="no update yet">
      <formula>NOT(ISERROR(SEARCH("no update yet",K25)))</formula>
    </cfRule>
  </conditionalFormatting>
  <conditionalFormatting sqref="K22:K25">
    <cfRule type="containsText" dxfId="119" priority="40" operator="containsText" text="not due">
      <formula>NOT(ISERROR(SEARCH("not due",K22)))</formula>
    </cfRule>
  </conditionalFormatting>
  <conditionalFormatting sqref="K28:K31">
    <cfRule type="containsText" dxfId="118" priority="32" operator="containsText" text="not due">
      <formula>NOT(ISERROR(SEARCH("not due",K28)))</formula>
    </cfRule>
  </conditionalFormatting>
  <conditionalFormatting sqref="E33:F33">
    <cfRule type="duplicateValues" dxfId="117" priority="25"/>
  </conditionalFormatting>
  <conditionalFormatting sqref="J33">
    <cfRule type="duplicateValues" dxfId="116" priority="26"/>
  </conditionalFormatting>
  <conditionalFormatting sqref="J33">
    <cfRule type="duplicateValues" dxfId="115" priority="27"/>
    <cfRule type="duplicateValues" dxfId="114" priority="28"/>
  </conditionalFormatting>
  <conditionalFormatting sqref="J33">
    <cfRule type="duplicateValues" dxfId="113" priority="29"/>
  </conditionalFormatting>
  <conditionalFormatting sqref="I34">
    <cfRule type="duplicateValues" dxfId="112" priority="20"/>
  </conditionalFormatting>
  <conditionalFormatting sqref="I34">
    <cfRule type="duplicateValues" dxfId="111" priority="21"/>
    <cfRule type="duplicateValues" dxfId="110" priority="22"/>
  </conditionalFormatting>
  <conditionalFormatting sqref="I34">
    <cfRule type="duplicateValues" dxfId="109" priority="23"/>
  </conditionalFormatting>
  <conditionalFormatting sqref="E34:F34">
    <cfRule type="duplicateValues" dxfId="108" priority="18"/>
  </conditionalFormatting>
  <conditionalFormatting sqref="I38">
    <cfRule type="duplicateValues" dxfId="107" priority="8"/>
  </conditionalFormatting>
  <conditionalFormatting sqref="I38">
    <cfRule type="duplicateValues" dxfId="106" priority="9"/>
    <cfRule type="duplicateValues" dxfId="105" priority="10"/>
  </conditionalFormatting>
  <conditionalFormatting sqref="I38">
    <cfRule type="duplicateValues" dxfId="104" priority="11"/>
  </conditionalFormatting>
  <conditionalFormatting sqref="E38:F38">
    <cfRule type="duplicateValues" dxfId="103" priority="7"/>
  </conditionalFormatting>
  <conditionalFormatting sqref="I35">
    <cfRule type="duplicateValues" dxfId="102" priority="2"/>
  </conditionalFormatting>
  <conditionalFormatting sqref="I35">
    <cfRule type="duplicateValues" dxfId="101" priority="3"/>
    <cfRule type="duplicateValues" dxfId="100" priority="4"/>
  </conditionalFormatting>
  <conditionalFormatting sqref="I35">
    <cfRule type="duplicateValues" dxfId="99" priority="5"/>
  </conditionalFormatting>
  <conditionalFormatting sqref="E35:F35">
    <cfRule type="duplicateValues" dxfId="98" priority="1"/>
  </conditionalFormatting>
  <printOptions horizontalCentered="1"/>
  <pageMargins left="0.2" right="0.2" top="0.5" bottom="0.5" header="0.3" footer="0.3"/>
  <pageSetup paperSize="14" orientation="landscape" verticalDpi="300"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'C:\Users\glaiza.malonzo.LFUGGOC\Desktop\to do\AAIDC ZHFI\[MNL OPS Issues Monitoring_as of Aug 14, 2019.xlsx]Dropdown References'!#REF!</xm:f>
          </x14:formula1>
          <xm:sqref>K9:K25 K4:K6 G8:G11 G4:G6 G13:G32</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F54"/>
  <sheetViews>
    <sheetView showGridLines="0" tabSelected="1" view="pageBreakPreview" topLeftCell="A28" zoomScale="115" zoomScaleNormal="70" zoomScaleSheetLayoutView="115" workbookViewId="0">
      <selection activeCell="H8" sqref="H8"/>
    </sheetView>
  </sheetViews>
  <sheetFormatPr defaultColWidth="0" defaultRowHeight="15" zeroHeight="1" x14ac:dyDescent="0.2"/>
  <cols>
    <col min="1" max="1" width="3.5703125" style="1" customWidth="1"/>
    <col min="2" max="2" width="36.42578125" style="29" customWidth="1"/>
    <col min="3" max="3" width="18.5703125" style="18" bestFit="1" customWidth="1"/>
    <col min="4" max="4" width="19.42578125" style="29" bestFit="1" customWidth="1"/>
    <col min="5" max="5" width="10.7109375" style="29" bestFit="1" customWidth="1"/>
    <col min="6" max="6" width="14.5703125" style="29" customWidth="1"/>
    <col min="7" max="7" width="10.5703125" style="29" bestFit="1" customWidth="1"/>
    <col min="8" max="8" width="21.42578125" style="29" customWidth="1"/>
    <col min="9" max="10" width="8.5703125" style="4" customWidth="1"/>
    <col min="11" max="11" width="8.5703125" style="1" customWidth="1"/>
    <col min="12" max="13" width="0" style="1" hidden="1" customWidth="1"/>
    <col min="14" max="14" width="8.85546875" style="1" hidden="1" customWidth="1"/>
    <col min="15" max="15" width="16.5703125" style="1" hidden="1" customWidth="1"/>
    <col min="16" max="16" width="5.5703125" style="1" hidden="1" customWidth="1"/>
    <col min="17" max="17" width="13.85546875" style="1" hidden="1" customWidth="1"/>
    <col min="18" max="18" width="8.85546875" style="1" hidden="1" customWidth="1"/>
    <col min="19" max="32" width="0" style="1" hidden="1" customWidth="1"/>
    <col min="33" max="16384" width="8.5703125" style="1" hidden="1"/>
  </cols>
  <sheetData>
    <row r="1" spans="1:10" x14ac:dyDescent="0.2"/>
    <row r="2" spans="1:10" ht="31.5" x14ac:dyDescent="0.25">
      <c r="B2" s="146" t="str">
        <f>'1 - Lead_Ongoing'!B2</f>
        <v>LA FILIPINA UY GONGCO GROUP OF COMPANIES</v>
      </c>
    </row>
    <row r="3" spans="1:10" ht="31.5" x14ac:dyDescent="0.25">
      <c r="B3" s="146" t="str">
        <f>'1 - Lead_Ongoing'!B3</f>
        <v>INTERNAL AUDIT DEPARTMENT</v>
      </c>
    </row>
    <row r="4" spans="1:10" ht="31.5" x14ac:dyDescent="0.25">
      <c r="B4" s="146" t="str">
        <f>'1 - Lead_Ongoing'!B4</f>
        <v>MONITORING OF OPEN ACTION ITEMS</v>
      </c>
    </row>
    <row r="5" spans="1:10" ht="47.25" x14ac:dyDescent="0.25">
      <c r="B5" s="146" t="str">
        <f>'1 - Lead_Ongoing'!B5</f>
        <v>As of -___________________________</v>
      </c>
    </row>
    <row r="6" spans="1:10" x14ac:dyDescent="0.2"/>
    <row r="7" spans="1:10" ht="15.75" x14ac:dyDescent="0.25">
      <c r="B7" s="5" t="s">
        <v>270</v>
      </c>
      <c r="C7" s="7"/>
      <c r="D7" s="83"/>
      <c r="E7" s="83"/>
      <c r="F7" s="83"/>
      <c r="G7" s="83"/>
      <c r="H7" s="83"/>
    </row>
    <row r="8" spans="1:10" s="18" customFormat="1" ht="63" x14ac:dyDescent="0.25">
      <c r="A8" s="8"/>
      <c r="B8" s="98" t="s">
        <v>1</v>
      </c>
      <c r="C8" s="147" t="s">
        <v>2</v>
      </c>
      <c r="D8" s="98" t="s">
        <v>566</v>
      </c>
      <c r="E8" s="98" t="s">
        <v>3</v>
      </c>
      <c r="F8" s="98" t="s">
        <v>271</v>
      </c>
      <c r="G8" s="98" t="s">
        <v>4</v>
      </c>
      <c r="H8" s="98" t="s">
        <v>581</v>
      </c>
      <c r="I8" s="99"/>
      <c r="J8" s="99"/>
    </row>
    <row r="9" spans="1:10" ht="30" x14ac:dyDescent="0.2">
      <c r="A9" s="7">
        <v>1</v>
      </c>
      <c r="B9" s="144" t="s">
        <v>5</v>
      </c>
      <c r="C9" s="148" t="s">
        <v>6</v>
      </c>
      <c r="D9" s="145"/>
      <c r="E9" s="170"/>
      <c r="F9" s="170"/>
      <c r="G9" s="170"/>
      <c r="H9" s="170">
        <f>D9+E9-F9-G9</f>
        <v>0</v>
      </c>
      <c r="J9" s="52"/>
    </row>
    <row r="10" spans="1:10" x14ac:dyDescent="0.2">
      <c r="A10" s="7">
        <v>2</v>
      </c>
      <c r="B10" s="144" t="s">
        <v>7</v>
      </c>
      <c r="C10" s="148" t="s">
        <v>8</v>
      </c>
      <c r="D10" s="145"/>
      <c r="E10" s="170"/>
      <c r="F10" s="170"/>
      <c r="G10" s="170"/>
      <c r="H10" s="170">
        <f t="shared" ref="H10:H43" si="0">D10+E10-F10-G10</f>
        <v>0</v>
      </c>
      <c r="J10" s="52"/>
    </row>
    <row r="11" spans="1:10" x14ac:dyDescent="0.2">
      <c r="A11" s="7">
        <v>3</v>
      </c>
      <c r="B11" s="144" t="s">
        <v>9</v>
      </c>
      <c r="C11" s="148" t="s">
        <v>10</v>
      </c>
      <c r="D11" s="145"/>
      <c r="E11" s="170"/>
      <c r="F11" s="170"/>
      <c r="G11" s="170"/>
      <c r="H11" s="170">
        <f t="shared" si="0"/>
        <v>0</v>
      </c>
      <c r="J11" s="52"/>
    </row>
    <row r="12" spans="1:10" ht="30" x14ac:dyDescent="0.2">
      <c r="A12" s="7">
        <v>4</v>
      </c>
      <c r="B12" s="144" t="s">
        <v>11</v>
      </c>
      <c r="C12" s="148" t="s">
        <v>12</v>
      </c>
      <c r="D12" s="145"/>
      <c r="E12" s="170"/>
      <c r="F12" s="170"/>
      <c r="G12" s="170"/>
      <c r="H12" s="170">
        <f t="shared" si="0"/>
        <v>0</v>
      </c>
      <c r="J12" s="52"/>
    </row>
    <row r="13" spans="1:10" x14ac:dyDescent="0.2">
      <c r="A13" s="7">
        <v>5</v>
      </c>
      <c r="B13" s="144" t="s">
        <v>13</v>
      </c>
      <c r="C13" s="148" t="s">
        <v>14</v>
      </c>
      <c r="D13" s="145"/>
      <c r="E13" s="170"/>
      <c r="F13" s="170"/>
      <c r="G13" s="170"/>
      <c r="H13" s="170">
        <f t="shared" si="0"/>
        <v>0</v>
      </c>
      <c r="J13" s="52"/>
    </row>
    <row r="14" spans="1:10" ht="30" x14ac:dyDescent="0.2">
      <c r="A14" s="7">
        <v>6</v>
      </c>
      <c r="B14" s="144" t="s">
        <v>15</v>
      </c>
      <c r="C14" s="148" t="s">
        <v>16</v>
      </c>
      <c r="D14" s="145"/>
      <c r="E14" s="170"/>
      <c r="F14" s="170"/>
      <c r="G14" s="170"/>
      <c r="H14" s="170">
        <f t="shared" si="0"/>
        <v>0</v>
      </c>
      <c r="J14" s="52"/>
    </row>
    <row r="15" spans="1:10" x14ac:dyDescent="0.2">
      <c r="A15" s="7">
        <v>7</v>
      </c>
      <c r="B15" s="144" t="s">
        <v>17</v>
      </c>
      <c r="C15" s="148" t="s">
        <v>18</v>
      </c>
      <c r="D15" s="145"/>
      <c r="E15" s="170"/>
      <c r="F15" s="170"/>
      <c r="G15" s="170"/>
      <c r="H15" s="170">
        <f t="shared" si="0"/>
        <v>0</v>
      </c>
      <c r="J15" s="52"/>
    </row>
    <row r="16" spans="1:10" x14ac:dyDescent="0.2">
      <c r="A16" s="7">
        <v>8</v>
      </c>
      <c r="B16" s="144" t="s">
        <v>19</v>
      </c>
      <c r="C16" s="148" t="s">
        <v>20</v>
      </c>
      <c r="D16" s="145"/>
      <c r="E16" s="170"/>
      <c r="F16" s="170"/>
      <c r="G16" s="170"/>
      <c r="H16" s="170">
        <f t="shared" si="0"/>
        <v>0</v>
      </c>
      <c r="J16" s="52"/>
    </row>
    <row r="17" spans="1:10" x14ac:dyDescent="0.2">
      <c r="A17" s="7">
        <v>9</v>
      </c>
      <c r="B17" s="144" t="s">
        <v>21</v>
      </c>
      <c r="C17" s="148" t="s">
        <v>22</v>
      </c>
      <c r="D17" s="145"/>
      <c r="E17" s="170"/>
      <c r="F17" s="170"/>
      <c r="G17" s="170"/>
      <c r="H17" s="170">
        <f t="shared" si="0"/>
        <v>0</v>
      </c>
      <c r="J17" s="52"/>
    </row>
    <row r="18" spans="1:10" ht="30" x14ac:dyDescent="0.2">
      <c r="A18" s="7">
        <v>10</v>
      </c>
      <c r="B18" s="144" t="s">
        <v>23</v>
      </c>
      <c r="C18" s="148" t="s">
        <v>24</v>
      </c>
      <c r="D18" s="145"/>
      <c r="E18" s="170"/>
      <c r="F18" s="170"/>
      <c r="G18" s="170"/>
      <c r="H18" s="170">
        <f t="shared" si="0"/>
        <v>0</v>
      </c>
      <c r="J18" s="52"/>
    </row>
    <row r="19" spans="1:10" ht="30" x14ac:dyDescent="0.2">
      <c r="A19" s="7">
        <v>11</v>
      </c>
      <c r="B19" s="144" t="s">
        <v>25</v>
      </c>
      <c r="C19" s="148" t="s">
        <v>26</v>
      </c>
      <c r="D19" s="145"/>
      <c r="E19" s="170"/>
      <c r="F19" s="170"/>
      <c r="G19" s="170"/>
      <c r="H19" s="170">
        <f t="shared" si="0"/>
        <v>0</v>
      </c>
      <c r="J19" s="52"/>
    </row>
    <row r="20" spans="1:10" ht="30" x14ac:dyDescent="0.2">
      <c r="A20" s="7">
        <v>12</v>
      </c>
      <c r="B20" s="144" t="s">
        <v>27</v>
      </c>
      <c r="C20" s="148" t="s">
        <v>28</v>
      </c>
      <c r="D20" s="145"/>
      <c r="E20" s="170"/>
      <c r="F20" s="170"/>
      <c r="G20" s="170"/>
      <c r="H20" s="170">
        <f t="shared" si="0"/>
        <v>0</v>
      </c>
      <c r="J20" s="52"/>
    </row>
    <row r="21" spans="1:10" ht="30" x14ac:dyDescent="0.2">
      <c r="A21" s="7">
        <v>13</v>
      </c>
      <c r="B21" s="144" t="s">
        <v>29</v>
      </c>
      <c r="C21" s="148" t="s">
        <v>30</v>
      </c>
      <c r="D21" s="145"/>
      <c r="E21" s="170"/>
      <c r="F21" s="170"/>
      <c r="G21" s="170"/>
      <c r="H21" s="170">
        <f t="shared" si="0"/>
        <v>0</v>
      </c>
      <c r="J21" s="52"/>
    </row>
    <row r="22" spans="1:10" ht="30" x14ac:dyDescent="0.2">
      <c r="A22" s="7">
        <v>14</v>
      </c>
      <c r="B22" s="144" t="s">
        <v>31</v>
      </c>
      <c r="C22" s="148" t="s">
        <v>32</v>
      </c>
      <c r="D22" s="145"/>
      <c r="E22" s="170"/>
      <c r="F22" s="170"/>
      <c r="G22" s="170"/>
      <c r="H22" s="170">
        <f t="shared" si="0"/>
        <v>0</v>
      </c>
      <c r="J22" s="52"/>
    </row>
    <row r="23" spans="1:10" ht="30" x14ac:dyDescent="0.2">
      <c r="A23" s="7">
        <v>15</v>
      </c>
      <c r="B23" s="144" t="s">
        <v>33</v>
      </c>
      <c r="C23" s="148" t="s">
        <v>34</v>
      </c>
      <c r="D23" s="145"/>
      <c r="E23" s="170"/>
      <c r="F23" s="170"/>
      <c r="G23" s="170"/>
      <c r="H23" s="170">
        <f t="shared" si="0"/>
        <v>0</v>
      </c>
      <c r="J23" s="53"/>
    </row>
    <row r="24" spans="1:10" ht="30" x14ac:dyDescent="0.2">
      <c r="A24" s="7">
        <v>16</v>
      </c>
      <c r="B24" s="142" t="s">
        <v>35</v>
      </c>
      <c r="C24" s="148" t="s">
        <v>36</v>
      </c>
      <c r="D24" s="145"/>
      <c r="E24" s="170"/>
      <c r="F24" s="170"/>
      <c r="G24" s="170"/>
      <c r="H24" s="170">
        <f t="shared" si="0"/>
        <v>0</v>
      </c>
      <c r="J24" s="52"/>
    </row>
    <row r="25" spans="1:10" x14ac:dyDescent="0.2">
      <c r="A25" s="7">
        <v>17</v>
      </c>
      <c r="B25" s="142" t="s">
        <v>37</v>
      </c>
      <c r="C25" s="148" t="s">
        <v>38</v>
      </c>
      <c r="D25" s="145"/>
      <c r="E25" s="170"/>
      <c r="F25" s="170"/>
      <c r="G25" s="170"/>
      <c r="H25" s="170">
        <f t="shared" si="0"/>
        <v>0</v>
      </c>
      <c r="J25" s="52"/>
    </row>
    <row r="26" spans="1:10" ht="30" x14ac:dyDescent="0.2">
      <c r="A26" s="7">
        <v>18</v>
      </c>
      <c r="B26" s="142" t="s">
        <v>39</v>
      </c>
      <c r="C26" s="148" t="s">
        <v>40</v>
      </c>
      <c r="D26" s="145"/>
      <c r="E26" s="170"/>
      <c r="F26" s="170"/>
      <c r="G26" s="170"/>
      <c r="H26" s="170">
        <f t="shared" si="0"/>
        <v>0</v>
      </c>
      <c r="J26" s="52"/>
    </row>
    <row r="27" spans="1:10" ht="30" x14ac:dyDescent="0.2">
      <c r="A27" s="7">
        <v>19</v>
      </c>
      <c r="B27" s="144" t="s">
        <v>41</v>
      </c>
      <c r="C27" s="148" t="s">
        <v>42</v>
      </c>
      <c r="D27" s="145"/>
      <c r="E27" s="170"/>
      <c r="F27" s="170"/>
      <c r="G27" s="170"/>
      <c r="H27" s="170">
        <f t="shared" si="0"/>
        <v>0</v>
      </c>
      <c r="J27" s="52"/>
    </row>
    <row r="28" spans="1:10" x14ac:dyDescent="0.2">
      <c r="A28" s="7">
        <v>20</v>
      </c>
      <c r="B28" s="144" t="s">
        <v>43</v>
      </c>
      <c r="C28" s="148" t="s">
        <v>44</v>
      </c>
      <c r="D28" s="145"/>
      <c r="E28" s="170"/>
      <c r="F28" s="170"/>
      <c r="G28" s="170"/>
      <c r="H28" s="170">
        <f t="shared" si="0"/>
        <v>0</v>
      </c>
      <c r="J28" s="52"/>
    </row>
    <row r="29" spans="1:10" x14ac:dyDescent="0.2">
      <c r="A29" s="7">
        <v>21</v>
      </c>
      <c r="B29" s="144" t="s">
        <v>45</v>
      </c>
      <c r="C29" s="148" t="s">
        <v>46</v>
      </c>
      <c r="D29" s="145"/>
      <c r="E29" s="170"/>
      <c r="F29" s="170"/>
      <c r="G29" s="170"/>
      <c r="H29" s="170">
        <f t="shared" si="0"/>
        <v>0</v>
      </c>
      <c r="J29" s="52"/>
    </row>
    <row r="30" spans="1:10" x14ac:dyDescent="0.2">
      <c r="A30" s="7">
        <v>22</v>
      </c>
      <c r="B30" s="143" t="s">
        <v>47</v>
      </c>
      <c r="C30" s="14" t="s">
        <v>48</v>
      </c>
      <c r="D30" s="145"/>
      <c r="E30" s="170"/>
      <c r="F30" s="170"/>
      <c r="G30" s="170"/>
      <c r="H30" s="170">
        <f t="shared" si="0"/>
        <v>0</v>
      </c>
      <c r="J30" s="52"/>
    </row>
    <row r="31" spans="1:10" x14ac:dyDescent="0.2">
      <c r="A31" s="7">
        <v>23</v>
      </c>
      <c r="B31" s="143" t="s">
        <v>49</v>
      </c>
      <c r="C31" s="14" t="s">
        <v>50</v>
      </c>
      <c r="D31" s="145"/>
      <c r="E31" s="170"/>
      <c r="F31" s="170"/>
      <c r="G31" s="170"/>
      <c r="H31" s="170">
        <f t="shared" si="0"/>
        <v>0</v>
      </c>
      <c r="J31" s="52"/>
    </row>
    <row r="32" spans="1:10" ht="30" x14ac:dyDescent="0.2">
      <c r="A32" s="7">
        <v>24</v>
      </c>
      <c r="B32" s="144" t="s">
        <v>51</v>
      </c>
      <c r="C32" s="148" t="s">
        <v>52</v>
      </c>
      <c r="D32" s="145"/>
      <c r="E32" s="170"/>
      <c r="F32" s="170"/>
      <c r="G32" s="170"/>
      <c r="H32" s="170">
        <f t="shared" si="0"/>
        <v>0</v>
      </c>
      <c r="J32" s="52"/>
    </row>
    <row r="33" spans="1:10" x14ac:dyDescent="0.2">
      <c r="A33" s="7">
        <v>25</v>
      </c>
      <c r="B33" s="144" t="s">
        <v>53</v>
      </c>
      <c r="C33" s="148" t="s">
        <v>54</v>
      </c>
      <c r="D33" s="145"/>
      <c r="E33" s="170"/>
      <c r="F33" s="170"/>
      <c r="G33" s="170"/>
      <c r="H33" s="170">
        <f t="shared" si="0"/>
        <v>0</v>
      </c>
      <c r="J33" s="52"/>
    </row>
    <row r="34" spans="1:10" x14ac:dyDescent="0.2">
      <c r="A34" s="7">
        <v>26</v>
      </c>
      <c r="B34" s="144" t="s">
        <v>55</v>
      </c>
      <c r="C34" s="148" t="s">
        <v>56</v>
      </c>
      <c r="D34" s="145"/>
      <c r="E34" s="170"/>
      <c r="F34" s="170"/>
      <c r="G34" s="170"/>
      <c r="H34" s="170">
        <f t="shared" si="0"/>
        <v>0</v>
      </c>
      <c r="J34" s="52"/>
    </row>
    <row r="35" spans="1:10" x14ac:dyDescent="0.2">
      <c r="A35" s="7">
        <v>27</v>
      </c>
      <c r="B35" s="144" t="s">
        <v>57</v>
      </c>
      <c r="C35" s="148" t="s">
        <v>58</v>
      </c>
      <c r="D35" s="145"/>
      <c r="E35" s="170"/>
      <c r="F35" s="170"/>
      <c r="G35" s="170"/>
      <c r="H35" s="170">
        <f t="shared" si="0"/>
        <v>0</v>
      </c>
      <c r="J35" s="52"/>
    </row>
    <row r="36" spans="1:10" x14ac:dyDescent="0.2">
      <c r="A36" s="7">
        <v>28</v>
      </c>
      <c r="B36" s="144" t="s">
        <v>59</v>
      </c>
      <c r="C36" s="148" t="s">
        <v>60</v>
      </c>
      <c r="D36" s="145"/>
      <c r="E36" s="170"/>
      <c r="F36" s="170"/>
      <c r="G36" s="170"/>
      <c r="H36" s="170">
        <f t="shared" si="0"/>
        <v>0</v>
      </c>
      <c r="J36" s="52"/>
    </row>
    <row r="37" spans="1:10" x14ac:dyDescent="0.2">
      <c r="A37" s="7">
        <v>29</v>
      </c>
      <c r="B37" s="144" t="s">
        <v>61</v>
      </c>
      <c r="C37" s="148" t="s">
        <v>62</v>
      </c>
      <c r="D37" s="145"/>
      <c r="E37" s="170"/>
      <c r="F37" s="170"/>
      <c r="G37" s="170"/>
      <c r="H37" s="170">
        <f t="shared" si="0"/>
        <v>0</v>
      </c>
      <c r="J37" s="52"/>
    </row>
    <row r="38" spans="1:10" x14ac:dyDescent="0.2">
      <c r="A38" s="7">
        <v>30</v>
      </c>
      <c r="B38" s="144" t="s">
        <v>63</v>
      </c>
      <c r="C38" s="148" t="s">
        <v>64</v>
      </c>
      <c r="D38" s="145"/>
      <c r="E38" s="170"/>
      <c r="F38" s="170"/>
      <c r="G38" s="170"/>
      <c r="H38" s="170">
        <f t="shared" si="0"/>
        <v>0</v>
      </c>
      <c r="J38" s="52"/>
    </row>
    <row r="39" spans="1:10" x14ac:dyDescent="0.2">
      <c r="A39" s="7">
        <v>31</v>
      </c>
      <c r="B39" s="144" t="s">
        <v>65</v>
      </c>
      <c r="C39" s="148" t="s">
        <v>66</v>
      </c>
      <c r="D39" s="145"/>
      <c r="E39" s="170"/>
      <c r="F39" s="170"/>
      <c r="G39" s="170"/>
      <c r="H39" s="170">
        <f t="shared" si="0"/>
        <v>0</v>
      </c>
      <c r="J39" s="52"/>
    </row>
    <row r="40" spans="1:10" x14ac:dyDescent="0.2">
      <c r="A40" s="7">
        <v>32</v>
      </c>
      <c r="B40" s="144" t="s">
        <v>67</v>
      </c>
      <c r="C40" s="148" t="s">
        <v>68</v>
      </c>
      <c r="D40" s="145"/>
      <c r="E40" s="170"/>
      <c r="F40" s="170"/>
      <c r="G40" s="170"/>
      <c r="H40" s="170">
        <f t="shared" si="0"/>
        <v>0</v>
      </c>
      <c r="J40" s="52"/>
    </row>
    <row r="41" spans="1:10" x14ac:dyDescent="0.2">
      <c r="A41" s="7">
        <v>33</v>
      </c>
      <c r="B41" s="144" t="s">
        <v>69</v>
      </c>
      <c r="C41" s="148" t="s">
        <v>275</v>
      </c>
      <c r="D41" s="145"/>
      <c r="E41" s="170"/>
      <c r="F41" s="170"/>
      <c r="G41" s="170"/>
      <c r="H41" s="170">
        <f t="shared" si="0"/>
        <v>0</v>
      </c>
      <c r="J41" s="52"/>
    </row>
    <row r="42" spans="1:10" x14ac:dyDescent="0.2">
      <c r="A42" s="7">
        <v>34</v>
      </c>
      <c r="B42" s="144" t="s">
        <v>70</v>
      </c>
      <c r="C42" s="148" t="s">
        <v>71</v>
      </c>
      <c r="D42" s="145"/>
      <c r="E42" s="170"/>
      <c r="F42" s="170"/>
      <c r="G42" s="170"/>
      <c r="H42" s="170">
        <f t="shared" si="0"/>
        <v>0</v>
      </c>
      <c r="J42" s="52"/>
    </row>
    <row r="43" spans="1:10" x14ac:dyDescent="0.2">
      <c r="A43" s="7">
        <v>35</v>
      </c>
      <c r="B43" s="144" t="s">
        <v>72</v>
      </c>
      <c r="C43" s="148" t="s">
        <v>73</v>
      </c>
      <c r="D43" s="145"/>
      <c r="E43" s="170"/>
      <c r="F43" s="170"/>
      <c r="G43" s="170"/>
      <c r="H43" s="170">
        <f t="shared" si="0"/>
        <v>0</v>
      </c>
      <c r="J43" s="52"/>
    </row>
    <row r="44" spans="1:10" x14ac:dyDescent="0.2">
      <c r="A44" s="7">
        <v>36</v>
      </c>
      <c r="B44" s="214" t="s">
        <v>573</v>
      </c>
      <c r="C44" s="45" t="s">
        <v>572</v>
      </c>
      <c r="D44" s="62"/>
      <c r="E44" s="62"/>
      <c r="F44" s="62"/>
      <c r="G44" s="62"/>
      <c r="H44" s="62"/>
      <c r="J44" s="52"/>
    </row>
    <row r="45" spans="1:10" x14ac:dyDescent="0.2">
      <c r="B45" s="15"/>
      <c r="C45" s="7"/>
      <c r="D45" s="84"/>
      <c r="E45" s="84"/>
      <c r="F45" s="84"/>
      <c r="G45" s="84"/>
      <c r="H45" s="84"/>
      <c r="J45" s="1"/>
    </row>
    <row r="46" spans="1:10" ht="16.5" thickBot="1" x14ac:dyDescent="0.3">
      <c r="B46" s="15"/>
      <c r="C46" s="149" t="s">
        <v>74</v>
      </c>
      <c r="D46" s="85">
        <f>SUM(D9:D43)</f>
        <v>0</v>
      </c>
      <c r="E46" s="85">
        <f>SUM(E9:E43)</f>
        <v>0</v>
      </c>
      <c r="F46" s="85">
        <f>SUM(F9:F43)</f>
        <v>0</v>
      </c>
      <c r="G46" s="85">
        <f>SUM(G9:G43)</f>
        <v>0</v>
      </c>
      <c r="H46" s="85">
        <f>SUM(H9:H43)</f>
        <v>0</v>
      </c>
      <c r="J46" s="52"/>
    </row>
    <row r="47" spans="1:10" ht="15.75" hidden="1" thickTop="1" x14ac:dyDescent="0.2">
      <c r="D47" s="86">
        <f>MAX('5 - List_Not Due'!B:B)-D46</f>
        <v>0</v>
      </c>
      <c r="E47" s="86"/>
      <c r="F47" s="86"/>
      <c r="G47" s="86"/>
      <c r="H47" s="86"/>
    </row>
    <row r="48" spans="1:10" ht="15.75" thickTop="1" x14ac:dyDescent="0.2"/>
    <row r="49" ht="14.85" customHeight="1" x14ac:dyDescent="0.2"/>
    <row r="50" x14ac:dyDescent="0.2"/>
    <row r="51" x14ac:dyDescent="0.2"/>
    <row r="52" hidden="1" x14ac:dyDescent="0.2"/>
    <row r="53" hidden="1" x14ac:dyDescent="0.2"/>
    <row r="54" hidden="1" x14ac:dyDescent="0.2"/>
  </sheetData>
  <autoFilter ref="A8:M43"/>
  <conditionalFormatting sqref="C30:C31">
    <cfRule type="duplicateValues" dxfId="97" priority="39"/>
  </conditionalFormatting>
  <conditionalFormatting sqref="D7 D9:D44 D46">
    <cfRule type="cellIs" dxfId="96" priority="38" operator="greaterThan">
      <formula>0</formula>
    </cfRule>
  </conditionalFormatting>
  <conditionalFormatting sqref="C35">
    <cfRule type="duplicateValues" dxfId="95" priority="40"/>
  </conditionalFormatting>
  <conditionalFormatting sqref="D45">
    <cfRule type="cellIs" dxfId="94" priority="16" operator="greaterThan">
      <formula>0</formula>
    </cfRule>
  </conditionalFormatting>
  <conditionalFormatting sqref="E7:G7">
    <cfRule type="cellIs" dxfId="93" priority="8" operator="greaterThan">
      <formula>0</formula>
    </cfRule>
  </conditionalFormatting>
  <conditionalFormatting sqref="E9:G44">
    <cfRule type="cellIs" dxfId="92" priority="7" operator="greaterThan">
      <formula>0</formula>
    </cfRule>
  </conditionalFormatting>
  <conditionalFormatting sqref="H7">
    <cfRule type="cellIs" dxfId="91" priority="5" operator="greaterThan">
      <formula>0</formula>
    </cfRule>
  </conditionalFormatting>
  <conditionalFormatting sqref="H9:H44">
    <cfRule type="cellIs" dxfId="90" priority="4" operator="greaterThan">
      <formula>0</formula>
    </cfRule>
  </conditionalFormatting>
  <conditionalFormatting sqref="E46:H46">
    <cfRule type="cellIs" dxfId="89" priority="2" operator="greaterThan">
      <formula>0</formula>
    </cfRule>
  </conditionalFormatting>
  <conditionalFormatting sqref="C46 C36:C43 C32:C34 C7:C29">
    <cfRule type="duplicateValues" dxfId="88" priority="397"/>
  </conditionalFormatting>
  <conditionalFormatting sqref="C44">
    <cfRule type="duplicateValues" dxfId="87" priority="1"/>
  </conditionalFormatting>
  <pageMargins left="0.45" right="0.45" top="0.75" bottom="0.75" header="0.3" footer="0.3"/>
  <pageSetup paperSize="14" fitToHeight="0" orientation="landscape"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P9"/>
  <sheetViews>
    <sheetView view="pageBreakPreview" zoomScale="70" zoomScaleNormal="70" zoomScaleSheetLayoutView="70" workbookViewId="0">
      <pane ySplit="5" topLeftCell="A6" activePane="bottomLeft" state="frozen"/>
      <selection pane="bottomLeft" activeCell="I18" sqref="I18"/>
    </sheetView>
  </sheetViews>
  <sheetFormatPr defaultColWidth="0" defaultRowHeight="15" x14ac:dyDescent="0.2"/>
  <cols>
    <col min="1" max="1" width="3.42578125" style="29" customWidth="1"/>
    <col min="2" max="2" width="16.140625" style="29" bestFit="1" customWidth="1"/>
    <col min="3" max="3" width="22" style="29" bestFit="1" customWidth="1"/>
    <col min="4" max="4" width="20.7109375" style="29" bestFit="1" customWidth="1"/>
    <col min="5" max="5" width="7.140625" style="29" bestFit="1" customWidth="1"/>
    <col min="6" max="6" width="9" style="29" bestFit="1" customWidth="1"/>
    <col min="7" max="7" width="4.28515625" style="29" bestFit="1" customWidth="1"/>
    <col min="8" max="8" width="28.42578125" style="29" customWidth="1"/>
    <col min="9" max="9" width="55.42578125" style="29" customWidth="1"/>
    <col min="10" max="10" width="18.42578125" style="29" customWidth="1"/>
    <col min="11" max="11" width="8.5703125" style="158" customWidth="1"/>
    <col min="12" max="12" width="8.5703125" style="29" customWidth="1"/>
    <col min="13" max="16" width="0" style="29" hidden="1" customWidth="1"/>
    <col min="17" max="16384" width="8.5703125" style="29" hidden="1"/>
  </cols>
  <sheetData>
    <row r="2" spans="2:11" ht="15.75" x14ac:dyDescent="0.2">
      <c r="B2" s="54" t="s">
        <v>270</v>
      </c>
      <c r="C2" s="55"/>
      <c r="D2" s="55"/>
      <c r="E2" s="55"/>
      <c r="F2" s="55"/>
      <c r="G2" s="55"/>
      <c r="H2" s="55"/>
      <c r="I2" s="56"/>
      <c r="J2" s="55"/>
    </row>
    <row r="3" spans="2:11" ht="47.25" x14ac:dyDescent="0.2">
      <c r="B3" s="27"/>
      <c r="C3" s="27" t="s">
        <v>75</v>
      </c>
      <c r="D3" s="27" t="s">
        <v>76</v>
      </c>
      <c r="E3" s="27" t="s">
        <v>77</v>
      </c>
      <c r="F3" s="27" t="s">
        <v>78</v>
      </c>
      <c r="G3" s="27" t="s">
        <v>272</v>
      </c>
      <c r="H3" s="27" t="s">
        <v>79</v>
      </c>
      <c r="I3" s="27" t="s">
        <v>80</v>
      </c>
      <c r="J3" s="27" t="s">
        <v>529</v>
      </c>
      <c r="K3" s="159">
        <f>SUBTOTAL(9, K5:K9)</f>
        <v>0</v>
      </c>
    </row>
    <row r="4" spans="2:11" ht="15.75" x14ac:dyDescent="0.2">
      <c r="B4" s="28"/>
      <c r="C4" s="245" t="s">
        <v>574</v>
      </c>
      <c r="D4" s="245"/>
      <c r="E4" s="245"/>
      <c r="F4" s="26"/>
      <c r="G4" s="28"/>
      <c r="H4" s="28"/>
      <c r="I4" s="25"/>
      <c r="J4" s="28"/>
    </row>
    <row r="5" spans="2:11" ht="15.75" x14ac:dyDescent="0.2">
      <c r="B5" s="28"/>
      <c r="C5" s="26"/>
      <c r="D5" s="28"/>
      <c r="E5" s="28"/>
      <c r="F5" s="26"/>
      <c r="G5" s="28"/>
      <c r="H5" s="28"/>
      <c r="I5" s="25"/>
      <c r="J5" s="28"/>
    </row>
    <row r="6" spans="2:11" ht="39.6" customHeight="1" x14ac:dyDescent="0.2">
      <c r="B6" s="165"/>
      <c r="C6" s="167"/>
      <c r="D6" s="167"/>
      <c r="E6" s="167"/>
      <c r="F6" s="168"/>
      <c r="G6" s="168"/>
      <c r="H6" s="165"/>
      <c r="I6" s="165"/>
      <c r="J6" s="165"/>
    </row>
    <row r="7" spans="2:11" x14ac:dyDescent="0.2">
      <c r="B7" s="165"/>
      <c r="C7" s="167"/>
      <c r="D7" s="167"/>
      <c r="E7" s="43"/>
      <c r="F7" s="170"/>
      <c r="G7" s="170"/>
      <c r="H7" s="43"/>
      <c r="I7" s="43"/>
      <c r="J7" s="166"/>
    </row>
    <row r="8" spans="2:11" x14ac:dyDescent="0.2">
      <c r="B8" s="176"/>
      <c r="C8" s="176"/>
      <c r="D8" s="176"/>
      <c r="E8" s="176"/>
      <c r="F8" s="176"/>
      <c r="G8" s="176"/>
      <c r="H8" s="176"/>
      <c r="I8" s="176"/>
      <c r="J8" s="176"/>
      <c r="K8" s="177"/>
    </row>
    <row r="9" spans="2:11" x14ac:dyDescent="0.2">
      <c r="B9" s="152" t="s">
        <v>567</v>
      </c>
      <c r="C9" s="153" t="s">
        <v>568</v>
      </c>
      <c r="D9" s="152"/>
      <c r="E9" s="152" t="s">
        <v>567</v>
      </c>
      <c r="F9" s="152" t="s">
        <v>567</v>
      </c>
      <c r="G9" s="152" t="s">
        <v>567</v>
      </c>
      <c r="H9" s="152" t="s">
        <v>567</v>
      </c>
      <c r="I9" s="152" t="s">
        <v>567</v>
      </c>
      <c r="J9" s="152" t="s">
        <v>567</v>
      </c>
      <c r="K9" s="158" t="s">
        <v>567</v>
      </c>
    </row>
  </sheetData>
  <autoFilter ref="B5:K7"/>
  <mergeCells count="1">
    <mergeCell ref="C4:E4"/>
  </mergeCells>
  <conditionalFormatting sqref="J3:J5 J7">
    <cfRule type="containsText" dxfId="86" priority="39" operator="containsText" text="may">
      <formula>NOT(ISERROR(SEARCH("may",J3)))</formula>
    </cfRule>
  </conditionalFormatting>
  <conditionalFormatting sqref="E2:E3 E5">
    <cfRule type="duplicateValues" dxfId="85" priority="38"/>
  </conditionalFormatting>
  <conditionalFormatting sqref="J6">
    <cfRule type="containsText" dxfId="84" priority="37" operator="containsText" text="may">
      <formula>NOT(ISERROR(SEARCH("may",J6)))</formula>
    </cfRule>
  </conditionalFormatting>
  <conditionalFormatting sqref="E6">
    <cfRule type="duplicateValues" dxfId="83" priority="264"/>
  </conditionalFormatting>
  <conditionalFormatting sqref="E7">
    <cfRule type="duplicateValues" dxfId="82" priority="266"/>
  </conditionalFormatting>
  <printOptions horizontalCentered="1"/>
  <pageMargins left="0.7" right="0.7" top="0.75" bottom="0.75" header="0.3" footer="0.3"/>
  <pageSetup paperSize="14" scale="72" fitToHeight="0" orientation="landscape" verticalDpi="3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154"/>
  <sheetViews>
    <sheetView view="pageBreakPreview" zoomScale="70" zoomScaleNormal="61" zoomScaleSheetLayoutView="70" workbookViewId="0">
      <pane xSplit="7" ySplit="3" topLeftCell="K4" activePane="bottomRight" state="frozen"/>
      <selection activeCell="H47" sqref="H47"/>
      <selection pane="topRight" activeCell="H47" sqref="H47"/>
      <selection pane="bottomLeft" activeCell="H47" sqref="H47"/>
      <selection pane="bottomRight" activeCell="AA5" sqref="AA5"/>
    </sheetView>
  </sheetViews>
  <sheetFormatPr defaultColWidth="8.5703125" defaultRowHeight="15" zeroHeight="1" x14ac:dyDescent="0.25"/>
  <cols>
    <col min="1" max="1" width="3" style="2" customWidth="1"/>
    <col min="2" max="2" width="6.5703125" style="2" customWidth="1"/>
    <col min="3" max="3" width="7.42578125" style="2" customWidth="1"/>
    <col min="4" max="4" width="16" style="2" customWidth="1"/>
    <col min="5" max="5" width="21.5703125" style="2" customWidth="1"/>
    <col min="6" max="6" width="9.5703125" style="2" hidden="1" customWidth="1"/>
    <col min="7" max="7" width="10.5703125" style="2" customWidth="1"/>
    <col min="8" max="8" width="25.42578125" style="2" hidden="1" customWidth="1"/>
    <col min="9" max="9" width="28.5703125" style="2" customWidth="1"/>
    <col min="10" max="10" width="12.5703125" style="6" customWidth="1"/>
    <col min="11" max="11" width="11.5703125" style="6" customWidth="1"/>
    <col min="12" max="14" width="0" hidden="1" customWidth="1"/>
    <col min="15" max="15" width="37.42578125" style="87" customWidth="1"/>
    <col min="16" max="17" width="8.5703125" style="2" customWidth="1"/>
    <col min="18" max="18" width="8.5703125" style="2"/>
    <col min="20" max="22" width="8.5703125" style="2"/>
    <col min="24" max="24" width="30.42578125" style="2" customWidth="1"/>
    <col min="25" max="25" width="19.5703125" style="2" customWidth="1"/>
    <col min="26" max="26" width="26.5703125" style="87" customWidth="1"/>
    <col min="27" max="27" width="26" style="87" customWidth="1"/>
    <col min="28" max="16384" width="8.5703125" style="2"/>
  </cols>
  <sheetData>
    <row r="1" spans="1:27" ht="16.5" thickBot="1" x14ac:dyDescent="0.3">
      <c r="A1" s="87"/>
      <c r="B1" s="17" t="s">
        <v>425</v>
      </c>
      <c r="C1" s="87"/>
      <c r="D1" s="87"/>
      <c r="E1" s="87"/>
      <c r="G1" s="87"/>
      <c r="I1" s="87"/>
      <c r="J1" s="88"/>
      <c r="K1" s="101"/>
      <c r="L1" s="2"/>
      <c r="M1" s="2"/>
      <c r="N1" s="2"/>
      <c r="P1" s="87"/>
      <c r="Q1" s="87"/>
      <c r="S1" s="2"/>
      <c r="W1" s="2"/>
    </row>
    <row r="2" spans="1:27" ht="47.25" x14ac:dyDescent="0.25">
      <c r="A2" s="87"/>
      <c r="B2" s="19"/>
      <c r="C2" s="20" t="s">
        <v>75</v>
      </c>
      <c r="D2" s="21" t="s">
        <v>76</v>
      </c>
      <c r="E2" s="21" t="s">
        <v>77</v>
      </c>
      <c r="F2" s="21" t="s">
        <v>78</v>
      </c>
      <c r="G2" s="21" t="s">
        <v>272</v>
      </c>
      <c r="H2" s="21" t="s">
        <v>79</v>
      </c>
      <c r="I2" s="21" t="s">
        <v>80</v>
      </c>
      <c r="J2" s="21" t="s">
        <v>528</v>
      </c>
      <c r="K2" s="22" t="s">
        <v>81</v>
      </c>
      <c r="L2" s="2"/>
      <c r="M2" s="2"/>
      <c r="N2" s="2"/>
      <c r="O2" s="30" t="s">
        <v>426</v>
      </c>
      <c r="P2" s="111">
        <f>SUBTOTAL(9, P4:P86)</f>
        <v>72</v>
      </c>
      <c r="Q2" s="111" t="s">
        <v>3</v>
      </c>
      <c r="S2" s="2"/>
      <c r="W2" s="2"/>
      <c r="X2" s="27" t="s">
        <v>82</v>
      </c>
      <c r="Y2" s="27" t="s">
        <v>273</v>
      </c>
      <c r="Z2" s="30" t="s">
        <v>392</v>
      </c>
      <c r="AA2" s="27" t="s">
        <v>426</v>
      </c>
    </row>
    <row r="3" spans="1:27" ht="15.75" x14ac:dyDescent="0.25">
      <c r="A3" s="87"/>
      <c r="B3" s="23"/>
      <c r="C3" s="26"/>
      <c r="D3" s="24"/>
      <c r="E3" s="25"/>
      <c r="F3" s="26"/>
      <c r="G3" s="27"/>
      <c r="H3" s="132"/>
      <c r="I3" s="132"/>
      <c r="J3" s="27"/>
      <c r="K3" s="102"/>
      <c r="L3" s="2"/>
      <c r="M3" s="2"/>
      <c r="N3" s="2"/>
      <c r="O3" s="26"/>
      <c r="P3" s="133"/>
      <c r="Q3" s="133"/>
      <c r="S3" s="2"/>
      <c r="W3" s="2"/>
      <c r="X3" s="26"/>
      <c r="Y3" s="26"/>
      <c r="Z3" s="26"/>
      <c r="AA3" s="128"/>
    </row>
    <row r="4" spans="1:27" ht="409.5" x14ac:dyDescent="0.25">
      <c r="B4" s="64">
        <f>P4</f>
        <v>1</v>
      </c>
      <c r="C4" s="139" t="s">
        <v>83</v>
      </c>
      <c r="D4" s="139" t="s">
        <v>84</v>
      </c>
      <c r="E4" s="139" t="s">
        <v>85</v>
      </c>
      <c r="F4" s="140" t="s">
        <v>86</v>
      </c>
      <c r="G4" s="140" t="s">
        <v>60</v>
      </c>
      <c r="H4" s="44" t="s">
        <v>87</v>
      </c>
      <c r="I4" s="139" t="s">
        <v>88</v>
      </c>
      <c r="J4" s="130" t="s">
        <v>89</v>
      </c>
      <c r="K4" s="65">
        <v>43646</v>
      </c>
      <c r="L4" s="2"/>
      <c r="M4" s="2"/>
      <c r="N4" s="2"/>
      <c r="O4" s="43" t="s">
        <v>533</v>
      </c>
      <c r="P4" s="36">
        <v>1</v>
      </c>
      <c r="Q4" s="37"/>
      <c r="S4" s="2"/>
      <c r="W4" s="2"/>
      <c r="X4" s="43" t="s">
        <v>91</v>
      </c>
      <c r="Y4" s="43" t="s">
        <v>515</v>
      </c>
      <c r="Z4" s="43" t="s">
        <v>393</v>
      </c>
      <c r="AA4" s="128" t="s">
        <v>427</v>
      </c>
    </row>
    <row r="5" spans="1:27" ht="120" x14ac:dyDescent="0.25">
      <c r="B5" s="67">
        <f>B4+P5</f>
        <v>2</v>
      </c>
      <c r="C5" s="264" t="s">
        <v>92</v>
      </c>
      <c r="D5" s="266" t="s">
        <v>93</v>
      </c>
      <c r="E5" s="289" t="s">
        <v>94</v>
      </c>
      <c r="F5" s="272" t="s">
        <v>86</v>
      </c>
      <c r="G5" s="117" t="s">
        <v>40</v>
      </c>
      <c r="H5" s="266" t="s">
        <v>95</v>
      </c>
      <c r="I5" s="264" t="s">
        <v>96</v>
      </c>
      <c r="J5" s="284" t="s">
        <v>97</v>
      </c>
      <c r="K5" s="65">
        <v>43708</v>
      </c>
      <c r="L5" s="2"/>
      <c r="M5" s="2"/>
      <c r="N5" s="2"/>
      <c r="O5" s="247" t="s">
        <v>534</v>
      </c>
      <c r="P5" s="36">
        <v>1</v>
      </c>
      <c r="Q5" s="37"/>
      <c r="S5" s="2"/>
      <c r="W5" s="2"/>
      <c r="X5" s="288" t="s">
        <v>98</v>
      </c>
      <c r="Y5" s="112" t="s">
        <v>351</v>
      </c>
      <c r="Z5" s="247" t="s">
        <v>404</v>
      </c>
      <c r="AA5" s="128" t="s">
        <v>477</v>
      </c>
    </row>
    <row r="6" spans="1:27" ht="120" x14ac:dyDescent="0.25">
      <c r="B6" s="68">
        <f t="shared" ref="B6:B69" si="0">B5+P6</f>
        <v>3</v>
      </c>
      <c r="C6" s="265"/>
      <c r="D6" s="267"/>
      <c r="E6" s="290"/>
      <c r="F6" s="273"/>
      <c r="G6" s="117" t="s">
        <v>36</v>
      </c>
      <c r="H6" s="267"/>
      <c r="I6" s="265"/>
      <c r="J6" s="285"/>
      <c r="K6" s="65">
        <v>43708</v>
      </c>
      <c r="L6" s="2"/>
      <c r="M6" s="2"/>
      <c r="N6" s="2"/>
      <c r="O6" s="247"/>
      <c r="P6" s="36">
        <v>1</v>
      </c>
      <c r="Q6" s="37"/>
      <c r="S6" s="2"/>
      <c r="W6" s="2"/>
      <c r="X6" s="288"/>
      <c r="Y6" s="112" t="s">
        <v>351</v>
      </c>
      <c r="Z6" s="247"/>
      <c r="AA6" s="128"/>
    </row>
    <row r="7" spans="1:27" ht="240" x14ac:dyDescent="0.25">
      <c r="B7" s="67">
        <f t="shared" si="0"/>
        <v>4</v>
      </c>
      <c r="C7" s="264" t="s">
        <v>92</v>
      </c>
      <c r="D7" s="266" t="s">
        <v>93</v>
      </c>
      <c r="E7" s="264" t="s">
        <v>99</v>
      </c>
      <c r="F7" s="272" t="s">
        <v>86</v>
      </c>
      <c r="G7" s="117" t="s">
        <v>40</v>
      </c>
      <c r="H7" s="266" t="s">
        <v>95</v>
      </c>
      <c r="I7" s="264" t="s">
        <v>100</v>
      </c>
      <c r="J7" s="284" t="s">
        <v>97</v>
      </c>
      <c r="K7" s="65">
        <v>43631</v>
      </c>
      <c r="L7" s="2"/>
      <c r="M7" s="2"/>
      <c r="N7" s="2"/>
      <c r="O7" s="247" t="s">
        <v>534</v>
      </c>
      <c r="P7" s="36">
        <v>1</v>
      </c>
      <c r="Q7" s="37"/>
      <c r="S7" s="2"/>
      <c r="W7" s="2"/>
      <c r="X7" s="288" t="s">
        <v>101</v>
      </c>
      <c r="Y7" s="112" t="s">
        <v>352</v>
      </c>
      <c r="Z7" s="247" t="s">
        <v>403</v>
      </c>
      <c r="AA7" s="128" t="s">
        <v>478</v>
      </c>
    </row>
    <row r="8" spans="1:27" ht="240" x14ac:dyDescent="0.25">
      <c r="B8" s="68">
        <f t="shared" si="0"/>
        <v>5</v>
      </c>
      <c r="C8" s="265"/>
      <c r="D8" s="267"/>
      <c r="E8" s="265"/>
      <c r="F8" s="273"/>
      <c r="G8" s="117" t="s">
        <v>36</v>
      </c>
      <c r="H8" s="267"/>
      <c r="I8" s="265"/>
      <c r="J8" s="285"/>
      <c r="K8" s="65">
        <v>43631</v>
      </c>
      <c r="L8" s="2"/>
      <c r="M8" s="2"/>
      <c r="N8" s="2"/>
      <c r="O8" s="247"/>
      <c r="P8" s="36">
        <v>1</v>
      </c>
      <c r="Q8" s="37"/>
      <c r="S8" s="2"/>
      <c r="W8" s="2"/>
      <c r="X8" s="288"/>
      <c r="Y8" s="112" t="s">
        <v>352</v>
      </c>
      <c r="Z8" s="247"/>
      <c r="AA8" s="128"/>
    </row>
    <row r="9" spans="1:27" ht="409.5" x14ac:dyDescent="0.25">
      <c r="B9" s="31">
        <f t="shared" si="0"/>
        <v>6</v>
      </c>
      <c r="C9" s="114" t="s">
        <v>92</v>
      </c>
      <c r="D9" s="115" t="s">
        <v>103</v>
      </c>
      <c r="E9" s="120" t="s">
        <v>104</v>
      </c>
      <c r="F9" s="116" t="s">
        <v>86</v>
      </c>
      <c r="G9" s="117" t="s">
        <v>52</v>
      </c>
      <c r="H9" s="114" t="s">
        <v>102</v>
      </c>
      <c r="I9" s="114" t="s">
        <v>105</v>
      </c>
      <c r="J9" s="124" t="s">
        <v>106</v>
      </c>
      <c r="K9" s="65">
        <v>43616</v>
      </c>
      <c r="L9" s="2"/>
      <c r="M9" s="2"/>
      <c r="N9" s="2"/>
      <c r="O9" s="112" t="s">
        <v>535</v>
      </c>
      <c r="P9" s="36">
        <v>1</v>
      </c>
      <c r="Q9" s="37"/>
      <c r="S9" s="2"/>
      <c r="W9" s="2"/>
      <c r="X9" s="112" t="s">
        <v>107</v>
      </c>
      <c r="Y9" s="112" t="s">
        <v>385</v>
      </c>
      <c r="Z9" s="112" t="s">
        <v>405</v>
      </c>
      <c r="AA9" s="128" t="s">
        <v>479</v>
      </c>
    </row>
    <row r="10" spans="1:27" ht="409.5" x14ac:dyDescent="0.25">
      <c r="B10" s="31">
        <f t="shared" si="0"/>
        <v>7</v>
      </c>
      <c r="C10" s="114" t="s">
        <v>92</v>
      </c>
      <c r="D10" s="113" t="s">
        <v>119</v>
      </c>
      <c r="E10" s="114" t="s">
        <v>516</v>
      </c>
      <c r="F10" s="117" t="s">
        <v>86</v>
      </c>
      <c r="G10" s="117" t="s">
        <v>54</v>
      </c>
      <c r="H10" s="114" t="s">
        <v>102</v>
      </c>
      <c r="I10" s="114" t="s">
        <v>120</v>
      </c>
      <c r="J10" s="124" t="s">
        <v>495</v>
      </c>
      <c r="K10" s="117" t="s">
        <v>377</v>
      </c>
      <c r="L10" s="2"/>
      <c r="M10" s="2"/>
      <c r="N10" s="2"/>
      <c r="O10" s="112" t="s">
        <v>535</v>
      </c>
      <c r="P10" s="36">
        <v>1</v>
      </c>
      <c r="Q10" s="37"/>
      <c r="S10" s="2"/>
      <c r="W10" s="2"/>
      <c r="X10" s="112" t="s">
        <v>121</v>
      </c>
      <c r="Y10" s="112" t="s">
        <v>387</v>
      </c>
      <c r="Z10" s="112" t="s">
        <v>406</v>
      </c>
      <c r="AA10" s="128" t="s">
        <v>480</v>
      </c>
    </row>
    <row r="11" spans="1:27" ht="75" customHeight="1" x14ac:dyDescent="0.25">
      <c r="B11" s="67">
        <f t="shared" si="0"/>
        <v>8</v>
      </c>
      <c r="C11" s="264" t="s">
        <v>92</v>
      </c>
      <c r="D11" s="266" t="s">
        <v>122</v>
      </c>
      <c r="E11" s="264" t="s">
        <v>123</v>
      </c>
      <c r="F11" s="272" t="s">
        <v>86</v>
      </c>
      <c r="G11" s="117" t="s">
        <v>14</v>
      </c>
      <c r="H11" s="114" t="s">
        <v>124</v>
      </c>
      <c r="I11" s="264" t="s">
        <v>125</v>
      </c>
      <c r="J11" s="284" t="s">
        <v>126</v>
      </c>
      <c r="K11" s="286">
        <v>43616</v>
      </c>
      <c r="L11" s="2"/>
      <c r="M11" s="2"/>
      <c r="N11" s="2"/>
      <c r="O11" s="247" t="s">
        <v>535</v>
      </c>
      <c r="P11" s="36">
        <v>1</v>
      </c>
      <c r="Q11" s="36"/>
      <c r="S11" s="2"/>
      <c r="W11" s="2"/>
      <c r="X11" s="247" t="s">
        <v>127</v>
      </c>
      <c r="Y11" s="247" t="s">
        <v>276</v>
      </c>
      <c r="Z11" s="247" t="s">
        <v>407</v>
      </c>
      <c r="AA11" s="128" t="s">
        <v>481</v>
      </c>
    </row>
    <row r="12" spans="1:27" ht="45" x14ac:dyDescent="0.25">
      <c r="B12" s="68">
        <f t="shared" si="0"/>
        <v>9</v>
      </c>
      <c r="C12" s="265"/>
      <c r="D12" s="267"/>
      <c r="E12" s="265"/>
      <c r="F12" s="273"/>
      <c r="G12" s="117" t="s">
        <v>60</v>
      </c>
      <c r="H12" s="113" t="s">
        <v>87</v>
      </c>
      <c r="I12" s="265"/>
      <c r="J12" s="285"/>
      <c r="K12" s="287"/>
      <c r="L12" s="2"/>
      <c r="M12" s="2"/>
      <c r="N12" s="2"/>
      <c r="O12" s="247"/>
      <c r="P12" s="36">
        <v>1</v>
      </c>
      <c r="Q12" s="36"/>
      <c r="S12" s="2"/>
      <c r="W12" s="2"/>
      <c r="X12" s="247"/>
      <c r="Y12" s="247"/>
      <c r="Z12" s="247"/>
      <c r="AA12" s="128"/>
    </row>
    <row r="13" spans="1:27" ht="90" x14ac:dyDescent="0.25">
      <c r="B13" s="67">
        <f t="shared" si="0"/>
        <v>10</v>
      </c>
      <c r="C13" s="270" t="s">
        <v>92</v>
      </c>
      <c r="D13" s="275" t="s">
        <v>122</v>
      </c>
      <c r="E13" s="120" t="s">
        <v>128</v>
      </c>
      <c r="F13" s="276" t="s">
        <v>86</v>
      </c>
      <c r="G13" s="274" t="s">
        <v>14</v>
      </c>
      <c r="H13" s="263" t="s">
        <v>129</v>
      </c>
      <c r="I13" s="270" t="s">
        <v>130</v>
      </c>
      <c r="J13" s="271" t="s">
        <v>131</v>
      </c>
      <c r="K13" s="282" t="s">
        <v>90</v>
      </c>
      <c r="L13" s="2"/>
      <c r="M13" s="2"/>
      <c r="N13" s="2"/>
      <c r="O13" s="263" t="s">
        <v>535</v>
      </c>
      <c r="P13" s="36">
        <v>1</v>
      </c>
      <c r="Q13" s="36"/>
      <c r="S13" s="2"/>
      <c r="W13" s="2"/>
      <c r="X13" s="247" t="s">
        <v>132</v>
      </c>
      <c r="Y13" s="247" t="s">
        <v>277</v>
      </c>
      <c r="Z13" s="263" t="s">
        <v>411</v>
      </c>
      <c r="AA13" s="128" t="s">
        <v>482</v>
      </c>
    </row>
    <row r="14" spans="1:27" ht="135" x14ac:dyDescent="0.25">
      <c r="B14" s="69">
        <f t="shared" si="0"/>
        <v>10</v>
      </c>
      <c r="C14" s="270"/>
      <c r="D14" s="275"/>
      <c r="E14" s="127" t="s">
        <v>133</v>
      </c>
      <c r="F14" s="276"/>
      <c r="G14" s="274"/>
      <c r="H14" s="263"/>
      <c r="I14" s="270"/>
      <c r="J14" s="271"/>
      <c r="K14" s="283"/>
      <c r="L14" s="2"/>
      <c r="M14" s="2"/>
      <c r="N14" s="2"/>
      <c r="O14" s="263"/>
      <c r="P14" s="36"/>
      <c r="Q14" s="36"/>
      <c r="S14" s="2"/>
      <c r="W14" s="2"/>
      <c r="X14" s="247"/>
      <c r="Y14" s="247"/>
      <c r="Z14" s="263"/>
      <c r="AA14" s="128"/>
    </row>
    <row r="15" spans="1:27" ht="120" x14ac:dyDescent="0.25">
      <c r="B15" s="69">
        <f t="shared" si="0"/>
        <v>10</v>
      </c>
      <c r="C15" s="270"/>
      <c r="D15" s="275"/>
      <c r="E15" s="127" t="s">
        <v>134</v>
      </c>
      <c r="F15" s="276"/>
      <c r="G15" s="274"/>
      <c r="H15" s="263"/>
      <c r="I15" s="270"/>
      <c r="J15" s="271"/>
      <c r="K15" s="283"/>
      <c r="L15" s="2"/>
      <c r="M15" s="2"/>
      <c r="N15" s="2"/>
      <c r="O15" s="263"/>
      <c r="P15" s="36"/>
      <c r="Q15" s="36"/>
      <c r="S15" s="2"/>
      <c r="W15" s="2"/>
      <c r="X15" s="247"/>
      <c r="Y15" s="247"/>
      <c r="Z15" s="263"/>
      <c r="AA15" s="128"/>
    </row>
    <row r="16" spans="1:27" ht="90" x14ac:dyDescent="0.25">
      <c r="B16" s="69">
        <f t="shared" si="0"/>
        <v>10</v>
      </c>
      <c r="C16" s="270"/>
      <c r="D16" s="275"/>
      <c r="E16" s="127" t="s">
        <v>135</v>
      </c>
      <c r="F16" s="276"/>
      <c r="G16" s="274"/>
      <c r="H16" s="263"/>
      <c r="I16" s="270"/>
      <c r="J16" s="271"/>
      <c r="K16" s="283"/>
      <c r="L16" s="2"/>
      <c r="M16" s="2"/>
      <c r="N16" s="2"/>
      <c r="O16" s="263"/>
      <c r="P16" s="36"/>
      <c r="Q16" s="36"/>
      <c r="S16" s="2"/>
      <c r="W16" s="2"/>
      <c r="X16" s="247"/>
      <c r="Y16" s="247"/>
      <c r="Z16" s="263"/>
      <c r="AA16" s="128"/>
    </row>
    <row r="17" spans="2:27" ht="105" x14ac:dyDescent="0.25">
      <c r="B17" s="69">
        <f t="shared" si="0"/>
        <v>10</v>
      </c>
      <c r="C17" s="270"/>
      <c r="D17" s="275"/>
      <c r="E17" s="127" t="s">
        <v>136</v>
      </c>
      <c r="F17" s="276"/>
      <c r="G17" s="274"/>
      <c r="H17" s="263"/>
      <c r="I17" s="270"/>
      <c r="J17" s="271"/>
      <c r="K17" s="283"/>
      <c r="L17" s="2"/>
      <c r="M17" s="2"/>
      <c r="N17" s="2"/>
      <c r="O17" s="263"/>
      <c r="P17" s="36"/>
      <c r="Q17" s="36"/>
      <c r="S17" s="2"/>
      <c r="W17" s="2"/>
      <c r="X17" s="247"/>
      <c r="Y17" s="247"/>
      <c r="Z17" s="263"/>
      <c r="AA17" s="128"/>
    </row>
    <row r="18" spans="2:27" ht="75" x14ac:dyDescent="0.25">
      <c r="B18" s="69">
        <f t="shared" si="0"/>
        <v>11</v>
      </c>
      <c r="C18" s="270"/>
      <c r="D18" s="275"/>
      <c r="E18" s="127" t="s">
        <v>137</v>
      </c>
      <c r="F18" s="276"/>
      <c r="G18" s="274" t="s">
        <v>60</v>
      </c>
      <c r="H18" s="263" t="s">
        <v>87</v>
      </c>
      <c r="I18" s="270"/>
      <c r="J18" s="271"/>
      <c r="K18" s="283"/>
      <c r="L18" s="2"/>
      <c r="M18" s="2"/>
      <c r="N18" s="2"/>
      <c r="O18" s="263"/>
      <c r="P18" s="36">
        <v>1</v>
      </c>
      <c r="Q18" s="36"/>
      <c r="S18" s="2"/>
      <c r="W18" s="2"/>
      <c r="X18" s="247"/>
      <c r="Y18" s="247"/>
      <c r="Z18" s="263"/>
      <c r="AA18" s="128"/>
    </row>
    <row r="19" spans="2:27" ht="105" x14ac:dyDescent="0.25">
      <c r="B19" s="69">
        <f t="shared" si="0"/>
        <v>11</v>
      </c>
      <c r="C19" s="270"/>
      <c r="D19" s="275"/>
      <c r="E19" s="127" t="s">
        <v>138</v>
      </c>
      <c r="F19" s="276"/>
      <c r="G19" s="274"/>
      <c r="H19" s="263"/>
      <c r="I19" s="270"/>
      <c r="J19" s="271"/>
      <c r="K19" s="283"/>
      <c r="L19" s="2"/>
      <c r="M19" s="2"/>
      <c r="N19" s="2"/>
      <c r="O19" s="263"/>
      <c r="P19" s="36"/>
      <c r="Q19" s="36"/>
      <c r="S19" s="2"/>
      <c r="W19" s="2"/>
      <c r="X19" s="247"/>
      <c r="Y19" s="247"/>
      <c r="Z19" s="263"/>
      <c r="AA19" s="128"/>
    </row>
    <row r="20" spans="2:27" ht="90" x14ac:dyDescent="0.25">
      <c r="B20" s="69">
        <f t="shared" si="0"/>
        <v>11</v>
      </c>
      <c r="C20" s="270"/>
      <c r="D20" s="275"/>
      <c r="E20" s="127" t="s">
        <v>139</v>
      </c>
      <c r="F20" s="276"/>
      <c r="G20" s="274"/>
      <c r="H20" s="263"/>
      <c r="I20" s="270"/>
      <c r="J20" s="271"/>
      <c r="K20" s="283"/>
      <c r="L20" s="2"/>
      <c r="M20" s="2"/>
      <c r="N20" s="2"/>
      <c r="O20" s="263"/>
      <c r="P20" s="36"/>
      <c r="Q20" s="36"/>
      <c r="S20" s="2"/>
      <c r="W20" s="2"/>
      <c r="X20" s="247"/>
      <c r="Y20" s="247"/>
      <c r="Z20" s="263"/>
      <c r="AA20" s="128"/>
    </row>
    <row r="21" spans="2:27" ht="75" x14ac:dyDescent="0.25">
      <c r="B21" s="69">
        <f t="shared" si="0"/>
        <v>11</v>
      </c>
      <c r="C21" s="270"/>
      <c r="D21" s="275"/>
      <c r="E21" s="127" t="s">
        <v>140</v>
      </c>
      <c r="F21" s="276"/>
      <c r="G21" s="274"/>
      <c r="H21" s="263"/>
      <c r="I21" s="270"/>
      <c r="J21" s="271"/>
      <c r="K21" s="283"/>
      <c r="L21" s="2"/>
      <c r="M21" s="2"/>
      <c r="N21" s="2"/>
      <c r="O21" s="263"/>
      <c r="P21" s="36"/>
      <c r="Q21" s="36"/>
      <c r="S21" s="2"/>
      <c r="W21" s="2"/>
      <c r="X21" s="247"/>
      <c r="Y21" s="247"/>
      <c r="Z21" s="263"/>
      <c r="AA21" s="128"/>
    </row>
    <row r="22" spans="2:27" ht="105" x14ac:dyDescent="0.25">
      <c r="B22" s="68">
        <f t="shared" si="0"/>
        <v>11</v>
      </c>
      <c r="C22" s="270"/>
      <c r="D22" s="275"/>
      <c r="E22" s="121" t="s">
        <v>141</v>
      </c>
      <c r="F22" s="276"/>
      <c r="G22" s="274"/>
      <c r="H22" s="263"/>
      <c r="I22" s="270"/>
      <c r="J22" s="271"/>
      <c r="K22" s="283"/>
      <c r="L22" s="2"/>
      <c r="M22" s="2"/>
      <c r="N22" s="2"/>
      <c r="O22" s="263"/>
      <c r="P22" s="36"/>
      <c r="Q22" s="36"/>
      <c r="S22" s="2"/>
      <c r="W22" s="2"/>
      <c r="X22" s="247"/>
      <c r="Y22" s="247"/>
      <c r="Z22" s="263"/>
      <c r="AA22" s="128"/>
    </row>
    <row r="23" spans="2:27" ht="105" customHeight="1" x14ac:dyDescent="0.25">
      <c r="B23" s="67">
        <f t="shared" si="0"/>
        <v>12</v>
      </c>
      <c r="C23" s="264" t="s">
        <v>92</v>
      </c>
      <c r="D23" s="278" t="s">
        <v>122</v>
      </c>
      <c r="E23" s="70" t="s">
        <v>517</v>
      </c>
      <c r="F23" s="272" t="s">
        <v>86</v>
      </c>
      <c r="G23" s="274" t="s">
        <v>14</v>
      </c>
      <c r="H23" s="263" t="s">
        <v>129</v>
      </c>
      <c r="I23" s="270" t="s">
        <v>142</v>
      </c>
      <c r="J23" s="271" t="s">
        <v>143</v>
      </c>
      <c r="K23" s="274" t="s">
        <v>90</v>
      </c>
      <c r="L23" s="2"/>
      <c r="M23" s="2"/>
      <c r="N23" s="2"/>
      <c r="O23" s="247" t="s">
        <v>535</v>
      </c>
      <c r="P23" s="36">
        <v>1</v>
      </c>
      <c r="Q23" s="36"/>
      <c r="S23" s="2"/>
      <c r="W23" s="2"/>
      <c r="X23" s="247" t="s">
        <v>144</v>
      </c>
      <c r="Y23" s="247" t="s">
        <v>278</v>
      </c>
      <c r="Z23" s="247" t="s">
        <v>518</v>
      </c>
      <c r="AA23" s="128" t="s">
        <v>483</v>
      </c>
    </row>
    <row r="24" spans="2:27" ht="165" x14ac:dyDescent="0.25">
      <c r="B24" s="69">
        <f t="shared" si="0"/>
        <v>12</v>
      </c>
      <c r="C24" s="277"/>
      <c r="D24" s="279"/>
      <c r="E24" s="71" t="s">
        <v>145</v>
      </c>
      <c r="F24" s="281"/>
      <c r="G24" s="274"/>
      <c r="H24" s="263"/>
      <c r="I24" s="270"/>
      <c r="J24" s="271"/>
      <c r="K24" s="274"/>
      <c r="L24" s="2"/>
      <c r="M24" s="2"/>
      <c r="N24" s="2"/>
      <c r="O24" s="247"/>
      <c r="P24" s="36"/>
      <c r="Q24" s="36"/>
      <c r="S24" s="2"/>
      <c r="W24" s="2"/>
      <c r="X24" s="247"/>
      <c r="Y24" s="247"/>
      <c r="Z24" s="247"/>
      <c r="AA24" s="128"/>
    </row>
    <row r="25" spans="2:27" ht="135" x14ac:dyDescent="0.25">
      <c r="B25" s="69">
        <f t="shared" si="0"/>
        <v>12</v>
      </c>
      <c r="C25" s="277"/>
      <c r="D25" s="279"/>
      <c r="E25" s="72" t="s">
        <v>519</v>
      </c>
      <c r="F25" s="281"/>
      <c r="G25" s="274"/>
      <c r="H25" s="263"/>
      <c r="I25" s="270"/>
      <c r="J25" s="271"/>
      <c r="K25" s="274"/>
      <c r="L25" s="2"/>
      <c r="M25" s="2"/>
      <c r="N25" s="2"/>
      <c r="O25" s="247"/>
      <c r="P25" s="36"/>
      <c r="Q25" s="36"/>
      <c r="S25" s="2"/>
      <c r="W25" s="2"/>
      <c r="X25" s="247"/>
      <c r="Y25" s="247"/>
      <c r="Z25" s="247"/>
      <c r="AA25" s="128"/>
    </row>
    <row r="26" spans="2:27" ht="120" x14ac:dyDescent="0.25">
      <c r="B26" s="69">
        <f t="shared" si="0"/>
        <v>13</v>
      </c>
      <c r="C26" s="277"/>
      <c r="D26" s="279"/>
      <c r="E26" s="127" t="s">
        <v>146</v>
      </c>
      <c r="F26" s="281"/>
      <c r="G26" s="274" t="s">
        <v>60</v>
      </c>
      <c r="H26" s="263" t="s">
        <v>87</v>
      </c>
      <c r="I26" s="270"/>
      <c r="J26" s="271"/>
      <c r="K26" s="274"/>
      <c r="L26" s="2"/>
      <c r="M26" s="2"/>
      <c r="N26" s="2"/>
      <c r="O26" s="247"/>
      <c r="P26" s="36">
        <v>1</v>
      </c>
      <c r="Q26" s="36"/>
      <c r="S26" s="2"/>
      <c r="W26" s="2"/>
      <c r="X26" s="247"/>
      <c r="Y26" s="247"/>
      <c r="Z26" s="247"/>
      <c r="AA26" s="128"/>
    </row>
    <row r="27" spans="2:27" ht="120" x14ac:dyDescent="0.25">
      <c r="B27" s="68">
        <f t="shared" si="0"/>
        <v>13</v>
      </c>
      <c r="C27" s="265"/>
      <c r="D27" s="280"/>
      <c r="E27" s="73" t="s">
        <v>520</v>
      </c>
      <c r="F27" s="273"/>
      <c r="G27" s="274"/>
      <c r="H27" s="263"/>
      <c r="I27" s="270"/>
      <c r="J27" s="271"/>
      <c r="K27" s="274"/>
      <c r="L27" s="2"/>
      <c r="M27" s="2"/>
      <c r="N27" s="2"/>
      <c r="O27" s="247"/>
      <c r="P27" s="36"/>
      <c r="Q27" s="36"/>
      <c r="S27" s="2"/>
      <c r="W27" s="2"/>
      <c r="X27" s="247"/>
      <c r="Y27" s="247"/>
      <c r="Z27" s="247"/>
      <c r="AA27" s="128"/>
    </row>
    <row r="28" spans="2:27" ht="405" x14ac:dyDescent="0.25">
      <c r="B28" s="31">
        <f t="shared" si="0"/>
        <v>14</v>
      </c>
      <c r="C28" s="114" t="s">
        <v>92</v>
      </c>
      <c r="D28" s="113" t="s">
        <v>148</v>
      </c>
      <c r="E28" s="114" t="s">
        <v>149</v>
      </c>
      <c r="F28" s="117" t="s">
        <v>86</v>
      </c>
      <c r="G28" s="117" t="s">
        <v>60</v>
      </c>
      <c r="H28" s="113" t="s">
        <v>87</v>
      </c>
      <c r="I28" s="114" t="s">
        <v>150</v>
      </c>
      <c r="J28" s="124" t="s">
        <v>151</v>
      </c>
      <c r="K28" s="119" t="s">
        <v>152</v>
      </c>
      <c r="L28" s="2"/>
      <c r="M28" s="2"/>
      <c r="N28" s="2"/>
      <c r="O28" s="112" t="s">
        <v>535</v>
      </c>
      <c r="P28" s="36">
        <v>1</v>
      </c>
      <c r="Q28" s="37"/>
      <c r="S28" s="2"/>
      <c r="W28" s="2"/>
      <c r="X28" s="112" t="s">
        <v>153</v>
      </c>
      <c r="Y28" s="112" t="s">
        <v>331</v>
      </c>
      <c r="Z28" s="112" t="s">
        <v>408</v>
      </c>
      <c r="AA28" s="128" t="s">
        <v>484</v>
      </c>
    </row>
    <row r="29" spans="2:27" ht="409.5" x14ac:dyDescent="0.25">
      <c r="B29" s="31">
        <f t="shared" si="0"/>
        <v>15</v>
      </c>
      <c r="C29" s="114" t="s">
        <v>92</v>
      </c>
      <c r="D29" s="113" t="s">
        <v>148</v>
      </c>
      <c r="E29" s="114" t="s">
        <v>154</v>
      </c>
      <c r="F29" s="117" t="s">
        <v>86</v>
      </c>
      <c r="G29" s="117" t="s">
        <v>60</v>
      </c>
      <c r="H29" s="113" t="s">
        <v>87</v>
      </c>
      <c r="I29" s="114" t="s">
        <v>155</v>
      </c>
      <c r="J29" s="124" t="s">
        <v>152</v>
      </c>
      <c r="K29" s="49" t="s">
        <v>90</v>
      </c>
      <c r="L29" s="2"/>
      <c r="M29" s="2"/>
      <c r="N29" s="2"/>
      <c r="O29" s="112" t="s">
        <v>535</v>
      </c>
      <c r="P29" s="36">
        <v>1</v>
      </c>
      <c r="Q29" s="36"/>
      <c r="S29" s="2"/>
      <c r="W29" s="2"/>
      <c r="X29" s="112" t="s">
        <v>156</v>
      </c>
      <c r="Y29" s="112" t="s">
        <v>279</v>
      </c>
      <c r="Z29" s="112" t="s">
        <v>409</v>
      </c>
      <c r="AA29" s="128" t="s">
        <v>485</v>
      </c>
    </row>
    <row r="30" spans="2:27" ht="180" x14ac:dyDescent="0.25">
      <c r="B30" s="31">
        <f t="shared" si="0"/>
        <v>16</v>
      </c>
      <c r="C30" s="114" t="s">
        <v>92</v>
      </c>
      <c r="D30" s="113" t="s">
        <v>148</v>
      </c>
      <c r="E30" s="43" t="s">
        <v>157</v>
      </c>
      <c r="F30" s="32" t="s">
        <v>86</v>
      </c>
      <c r="G30" s="117" t="s">
        <v>60</v>
      </c>
      <c r="H30" s="112" t="s">
        <v>87</v>
      </c>
      <c r="I30" s="114" t="s">
        <v>158</v>
      </c>
      <c r="J30" s="48" t="s">
        <v>152</v>
      </c>
      <c r="K30" s="49">
        <v>43585</v>
      </c>
      <c r="L30" s="2"/>
      <c r="M30" s="2"/>
      <c r="N30" s="2"/>
      <c r="O30" s="112" t="s">
        <v>535</v>
      </c>
      <c r="P30" s="36">
        <v>1</v>
      </c>
      <c r="Q30" s="36"/>
      <c r="S30" s="2"/>
      <c r="W30" s="2"/>
      <c r="X30" s="112" t="s">
        <v>156</v>
      </c>
      <c r="Y30" s="112" t="s">
        <v>280</v>
      </c>
      <c r="Z30" s="112" t="s">
        <v>410</v>
      </c>
      <c r="AA30" s="128" t="s">
        <v>486</v>
      </c>
    </row>
    <row r="31" spans="2:27" ht="409.5" x14ac:dyDescent="0.25">
      <c r="B31" s="67">
        <f t="shared" si="0"/>
        <v>17</v>
      </c>
      <c r="C31" s="264" t="s">
        <v>92</v>
      </c>
      <c r="D31" s="266" t="s">
        <v>159</v>
      </c>
      <c r="E31" s="268" t="s">
        <v>164</v>
      </c>
      <c r="F31" s="117" t="s">
        <v>160</v>
      </c>
      <c r="G31" s="124" t="s">
        <v>275</v>
      </c>
      <c r="H31" s="112" t="s">
        <v>165</v>
      </c>
      <c r="I31" s="270" t="s">
        <v>166</v>
      </c>
      <c r="J31" s="271" t="s">
        <v>162</v>
      </c>
      <c r="K31" s="272" t="s">
        <v>497</v>
      </c>
      <c r="L31" s="2"/>
      <c r="M31" s="2"/>
      <c r="N31" s="2"/>
      <c r="O31" s="247" t="s">
        <v>549</v>
      </c>
      <c r="P31" s="36">
        <v>1</v>
      </c>
      <c r="Q31" s="37"/>
      <c r="S31" s="2"/>
      <c r="W31" s="2"/>
      <c r="X31" s="261" t="s">
        <v>163</v>
      </c>
      <c r="Y31" s="112" t="s">
        <v>521</v>
      </c>
      <c r="Z31" s="247" t="s">
        <v>421</v>
      </c>
      <c r="AA31" s="128" t="s">
        <v>496</v>
      </c>
    </row>
    <row r="32" spans="2:27" ht="90" x14ac:dyDescent="0.25">
      <c r="B32" s="68">
        <f t="shared" si="0"/>
        <v>18</v>
      </c>
      <c r="C32" s="265"/>
      <c r="D32" s="267"/>
      <c r="E32" s="269"/>
      <c r="F32" s="117" t="s">
        <v>160</v>
      </c>
      <c r="G32" s="124" t="s">
        <v>20</v>
      </c>
      <c r="H32" s="112" t="s">
        <v>161</v>
      </c>
      <c r="I32" s="270"/>
      <c r="J32" s="271"/>
      <c r="K32" s="273"/>
      <c r="L32" s="2"/>
      <c r="M32" s="2"/>
      <c r="N32" s="2"/>
      <c r="O32" s="247"/>
      <c r="P32" s="36">
        <v>1</v>
      </c>
      <c r="Q32" s="37"/>
      <c r="S32" s="2"/>
      <c r="W32" s="2"/>
      <c r="X32" s="261"/>
      <c r="Y32" s="112" t="s">
        <v>281</v>
      </c>
      <c r="Z32" s="247"/>
      <c r="AA32" s="128"/>
    </row>
    <row r="33" spans="1:27" ht="150" x14ac:dyDescent="0.25">
      <c r="B33" s="31">
        <f t="shared" si="0"/>
        <v>19</v>
      </c>
      <c r="C33" s="114" t="s">
        <v>92</v>
      </c>
      <c r="D33" s="113" t="s">
        <v>159</v>
      </c>
      <c r="E33" s="43" t="s">
        <v>167</v>
      </c>
      <c r="F33" s="117" t="s">
        <v>109</v>
      </c>
      <c r="G33" s="117" t="s">
        <v>20</v>
      </c>
      <c r="H33" s="112" t="s">
        <v>168</v>
      </c>
      <c r="I33" s="43" t="s">
        <v>382</v>
      </c>
      <c r="J33" s="124" t="s">
        <v>169</v>
      </c>
      <c r="K33" s="117" t="s">
        <v>498</v>
      </c>
      <c r="L33" s="2"/>
      <c r="M33" s="2"/>
      <c r="N33" s="2"/>
      <c r="O33" s="112" t="s">
        <v>550</v>
      </c>
      <c r="P33" s="36">
        <v>1</v>
      </c>
      <c r="Q33" s="37"/>
      <c r="S33" s="2"/>
      <c r="W33" s="2"/>
      <c r="X33" s="135" t="s">
        <v>163</v>
      </c>
      <c r="Y33" s="112" t="s">
        <v>383</v>
      </c>
      <c r="Z33" s="112" t="s">
        <v>412</v>
      </c>
      <c r="AA33" s="128" t="s">
        <v>487</v>
      </c>
    </row>
    <row r="34" spans="1:27" ht="409.5" x14ac:dyDescent="0.25">
      <c r="B34" s="31">
        <f t="shared" si="0"/>
        <v>20</v>
      </c>
      <c r="C34" s="114" t="s">
        <v>92</v>
      </c>
      <c r="D34" s="113" t="s">
        <v>159</v>
      </c>
      <c r="E34" s="43" t="s">
        <v>522</v>
      </c>
      <c r="F34" s="14" t="s">
        <v>109</v>
      </c>
      <c r="G34" s="124" t="s">
        <v>20</v>
      </c>
      <c r="H34" s="112" t="s">
        <v>168</v>
      </c>
      <c r="I34" s="74" t="s">
        <v>170</v>
      </c>
      <c r="J34" s="124" t="s">
        <v>283</v>
      </c>
      <c r="K34" s="117" t="s">
        <v>498</v>
      </c>
      <c r="L34" s="2"/>
      <c r="M34" s="2"/>
      <c r="N34" s="2"/>
      <c r="O34" s="113" t="s">
        <v>551</v>
      </c>
      <c r="P34" s="36">
        <v>1</v>
      </c>
      <c r="Q34" s="37"/>
      <c r="S34" s="2"/>
      <c r="W34" s="2"/>
      <c r="X34" s="135" t="s">
        <v>163</v>
      </c>
      <c r="Y34" s="113" t="s">
        <v>330</v>
      </c>
      <c r="Z34" s="113" t="s">
        <v>413</v>
      </c>
      <c r="AA34" s="128" t="s">
        <v>488</v>
      </c>
    </row>
    <row r="35" spans="1:27" ht="225" x14ac:dyDescent="0.25">
      <c r="B35" s="31">
        <f t="shared" si="0"/>
        <v>21</v>
      </c>
      <c r="C35" s="114" t="s">
        <v>92</v>
      </c>
      <c r="D35" s="113" t="s">
        <v>159</v>
      </c>
      <c r="E35" s="43" t="s">
        <v>171</v>
      </c>
      <c r="F35" s="14" t="s">
        <v>109</v>
      </c>
      <c r="G35" s="124" t="s">
        <v>20</v>
      </c>
      <c r="H35" s="112" t="s">
        <v>168</v>
      </c>
      <c r="I35" s="114" t="s">
        <v>172</v>
      </c>
      <c r="J35" s="124" t="s">
        <v>173</v>
      </c>
      <c r="K35" s="117" t="s">
        <v>497</v>
      </c>
      <c r="L35" s="2"/>
      <c r="M35" s="2"/>
      <c r="N35" s="2"/>
      <c r="O35" s="112" t="s">
        <v>536</v>
      </c>
      <c r="P35" s="36">
        <v>1</v>
      </c>
      <c r="Q35" s="37"/>
      <c r="S35" s="2"/>
      <c r="W35" s="2"/>
      <c r="X35" s="135" t="s">
        <v>163</v>
      </c>
      <c r="Y35" s="112" t="s">
        <v>282</v>
      </c>
      <c r="Z35" s="112" t="s">
        <v>414</v>
      </c>
      <c r="AA35" s="128" t="s">
        <v>489</v>
      </c>
    </row>
    <row r="36" spans="1:27" ht="409.5" x14ac:dyDescent="0.25">
      <c r="B36" s="31">
        <f t="shared" si="0"/>
        <v>22</v>
      </c>
      <c r="C36" s="114" t="s">
        <v>92</v>
      </c>
      <c r="D36" s="115" t="s">
        <v>190</v>
      </c>
      <c r="E36" s="114" t="s">
        <v>191</v>
      </c>
      <c r="F36" s="117" t="s">
        <v>86</v>
      </c>
      <c r="G36" s="117" t="s">
        <v>26</v>
      </c>
      <c r="H36" s="113" t="s">
        <v>192</v>
      </c>
      <c r="I36" s="75" t="s">
        <v>193</v>
      </c>
      <c r="J36" s="124" t="s">
        <v>194</v>
      </c>
      <c r="K36" s="65" t="s">
        <v>499</v>
      </c>
      <c r="L36" s="2"/>
      <c r="M36" s="2"/>
      <c r="N36" s="2"/>
      <c r="O36" s="112" t="s">
        <v>552</v>
      </c>
      <c r="P36" s="36">
        <v>1</v>
      </c>
      <c r="Q36" s="36"/>
      <c r="S36" s="2"/>
      <c r="W36" s="2"/>
      <c r="X36" s="112" t="s">
        <v>147</v>
      </c>
      <c r="Y36" s="112" t="s">
        <v>284</v>
      </c>
      <c r="Z36" s="112" t="s">
        <v>415</v>
      </c>
      <c r="AA36" s="128" t="s">
        <v>490</v>
      </c>
    </row>
    <row r="37" spans="1:27" ht="409.5" x14ac:dyDescent="0.25">
      <c r="B37" s="31">
        <f t="shared" si="0"/>
        <v>23</v>
      </c>
      <c r="C37" s="114" t="s">
        <v>92</v>
      </c>
      <c r="D37" s="115" t="s">
        <v>190</v>
      </c>
      <c r="E37" s="114" t="s">
        <v>523</v>
      </c>
      <c r="F37" s="117" t="s">
        <v>86</v>
      </c>
      <c r="G37" s="117" t="s">
        <v>26</v>
      </c>
      <c r="H37" s="113" t="s">
        <v>192</v>
      </c>
      <c r="I37" s="75" t="s">
        <v>420</v>
      </c>
      <c r="J37" s="38" t="s">
        <v>195</v>
      </c>
      <c r="K37" s="118" t="s">
        <v>500</v>
      </c>
      <c r="L37" s="2"/>
      <c r="M37" s="2"/>
      <c r="N37" s="2"/>
      <c r="O37" s="112" t="s">
        <v>553</v>
      </c>
      <c r="P37" s="36">
        <v>1</v>
      </c>
      <c r="Q37" s="36"/>
      <c r="S37" s="2"/>
      <c r="W37" s="2"/>
      <c r="X37" s="112" t="s">
        <v>147</v>
      </c>
      <c r="Y37" s="112" t="s">
        <v>386</v>
      </c>
      <c r="Z37" s="112" t="s">
        <v>524</v>
      </c>
      <c r="AA37" s="128" t="s">
        <v>561</v>
      </c>
    </row>
    <row r="38" spans="1:27" ht="409.5" x14ac:dyDescent="0.25">
      <c r="B38" s="31">
        <f t="shared" si="0"/>
        <v>24</v>
      </c>
      <c r="C38" s="114" t="s">
        <v>92</v>
      </c>
      <c r="D38" s="115" t="s">
        <v>190</v>
      </c>
      <c r="E38" s="114" t="s">
        <v>525</v>
      </c>
      <c r="F38" s="117" t="s">
        <v>86</v>
      </c>
      <c r="G38" s="117" t="s">
        <v>26</v>
      </c>
      <c r="H38" s="113" t="s">
        <v>192</v>
      </c>
      <c r="I38" s="75" t="s">
        <v>196</v>
      </c>
      <c r="J38" s="124" t="s">
        <v>197</v>
      </c>
      <c r="K38" s="76" t="s">
        <v>402</v>
      </c>
      <c r="L38" s="2"/>
      <c r="M38" s="2"/>
      <c r="N38" s="2"/>
      <c r="O38" s="112" t="s">
        <v>554</v>
      </c>
      <c r="P38" s="36">
        <v>1</v>
      </c>
      <c r="Q38" s="37"/>
      <c r="S38" s="2"/>
      <c r="W38" s="2"/>
      <c r="X38" s="135" t="s">
        <v>198</v>
      </c>
      <c r="Y38" s="112" t="s">
        <v>285</v>
      </c>
      <c r="Z38" s="112" t="s">
        <v>416</v>
      </c>
      <c r="AA38" s="128" t="s">
        <v>562</v>
      </c>
    </row>
    <row r="39" spans="1:27" ht="330" x14ac:dyDescent="0.25">
      <c r="B39" s="31">
        <f t="shared" si="0"/>
        <v>25</v>
      </c>
      <c r="C39" s="114" t="s">
        <v>92</v>
      </c>
      <c r="D39" s="115" t="s">
        <v>199</v>
      </c>
      <c r="E39" s="43" t="s">
        <v>200</v>
      </c>
      <c r="F39" s="124" t="s">
        <v>86</v>
      </c>
      <c r="G39" s="124" t="s">
        <v>34</v>
      </c>
      <c r="H39" s="112" t="s">
        <v>201</v>
      </c>
      <c r="I39" s="66" t="s">
        <v>202</v>
      </c>
      <c r="J39" s="130"/>
      <c r="K39" s="77">
        <v>43616</v>
      </c>
      <c r="L39" s="2"/>
      <c r="M39" s="2"/>
      <c r="N39" s="2"/>
      <c r="O39" s="112" t="s">
        <v>535</v>
      </c>
      <c r="P39" s="36">
        <v>1</v>
      </c>
      <c r="Q39" s="37"/>
      <c r="S39" s="2"/>
      <c r="W39" s="2"/>
      <c r="X39" s="135" t="s">
        <v>147</v>
      </c>
      <c r="Y39" s="112" t="s">
        <v>375</v>
      </c>
      <c r="Z39" s="112" t="s">
        <v>417</v>
      </c>
      <c r="AA39" s="128" t="s">
        <v>491</v>
      </c>
    </row>
    <row r="40" spans="1:27" ht="165" x14ac:dyDescent="0.25">
      <c r="B40" s="31">
        <f t="shared" si="0"/>
        <v>26</v>
      </c>
      <c r="C40" s="114" t="s">
        <v>92</v>
      </c>
      <c r="D40" s="115" t="s">
        <v>204</v>
      </c>
      <c r="E40" s="114" t="s">
        <v>205</v>
      </c>
      <c r="F40" s="113" t="s">
        <v>86</v>
      </c>
      <c r="G40" s="14" t="s">
        <v>12</v>
      </c>
      <c r="H40" s="113" t="s">
        <v>203</v>
      </c>
      <c r="I40" s="75" t="s">
        <v>206</v>
      </c>
      <c r="J40" s="124" t="s">
        <v>207</v>
      </c>
      <c r="K40" s="78">
        <v>43617</v>
      </c>
      <c r="L40" s="2"/>
      <c r="M40" s="2"/>
      <c r="N40" s="2"/>
      <c r="O40" s="112" t="s">
        <v>535</v>
      </c>
      <c r="P40" s="36">
        <v>1</v>
      </c>
      <c r="Q40" s="36"/>
      <c r="S40" s="2"/>
      <c r="W40" s="2"/>
      <c r="X40" s="112" t="s">
        <v>208</v>
      </c>
      <c r="Y40" s="112" t="s">
        <v>328</v>
      </c>
      <c r="Z40" s="112" t="s">
        <v>418</v>
      </c>
      <c r="AA40" s="128" t="s">
        <v>492</v>
      </c>
    </row>
    <row r="41" spans="1:27" ht="409.5" x14ac:dyDescent="0.25">
      <c r="B41" s="31">
        <f t="shared" si="0"/>
        <v>27</v>
      </c>
      <c r="C41" s="114" t="s">
        <v>92</v>
      </c>
      <c r="D41" s="113" t="s">
        <v>204</v>
      </c>
      <c r="E41" s="114" t="s">
        <v>209</v>
      </c>
      <c r="F41" s="113" t="s">
        <v>86</v>
      </c>
      <c r="G41" s="14" t="s">
        <v>275</v>
      </c>
      <c r="H41" s="113" t="s">
        <v>165</v>
      </c>
      <c r="I41" s="114" t="s">
        <v>210</v>
      </c>
      <c r="J41" s="124" t="s">
        <v>194</v>
      </c>
      <c r="K41" s="117" t="s">
        <v>90</v>
      </c>
      <c r="L41" s="2"/>
      <c r="M41" s="2"/>
      <c r="N41" s="2"/>
      <c r="O41" s="112" t="s">
        <v>535</v>
      </c>
      <c r="P41" s="36">
        <v>1</v>
      </c>
      <c r="Q41" s="37"/>
      <c r="S41" s="2"/>
      <c r="W41" s="2"/>
      <c r="X41" s="112" t="s">
        <v>211</v>
      </c>
      <c r="Y41" s="112" t="s">
        <v>332</v>
      </c>
      <c r="Z41" s="112" t="s">
        <v>431</v>
      </c>
      <c r="AA41" s="128" t="s">
        <v>493</v>
      </c>
    </row>
    <row r="42" spans="1:27" ht="409.5" x14ac:dyDescent="0.25">
      <c r="A42" s="2" t="s">
        <v>432</v>
      </c>
      <c r="B42" s="31">
        <f t="shared" si="0"/>
        <v>28</v>
      </c>
      <c r="C42" s="32" t="s">
        <v>423</v>
      </c>
      <c r="D42" s="128" t="s">
        <v>108</v>
      </c>
      <c r="E42" s="128" t="s">
        <v>118</v>
      </c>
      <c r="F42" s="33" t="s">
        <v>111</v>
      </c>
      <c r="G42" s="33" t="s">
        <v>54</v>
      </c>
      <c r="H42" s="128" t="s">
        <v>286</v>
      </c>
      <c r="I42" s="79" t="s">
        <v>287</v>
      </c>
      <c r="J42" s="103" t="s">
        <v>110</v>
      </c>
      <c r="K42" s="35" t="s">
        <v>399</v>
      </c>
      <c r="L42" s="2"/>
      <c r="M42" s="2"/>
      <c r="N42" s="2"/>
      <c r="O42" s="112" t="s">
        <v>555</v>
      </c>
      <c r="P42" s="36">
        <v>1</v>
      </c>
      <c r="Q42" s="37"/>
      <c r="S42" s="2"/>
      <c r="W42" s="2"/>
      <c r="X42" s="136"/>
      <c r="Y42" s="112" t="s">
        <v>329</v>
      </c>
      <c r="Z42" s="112" t="s">
        <v>434</v>
      </c>
      <c r="AA42" s="128" t="s">
        <v>434</v>
      </c>
    </row>
    <row r="43" spans="1:27" ht="409.5" x14ac:dyDescent="0.25">
      <c r="B43" s="31">
        <f t="shared" si="0"/>
        <v>29</v>
      </c>
      <c r="C43" s="32" t="s">
        <v>423</v>
      </c>
      <c r="D43" s="128" t="s">
        <v>108</v>
      </c>
      <c r="E43" s="128" t="s">
        <v>114</v>
      </c>
      <c r="F43" s="33" t="s">
        <v>109</v>
      </c>
      <c r="G43" s="33" t="s">
        <v>54</v>
      </c>
      <c r="H43" s="128" t="s">
        <v>286</v>
      </c>
      <c r="I43" s="131" t="s">
        <v>115</v>
      </c>
      <c r="J43" s="103" t="s">
        <v>110</v>
      </c>
      <c r="K43" s="35" t="s">
        <v>400</v>
      </c>
      <c r="L43" s="2"/>
      <c r="M43" s="2"/>
      <c r="N43" s="2"/>
      <c r="O43" s="112" t="s">
        <v>537</v>
      </c>
      <c r="P43" s="36">
        <v>1</v>
      </c>
      <c r="Q43" s="37"/>
      <c r="S43" s="2"/>
      <c r="W43" s="2"/>
      <c r="X43" s="136"/>
      <c r="Y43" s="112" t="s">
        <v>325</v>
      </c>
      <c r="Z43" s="112" t="s">
        <v>476</v>
      </c>
      <c r="AA43" s="128" t="s">
        <v>476</v>
      </c>
    </row>
    <row r="44" spans="1:27" ht="285" x14ac:dyDescent="0.25">
      <c r="B44" s="31">
        <f t="shared" si="0"/>
        <v>30</v>
      </c>
      <c r="C44" s="32" t="s">
        <v>423</v>
      </c>
      <c r="D44" s="128" t="s">
        <v>108</v>
      </c>
      <c r="E44" s="128" t="s">
        <v>116</v>
      </c>
      <c r="F44" s="33" t="s">
        <v>109</v>
      </c>
      <c r="G44" s="33" t="s">
        <v>54</v>
      </c>
      <c r="H44" s="128" t="s">
        <v>286</v>
      </c>
      <c r="I44" s="131" t="s">
        <v>117</v>
      </c>
      <c r="J44" s="103" t="s">
        <v>110</v>
      </c>
      <c r="K44" s="35" t="s">
        <v>90</v>
      </c>
      <c r="L44" s="2"/>
      <c r="M44" s="2"/>
      <c r="N44" s="2"/>
      <c r="O44" s="112" t="s">
        <v>537</v>
      </c>
      <c r="P44" s="36">
        <v>1</v>
      </c>
      <c r="Q44" s="37"/>
      <c r="S44" s="2"/>
      <c r="W44" s="2"/>
      <c r="X44" s="136"/>
      <c r="Y44" s="112" t="s">
        <v>326</v>
      </c>
      <c r="Z44" s="112" t="s">
        <v>435</v>
      </c>
      <c r="AA44" s="128" t="s">
        <v>435</v>
      </c>
    </row>
    <row r="45" spans="1:27" ht="409.5" x14ac:dyDescent="0.25">
      <c r="B45" s="31">
        <f t="shared" si="0"/>
        <v>31</v>
      </c>
      <c r="C45" s="32" t="s">
        <v>423</v>
      </c>
      <c r="D45" s="128" t="s">
        <v>108</v>
      </c>
      <c r="E45" s="128" t="s">
        <v>112</v>
      </c>
      <c r="F45" s="33" t="s">
        <v>109</v>
      </c>
      <c r="G45" s="33" t="s">
        <v>54</v>
      </c>
      <c r="H45" s="128" t="s">
        <v>288</v>
      </c>
      <c r="I45" s="128" t="s">
        <v>113</v>
      </c>
      <c r="J45" s="103" t="s">
        <v>110</v>
      </c>
      <c r="K45" s="35" t="s">
        <v>400</v>
      </c>
      <c r="L45" s="2"/>
      <c r="M45" s="2"/>
      <c r="N45" s="2"/>
      <c r="O45" s="112" t="s">
        <v>537</v>
      </c>
      <c r="P45" s="36">
        <v>1</v>
      </c>
      <c r="Q45" s="37"/>
      <c r="S45" s="2"/>
      <c r="W45" s="2"/>
      <c r="X45" s="136"/>
      <c r="Y45" s="112" t="s">
        <v>327</v>
      </c>
      <c r="Z45" s="112" t="s">
        <v>436</v>
      </c>
      <c r="AA45" s="128" t="s">
        <v>436</v>
      </c>
    </row>
    <row r="46" spans="1:27" ht="390" x14ac:dyDescent="0.25">
      <c r="B46" s="31">
        <f t="shared" si="0"/>
        <v>32</v>
      </c>
      <c r="C46" s="32" t="s">
        <v>423</v>
      </c>
      <c r="D46" s="125" t="s">
        <v>108</v>
      </c>
      <c r="E46" s="253" t="s">
        <v>289</v>
      </c>
      <c r="F46" s="33" t="s">
        <v>86</v>
      </c>
      <c r="G46" s="33" t="s">
        <v>54</v>
      </c>
      <c r="H46" s="128" t="s">
        <v>286</v>
      </c>
      <c r="I46" s="257" t="s">
        <v>290</v>
      </c>
      <c r="J46" s="103" t="s">
        <v>291</v>
      </c>
      <c r="K46" s="35" t="s">
        <v>401</v>
      </c>
      <c r="L46" s="2"/>
      <c r="M46" s="2"/>
      <c r="N46" s="2"/>
      <c r="O46" s="112" t="s">
        <v>556</v>
      </c>
      <c r="P46" s="36">
        <v>1</v>
      </c>
      <c r="Q46" s="37"/>
      <c r="S46" s="2"/>
      <c r="W46" s="2"/>
      <c r="X46" s="136"/>
      <c r="Y46" s="112" t="s">
        <v>384</v>
      </c>
      <c r="Z46" s="112" t="s">
        <v>437</v>
      </c>
      <c r="AA46" s="128" t="s">
        <v>470</v>
      </c>
    </row>
    <row r="47" spans="1:27" ht="409.5" x14ac:dyDescent="0.25">
      <c r="B47" s="31">
        <f t="shared" si="0"/>
        <v>33</v>
      </c>
      <c r="C47" s="32" t="s">
        <v>423</v>
      </c>
      <c r="D47" s="126" t="s">
        <v>108</v>
      </c>
      <c r="E47" s="255"/>
      <c r="F47" s="33" t="s">
        <v>86</v>
      </c>
      <c r="G47" s="33" t="s">
        <v>292</v>
      </c>
      <c r="H47" s="128" t="s">
        <v>293</v>
      </c>
      <c r="I47" s="258"/>
      <c r="J47" s="103" t="s">
        <v>291</v>
      </c>
      <c r="K47" s="35" t="s">
        <v>401</v>
      </c>
      <c r="L47" s="2"/>
      <c r="M47" s="2"/>
      <c r="N47" s="2"/>
      <c r="O47" s="112" t="s">
        <v>557</v>
      </c>
      <c r="P47" s="36">
        <v>1</v>
      </c>
      <c r="Q47" s="37"/>
      <c r="S47" s="2"/>
      <c r="W47" s="2"/>
      <c r="X47" s="136"/>
      <c r="Y47" s="112" t="s">
        <v>353</v>
      </c>
      <c r="Z47" s="112" t="s">
        <v>438</v>
      </c>
      <c r="AA47" s="128" t="s">
        <v>471</v>
      </c>
    </row>
    <row r="48" spans="1:27" ht="390" x14ac:dyDescent="0.25">
      <c r="B48" s="31">
        <f t="shared" si="0"/>
        <v>34</v>
      </c>
      <c r="C48" s="32" t="s">
        <v>423</v>
      </c>
      <c r="D48" s="125" t="s">
        <v>108</v>
      </c>
      <c r="E48" s="125" t="s">
        <v>294</v>
      </c>
      <c r="F48" s="128" t="s">
        <v>295</v>
      </c>
      <c r="G48" s="80" t="s">
        <v>34</v>
      </c>
      <c r="H48" s="125" t="s">
        <v>296</v>
      </c>
      <c r="I48" s="129" t="s">
        <v>297</v>
      </c>
      <c r="J48" s="103" t="s">
        <v>110</v>
      </c>
      <c r="K48" s="35" t="s">
        <v>218</v>
      </c>
      <c r="L48" s="2"/>
      <c r="M48" s="2"/>
      <c r="N48" s="2"/>
      <c r="O48" s="112" t="s">
        <v>537</v>
      </c>
      <c r="P48" s="36">
        <v>1</v>
      </c>
      <c r="Q48" s="37"/>
      <c r="S48" s="2"/>
      <c r="W48" s="2"/>
      <c r="X48" s="136"/>
      <c r="Y48" s="112" t="s">
        <v>354</v>
      </c>
      <c r="Z48" s="112" t="s">
        <v>439</v>
      </c>
      <c r="AA48" s="128" t="s">
        <v>439</v>
      </c>
    </row>
    <row r="49" spans="1:27" ht="390" x14ac:dyDescent="0.25">
      <c r="B49" s="31">
        <f t="shared" si="0"/>
        <v>35</v>
      </c>
      <c r="C49" s="32" t="s">
        <v>423</v>
      </c>
      <c r="D49" s="128" t="s">
        <v>174</v>
      </c>
      <c r="E49" s="128" t="s">
        <v>298</v>
      </c>
      <c r="F49" s="33" t="s">
        <v>109</v>
      </c>
      <c r="G49" s="33" t="s">
        <v>36</v>
      </c>
      <c r="H49" s="128" t="s">
        <v>299</v>
      </c>
      <c r="I49" s="125" t="s">
        <v>181</v>
      </c>
      <c r="J49" s="103" t="s">
        <v>178</v>
      </c>
      <c r="K49" s="35" t="s">
        <v>90</v>
      </c>
      <c r="L49" s="2"/>
      <c r="M49" s="2"/>
      <c r="N49" s="2"/>
      <c r="O49" s="112" t="s">
        <v>537</v>
      </c>
      <c r="P49" s="36">
        <v>1</v>
      </c>
      <c r="Q49" s="37"/>
      <c r="S49" s="2"/>
      <c r="W49" s="2"/>
      <c r="X49" s="136"/>
      <c r="Y49" s="112" t="s">
        <v>355</v>
      </c>
      <c r="Z49" s="112" t="s">
        <v>440</v>
      </c>
      <c r="AA49" s="128" t="s">
        <v>440</v>
      </c>
    </row>
    <row r="50" spans="1:27" ht="409.5" x14ac:dyDescent="0.25">
      <c r="B50" s="31">
        <f t="shared" si="0"/>
        <v>36</v>
      </c>
      <c r="C50" s="32" t="s">
        <v>423</v>
      </c>
      <c r="D50" s="128" t="s">
        <v>174</v>
      </c>
      <c r="E50" s="128" t="s">
        <v>182</v>
      </c>
      <c r="F50" s="33" t="s">
        <v>109</v>
      </c>
      <c r="G50" s="33" t="s">
        <v>36</v>
      </c>
      <c r="H50" s="128" t="s">
        <v>299</v>
      </c>
      <c r="I50" s="125" t="s">
        <v>183</v>
      </c>
      <c r="J50" s="103" t="s">
        <v>178</v>
      </c>
      <c r="K50" s="35" t="s">
        <v>90</v>
      </c>
      <c r="L50" s="2"/>
      <c r="M50" s="2"/>
      <c r="N50" s="2"/>
      <c r="O50" s="112" t="s">
        <v>537</v>
      </c>
      <c r="P50" s="36">
        <v>1</v>
      </c>
      <c r="Q50" s="37"/>
      <c r="S50" s="2"/>
      <c r="W50" s="2"/>
      <c r="X50" s="136"/>
      <c r="Y50" s="112" t="s">
        <v>356</v>
      </c>
      <c r="Z50" s="112" t="s">
        <v>441</v>
      </c>
      <c r="AA50" s="128" t="s">
        <v>441</v>
      </c>
    </row>
    <row r="51" spans="1:27" ht="409.5" x14ac:dyDescent="0.25">
      <c r="A51" s="87"/>
      <c r="B51" s="31">
        <f t="shared" si="0"/>
        <v>37</v>
      </c>
      <c r="C51" s="43" t="s">
        <v>423</v>
      </c>
      <c r="D51" s="128" t="s">
        <v>174</v>
      </c>
      <c r="E51" s="128" t="s">
        <v>184</v>
      </c>
      <c r="F51" s="33" t="s">
        <v>86</v>
      </c>
      <c r="G51" s="128" t="s">
        <v>185</v>
      </c>
      <c r="H51" s="128" t="s">
        <v>301</v>
      </c>
      <c r="I51" s="131" t="s">
        <v>302</v>
      </c>
      <c r="J51" s="104" t="s">
        <v>178</v>
      </c>
      <c r="K51" s="38" t="s">
        <v>90</v>
      </c>
      <c r="L51" s="2"/>
      <c r="M51" s="2"/>
      <c r="N51" s="2"/>
      <c r="O51" s="112" t="s">
        <v>558</v>
      </c>
      <c r="P51" s="36">
        <v>1</v>
      </c>
      <c r="Q51" s="37"/>
      <c r="S51" s="2"/>
      <c r="W51" s="2"/>
      <c r="X51" s="136"/>
      <c r="Y51" s="112" t="s">
        <v>388</v>
      </c>
      <c r="Z51" s="112" t="s">
        <v>442</v>
      </c>
      <c r="AA51" s="128" t="s">
        <v>531</v>
      </c>
    </row>
    <row r="52" spans="1:27" ht="409.5" x14ac:dyDescent="0.25">
      <c r="B52" s="31">
        <f t="shared" si="0"/>
        <v>38</v>
      </c>
      <c r="C52" s="32" t="s">
        <v>423</v>
      </c>
      <c r="D52" s="128" t="s">
        <v>174</v>
      </c>
      <c r="E52" s="128" t="s">
        <v>175</v>
      </c>
      <c r="F52" s="33" t="s">
        <v>109</v>
      </c>
      <c r="G52" s="33" t="s">
        <v>24</v>
      </c>
      <c r="H52" s="128" t="s">
        <v>176</v>
      </c>
      <c r="I52" s="131" t="s">
        <v>177</v>
      </c>
      <c r="J52" s="103" t="s">
        <v>178</v>
      </c>
      <c r="K52" s="35" t="s">
        <v>90</v>
      </c>
      <c r="L52" s="2"/>
      <c r="M52" s="2"/>
      <c r="N52" s="2"/>
      <c r="O52" s="112" t="s">
        <v>538</v>
      </c>
      <c r="P52" s="36">
        <v>1</v>
      </c>
      <c r="Q52" s="37"/>
      <c r="S52" s="2"/>
      <c r="W52" s="2"/>
      <c r="X52" s="136"/>
      <c r="Y52" s="112" t="s">
        <v>303</v>
      </c>
      <c r="Z52" s="112" t="s">
        <v>472</v>
      </c>
      <c r="AA52" s="128" t="s">
        <v>472</v>
      </c>
    </row>
    <row r="53" spans="1:27" ht="409.5" x14ac:dyDescent="0.25">
      <c r="A53" s="87"/>
      <c r="B53" s="31">
        <f t="shared" si="0"/>
        <v>39</v>
      </c>
      <c r="C53" s="43" t="s">
        <v>423</v>
      </c>
      <c r="D53" s="128" t="s">
        <v>174</v>
      </c>
      <c r="E53" s="128" t="s">
        <v>188</v>
      </c>
      <c r="F53" s="33" t="s">
        <v>86</v>
      </c>
      <c r="G53" s="128" t="s">
        <v>185</v>
      </c>
      <c r="H53" s="128" t="s">
        <v>301</v>
      </c>
      <c r="I53" s="131" t="s">
        <v>189</v>
      </c>
      <c r="J53" s="104" t="s">
        <v>178</v>
      </c>
      <c r="K53" s="38" t="s">
        <v>90</v>
      </c>
      <c r="L53" s="2"/>
      <c r="M53" s="2"/>
      <c r="N53" s="2"/>
      <c r="O53" s="112" t="s">
        <v>539</v>
      </c>
      <c r="P53" s="36">
        <v>1</v>
      </c>
      <c r="Q53" s="37"/>
      <c r="S53" s="2"/>
      <c r="W53" s="2"/>
      <c r="X53" s="136"/>
      <c r="Y53" s="112" t="s">
        <v>378</v>
      </c>
      <c r="Z53" s="112" t="s">
        <v>443</v>
      </c>
      <c r="AA53" s="128" t="s">
        <v>502</v>
      </c>
    </row>
    <row r="54" spans="1:27" ht="409.5" x14ac:dyDescent="0.25">
      <c r="B54" s="31">
        <f t="shared" si="0"/>
        <v>40</v>
      </c>
      <c r="C54" s="32" t="s">
        <v>423</v>
      </c>
      <c r="D54" s="128" t="s">
        <v>174</v>
      </c>
      <c r="E54" s="128" t="s">
        <v>179</v>
      </c>
      <c r="F54" s="33" t="s">
        <v>109</v>
      </c>
      <c r="G54" s="33" t="s">
        <v>36</v>
      </c>
      <c r="H54" s="128" t="s">
        <v>300</v>
      </c>
      <c r="I54" s="131" t="s">
        <v>304</v>
      </c>
      <c r="J54" s="103" t="s">
        <v>180</v>
      </c>
      <c r="K54" s="35" t="s">
        <v>90</v>
      </c>
      <c r="L54" s="2"/>
      <c r="M54" s="2"/>
      <c r="N54" s="2"/>
      <c r="O54" s="112" t="s">
        <v>537</v>
      </c>
      <c r="P54" s="36">
        <v>1</v>
      </c>
      <c r="Q54" s="37"/>
      <c r="S54" s="2"/>
      <c r="W54" s="2"/>
      <c r="X54" s="136"/>
      <c r="Y54" s="112" t="s">
        <v>357</v>
      </c>
      <c r="Z54" s="112" t="s">
        <v>444</v>
      </c>
      <c r="AA54" s="128" t="s">
        <v>444</v>
      </c>
    </row>
    <row r="55" spans="1:27" ht="409.5" x14ac:dyDescent="0.25">
      <c r="A55" s="87"/>
      <c r="B55" s="31">
        <f t="shared" si="0"/>
        <v>41</v>
      </c>
      <c r="C55" s="43" t="s">
        <v>423</v>
      </c>
      <c r="D55" s="128" t="s">
        <v>174</v>
      </c>
      <c r="E55" s="128" t="s">
        <v>186</v>
      </c>
      <c r="F55" s="33" t="s">
        <v>109</v>
      </c>
      <c r="G55" s="128" t="s">
        <v>185</v>
      </c>
      <c r="H55" s="128" t="s">
        <v>301</v>
      </c>
      <c r="I55" s="131" t="s">
        <v>187</v>
      </c>
      <c r="J55" s="104"/>
      <c r="K55" s="38" t="s">
        <v>90</v>
      </c>
      <c r="L55" s="2"/>
      <c r="M55" s="2"/>
      <c r="N55" s="2"/>
      <c r="O55" s="112" t="s">
        <v>540</v>
      </c>
      <c r="P55" s="36">
        <v>1</v>
      </c>
      <c r="Q55" s="37"/>
      <c r="S55" s="2"/>
      <c r="W55" s="2"/>
      <c r="X55" s="136"/>
      <c r="Y55" s="112" t="s">
        <v>389</v>
      </c>
      <c r="Z55" s="112" t="s">
        <v>445</v>
      </c>
      <c r="AA55" s="128" t="s">
        <v>503</v>
      </c>
    </row>
    <row r="56" spans="1:27" ht="409.5" x14ac:dyDescent="0.25">
      <c r="A56" s="87"/>
      <c r="B56" s="31">
        <f t="shared" si="0"/>
        <v>42</v>
      </c>
      <c r="C56" s="43" t="s">
        <v>423</v>
      </c>
      <c r="D56" s="128" t="s">
        <v>212</v>
      </c>
      <c r="E56" s="128" t="s">
        <v>223</v>
      </c>
      <c r="F56" s="33" t="s">
        <v>86</v>
      </c>
      <c r="G56" s="128" t="s">
        <v>185</v>
      </c>
      <c r="H56" s="128" t="s">
        <v>305</v>
      </c>
      <c r="I56" s="131" t="s">
        <v>224</v>
      </c>
      <c r="J56" s="104" t="s">
        <v>217</v>
      </c>
      <c r="K56" s="94" t="s">
        <v>402</v>
      </c>
      <c r="L56" s="2"/>
      <c r="M56" s="2"/>
      <c r="N56" s="2"/>
      <c r="O56" s="112" t="s">
        <v>532</v>
      </c>
      <c r="P56" s="36">
        <v>1</v>
      </c>
      <c r="Q56" s="37"/>
      <c r="S56" s="2"/>
      <c r="W56" s="2"/>
      <c r="X56" s="136"/>
      <c r="Y56" s="112" t="s">
        <v>319</v>
      </c>
      <c r="Z56" s="112" t="s">
        <v>446</v>
      </c>
      <c r="AA56" s="128" t="s">
        <v>506</v>
      </c>
    </row>
    <row r="57" spans="1:27" ht="409.5" x14ac:dyDescent="0.25">
      <c r="A57" s="87"/>
      <c r="B57" s="31">
        <f t="shared" si="0"/>
        <v>43</v>
      </c>
      <c r="C57" s="43" t="s">
        <v>423</v>
      </c>
      <c r="D57" s="128" t="s">
        <v>212</v>
      </c>
      <c r="E57" s="128" t="s">
        <v>221</v>
      </c>
      <c r="F57" s="33" t="s">
        <v>86</v>
      </c>
      <c r="G57" s="128" t="s">
        <v>185</v>
      </c>
      <c r="H57" s="128" t="s">
        <v>305</v>
      </c>
      <c r="I57" s="131" t="s">
        <v>222</v>
      </c>
      <c r="J57" s="104" t="s">
        <v>217</v>
      </c>
      <c r="K57" s="38" t="s">
        <v>90</v>
      </c>
      <c r="L57" s="2"/>
      <c r="M57" s="2"/>
      <c r="N57" s="2"/>
      <c r="O57" s="112" t="s">
        <v>532</v>
      </c>
      <c r="P57" s="36">
        <v>1</v>
      </c>
      <c r="Q57" s="37"/>
      <c r="S57" s="2"/>
      <c r="W57" s="2"/>
      <c r="X57" s="136"/>
      <c r="Y57" s="112" t="s">
        <v>320</v>
      </c>
      <c r="Z57" s="112" t="s">
        <v>447</v>
      </c>
      <c r="AA57" s="128" t="s">
        <v>507</v>
      </c>
    </row>
    <row r="58" spans="1:27" ht="409.5" x14ac:dyDescent="0.25">
      <c r="B58" s="31">
        <f t="shared" si="0"/>
        <v>44</v>
      </c>
      <c r="C58" s="32" t="s">
        <v>423</v>
      </c>
      <c r="D58" s="128" t="s">
        <v>212</v>
      </c>
      <c r="E58" s="128" t="s">
        <v>215</v>
      </c>
      <c r="F58" s="33" t="s">
        <v>109</v>
      </c>
      <c r="G58" s="33" t="s">
        <v>34</v>
      </c>
      <c r="H58" s="128" t="s">
        <v>306</v>
      </c>
      <c r="I58" s="131" t="s">
        <v>216</v>
      </c>
      <c r="J58" s="103" t="s">
        <v>217</v>
      </c>
      <c r="K58" s="35" t="s">
        <v>218</v>
      </c>
      <c r="L58" s="2"/>
      <c r="M58" s="2"/>
      <c r="N58" s="2"/>
      <c r="O58" s="112" t="s">
        <v>537</v>
      </c>
      <c r="P58" s="36">
        <v>1</v>
      </c>
      <c r="Q58" s="37"/>
      <c r="S58" s="2"/>
      <c r="W58" s="2"/>
      <c r="X58" s="136"/>
      <c r="Y58" s="112" t="s">
        <v>358</v>
      </c>
      <c r="Z58" s="112" t="s">
        <v>448</v>
      </c>
      <c r="AA58" s="128" t="s">
        <v>448</v>
      </c>
    </row>
    <row r="59" spans="1:27" ht="409.5" x14ac:dyDescent="0.25">
      <c r="B59" s="31">
        <f t="shared" si="0"/>
        <v>45</v>
      </c>
      <c r="C59" s="32" t="s">
        <v>423</v>
      </c>
      <c r="D59" s="128" t="s">
        <v>212</v>
      </c>
      <c r="E59" s="128" t="s">
        <v>219</v>
      </c>
      <c r="F59" s="33" t="s">
        <v>109</v>
      </c>
      <c r="G59" s="33" t="s">
        <v>34</v>
      </c>
      <c r="H59" s="128" t="s">
        <v>306</v>
      </c>
      <c r="I59" s="131" t="s">
        <v>220</v>
      </c>
      <c r="J59" s="103" t="s">
        <v>217</v>
      </c>
      <c r="K59" s="35" t="s">
        <v>90</v>
      </c>
      <c r="L59" s="2"/>
      <c r="M59" s="2"/>
      <c r="N59" s="2"/>
      <c r="O59" s="112" t="s">
        <v>537</v>
      </c>
      <c r="P59" s="36">
        <v>1</v>
      </c>
      <c r="Q59" s="37"/>
      <c r="S59" s="2"/>
      <c r="W59" s="2"/>
      <c r="X59" s="136"/>
      <c r="Y59" s="112" t="s">
        <v>359</v>
      </c>
      <c r="Z59" s="112" t="s">
        <v>449</v>
      </c>
      <c r="AA59" s="128" t="s">
        <v>449</v>
      </c>
    </row>
    <row r="60" spans="1:27" ht="409.5" x14ac:dyDescent="0.25">
      <c r="B60" s="31">
        <f t="shared" si="0"/>
        <v>46</v>
      </c>
      <c r="C60" s="32" t="s">
        <v>423</v>
      </c>
      <c r="D60" s="128" t="s">
        <v>212</v>
      </c>
      <c r="E60" s="128" t="s">
        <v>307</v>
      </c>
      <c r="F60" s="33" t="s">
        <v>109</v>
      </c>
      <c r="G60" s="33" t="s">
        <v>34</v>
      </c>
      <c r="H60" s="128" t="s">
        <v>306</v>
      </c>
      <c r="I60" s="131" t="s">
        <v>213</v>
      </c>
      <c r="J60" s="103" t="s">
        <v>214</v>
      </c>
      <c r="K60" s="35" t="s">
        <v>90</v>
      </c>
      <c r="L60" s="2"/>
      <c r="M60" s="2"/>
      <c r="N60" s="2"/>
      <c r="O60" s="112" t="s">
        <v>537</v>
      </c>
      <c r="P60" s="36">
        <v>1</v>
      </c>
      <c r="Q60" s="37"/>
      <c r="S60" s="2"/>
      <c r="W60" s="2"/>
      <c r="X60" s="136"/>
      <c r="Y60" s="112" t="s">
        <v>360</v>
      </c>
      <c r="Z60" s="112" t="s">
        <v>450</v>
      </c>
      <c r="AA60" s="128" t="s">
        <v>450</v>
      </c>
    </row>
    <row r="61" spans="1:27" ht="360" x14ac:dyDescent="0.25">
      <c r="A61" s="87"/>
      <c r="B61" s="31">
        <f t="shared" si="0"/>
        <v>47</v>
      </c>
      <c r="C61" s="43" t="s">
        <v>423</v>
      </c>
      <c r="D61" s="128" t="s">
        <v>225</v>
      </c>
      <c r="E61" s="128" t="s">
        <v>254</v>
      </c>
      <c r="F61" s="128" t="s">
        <v>231</v>
      </c>
      <c r="G61" s="128" t="s">
        <v>185</v>
      </c>
      <c r="H61" s="128" t="s">
        <v>305</v>
      </c>
      <c r="I61" s="131" t="s">
        <v>255</v>
      </c>
      <c r="J61" s="104" t="s">
        <v>227</v>
      </c>
      <c r="K61" s="38" t="s">
        <v>90</v>
      </c>
      <c r="L61" s="2"/>
      <c r="M61" s="2"/>
      <c r="N61" s="2"/>
      <c r="O61" s="112" t="s">
        <v>532</v>
      </c>
      <c r="P61" s="36">
        <v>1</v>
      </c>
      <c r="Q61" s="37"/>
      <c r="S61" s="2"/>
      <c r="W61" s="2"/>
      <c r="X61" s="136"/>
      <c r="Y61" s="112" t="s">
        <v>321</v>
      </c>
      <c r="Z61" s="112" t="s">
        <v>451</v>
      </c>
      <c r="AA61" s="128" t="s">
        <v>508</v>
      </c>
    </row>
    <row r="62" spans="1:27" ht="195" x14ac:dyDescent="0.25">
      <c r="B62" s="31">
        <f t="shared" si="0"/>
        <v>48</v>
      </c>
      <c r="C62" s="32" t="s">
        <v>423</v>
      </c>
      <c r="D62" s="253" t="s">
        <v>225</v>
      </c>
      <c r="E62" s="253" t="s">
        <v>308</v>
      </c>
      <c r="F62" s="253" t="s">
        <v>231</v>
      </c>
      <c r="G62" s="33" t="s">
        <v>34</v>
      </c>
      <c r="H62" s="128" t="s">
        <v>306</v>
      </c>
      <c r="I62" s="131" t="s">
        <v>240</v>
      </c>
      <c r="J62" s="103" t="s">
        <v>97</v>
      </c>
      <c r="K62" s="35" t="s">
        <v>90</v>
      </c>
      <c r="L62" s="2"/>
      <c r="M62" s="2"/>
      <c r="N62" s="2"/>
      <c r="O62" s="112" t="s">
        <v>537</v>
      </c>
      <c r="P62" s="36">
        <v>1</v>
      </c>
      <c r="Q62" s="37"/>
      <c r="S62" s="2"/>
      <c r="W62" s="2"/>
      <c r="X62" s="137"/>
      <c r="Y62" s="112" t="s">
        <v>361</v>
      </c>
      <c r="Z62" s="112" t="s">
        <v>452</v>
      </c>
      <c r="AA62" s="128" t="s">
        <v>452</v>
      </c>
    </row>
    <row r="63" spans="1:27" ht="180" x14ac:dyDescent="0.25">
      <c r="A63" s="87"/>
      <c r="B63" s="31">
        <f t="shared" si="0"/>
        <v>49</v>
      </c>
      <c r="C63" s="43" t="s">
        <v>423</v>
      </c>
      <c r="D63" s="255" t="s">
        <v>225</v>
      </c>
      <c r="E63" s="255"/>
      <c r="F63" s="255"/>
      <c r="G63" s="128" t="s">
        <v>185</v>
      </c>
      <c r="H63" s="128" t="s">
        <v>305</v>
      </c>
      <c r="I63" s="131" t="s">
        <v>309</v>
      </c>
      <c r="J63" s="104" t="s">
        <v>227</v>
      </c>
      <c r="K63" s="38" t="s">
        <v>90</v>
      </c>
      <c r="L63" s="2"/>
      <c r="M63" s="2"/>
      <c r="N63" s="2"/>
      <c r="O63" s="113" t="s">
        <v>541</v>
      </c>
      <c r="P63" s="36">
        <v>1</v>
      </c>
      <c r="Q63" s="37"/>
      <c r="S63" s="2"/>
      <c r="W63" s="2"/>
      <c r="X63" s="262"/>
      <c r="Y63" s="112" t="s">
        <v>322</v>
      </c>
      <c r="Z63" s="112" t="s">
        <v>453</v>
      </c>
      <c r="AA63" s="128" t="s">
        <v>453</v>
      </c>
    </row>
    <row r="64" spans="1:27" ht="255" x14ac:dyDescent="0.25">
      <c r="A64" s="87"/>
      <c r="B64" s="31">
        <f t="shared" si="0"/>
        <v>50</v>
      </c>
      <c r="C64" s="43" t="s">
        <v>423</v>
      </c>
      <c r="D64" s="128" t="s">
        <v>225</v>
      </c>
      <c r="E64" s="128" t="s">
        <v>241</v>
      </c>
      <c r="F64" s="128" t="s">
        <v>231</v>
      </c>
      <c r="G64" s="128" t="s">
        <v>185</v>
      </c>
      <c r="H64" s="128" t="s">
        <v>305</v>
      </c>
      <c r="I64" s="131" t="s">
        <v>310</v>
      </c>
      <c r="J64" s="104" t="s">
        <v>227</v>
      </c>
      <c r="K64" s="38" t="s">
        <v>90</v>
      </c>
      <c r="L64" s="2"/>
      <c r="M64" s="2"/>
      <c r="N64" s="2"/>
      <c r="O64" s="112" t="s">
        <v>532</v>
      </c>
      <c r="P64" s="36">
        <v>1</v>
      </c>
      <c r="Q64" s="37"/>
      <c r="S64" s="2"/>
      <c r="W64" s="2"/>
      <c r="X64" s="262"/>
      <c r="Y64" s="112" t="s">
        <v>323</v>
      </c>
      <c r="Z64" s="112" t="s">
        <v>454</v>
      </c>
      <c r="AA64" s="128" t="s">
        <v>509</v>
      </c>
    </row>
    <row r="65" spans="1:27" ht="409.5" x14ac:dyDescent="0.25">
      <c r="B65" s="31">
        <f t="shared" si="0"/>
        <v>51</v>
      </c>
      <c r="C65" s="32" t="s">
        <v>423</v>
      </c>
      <c r="D65" s="128" t="s">
        <v>225</v>
      </c>
      <c r="E65" s="128" t="s">
        <v>244</v>
      </c>
      <c r="F65" s="128" t="s">
        <v>86</v>
      </c>
      <c r="G65" s="33" t="s">
        <v>34</v>
      </c>
      <c r="H65" s="128" t="s">
        <v>306</v>
      </c>
      <c r="I65" s="131" t="s">
        <v>245</v>
      </c>
      <c r="J65" s="103" t="s">
        <v>97</v>
      </c>
      <c r="K65" s="35" t="s">
        <v>90</v>
      </c>
      <c r="L65" s="2"/>
      <c r="M65" s="2"/>
      <c r="N65" s="2"/>
      <c r="O65" s="112" t="s">
        <v>537</v>
      </c>
      <c r="P65" s="36">
        <v>1</v>
      </c>
      <c r="Q65" s="37"/>
      <c r="S65" s="2"/>
      <c r="W65" s="2"/>
      <c r="X65" s="137"/>
      <c r="Y65" s="112" t="s">
        <v>362</v>
      </c>
      <c r="Z65" s="112" t="s">
        <v>455</v>
      </c>
      <c r="AA65" s="128" t="s">
        <v>455</v>
      </c>
    </row>
    <row r="66" spans="1:27" ht="285" x14ac:dyDescent="0.25">
      <c r="A66" s="87"/>
      <c r="B66" s="31">
        <f t="shared" si="0"/>
        <v>52</v>
      </c>
      <c r="C66" s="43" t="s">
        <v>423</v>
      </c>
      <c r="D66" s="125" t="s">
        <v>225</v>
      </c>
      <c r="E66" s="125" t="s">
        <v>228</v>
      </c>
      <c r="F66" s="125" t="s">
        <v>86</v>
      </c>
      <c r="G66" s="128" t="s">
        <v>185</v>
      </c>
      <c r="H66" s="128" t="s">
        <v>305</v>
      </c>
      <c r="I66" s="131" t="s">
        <v>229</v>
      </c>
      <c r="J66" s="104" t="s">
        <v>227</v>
      </c>
      <c r="K66" s="38" t="s">
        <v>402</v>
      </c>
      <c r="L66" s="2"/>
      <c r="M66" s="2"/>
      <c r="N66" s="2"/>
      <c r="O66" s="113" t="s">
        <v>542</v>
      </c>
      <c r="P66" s="36">
        <v>1</v>
      </c>
      <c r="Q66" s="37"/>
      <c r="S66" s="2"/>
      <c r="W66" s="2"/>
      <c r="X66" s="137"/>
      <c r="Y66" s="112" t="s">
        <v>379</v>
      </c>
      <c r="Z66" s="112" t="s">
        <v>456</v>
      </c>
      <c r="AA66" s="128" t="s">
        <v>511</v>
      </c>
    </row>
    <row r="67" spans="1:27" ht="409.5" x14ac:dyDescent="0.25">
      <c r="A67" s="87"/>
      <c r="B67" s="31">
        <f t="shared" si="0"/>
        <v>53</v>
      </c>
      <c r="C67" s="43" t="s">
        <v>423</v>
      </c>
      <c r="D67" s="128" t="s">
        <v>225</v>
      </c>
      <c r="E67" s="128" t="s">
        <v>258</v>
      </c>
      <c r="F67" s="128" t="s">
        <v>231</v>
      </c>
      <c r="G67" s="128" t="s">
        <v>185</v>
      </c>
      <c r="H67" s="128" t="s">
        <v>433</v>
      </c>
      <c r="I67" s="131" t="s">
        <v>311</v>
      </c>
      <c r="J67" s="104" t="s">
        <v>97</v>
      </c>
      <c r="K67" s="38" t="s">
        <v>90</v>
      </c>
      <c r="L67" s="2"/>
      <c r="M67" s="2"/>
      <c r="N67" s="2"/>
      <c r="O67" s="112" t="s">
        <v>543</v>
      </c>
      <c r="P67" s="36">
        <v>1</v>
      </c>
      <c r="Q67" s="37"/>
      <c r="S67" s="2"/>
      <c r="W67" s="2"/>
      <c r="X67" s="137"/>
      <c r="Y67" s="112" t="s">
        <v>363</v>
      </c>
      <c r="Z67" s="112" t="s">
        <v>457</v>
      </c>
      <c r="AA67" s="128" t="s">
        <v>510</v>
      </c>
    </row>
    <row r="68" spans="1:27" ht="390" x14ac:dyDescent="0.25">
      <c r="B68" s="31">
        <f t="shared" si="0"/>
        <v>54</v>
      </c>
      <c r="C68" s="32" t="s">
        <v>423</v>
      </c>
      <c r="D68" s="253" t="s">
        <v>225</v>
      </c>
      <c r="E68" s="253" t="s">
        <v>238</v>
      </c>
      <c r="F68" s="253" t="s">
        <v>231</v>
      </c>
      <c r="G68" s="33" t="s">
        <v>34</v>
      </c>
      <c r="H68" s="128" t="s">
        <v>306</v>
      </c>
      <c r="I68" s="131" t="s">
        <v>312</v>
      </c>
      <c r="J68" s="103" t="s">
        <v>97</v>
      </c>
      <c r="K68" s="35" t="s">
        <v>90</v>
      </c>
      <c r="L68" s="2"/>
      <c r="M68" s="2"/>
      <c r="N68" s="2"/>
      <c r="O68" s="112" t="s">
        <v>537</v>
      </c>
      <c r="P68" s="36">
        <v>1</v>
      </c>
      <c r="Q68" s="37"/>
      <c r="S68" s="2"/>
      <c r="W68" s="2"/>
      <c r="X68" s="137"/>
      <c r="Y68" s="112" t="s">
        <v>323</v>
      </c>
      <c r="Z68" s="112" t="s">
        <v>458</v>
      </c>
      <c r="AA68" s="128" t="s">
        <v>458</v>
      </c>
    </row>
    <row r="69" spans="1:27" ht="360" x14ac:dyDescent="0.25">
      <c r="A69" s="87"/>
      <c r="B69" s="31">
        <f t="shared" si="0"/>
        <v>55</v>
      </c>
      <c r="C69" s="43" t="s">
        <v>423</v>
      </c>
      <c r="D69" s="255" t="s">
        <v>225</v>
      </c>
      <c r="E69" s="255"/>
      <c r="F69" s="255"/>
      <c r="G69" s="128" t="s">
        <v>185</v>
      </c>
      <c r="H69" s="128" t="s">
        <v>305</v>
      </c>
      <c r="I69" s="131" t="s">
        <v>239</v>
      </c>
      <c r="J69" s="104" t="s">
        <v>97</v>
      </c>
      <c r="K69" s="38" t="s">
        <v>90</v>
      </c>
      <c r="L69" s="2"/>
      <c r="M69" s="2"/>
      <c r="N69" s="2"/>
      <c r="O69" s="112" t="s">
        <v>532</v>
      </c>
      <c r="P69" s="36">
        <v>1</v>
      </c>
      <c r="Q69" s="37"/>
      <c r="S69" s="2"/>
      <c r="W69" s="2"/>
      <c r="X69" s="137"/>
      <c r="Y69" s="112" t="s">
        <v>363</v>
      </c>
      <c r="Z69" s="112" t="s">
        <v>454</v>
      </c>
      <c r="AA69" s="128" t="s">
        <v>509</v>
      </c>
    </row>
    <row r="70" spans="1:27" ht="409.5" x14ac:dyDescent="0.25">
      <c r="B70" s="31">
        <f t="shared" ref="B70:B96" si="1">B69+P70</f>
        <v>56</v>
      </c>
      <c r="C70" s="32" t="s">
        <v>423</v>
      </c>
      <c r="D70" s="253" t="s">
        <v>225</v>
      </c>
      <c r="E70" s="253" t="s">
        <v>235</v>
      </c>
      <c r="F70" s="253" t="s">
        <v>231</v>
      </c>
      <c r="G70" s="33" t="s">
        <v>34</v>
      </c>
      <c r="H70" s="128" t="s">
        <v>306</v>
      </c>
      <c r="I70" s="131" t="s">
        <v>237</v>
      </c>
      <c r="J70" s="103" t="s">
        <v>97</v>
      </c>
      <c r="K70" s="35" t="s">
        <v>90</v>
      </c>
      <c r="L70" s="2"/>
      <c r="M70" s="2"/>
      <c r="N70" s="2"/>
      <c r="O70" s="112" t="s">
        <v>544</v>
      </c>
      <c r="P70" s="36">
        <v>1</v>
      </c>
      <c r="Q70" s="37"/>
      <c r="S70" s="2"/>
      <c r="W70" s="2"/>
      <c r="X70" s="137"/>
      <c r="Y70" s="112" t="s">
        <v>323</v>
      </c>
      <c r="Z70" s="112" t="s">
        <v>459</v>
      </c>
      <c r="AA70" s="128" t="s">
        <v>459</v>
      </c>
    </row>
    <row r="71" spans="1:27" ht="255" x14ac:dyDescent="0.25">
      <c r="A71" s="87"/>
      <c r="B71" s="31">
        <f t="shared" si="1"/>
        <v>57</v>
      </c>
      <c r="C71" s="43" t="s">
        <v>423</v>
      </c>
      <c r="D71" s="256" t="s">
        <v>225</v>
      </c>
      <c r="E71" s="256"/>
      <c r="F71" s="256"/>
      <c r="G71" s="128" t="s">
        <v>185</v>
      </c>
      <c r="H71" s="128" t="s">
        <v>305</v>
      </c>
      <c r="I71" s="129" t="s">
        <v>236</v>
      </c>
      <c r="J71" s="104" t="s">
        <v>97</v>
      </c>
      <c r="K71" s="38" t="s">
        <v>90</v>
      </c>
      <c r="L71" s="2"/>
      <c r="M71" s="2"/>
      <c r="N71" s="2"/>
      <c r="O71" s="112" t="s">
        <v>532</v>
      </c>
      <c r="P71" s="36">
        <v>1</v>
      </c>
      <c r="Q71" s="37"/>
      <c r="S71" s="2"/>
      <c r="W71" s="2"/>
      <c r="X71" s="137"/>
      <c r="Y71" s="112" t="s">
        <v>364</v>
      </c>
      <c r="Z71" s="112" t="s">
        <v>454</v>
      </c>
      <c r="AA71" s="128" t="s">
        <v>509</v>
      </c>
    </row>
    <row r="72" spans="1:27" ht="409.5" x14ac:dyDescent="0.25">
      <c r="B72" s="31">
        <f t="shared" si="1"/>
        <v>58</v>
      </c>
      <c r="C72" s="32" t="s">
        <v>423</v>
      </c>
      <c r="D72" s="128" t="s">
        <v>225</v>
      </c>
      <c r="E72" s="128" t="s">
        <v>233</v>
      </c>
      <c r="F72" s="128" t="s">
        <v>109</v>
      </c>
      <c r="G72" s="33" t="s">
        <v>34</v>
      </c>
      <c r="H72" s="128" t="s">
        <v>306</v>
      </c>
      <c r="I72" s="131" t="s">
        <v>234</v>
      </c>
      <c r="J72" s="103"/>
      <c r="K72" s="35" t="s">
        <v>90</v>
      </c>
      <c r="L72" s="2"/>
      <c r="M72" s="2"/>
      <c r="N72" s="2"/>
      <c r="O72" s="112" t="s">
        <v>537</v>
      </c>
      <c r="P72" s="36">
        <v>1</v>
      </c>
      <c r="Q72" s="37"/>
      <c r="S72" s="2"/>
      <c r="W72" s="2"/>
      <c r="X72" s="137"/>
      <c r="Y72" s="112" t="s">
        <v>324</v>
      </c>
      <c r="Z72" s="112" t="s">
        <v>460</v>
      </c>
      <c r="AA72" s="128" t="s">
        <v>460</v>
      </c>
    </row>
    <row r="73" spans="1:27" ht="409.5" x14ac:dyDescent="0.25">
      <c r="A73" s="87"/>
      <c r="B73" s="31">
        <f t="shared" si="1"/>
        <v>59</v>
      </c>
      <c r="C73" s="43" t="s">
        <v>423</v>
      </c>
      <c r="D73" s="253" t="s">
        <v>225</v>
      </c>
      <c r="E73" s="253" t="s">
        <v>230</v>
      </c>
      <c r="F73" s="253" t="s">
        <v>231</v>
      </c>
      <c r="G73" s="128" t="s">
        <v>185</v>
      </c>
      <c r="H73" s="128" t="s">
        <v>305</v>
      </c>
      <c r="I73" s="129" t="s">
        <v>236</v>
      </c>
      <c r="J73" s="104" t="s">
        <v>97</v>
      </c>
      <c r="K73" s="38" t="s">
        <v>90</v>
      </c>
      <c r="L73" s="2"/>
      <c r="M73" s="2"/>
      <c r="N73" s="2"/>
      <c r="O73" s="113" t="s">
        <v>545</v>
      </c>
      <c r="P73" s="36">
        <v>1</v>
      </c>
      <c r="Q73" s="37"/>
      <c r="S73" s="2"/>
      <c r="W73" s="2"/>
      <c r="X73" s="137"/>
      <c r="Y73" s="112" t="s">
        <v>366</v>
      </c>
      <c r="Z73" s="112" t="s">
        <v>461</v>
      </c>
      <c r="AA73" s="128" t="s">
        <v>530</v>
      </c>
    </row>
    <row r="74" spans="1:27" ht="409.5" x14ac:dyDescent="0.25">
      <c r="B74" s="31">
        <f t="shared" si="1"/>
        <v>60</v>
      </c>
      <c r="C74" s="32" t="s">
        <v>423</v>
      </c>
      <c r="D74" s="256"/>
      <c r="E74" s="256"/>
      <c r="F74" s="256"/>
      <c r="G74" s="80" t="s">
        <v>34</v>
      </c>
      <c r="H74" s="128" t="s">
        <v>365</v>
      </c>
      <c r="I74" s="125" t="s">
        <v>232</v>
      </c>
      <c r="J74" s="103" t="s">
        <v>97</v>
      </c>
      <c r="K74" s="38" t="s">
        <v>90</v>
      </c>
      <c r="L74" s="2"/>
      <c r="M74" s="2"/>
      <c r="N74" s="2"/>
      <c r="O74" s="112" t="s">
        <v>537</v>
      </c>
      <c r="P74" s="36">
        <v>1</v>
      </c>
      <c r="Q74" s="37"/>
      <c r="S74" s="2"/>
      <c r="W74" s="2"/>
      <c r="X74" s="137"/>
      <c r="Y74" s="112" t="s">
        <v>380</v>
      </c>
      <c r="Z74" s="112" t="s">
        <v>462</v>
      </c>
      <c r="AA74" s="128" t="s">
        <v>462</v>
      </c>
    </row>
    <row r="75" spans="1:27" ht="409.5" x14ac:dyDescent="0.25">
      <c r="A75" s="87"/>
      <c r="B75" s="31">
        <f t="shared" si="1"/>
        <v>61</v>
      </c>
      <c r="C75" s="43" t="s">
        <v>423</v>
      </c>
      <c r="D75" s="128" t="s">
        <v>225</v>
      </c>
      <c r="E75" s="128" t="s">
        <v>256</v>
      </c>
      <c r="F75" s="128" t="s">
        <v>231</v>
      </c>
      <c r="G75" s="128" t="s">
        <v>185</v>
      </c>
      <c r="H75" s="128" t="s">
        <v>305</v>
      </c>
      <c r="I75" s="131" t="s">
        <v>257</v>
      </c>
      <c r="J75" s="104" t="s">
        <v>97</v>
      </c>
      <c r="K75" s="38" t="s">
        <v>402</v>
      </c>
      <c r="L75" s="2"/>
      <c r="M75" s="2"/>
      <c r="N75" s="2"/>
      <c r="O75" s="112" t="s">
        <v>473</v>
      </c>
      <c r="P75" s="36">
        <v>1</v>
      </c>
      <c r="Q75" s="37"/>
      <c r="S75" s="2"/>
      <c r="W75" s="2"/>
      <c r="X75" s="137"/>
      <c r="Y75" s="112" t="s">
        <v>367</v>
      </c>
      <c r="Z75" s="112" t="s">
        <v>463</v>
      </c>
      <c r="AA75" s="128" t="s">
        <v>473</v>
      </c>
    </row>
    <row r="76" spans="1:27" ht="409.5" x14ac:dyDescent="0.25">
      <c r="B76" s="31">
        <f t="shared" si="1"/>
        <v>62</v>
      </c>
      <c r="C76" s="32" t="s">
        <v>423</v>
      </c>
      <c r="D76" s="253" t="s">
        <v>225</v>
      </c>
      <c r="E76" s="257" t="s">
        <v>313</v>
      </c>
      <c r="F76" s="257" t="s">
        <v>109</v>
      </c>
      <c r="G76" s="81" t="s">
        <v>6</v>
      </c>
      <c r="H76" s="131" t="s">
        <v>226</v>
      </c>
      <c r="I76" s="131" t="s">
        <v>314</v>
      </c>
      <c r="J76" s="105" t="s">
        <v>227</v>
      </c>
      <c r="K76" s="35" t="s">
        <v>90</v>
      </c>
      <c r="L76" s="2"/>
      <c r="M76" s="2"/>
      <c r="N76" s="2"/>
      <c r="O76" s="112" t="s">
        <v>537</v>
      </c>
      <c r="P76" s="36">
        <v>1</v>
      </c>
      <c r="Q76" s="37"/>
      <c r="S76" s="2"/>
      <c r="W76" s="2"/>
      <c r="X76" s="137"/>
      <c r="Y76" s="112" t="s">
        <v>368</v>
      </c>
      <c r="Z76" s="112" t="s">
        <v>464</v>
      </c>
      <c r="AA76" s="128" t="s">
        <v>464</v>
      </c>
    </row>
    <row r="77" spans="1:27" ht="409.5" x14ac:dyDescent="0.25">
      <c r="B77" s="31">
        <f t="shared" si="1"/>
        <v>63</v>
      </c>
      <c r="C77" s="32" t="s">
        <v>423</v>
      </c>
      <c r="D77" s="256" t="s">
        <v>225</v>
      </c>
      <c r="E77" s="258"/>
      <c r="F77" s="258"/>
      <c r="G77" s="80" t="s">
        <v>34</v>
      </c>
      <c r="H77" s="128" t="s">
        <v>306</v>
      </c>
      <c r="I77" s="131" t="s">
        <v>315</v>
      </c>
      <c r="J77" s="103" t="s">
        <v>227</v>
      </c>
      <c r="K77" s="35" t="s">
        <v>90</v>
      </c>
      <c r="L77" s="2"/>
      <c r="M77" s="2"/>
      <c r="N77" s="2"/>
      <c r="O77" s="112" t="s">
        <v>537</v>
      </c>
      <c r="P77" s="36">
        <v>1</v>
      </c>
      <c r="Q77" s="37"/>
      <c r="S77" s="2"/>
      <c r="W77" s="2"/>
      <c r="X77" s="137"/>
      <c r="Y77" s="112" t="s">
        <v>381</v>
      </c>
      <c r="Z77" s="112" t="s">
        <v>465</v>
      </c>
      <c r="AA77" s="128" t="s">
        <v>465</v>
      </c>
    </row>
    <row r="78" spans="1:27" ht="360" x14ac:dyDescent="0.25">
      <c r="A78" s="87"/>
      <c r="B78" s="31">
        <f t="shared" si="1"/>
        <v>64</v>
      </c>
      <c r="C78" s="43" t="s">
        <v>423</v>
      </c>
      <c r="D78" s="254" t="s">
        <v>225</v>
      </c>
      <c r="E78" s="259"/>
      <c r="F78" s="260"/>
      <c r="G78" s="128" t="s">
        <v>185</v>
      </c>
      <c r="H78" s="128" t="s">
        <v>305</v>
      </c>
      <c r="I78" s="131" t="s">
        <v>316</v>
      </c>
      <c r="J78" s="104" t="s">
        <v>227</v>
      </c>
      <c r="K78" s="38" t="s">
        <v>90</v>
      </c>
      <c r="L78" s="2"/>
      <c r="M78" s="2"/>
      <c r="N78" s="2"/>
      <c r="O78" s="113" t="s">
        <v>541</v>
      </c>
      <c r="P78" s="36">
        <v>1</v>
      </c>
      <c r="Q78" s="37"/>
      <c r="S78" s="2"/>
      <c r="W78" s="2"/>
      <c r="X78" s="137"/>
      <c r="Y78" s="112" t="s">
        <v>363</v>
      </c>
      <c r="Z78" s="112" t="s">
        <v>466</v>
      </c>
      <c r="AA78" s="128" t="s">
        <v>466</v>
      </c>
    </row>
    <row r="79" spans="1:27" ht="300" x14ac:dyDescent="0.25">
      <c r="B79" s="31">
        <f t="shared" si="1"/>
        <v>65</v>
      </c>
      <c r="C79" s="32" t="s">
        <v>423</v>
      </c>
      <c r="D79" s="253" t="s">
        <v>225</v>
      </c>
      <c r="E79" s="253" t="s">
        <v>242</v>
      </c>
      <c r="F79" s="253" t="s">
        <v>231</v>
      </c>
      <c r="G79" s="80" t="s">
        <v>34</v>
      </c>
      <c r="H79" s="128" t="s">
        <v>306</v>
      </c>
      <c r="I79" s="131" t="s">
        <v>317</v>
      </c>
      <c r="J79" s="103" t="s">
        <v>97</v>
      </c>
      <c r="K79" s="35" t="s">
        <v>90</v>
      </c>
      <c r="L79" s="2"/>
      <c r="M79" s="2"/>
      <c r="N79" s="2"/>
      <c r="O79" s="112" t="s">
        <v>537</v>
      </c>
      <c r="P79" s="36">
        <v>1</v>
      </c>
      <c r="Q79" s="37"/>
      <c r="S79" s="2"/>
      <c r="W79" s="2"/>
      <c r="X79" s="138"/>
      <c r="Y79" s="43" t="s">
        <v>323</v>
      </c>
      <c r="Z79" s="112" t="s">
        <v>458</v>
      </c>
      <c r="AA79" s="128" t="s">
        <v>458</v>
      </c>
    </row>
    <row r="80" spans="1:27" ht="360" x14ac:dyDescent="0.25">
      <c r="A80" s="87"/>
      <c r="B80" s="31">
        <f t="shared" si="1"/>
        <v>66</v>
      </c>
      <c r="C80" s="43" t="s">
        <v>423</v>
      </c>
      <c r="D80" s="254" t="s">
        <v>225</v>
      </c>
      <c r="E80" s="254"/>
      <c r="F80" s="255"/>
      <c r="G80" s="128" t="s">
        <v>185</v>
      </c>
      <c r="H80" s="128" t="s">
        <v>305</v>
      </c>
      <c r="I80" s="131" t="s">
        <v>243</v>
      </c>
      <c r="J80" s="104" t="s">
        <v>227</v>
      </c>
      <c r="K80" s="38" t="s">
        <v>90</v>
      </c>
      <c r="L80" s="2"/>
      <c r="M80" s="2"/>
      <c r="N80" s="2"/>
      <c r="O80" s="112" t="s">
        <v>532</v>
      </c>
      <c r="P80" s="36">
        <v>1</v>
      </c>
      <c r="Q80" s="37"/>
      <c r="S80" s="2"/>
      <c r="W80" s="2"/>
      <c r="X80" s="138"/>
      <c r="Y80" s="43" t="s">
        <v>363</v>
      </c>
      <c r="Z80" s="112" t="s">
        <v>454</v>
      </c>
      <c r="AA80" s="128" t="s">
        <v>512</v>
      </c>
    </row>
    <row r="81" spans="1:27" ht="300" x14ac:dyDescent="0.25">
      <c r="B81" s="31">
        <f t="shared" si="1"/>
        <v>67</v>
      </c>
      <c r="C81" s="32" t="s">
        <v>423</v>
      </c>
      <c r="D81" s="253" t="s">
        <v>225</v>
      </c>
      <c r="E81" s="253" t="s">
        <v>246</v>
      </c>
      <c r="F81" s="253" t="s">
        <v>231</v>
      </c>
      <c r="G81" s="80" t="s">
        <v>34</v>
      </c>
      <c r="H81" s="128" t="s">
        <v>306</v>
      </c>
      <c r="I81" s="131" t="s">
        <v>248</v>
      </c>
      <c r="J81" s="103" t="s">
        <v>97</v>
      </c>
      <c r="K81" s="35" t="s">
        <v>90</v>
      </c>
      <c r="L81" s="2"/>
      <c r="M81" s="2"/>
      <c r="N81" s="2"/>
      <c r="O81" s="112" t="s">
        <v>537</v>
      </c>
      <c r="P81" s="36">
        <v>1</v>
      </c>
      <c r="Q81" s="37"/>
      <c r="S81" s="2"/>
      <c r="W81" s="2"/>
      <c r="X81" s="138"/>
      <c r="Y81" s="43" t="s">
        <v>323</v>
      </c>
      <c r="Z81" s="112" t="s">
        <v>458</v>
      </c>
      <c r="AA81" s="128" t="s">
        <v>458</v>
      </c>
    </row>
    <row r="82" spans="1:27" ht="409.5" x14ac:dyDescent="0.25">
      <c r="A82" s="87"/>
      <c r="B82" s="31">
        <f t="shared" si="1"/>
        <v>68</v>
      </c>
      <c r="C82" s="43" t="s">
        <v>423</v>
      </c>
      <c r="D82" s="254" t="s">
        <v>225</v>
      </c>
      <c r="E82" s="254"/>
      <c r="F82" s="255"/>
      <c r="G82" s="128" t="s">
        <v>185</v>
      </c>
      <c r="H82" s="128" t="s">
        <v>305</v>
      </c>
      <c r="I82" s="131" t="s">
        <v>247</v>
      </c>
      <c r="J82" s="104" t="s">
        <v>97</v>
      </c>
      <c r="K82" s="38" t="s">
        <v>90</v>
      </c>
      <c r="L82" s="2"/>
      <c r="M82" s="2"/>
      <c r="N82" s="2"/>
      <c r="O82" s="112" t="s">
        <v>532</v>
      </c>
      <c r="P82" s="36">
        <v>1</v>
      </c>
      <c r="Q82" s="37"/>
      <c r="S82" s="2"/>
      <c r="W82" s="2"/>
      <c r="X82" s="137"/>
      <c r="Y82" s="112" t="s">
        <v>369</v>
      </c>
      <c r="Z82" s="112" t="s">
        <v>467</v>
      </c>
      <c r="AA82" s="128" t="s">
        <v>513</v>
      </c>
    </row>
    <row r="83" spans="1:27" ht="409.5" x14ac:dyDescent="0.25">
      <c r="B83" s="31">
        <f t="shared" si="1"/>
        <v>69</v>
      </c>
      <c r="C83" s="32" t="s">
        <v>423</v>
      </c>
      <c r="D83" s="125" t="s">
        <v>225</v>
      </c>
      <c r="E83" s="125" t="s">
        <v>252</v>
      </c>
      <c r="F83" s="125" t="s">
        <v>109</v>
      </c>
      <c r="G83" s="80" t="s">
        <v>34</v>
      </c>
      <c r="H83" s="125" t="s">
        <v>306</v>
      </c>
      <c r="I83" s="129" t="s">
        <v>318</v>
      </c>
      <c r="J83" s="106" t="s">
        <v>253</v>
      </c>
      <c r="K83" s="35" t="s">
        <v>90</v>
      </c>
      <c r="L83" s="2"/>
      <c r="M83" s="2"/>
      <c r="N83" s="2"/>
      <c r="O83" s="112" t="s">
        <v>537</v>
      </c>
      <c r="P83" s="36">
        <v>1</v>
      </c>
      <c r="Q83" s="37"/>
      <c r="S83" s="2"/>
      <c r="W83" s="2"/>
      <c r="X83" s="137"/>
      <c r="Y83" s="112" t="s">
        <v>370</v>
      </c>
      <c r="Z83" s="112" t="s">
        <v>468</v>
      </c>
      <c r="AA83" s="128" t="s">
        <v>468</v>
      </c>
    </row>
    <row r="84" spans="1:27" ht="270" x14ac:dyDescent="0.25">
      <c r="A84" s="2" t="s">
        <v>432</v>
      </c>
      <c r="B84" s="31">
        <f t="shared" si="1"/>
        <v>70</v>
      </c>
      <c r="C84" s="32" t="s">
        <v>423</v>
      </c>
      <c r="D84" s="128" t="s">
        <v>225</v>
      </c>
      <c r="E84" s="128" t="s">
        <v>249</v>
      </c>
      <c r="F84" s="128" t="s">
        <v>231</v>
      </c>
      <c r="G84" s="33" t="s">
        <v>34</v>
      </c>
      <c r="H84" s="128" t="s">
        <v>306</v>
      </c>
      <c r="I84" s="131" t="s">
        <v>250</v>
      </c>
      <c r="J84" s="104" t="s">
        <v>251</v>
      </c>
      <c r="K84" s="35" t="s">
        <v>90</v>
      </c>
      <c r="L84" s="2"/>
      <c r="M84" s="2"/>
      <c r="N84" s="2"/>
      <c r="O84" s="112" t="s">
        <v>537</v>
      </c>
      <c r="P84" s="36">
        <v>1</v>
      </c>
      <c r="Q84" s="37"/>
      <c r="S84" s="2"/>
      <c r="W84" s="2"/>
      <c r="X84" s="137"/>
      <c r="Y84" s="112"/>
      <c r="Z84" s="112" t="s">
        <v>469</v>
      </c>
      <c r="AA84" s="128" t="s">
        <v>469</v>
      </c>
    </row>
    <row r="85" spans="1:27" ht="409.5" x14ac:dyDescent="0.25">
      <c r="B85" s="31">
        <f t="shared" si="1"/>
        <v>71</v>
      </c>
      <c r="C85" s="114" t="s">
        <v>83</v>
      </c>
      <c r="D85" s="113" t="s">
        <v>259</v>
      </c>
      <c r="E85" s="43" t="s">
        <v>262</v>
      </c>
      <c r="F85" s="32" t="s">
        <v>86</v>
      </c>
      <c r="G85" s="14" t="s">
        <v>42</v>
      </c>
      <c r="H85" s="112" t="s">
        <v>260</v>
      </c>
      <c r="I85" s="114" t="s">
        <v>263</v>
      </c>
      <c r="J85" s="34" t="s">
        <v>261</v>
      </c>
      <c r="K85" s="117" t="s">
        <v>90</v>
      </c>
      <c r="L85" s="2"/>
      <c r="M85" s="2"/>
      <c r="N85" s="2"/>
      <c r="O85" s="112" t="s">
        <v>534</v>
      </c>
      <c r="P85" s="36">
        <v>1</v>
      </c>
      <c r="Q85" s="134"/>
      <c r="S85" s="2"/>
      <c r="W85" s="2"/>
      <c r="X85" s="112" t="s">
        <v>264</v>
      </c>
      <c r="Y85" s="112" t="s">
        <v>274</v>
      </c>
      <c r="Z85" s="112" t="s">
        <v>398</v>
      </c>
      <c r="AA85" s="128" t="s">
        <v>428</v>
      </c>
    </row>
    <row r="86" spans="1:27" ht="360" x14ac:dyDescent="0.25">
      <c r="B86" s="42">
        <f t="shared" si="1"/>
        <v>72</v>
      </c>
      <c r="C86" s="114" t="s">
        <v>92</v>
      </c>
      <c r="D86" s="122" t="s">
        <v>265</v>
      </c>
      <c r="E86" s="120" t="s">
        <v>266</v>
      </c>
      <c r="F86" s="113" t="s">
        <v>109</v>
      </c>
      <c r="G86" s="123" t="s">
        <v>60</v>
      </c>
      <c r="H86" s="113" t="s">
        <v>87</v>
      </c>
      <c r="I86" s="114" t="s">
        <v>267</v>
      </c>
      <c r="J86" s="124" t="s">
        <v>268</v>
      </c>
      <c r="K86" s="118">
        <v>43616</v>
      </c>
      <c r="L86" s="2"/>
      <c r="M86" s="2"/>
      <c r="N86" s="2"/>
      <c r="O86" s="112" t="s">
        <v>535</v>
      </c>
      <c r="P86" s="36">
        <v>1</v>
      </c>
      <c r="Q86" s="134"/>
      <c r="S86" s="2"/>
      <c r="W86" s="2"/>
      <c r="X86" s="112" t="s">
        <v>269</v>
      </c>
      <c r="Y86" s="112" t="s">
        <v>376</v>
      </c>
      <c r="Z86" s="112" t="s">
        <v>419</v>
      </c>
      <c r="AA86" s="128" t="s">
        <v>494</v>
      </c>
    </row>
    <row r="87" spans="1:27" ht="332.25" x14ac:dyDescent="0.25">
      <c r="A87" s="87"/>
      <c r="B87" s="95">
        <f t="shared" si="1"/>
        <v>73</v>
      </c>
      <c r="C87" s="252" t="s">
        <v>83</v>
      </c>
      <c r="D87" s="252" t="s">
        <v>333</v>
      </c>
      <c r="E87" s="247" t="s">
        <v>335</v>
      </c>
      <c r="F87" s="252" t="s">
        <v>86</v>
      </c>
      <c r="G87" s="252" t="s">
        <v>62</v>
      </c>
      <c r="H87" s="247" t="s">
        <v>334</v>
      </c>
      <c r="I87" s="112" t="s">
        <v>514</v>
      </c>
      <c r="J87" s="59">
        <v>43616</v>
      </c>
      <c r="K87" s="96" t="s">
        <v>402</v>
      </c>
      <c r="L87" s="2"/>
      <c r="M87" s="2"/>
      <c r="N87" s="2"/>
      <c r="O87" s="247" t="s">
        <v>546</v>
      </c>
      <c r="P87" s="36">
        <v>1</v>
      </c>
      <c r="Q87" s="87"/>
      <c r="S87" s="2"/>
      <c r="W87" s="2"/>
      <c r="X87" s="33"/>
      <c r="Y87" s="33"/>
      <c r="Z87" s="248" t="s">
        <v>474</v>
      </c>
      <c r="AA87" s="128" t="s">
        <v>504</v>
      </c>
    </row>
    <row r="88" spans="1:27" ht="261" x14ac:dyDescent="0.25">
      <c r="B88" s="58">
        <f t="shared" si="1"/>
        <v>73</v>
      </c>
      <c r="C88" s="252"/>
      <c r="D88" s="252"/>
      <c r="E88" s="247"/>
      <c r="F88" s="252"/>
      <c r="G88" s="252"/>
      <c r="H88" s="247"/>
      <c r="I88" s="112" t="s">
        <v>526</v>
      </c>
      <c r="J88" s="59">
        <v>43616</v>
      </c>
      <c r="K88" s="107"/>
      <c r="L88" s="2"/>
      <c r="M88" s="2"/>
      <c r="N88" s="2"/>
      <c r="O88" s="246"/>
      <c r="S88" s="2"/>
      <c r="W88" s="2"/>
      <c r="X88" s="33"/>
      <c r="Y88" s="33"/>
      <c r="Z88" s="249"/>
      <c r="AA88" s="128"/>
    </row>
    <row r="89" spans="1:27" ht="182.25" x14ac:dyDescent="0.25">
      <c r="B89" s="58">
        <f t="shared" si="1"/>
        <v>73</v>
      </c>
      <c r="C89" s="252"/>
      <c r="D89" s="252"/>
      <c r="E89" s="247"/>
      <c r="F89" s="252"/>
      <c r="G89" s="252"/>
      <c r="H89" s="247"/>
      <c r="I89" s="112" t="s">
        <v>527</v>
      </c>
      <c r="J89" s="59">
        <v>43616</v>
      </c>
      <c r="K89" s="108"/>
      <c r="L89" s="2"/>
      <c r="M89" s="2"/>
      <c r="N89" s="2"/>
      <c r="O89" s="246"/>
      <c r="S89" s="2"/>
      <c r="W89" s="2"/>
      <c r="X89" s="33"/>
      <c r="Y89" s="33"/>
      <c r="Z89" s="250"/>
      <c r="AA89" s="128"/>
    </row>
    <row r="90" spans="1:27" ht="60" customHeight="1" x14ac:dyDescent="0.25">
      <c r="B90" s="58">
        <f t="shared" si="1"/>
        <v>74</v>
      </c>
      <c r="C90" s="43" t="s">
        <v>83</v>
      </c>
      <c r="D90" s="112" t="s">
        <v>333</v>
      </c>
      <c r="E90" s="43" t="s">
        <v>337</v>
      </c>
      <c r="F90" s="43" t="s">
        <v>86</v>
      </c>
      <c r="G90" s="43" t="s">
        <v>24</v>
      </c>
      <c r="H90" s="43" t="s">
        <v>338</v>
      </c>
      <c r="I90" s="247" t="s">
        <v>559</v>
      </c>
      <c r="J90" s="82">
        <v>43585</v>
      </c>
      <c r="K90" s="60">
        <v>43616</v>
      </c>
      <c r="L90" s="2"/>
      <c r="M90" s="2"/>
      <c r="N90" s="2"/>
      <c r="O90" s="246" t="s">
        <v>534</v>
      </c>
      <c r="P90" s="36">
        <v>1</v>
      </c>
      <c r="S90" s="2"/>
      <c r="W90" s="2"/>
      <c r="X90" s="33"/>
      <c r="Y90" s="246"/>
      <c r="Z90" s="246" t="s">
        <v>397</v>
      </c>
      <c r="AA90" s="128" t="s">
        <v>429</v>
      </c>
    </row>
    <row r="91" spans="1:27" ht="105" x14ac:dyDescent="0.25">
      <c r="B91" s="58">
        <f t="shared" si="1"/>
        <v>75</v>
      </c>
      <c r="C91" s="43" t="s">
        <v>83</v>
      </c>
      <c r="D91" s="112" t="s">
        <v>333</v>
      </c>
      <c r="E91" s="112" t="s">
        <v>339</v>
      </c>
      <c r="F91" s="43" t="s">
        <v>86</v>
      </c>
      <c r="G91" s="43" t="s">
        <v>30</v>
      </c>
      <c r="H91" s="43" t="s">
        <v>340</v>
      </c>
      <c r="I91" s="247"/>
      <c r="J91" s="82">
        <v>43585</v>
      </c>
      <c r="K91" s="108">
        <v>43616</v>
      </c>
      <c r="L91" s="2"/>
      <c r="M91" s="2"/>
      <c r="N91" s="2"/>
      <c r="O91" s="246"/>
      <c r="P91" s="36">
        <v>1</v>
      </c>
      <c r="S91" s="2"/>
      <c r="W91" s="2"/>
      <c r="X91" s="33"/>
      <c r="Y91" s="251"/>
      <c r="Z91" s="246"/>
      <c r="AA91" s="128"/>
    </row>
    <row r="92" spans="1:27" ht="405" x14ac:dyDescent="0.25">
      <c r="B92" s="58">
        <f t="shared" si="1"/>
        <v>76</v>
      </c>
      <c r="C92" s="124" t="s">
        <v>83</v>
      </c>
      <c r="D92" s="112" t="s">
        <v>333</v>
      </c>
      <c r="E92" s="43" t="s">
        <v>341</v>
      </c>
      <c r="F92" s="124" t="s">
        <v>86</v>
      </c>
      <c r="G92" s="124" t="s">
        <v>292</v>
      </c>
      <c r="H92" s="112" t="s">
        <v>342</v>
      </c>
      <c r="I92" s="112" t="s">
        <v>343</v>
      </c>
      <c r="J92" s="59">
        <v>43616</v>
      </c>
      <c r="K92" s="108"/>
      <c r="L92" s="2"/>
      <c r="M92" s="2"/>
      <c r="N92" s="2"/>
      <c r="O92" s="246" t="s">
        <v>547</v>
      </c>
      <c r="P92" s="61">
        <v>1</v>
      </c>
      <c r="S92" s="2"/>
      <c r="W92" s="2"/>
      <c r="X92" s="33"/>
      <c r="Y92" s="33"/>
      <c r="Z92" s="246" t="s">
        <v>395</v>
      </c>
      <c r="AA92" s="128" t="s">
        <v>475</v>
      </c>
    </row>
    <row r="93" spans="1:27" ht="195" x14ac:dyDescent="0.25">
      <c r="B93" s="58">
        <f t="shared" si="1"/>
        <v>77</v>
      </c>
      <c r="C93" s="124" t="s">
        <v>83</v>
      </c>
      <c r="D93" s="112" t="s">
        <v>333</v>
      </c>
      <c r="E93" s="43" t="s">
        <v>344</v>
      </c>
      <c r="F93" s="124" t="s">
        <v>86</v>
      </c>
      <c r="G93" s="124" t="s">
        <v>292</v>
      </c>
      <c r="H93" s="112" t="s">
        <v>342</v>
      </c>
      <c r="I93" s="112" t="s">
        <v>345</v>
      </c>
      <c r="J93" s="59">
        <v>43616</v>
      </c>
      <c r="K93" s="108"/>
      <c r="L93" s="2"/>
      <c r="M93" s="2"/>
      <c r="N93" s="2"/>
      <c r="O93" s="246"/>
      <c r="P93" s="61">
        <v>1</v>
      </c>
      <c r="S93" s="2"/>
      <c r="W93" s="2"/>
      <c r="X93" s="33"/>
      <c r="Y93" s="33"/>
      <c r="Z93" s="246"/>
      <c r="AA93" s="128"/>
    </row>
    <row r="94" spans="1:27" ht="390" x14ac:dyDescent="0.25">
      <c r="A94" s="87"/>
      <c r="B94" s="95">
        <f t="shared" si="1"/>
        <v>78</v>
      </c>
      <c r="C94" s="43" t="s">
        <v>83</v>
      </c>
      <c r="D94" s="112" t="s">
        <v>333</v>
      </c>
      <c r="E94" s="112" t="s">
        <v>346</v>
      </c>
      <c r="F94" s="43" t="s">
        <v>86</v>
      </c>
      <c r="G94" s="43" t="s">
        <v>62</v>
      </c>
      <c r="H94" s="43" t="s">
        <v>347</v>
      </c>
      <c r="I94" s="43" t="s">
        <v>390</v>
      </c>
      <c r="J94" s="59">
        <v>43616</v>
      </c>
      <c r="K94" s="109"/>
      <c r="L94" s="2"/>
      <c r="M94" s="2"/>
      <c r="N94" s="2"/>
      <c r="O94" s="114" t="s">
        <v>548</v>
      </c>
      <c r="P94" s="97">
        <v>1</v>
      </c>
      <c r="Q94" s="87"/>
      <c r="S94" s="2"/>
      <c r="W94" s="2"/>
      <c r="X94" s="33"/>
      <c r="Y94" s="33"/>
      <c r="Z94" s="46" t="s">
        <v>422</v>
      </c>
      <c r="AA94" s="128" t="s">
        <v>505</v>
      </c>
    </row>
    <row r="95" spans="1:27" ht="409.5" x14ac:dyDescent="0.25">
      <c r="B95" s="58">
        <f t="shared" si="1"/>
        <v>79</v>
      </c>
      <c r="C95" s="124" t="s">
        <v>83</v>
      </c>
      <c r="D95" s="124" t="s">
        <v>333</v>
      </c>
      <c r="E95" s="43" t="s">
        <v>348</v>
      </c>
      <c r="F95" s="124" t="s">
        <v>86</v>
      </c>
      <c r="G95" s="124" t="s">
        <v>34</v>
      </c>
      <c r="H95" s="112" t="s">
        <v>336</v>
      </c>
      <c r="I95" s="112" t="s">
        <v>394</v>
      </c>
      <c r="J95" s="59">
        <v>43585</v>
      </c>
      <c r="K95" s="50" t="s">
        <v>90</v>
      </c>
      <c r="L95" s="2"/>
      <c r="M95" s="2"/>
      <c r="N95" s="2"/>
      <c r="O95" s="43" t="s">
        <v>560</v>
      </c>
      <c r="P95" s="61">
        <v>1</v>
      </c>
      <c r="S95" s="2"/>
      <c r="W95" s="2"/>
      <c r="X95" s="33"/>
      <c r="Y95" s="33"/>
      <c r="Z95" s="128" t="s">
        <v>396</v>
      </c>
      <c r="AA95" s="128" t="s">
        <v>501</v>
      </c>
    </row>
    <row r="96" spans="1:27" ht="195" x14ac:dyDescent="0.25">
      <c r="B96" s="58">
        <f t="shared" si="1"/>
        <v>80</v>
      </c>
      <c r="C96" s="43" t="s">
        <v>83</v>
      </c>
      <c r="D96" s="43" t="s">
        <v>333</v>
      </c>
      <c r="E96" s="112" t="s">
        <v>349</v>
      </c>
      <c r="F96" s="43" t="s">
        <v>86</v>
      </c>
      <c r="G96" s="43" t="s">
        <v>34</v>
      </c>
      <c r="H96" s="43" t="s">
        <v>336</v>
      </c>
      <c r="I96" s="43" t="s">
        <v>350</v>
      </c>
      <c r="J96" s="82">
        <v>43585</v>
      </c>
      <c r="K96" s="108"/>
      <c r="L96" s="2"/>
      <c r="M96" s="2"/>
      <c r="N96" s="2"/>
      <c r="O96" s="128" t="s">
        <v>430</v>
      </c>
      <c r="P96" s="61">
        <v>1</v>
      </c>
      <c r="S96" s="2"/>
      <c r="W96" s="2"/>
      <c r="X96" s="33"/>
      <c r="Y96" s="33"/>
      <c r="Z96" s="128" t="s">
        <v>396</v>
      </c>
      <c r="AA96" s="128" t="s">
        <v>430</v>
      </c>
    </row>
    <row r="97" spans="1:23" x14ac:dyDescent="0.25">
      <c r="A97" s="87"/>
      <c r="B97" s="87"/>
      <c r="C97" s="62"/>
      <c r="D97" s="62"/>
      <c r="E97" s="63"/>
      <c r="F97" s="62"/>
      <c r="G97" s="62"/>
      <c r="H97" s="51"/>
      <c r="I97" s="51"/>
      <c r="J97" s="88"/>
      <c r="K97" s="110"/>
      <c r="L97" s="2"/>
      <c r="M97" s="2"/>
      <c r="N97" s="2"/>
      <c r="P97" s="87"/>
      <c r="Q97" s="87"/>
      <c r="S97" s="2"/>
      <c r="W97" s="2"/>
    </row>
    <row r="98" spans="1:23" x14ac:dyDescent="0.25">
      <c r="A98" s="87"/>
      <c r="B98" s="87"/>
      <c r="C98" s="62"/>
      <c r="D98" s="62"/>
      <c r="E98" s="63"/>
      <c r="F98" s="62"/>
      <c r="G98" s="62"/>
      <c r="H98" s="51"/>
      <c r="I98" s="51"/>
      <c r="J98" s="88"/>
      <c r="K98" s="110"/>
      <c r="L98" s="2"/>
      <c r="M98" s="2"/>
      <c r="N98" s="2"/>
      <c r="P98" s="87"/>
      <c r="Q98" s="87"/>
      <c r="S98" s="2"/>
      <c r="W98" s="2"/>
    </row>
    <row r="99" spans="1:23" x14ac:dyDescent="0.25">
      <c r="A99" s="87"/>
      <c r="B99" s="87"/>
      <c r="C99" s="62"/>
      <c r="D99" s="62"/>
      <c r="E99" s="63"/>
      <c r="F99" s="62"/>
      <c r="G99" s="62"/>
      <c r="H99" s="51"/>
      <c r="I99" s="51"/>
      <c r="J99" s="88"/>
      <c r="K99" s="110"/>
      <c r="L99" s="2"/>
      <c r="M99" s="2"/>
      <c r="N99" s="2"/>
      <c r="P99" s="87"/>
      <c r="Q99" s="87"/>
      <c r="S99" s="2"/>
      <c r="W99" s="2"/>
    </row>
    <row r="100" spans="1:23" x14ac:dyDescent="0.25">
      <c r="A100" s="87"/>
      <c r="B100" s="87"/>
      <c r="C100" s="62"/>
      <c r="D100" s="62"/>
      <c r="E100" s="63"/>
      <c r="F100" s="62"/>
      <c r="G100" s="62"/>
      <c r="H100" s="51"/>
      <c r="I100" s="51"/>
      <c r="J100" s="88"/>
      <c r="K100" s="110"/>
      <c r="L100" s="2"/>
      <c r="M100" s="2"/>
      <c r="N100" s="2"/>
      <c r="P100" s="87"/>
      <c r="Q100" s="87"/>
      <c r="S100" s="2"/>
      <c r="W100" s="2"/>
    </row>
    <row r="101" spans="1:23" x14ac:dyDescent="0.25">
      <c r="A101" s="87"/>
      <c r="B101" s="87"/>
      <c r="C101" s="62"/>
      <c r="D101" s="62"/>
      <c r="E101" s="63"/>
      <c r="F101" s="62"/>
      <c r="G101" s="62"/>
      <c r="H101" s="51"/>
      <c r="I101" s="51"/>
      <c r="J101" s="88"/>
      <c r="K101" s="110"/>
      <c r="L101" s="2"/>
      <c r="M101" s="2"/>
      <c r="N101" s="2"/>
      <c r="P101" s="87"/>
      <c r="Q101" s="87"/>
      <c r="S101" s="2"/>
      <c r="W101" s="2"/>
    </row>
    <row r="102" spans="1:23" x14ac:dyDescent="0.25">
      <c r="A102" s="87"/>
      <c r="B102" s="87"/>
      <c r="C102" s="62"/>
      <c r="D102" s="62"/>
      <c r="E102" s="63"/>
      <c r="F102" s="62"/>
      <c r="G102" s="62"/>
      <c r="H102" s="51"/>
      <c r="I102" s="51"/>
      <c r="J102" s="88"/>
      <c r="K102" s="110"/>
      <c r="L102" s="2"/>
      <c r="M102" s="2"/>
      <c r="N102" s="2"/>
      <c r="P102" s="87"/>
      <c r="Q102" s="87"/>
      <c r="S102" s="2"/>
      <c r="W102" s="2"/>
    </row>
    <row r="103" spans="1:23" hidden="1" x14ac:dyDescent="0.25">
      <c r="A103" s="87"/>
      <c r="B103" s="87"/>
      <c r="C103" s="62"/>
      <c r="D103" s="62"/>
      <c r="E103" s="63"/>
      <c r="F103" s="62"/>
      <c r="G103" s="62"/>
      <c r="H103" s="51"/>
      <c r="I103" s="51"/>
      <c r="J103" s="88"/>
      <c r="K103" s="110"/>
      <c r="L103" s="2"/>
      <c r="M103" s="2"/>
      <c r="N103" s="2"/>
      <c r="P103" s="87"/>
      <c r="Q103" s="87"/>
      <c r="S103" s="2"/>
      <c r="W103" s="2"/>
    </row>
    <row r="104" spans="1:23" hidden="1" x14ac:dyDescent="0.25">
      <c r="A104" s="87"/>
      <c r="B104" s="87"/>
      <c r="C104" s="62"/>
      <c r="D104" s="62"/>
      <c r="E104" s="63"/>
      <c r="F104" s="62"/>
      <c r="G104" s="62"/>
      <c r="H104" s="51"/>
      <c r="I104" s="51"/>
      <c r="J104" s="88"/>
      <c r="K104" s="110"/>
      <c r="L104" s="2"/>
      <c r="M104" s="2"/>
      <c r="N104" s="2"/>
      <c r="P104" s="87"/>
      <c r="Q104" s="87"/>
      <c r="S104" s="2"/>
      <c r="W104" s="2"/>
    </row>
    <row r="105" spans="1:23" hidden="1" x14ac:dyDescent="0.25">
      <c r="A105" s="87"/>
      <c r="B105" s="87"/>
      <c r="C105" s="87"/>
      <c r="D105" s="87"/>
      <c r="E105" s="87"/>
      <c r="G105" s="87"/>
      <c r="I105" s="87"/>
      <c r="J105" s="88"/>
      <c r="K105" s="110"/>
      <c r="L105" s="2"/>
      <c r="M105" s="2"/>
      <c r="N105" s="2"/>
      <c r="P105" s="87"/>
      <c r="Q105" s="87"/>
      <c r="S105" s="2"/>
      <c r="W105" s="2"/>
    </row>
    <row r="106" spans="1:23" hidden="1" x14ac:dyDescent="0.25">
      <c r="L106" s="2"/>
      <c r="M106" s="2"/>
      <c r="N106" s="2"/>
      <c r="S106" s="2"/>
      <c r="W106" s="2"/>
    </row>
    <row r="107" spans="1:23" hidden="1" x14ac:dyDescent="0.25">
      <c r="L107" s="2"/>
      <c r="M107" s="2"/>
      <c r="N107" s="2"/>
      <c r="S107" s="2"/>
      <c r="W107" s="2"/>
    </row>
    <row r="108" spans="1:23" hidden="1" x14ac:dyDescent="0.25">
      <c r="L108" s="2"/>
      <c r="M108" s="2"/>
      <c r="N108" s="2"/>
      <c r="S108" s="2"/>
      <c r="W108" s="2"/>
    </row>
    <row r="109" spans="1:23" hidden="1" x14ac:dyDescent="0.25">
      <c r="L109" s="2"/>
      <c r="M109" s="2"/>
      <c r="N109" s="2"/>
      <c r="S109" s="2"/>
      <c r="W109" s="2"/>
    </row>
    <row r="110" spans="1:23" hidden="1" x14ac:dyDescent="0.25">
      <c r="L110" s="2"/>
      <c r="M110" s="2"/>
      <c r="N110" s="2"/>
      <c r="S110" s="2"/>
      <c r="W110" s="2"/>
    </row>
    <row r="111" spans="1:23" hidden="1" x14ac:dyDescent="0.25">
      <c r="L111" s="2"/>
      <c r="M111" s="2"/>
      <c r="N111" s="2"/>
      <c r="S111" s="2"/>
      <c r="W111" s="2"/>
    </row>
    <row r="112" spans="1:23" hidden="1" x14ac:dyDescent="0.25">
      <c r="L112" s="2"/>
      <c r="M112" s="2"/>
      <c r="N112" s="2"/>
      <c r="S112" s="2"/>
      <c r="W112" s="2"/>
    </row>
    <row r="113" spans="12:23" hidden="1" x14ac:dyDescent="0.25">
      <c r="L113" s="2"/>
      <c r="M113" s="2"/>
      <c r="N113" s="2"/>
      <c r="S113" s="2"/>
      <c r="W113" s="2"/>
    </row>
    <row r="114" spans="12:23" hidden="1" x14ac:dyDescent="0.25">
      <c r="L114" s="2"/>
      <c r="M114" s="2"/>
      <c r="N114" s="2"/>
      <c r="S114" s="2"/>
      <c r="W114" s="2"/>
    </row>
    <row r="115" spans="12:23" hidden="1" x14ac:dyDescent="0.25">
      <c r="L115" s="2"/>
      <c r="M115" s="2"/>
      <c r="N115" s="2"/>
      <c r="S115" s="2"/>
      <c r="W115" s="2"/>
    </row>
    <row r="116" spans="12:23" hidden="1" x14ac:dyDescent="0.25">
      <c r="L116" s="2"/>
      <c r="M116" s="2"/>
      <c r="N116" s="2"/>
      <c r="S116" s="2"/>
      <c r="W116" s="2"/>
    </row>
    <row r="117" spans="12:23" hidden="1" x14ac:dyDescent="0.25">
      <c r="L117" s="2"/>
      <c r="M117" s="2"/>
      <c r="N117" s="2"/>
      <c r="S117" s="2"/>
      <c r="W117" s="2"/>
    </row>
    <row r="118" spans="12:23" hidden="1" x14ac:dyDescent="0.25">
      <c r="L118" s="2"/>
      <c r="M118" s="2"/>
      <c r="N118" s="2"/>
      <c r="S118" s="2"/>
      <c r="W118" s="2"/>
    </row>
    <row r="119" spans="12:23" hidden="1" x14ac:dyDescent="0.25">
      <c r="L119" s="2"/>
      <c r="M119" s="2"/>
      <c r="N119" s="2"/>
      <c r="S119" s="2"/>
      <c r="W119" s="2"/>
    </row>
    <row r="120" spans="12:23" hidden="1" x14ac:dyDescent="0.25">
      <c r="L120" s="2"/>
      <c r="M120" s="2"/>
      <c r="N120" s="2"/>
      <c r="S120" s="2"/>
      <c r="W120" s="2"/>
    </row>
    <row r="121" spans="12:23" hidden="1" x14ac:dyDescent="0.25">
      <c r="L121" s="2"/>
      <c r="M121" s="2"/>
      <c r="N121" s="2"/>
      <c r="S121" s="2"/>
      <c r="W121" s="2"/>
    </row>
    <row r="122" spans="12:23" hidden="1" x14ac:dyDescent="0.25">
      <c r="L122" s="2"/>
      <c r="M122" s="2"/>
      <c r="N122" s="2"/>
      <c r="S122" s="2"/>
      <c r="W122" s="2"/>
    </row>
    <row r="123" spans="12:23" hidden="1" x14ac:dyDescent="0.25">
      <c r="L123" s="2"/>
      <c r="M123" s="2"/>
      <c r="N123" s="2"/>
      <c r="S123" s="2"/>
      <c r="W123" s="2"/>
    </row>
    <row r="124" spans="12:23" hidden="1" x14ac:dyDescent="0.25">
      <c r="L124" s="2"/>
      <c r="M124" s="2"/>
      <c r="N124" s="2"/>
      <c r="S124" s="2"/>
      <c r="W124" s="2"/>
    </row>
    <row r="125" spans="12:23" hidden="1" x14ac:dyDescent="0.25">
      <c r="L125" s="2"/>
      <c r="M125" s="2"/>
      <c r="N125" s="2"/>
      <c r="S125" s="2"/>
      <c r="W125" s="2"/>
    </row>
    <row r="126" spans="12:23" hidden="1" x14ac:dyDescent="0.25">
      <c r="L126" s="2"/>
      <c r="M126" s="2"/>
      <c r="N126" s="2"/>
      <c r="S126" s="2"/>
      <c r="W126" s="2"/>
    </row>
    <row r="127" spans="12:23" hidden="1" x14ac:dyDescent="0.25">
      <c r="L127" s="2"/>
      <c r="M127" s="2"/>
      <c r="N127" s="2"/>
      <c r="S127" s="2"/>
      <c r="W127" s="2"/>
    </row>
    <row r="128" spans="12:23" hidden="1" x14ac:dyDescent="0.25">
      <c r="L128" s="2"/>
      <c r="M128" s="2"/>
      <c r="N128" s="2"/>
      <c r="S128" s="2"/>
      <c r="W128" s="2"/>
    </row>
    <row r="129" spans="1:23" hidden="1" x14ac:dyDescent="0.25">
      <c r="L129" s="2"/>
      <c r="M129" s="2"/>
      <c r="N129" s="2"/>
      <c r="S129" s="2"/>
      <c r="W129" s="2"/>
    </row>
    <row r="130" spans="1:23" hidden="1" x14ac:dyDescent="0.25">
      <c r="L130" s="2"/>
      <c r="M130" s="2"/>
      <c r="N130" s="2"/>
      <c r="S130" s="2"/>
      <c r="W130" s="2"/>
    </row>
    <row r="131" spans="1:23" hidden="1" x14ac:dyDescent="0.25">
      <c r="L131" s="2"/>
      <c r="M131" s="2"/>
      <c r="N131" s="2"/>
      <c r="S131" s="2"/>
      <c r="W131" s="2"/>
    </row>
    <row r="132" spans="1:23" hidden="1" x14ac:dyDescent="0.25">
      <c r="L132" s="2"/>
      <c r="M132" s="2"/>
      <c r="N132" s="2"/>
      <c r="S132" s="2"/>
      <c r="W132" s="2"/>
    </row>
    <row r="133" spans="1:23" hidden="1" x14ac:dyDescent="0.25">
      <c r="L133" s="2"/>
      <c r="M133" s="2"/>
      <c r="N133" s="2"/>
      <c r="S133" s="2"/>
      <c r="W133" s="2"/>
    </row>
    <row r="134" spans="1:23" hidden="1" x14ac:dyDescent="0.25">
      <c r="L134" s="2"/>
      <c r="M134" s="2"/>
      <c r="N134" s="2"/>
      <c r="S134" s="2"/>
      <c r="W134" s="2"/>
    </row>
    <row r="135" spans="1:23" hidden="1" x14ac:dyDescent="0.25">
      <c r="L135" s="2"/>
      <c r="M135" s="2"/>
      <c r="N135" s="2"/>
      <c r="S135" s="2"/>
      <c r="W135" s="2"/>
    </row>
    <row r="136" spans="1:23" hidden="1" x14ac:dyDescent="0.25">
      <c r="L136" s="2"/>
      <c r="M136" s="2"/>
      <c r="N136" s="2"/>
      <c r="S136" s="2"/>
      <c r="W136" s="2"/>
    </row>
    <row r="137" spans="1:23" hidden="1" x14ac:dyDescent="0.25">
      <c r="L137" s="2"/>
      <c r="M137" s="2"/>
      <c r="N137" s="2"/>
      <c r="S137" s="2"/>
      <c r="W137" s="2"/>
    </row>
    <row r="138" spans="1:23" hidden="1" x14ac:dyDescent="0.25">
      <c r="L138" s="2"/>
      <c r="M138" s="2"/>
      <c r="N138" s="2"/>
      <c r="S138" s="2"/>
      <c r="W138" s="2"/>
    </row>
    <row r="139" spans="1:23" hidden="1" x14ac:dyDescent="0.25">
      <c r="L139" s="2"/>
      <c r="M139" s="2"/>
      <c r="N139" s="2"/>
      <c r="S139" s="2"/>
      <c r="W139" s="2"/>
    </row>
    <row r="140" spans="1:23" hidden="1" x14ac:dyDescent="0.25">
      <c r="L140" s="2"/>
      <c r="M140" s="2"/>
      <c r="N140" s="2"/>
      <c r="S140" s="2"/>
      <c r="W140" s="2"/>
    </row>
    <row r="141" spans="1:23" hidden="1" x14ac:dyDescent="0.25">
      <c r="L141" s="2"/>
      <c r="M141" s="2"/>
      <c r="N141" s="2"/>
      <c r="S141" s="2"/>
      <c r="W141" s="2"/>
    </row>
    <row r="142" spans="1:23" hidden="1" x14ac:dyDescent="0.25">
      <c r="L142" s="2"/>
      <c r="M142" s="2"/>
      <c r="N142" s="2"/>
      <c r="S142" s="2"/>
      <c r="W142" s="2"/>
    </row>
    <row r="143" spans="1:23" hidden="1" x14ac:dyDescent="0.25">
      <c r="L143" s="2"/>
      <c r="M143" s="2"/>
      <c r="N143" s="2"/>
      <c r="S143" s="2"/>
      <c r="W143" s="2"/>
    </row>
    <row r="144" spans="1:23" hidden="1" x14ac:dyDescent="0.25">
      <c r="A144" s="87"/>
      <c r="B144" s="87"/>
      <c r="C144" s="87"/>
      <c r="D144" s="87"/>
      <c r="E144" s="87"/>
      <c r="G144" s="87"/>
      <c r="I144" s="87"/>
      <c r="J144" s="88"/>
      <c r="K144" s="88"/>
      <c r="L144" s="2"/>
      <c r="M144" s="2"/>
      <c r="N144" s="2"/>
      <c r="P144" s="87"/>
      <c r="Q144" s="87"/>
      <c r="S144" s="2"/>
      <c r="W144" s="2"/>
    </row>
    <row r="145" spans="1:23" hidden="1" x14ac:dyDescent="0.25">
      <c r="A145" s="87"/>
      <c r="B145" s="87"/>
      <c r="C145" s="87"/>
      <c r="D145" s="87"/>
      <c r="E145" s="87"/>
      <c r="G145" s="87"/>
      <c r="I145" s="87"/>
      <c r="J145" s="88"/>
      <c r="K145" s="88"/>
      <c r="L145" s="2"/>
      <c r="M145" s="2"/>
      <c r="N145" s="2"/>
      <c r="P145" s="87"/>
      <c r="Q145" s="87"/>
      <c r="S145" s="2"/>
      <c r="W145" s="2"/>
    </row>
    <row r="146" spans="1:23" hidden="1" x14ac:dyDescent="0.25">
      <c r="A146" s="87"/>
      <c r="B146" s="87"/>
      <c r="C146" s="87"/>
      <c r="D146" s="87"/>
      <c r="E146" s="87"/>
      <c r="G146" s="87"/>
      <c r="I146" s="87"/>
      <c r="J146" s="88"/>
      <c r="K146" s="88"/>
      <c r="L146" s="2"/>
      <c r="M146" s="2"/>
      <c r="N146" s="2"/>
      <c r="P146" s="87"/>
      <c r="Q146" s="87"/>
      <c r="S146" s="2"/>
      <c r="W146" s="2"/>
    </row>
    <row r="147" spans="1:23" hidden="1" x14ac:dyDescent="0.25">
      <c r="A147" s="87"/>
      <c r="B147" s="87"/>
      <c r="C147" s="87"/>
      <c r="D147" s="87"/>
      <c r="E147" s="87"/>
      <c r="G147" s="87"/>
      <c r="I147" s="87"/>
      <c r="J147" s="88"/>
      <c r="K147" s="88"/>
      <c r="L147" s="2"/>
      <c r="M147" s="2"/>
      <c r="N147" s="2"/>
      <c r="P147" s="87"/>
      <c r="Q147" s="87"/>
      <c r="S147" s="2"/>
      <c r="W147" s="2"/>
    </row>
    <row r="148" spans="1:23" hidden="1" x14ac:dyDescent="0.25">
      <c r="A148" s="87"/>
      <c r="B148" s="87"/>
      <c r="C148" s="87"/>
      <c r="D148" s="87"/>
      <c r="E148" s="87"/>
      <c r="G148" s="87"/>
      <c r="I148" s="87"/>
      <c r="J148" s="88"/>
      <c r="K148" s="88"/>
      <c r="L148" s="2"/>
      <c r="M148" s="2"/>
      <c r="N148" s="2"/>
      <c r="P148" s="87"/>
      <c r="Q148" s="87"/>
      <c r="S148" s="2"/>
      <c r="W148" s="2"/>
    </row>
    <row r="149" spans="1:23" hidden="1" x14ac:dyDescent="0.25">
      <c r="A149" s="87"/>
      <c r="B149" s="87"/>
      <c r="C149" s="87"/>
      <c r="D149" s="87"/>
      <c r="E149" s="87"/>
      <c r="G149" s="87"/>
      <c r="I149" s="87"/>
      <c r="J149" s="88"/>
      <c r="K149" s="88"/>
      <c r="L149" s="2"/>
      <c r="M149" s="2"/>
      <c r="N149" s="2"/>
      <c r="P149" s="87"/>
      <c r="Q149" s="87"/>
      <c r="S149" s="2"/>
      <c r="W149" s="2"/>
    </row>
    <row r="150" spans="1:23" hidden="1" x14ac:dyDescent="0.25">
      <c r="A150" s="87"/>
      <c r="B150" s="87"/>
      <c r="C150" s="87"/>
      <c r="D150" s="87"/>
      <c r="E150" s="87"/>
      <c r="G150" s="87"/>
      <c r="I150" s="87"/>
      <c r="J150" s="88"/>
      <c r="K150" s="88"/>
      <c r="L150" s="2"/>
      <c r="M150" s="2"/>
      <c r="N150" s="2"/>
      <c r="P150" s="87"/>
      <c r="Q150" s="87"/>
      <c r="S150" s="2"/>
      <c r="W150" s="2"/>
    </row>
    <row r="151" spans="1:23" hidden="1" x14ac:dyDescent="0.25">
      <c r="A151" s="87"/>
      <c r="B151" s="87"/>
      <c r="C151" s="87"/>
      <c r="D151" s="87"/>
      <c r="E151" s="87"/>
      <c r="G151" s="87"/>
      <c r="I151" s="87"/>
      <c r="J151" s="88"/>
      <c r="K151" s="88"/>
      <c r="L151" s="2"/>
      <c r="M151" s="2"/>
      <c r="N151" s="2"/>
      <c r="P151" s="87"/>
      <c r="Q151" s="87"/>
      <c r="S151" s="2"/>
      <c r="W151" s="2"/>
    </row>
    <row r="152" spans="1:23" hidden="1" x14ac:dyDescent="0.25">
      <c r="N152" s="2"/>
      <c r="W152" s="2"/>
    </row>
    <row r="153" spans="1:23" hidden="1" x14ac:dyDescent="0.25">
      <c r="N153" s="2"/>
      <c r="W153" s="2"/>
    </row>
    <row r="154" spans="1:23" hidden="1" x14ac:dyDescent="0.25">
      <c r="N154" s="2"/>
      <c r="W154" s="2"/>
    </row>
  </sheetData>
  <autoFilter ref="A3:Q96"/>
  <mergeCells count="106">
    <mergeCell ref="J5:J6"/>
    <mergeCell ref="O5:O6"/>
    <mergeCell ref="X5:X6"/>
    <mergeCell ref="Z5:Z6"/>
    <mergeCell ref="C7:C8"/>
    <mergeCell ref="D7:D8"/>
    <mergeCell ref="E7:E8"/>
    <mergeCell ref="F7:F8"/>
    <mergeCell ref="H7:H8"/>
    <mergeCell ref="I7:I8"/>
    <mergeCell ref="C5:C6"/>
    <mergeCell ref="D5:D6"/>
    <mergeCell ref="E5:E6"/>
    <mergeCell ref="F5:F6"/>
    <mergeCell ref="H5:H6"/>
    <mergeCell ref="I5:I6"/>
    <mergeCell ref="J7:J8"/>
    <mergeCell ref="O7:O8"/>
    <mergeCell ref="X7:X8"/>
    <mergeCell ref="Z7:Z8"/>
    <mergeCell ref="C11:C12"/>
    <mergeCell ref="D11:D12"/>
    <mergeCell ref="E11:E12"/>
    <mergeCell ref="F11:F12"/>
    <mergeCell ref="I11:I12"/>
    <mergeCell ref="J11:J12"/>
    <mergeCell ref="K11:K12"/>
    <mergeCell ref="O11:O12"/>
    <mergeCell ref="X11:X12"/>
    <mergeCell ref="Y11:Y12"/>
    <mergeCell ref="Z11:Z12"/>
    <mergeCell ref="C13:C22"/>
    <mergeCell ref="D13:D22"/>
    <mergeCell ref="F13:F22"/>
    <mergeCell ref="G13:G17"/>
    <mergeCell ref="H13:H17"/>
    <mergeCell ref="Y23:Y27"/>
    <mergeCell ref="Z23:Z27"/>
    <mergeCell ref="G26:G27"/>
    <mergeCell ref="H26:H27"/>
    <mergeCell ref="Z13:Z22"/>
    <mergeCell ref="G18:G22"/>
    <mergeCell ref="H18:H22"/>
    <mergeCell ref="C23:C27"/>
    <mergeCell ref="D23:D27"/>
    <mergeCell ref="F23:F27"/>
    <mergeCell ref="G23:G25"/>
    <mergeCell ref="H23:H25"/>
    <mergeCell ref="I23:I27"/>
    <mergeCell ref="J23:J27"/>
    <mergeCell ref="I13:I22"/>
    <mergeCell ref="J13:J22"/>
    <mergeCell ref="K13:K22"/>
    <mergeCell ref="O13:O22"/>
    <mergeCell ref="X13:X22"/>
    <mergeCell ref="Y13:Y22"/>
    <mergeCell ref="C31:C32"/>
    <mergeCell ref="D31:D32"/>
    <mergeCell ref="E31:E32"/>
    <mergeCell ref="I31:I32"/>
    <mergeCell ref="J31:J32"/>
    <mergeCell ref="K31:K32"/>
    <mergeCell ref="K23:K27"/>
    <mergeCell ref="O23:O27"/>
    <mergeCell ref="X23:X27"/>
    <mergeCell ref="D68:D69"/>
    <mergeCell ref="E68:E69"/>
    <mergeCell ref="F68:F69"/>
    <mergeCell ref="D70:D71"/>
    <mergeCell ref="E70:E71"/>
    <mergeCell ref="F70:F71"/>
    <mergeCell ref="O31:O32"/>
    <mergeCell ref="X31:X32"/>
    <mergeCell ref="Z31:Z32"/>
    <mergeCell ref="E46:E47"/>
    <mergeCell ref="I46:I47"/>
    <mergeCell ref="D62:D63"/>
    <mergeCell ref="E62:E63"/>
    <mergeCell ref="F62:F63"/>
    <mergeCell ref="X63:X64"/>
    <mergeCell ref="D79:D80"/>
    <mergeCell ref="E79:E80"/>
    <mergeCell ref="F79:F80"/>
    <mergeCell ref="D81:D82"/>
    <mergeCell ref="E81:E82"/>
    <mergeCell ref="F81:F82"/>
    <mergeCell ref="D73:D74"/>
    <mergeCell ref="E73:E74"/>
    <mergeCell ref="F73:F74"/>
    <mergeCell ref="D76:D78"/>
    <mergeCell ref="E76:E78"/>
    <mergeCell ref="F76:F78"/>
    <mergeCell ref="O92:O93"/>
    <mergeCell ref="Z92:Z93"/>
    <mergeCell ref="O87:O89"/>
    <mergeCell ref="Z87:Z89"/>
    <mergeCell ref="I90:I91"/>
    <mergeCell ref="O90:O91"/>
    <mergeCell ref="Y90:Y91"/>
    <mergeCell ref="Z90:Z91"/>
    <mergeCell ref="C87:C89"/>
    <mergeCell ref="D87:D89"/>
    <mergeCell ref="E87:E89"/>
    <mergeCell ref="F87:F89"/>
    <mergeCell ref="G87:G89"/>
    <mergeCell ref="H87:H89"/>
  </mergeCells>
  <conditionalFormatting sqref="E2">
    <cfRule type="duplicateValues" dxfId="81" priority="57"/>
  </conditionalFormatting>
  <conditionalFormatting sqref="I2">
    <cfRule type="duplicateValues" dxfId="80" priority="58"/>
  </conditionalFormatting>
  <conditionalFormatting sqref="I2">
    <cfRule type="duplicateValues" dxfId="79" priority="59"/>
    <cfRule type="duplicateValues" dxfId="78" priority="60"/>
  </conditionalFormatting>
  <conditionalFormatting sqref="E3">
    <cfRule type="duplicateValues" dxfId="77" priority="52"/>
  </conditionalFormatting>
  <conditionalFormatting sqref="I3">
    <cfRule type="duplicateValues" dxfId="76" priority="53"/>
  </conditionalFormatting>
  <conditionalFormatting sqref="I3">
    <cfRule type="duplicateValues" dxfId="75" priority="54"/>
    <cfRule type="duplicateValues" dxfId="74" priority="55"/>
  </conditionalFormatting>
  <conditionalFormatting sqref="I3">
    <cfRule type="duplicateValues" dxfId="73" priority="56"/>
  </conditionalFormatting>
  <conditionalFormatting sqref="E5">
    <cfRule type="duplicateValues" dxfId="72" priority="47"/>
  </conditionalFormatting>
  <conditionalFormatting sqref="I5">
    <cfRule type="duplicateValues" dxfId="71" priority="48"/>
  </conditionalFormatting>
  <conditionalFormatting sqref="I5:I6">
    <cfRule type="duplicateValues" dxfId="70" priority="49"/>
    <cfRule type="duplicateValues" dxfId="69" priority="50"/>
  </conditionalFormatting>
  <conditionalFormatting sqref="E4">
    <cfRule type="duplicateValues" dxfId="68" priority="43"/>
  </conditionalFormatting>
  <conditionalFormatting sqref="I4">
    <cfRule type="duplicateValues" dxfId="67" priority="44"/>
  </conditionalFormatting>
  <conditionalFormatting sqref="I4">
    <cfRule type="duplicateValues" dxfId="66" priority="45"/>
    <cfRule type="duplicateValues" dxfId="65" priority="46"/>
  </conditionalFormatting>
  <conditionalFormatting sqref="I4:I6">
    <cfRule type="duplicateValues" dxfId="64" priority="51"/>
  </conditionalFormatting>
  <conditionalFormatting sqref="E7">
    <cfRule type="duplicateValues" dxfId="63" priority="38"/>
  </conditionalFormatting>
  <conditionalFormatting sqref="I7">
    <cfRule type="duplicateValues" dxfId="62" priority="39"/>
  </conditionalFormatting>
  <conditionalFormatting sqref="I7:I8">
    <cfRule type="duplicateValues" dxfId="61" priority="40"/>
    <cfRule type="duplicateValues" dxfId="60" priority="41"/>
  </conditionalFormatting>
  <conditionalFormatting sqref="I7:I8">
    <cfRule type="duplicateValues" dxfId="59" priority="42"/>
  </conditionalFormatting>
  <conditionalFormatting sqref="E9">
    <cfRule type="duplicateValues" dxfId="58" priority="33"/>
  </conditionalFormatting>
  <conditionalFormatting sqref="I9">
    <cfRule type="duplicateValues" dxfId="57" priority="34"/>
  </conditionalFormatting>
  <conditionalFormatting sqref="I9">
    <cfRule type="duplicateValues" dxfId="56" priority="35"/>
    <cfRule type="duplicateValues" dxfId="55" priority="36"/>
  </conditionalFormatting>
  <conditionalFormatting sqref="I9">
    <cfRule type="duplicateValues" dxfId="54" priority="37"/>
  </conditionalFormatting>
  <conditionalFormatting sqref="E10:E11">
    <cfRule type="duplicateValues" dxfId="53" priority="28"/>
  </conditionalFormatting>
  <conditionalFormatting sqref="I10:I11">
    <cfRule type="duplicateValues" dxfId="52" priority="29"/>
  </conditionalFormatting>
  <conditionalFormatting sqref="I10:I12">
    <cfRule type="duplicateValues" dxfId="51" priority="30"/>
    <cfRule type="duplicateValues" dxfId="50" priority="31"/>
  </conditionalFormatting>
  <conditionalFormatting sqref="I10:I12">
    <cfRule type="duplicateValues" dxfId="49" priority="32"/>
  </conditionalFormatting>
  <conditionalFormatting sqref="E21:E22">
    <cfRule type="duplicateValues" dxfId="48" priority="24"/>
  </conditionalFormatting>
  <conditionalFormatting sqref="I13">
    <cfRule type="duplicateValues" dxfId="47" priority="25"/>
    <cfRule type="duplicateValues" dxfId="46" priority="26"/>
  </conditionalFormatting>
  <conditionalFormatting sqref="I13:I22">
    <cfRule type="duplicateValues" dxfId="45" priority="27"/>
  </conditionalFormatting>
  <conditionalFormatting sqref="E23:E27">
    <cfRule type="duplicateValues" dxfId="44" priority="19"/>
  </conditionalFormatting>
  <conditionalFormatting sqref="I23">
    <cfRule type="duplicateValues" dxfId="43" priority="20"/>
  </conditionalFormatting>
  <conditionalFormatting sqref="I23">
    <cfRule type="duplicateValues" dxfId="42" priority="21"/>
    <cfRule type="duplicateValues" dxfId="41" priority="22"/>
  </conditionalFormatting>
  <conditionalFormatting sqref="I23:I27">
    <cfRule type="duplicateValues" dxfId="40" priority="23"/>
  </conditionalFormatting>
  <conditionalFormatting sqref="E36">
    <cfRule type="duplicateValues" dxfId="39" priority="14"/>
  </conditionalFormatting>
  <conditionalFormatting sqref="I36">
    <cfRule type="duplicateValues" dxfId="38" priority="15"/>
  </conditionalFormatting>
  <conditionalFormatting sqref="I36">
    <cfRule type="duplicateValues" dxfId="37" priority="16"/>
    <cfRule type="duplicateValues" dxfId="36" priority="17"/>
  </conditionalFormatting>
  <conditionalFormatting sqref="I36">
    <cfRule type="duplicateValues" dxfId="35" priority="18"/>
  </conditionalFormatting>
  <conditionalFormatting sqref="E37:E39">
    <cfRule type="duplicateValues" dxfId="34" priority="9"/>
  </conditionalFormatting>
  <conditionalFormatting sqref="I37:I39">
    <cfRule type="duplicateValues" dxfId="33" priority="10"/>
  </conditionalFormatting>
  <conditionalFormatting sqref="I37:I39">
    <cfRule type="duplicateValues" dxfId="32" priority="11"/>
    <cfRule type="duplicateValues" dxfId="31" priority="12"/>
  </conditionalFormatting>
  <conditionalFormatting sqref="I37:I39">
    <cfRule type="duplicateValues" dxfId="30" priority="13"/>
  </conditionalFormatting>
  <conditionalFormatting sqref="E28">
    <cfRule type="duplicateValues" dxfId="29" priority="61"/>
  </conditionalFormatting>
  <conditionalFormatting sqref="I28">
    <cfRule type="duplicateValues" dxfId="28" priority="62"/>
  </conditionalFormatting>
  <conditionalFormatting sqref="I28">
    <cfRule type="duplicateValues" dxfId="27" priority="63"/>
    <cfRule type="duplicateValues" dxfId="26" priority="64"/>
  </conditionalFormatting>
  <conditionalFormatting sqref="I28">
    <cfRule type="duplicateValues" dxfId="25" priority="65"/>
  </conditionalFormatting>
  <conditionalFormatting sqref="E29:E30">
    <cfRule type="duplicateValues" dxfId="24" priority="66"/>
  </conditionalFormatting>
  <conditionalFormatting sqref="I29:I30">
    <cfRule type="duplicateValues" dxfId="23" priority="67"/>
  </conditionalFormatting>
  <conditionalFormatting sqref="I29:I30">
    <cfRule type="duplicateValues" dxfId="22" priority="68"/>
    <cfRule type="duplicateValues" dxfId="21" priority="69"/>
  </conditionalFormatting>
  <conditionalFormatting sqref="I29:I30">
    <cfRule type="duplicateValues" dxfId="20" priority="70"/>
  </conditionalFormatting>
  <conditionalFormatting sqref="E31 E33:E35">
    <cfRule type="duplicateValues" dxfId="19" priority="71"/>
  </conditionalFormatting>
  <conditionalFormatting sqref="I31 I33:I35">
    <cfRule type="duplicateValues" dxfId="18" priority="72"/>
  </conditionalFormatting>
  <conditionalFormatting sqref="I31:I35">
    <cfRule type="duplicateValues" dxfId="17" priority="73"/>
    <cfRule type="duplicateValues" dxfId="16" priority="74"/>
  </conditionalFormatting>
  <conditionalFormatting sqref="I31:I35">
    <cfRule type="duplicateValues" dxfId="15" priority="75"/>
  </conditionalFormatting>
  <conditionalFormatting sqref="E85">
    <cfRule type="duplicateValues" dxfId="14" priority="76"/>
  </conditionalFormatting>
  <conditionalFormatting sqref="I85">
    <cfRule type="duplicateValues" dxfId="13" priority="77"/>
  </conditionalFormatting>
  <conditionalFormatting sqref="I85">
    <cfRule type="duplicateValues" dxfId="12" priority="78"/>
    <cfRule type="duplicateValues" dxfId="11" priority="79"/>
  </conditionalFormatting>
  <conditionalFormatting sqref="I85">
    <cfRule type="duplicateValues" dxfId="10" priority="80"/>
  </conditionalFormatting>
  <conditionalFormatting sqref="E86">
    <cfRule type="duplicateValues" dxfId="9" priority="81"/>
  </conditionalFormatting>
  <conditionalFormatting sqref="I86">
    <cfRule type="duplicateValues" dxfId="8" priority="82"/>
  </conditionalFormatting>
  <conditionalFormatting sqref="I86">
    <cfRule type="duplicateValues" dxfId="7" priority="83"/>
    <cfRule type="duplicateValues" dxfId="6" priority="84"/>
  </conditionalFormatting>
  <conditionalFormatting sqref="I86">
    <cfRule type="duplicateValues" dxfId="5" priority="85"/>
  </conditionalFormatting>
  <conditionalFormatting sqref="E40:E41">
    <cfRule type="duplicateValues" dxfId="4" priority="86"/>
  </conditionalFormatting>
  <conditionalFormatting sqref="I40:I41">
    <cfRule type="duplicateValues" dxfId="3" priority="87"/>
  </conditionalFormatting>
  <conditionalFormatting sqref="I40:I41">
    <cfRule type="duplicateValues" dxfId="2" priority="88"/>
    <cfRule type="duplicateValues" dxfId="1" priority="89"/>
  </conditionalFormatting>
  <conditionalFormatting sqref="I40:I41">
    <cfRule type="duplicateValues" dxfId="0" priority="90"/>
  </conditionalFormatting>
  <pageMargins left="0.7" right="0.7" top="0.75" bottom="0.75" header="0.3" footer="0.3"/>
  <pageSetup paperSize="14" scale="85" fitToHeight="0" orientation="landscape" verticalDpi="360" r:id="rId1"/>
  <rowBreaks count="1" manualBreakCount="1">
    <brk id="88"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11</vt:i4>
      </vt:variant>
    </vt:vector>
  </HeadingPairs>
  <TitlesOfParts>
    <vt:vector size="18" baseType="lpstr">
      <vt:lpstr>1 - Lead_Ongoing</vt:lpstr>
      <vt:lpstr>2 - List_Ongoing</vt:lpstr>
      <vt:lpstr>Sheet1</vt:lpstr>
      <vt:lpstr>3 - Closed</vt:lpstr>
      <vt:lpstr>4 - Lead_Not Due</vt:lpstr>
      <vt:lpstr>5 - List_Not Due</vt:lpstr>
      <vt:lpstr>2 - List_Ongoing (2)</vt:lpstr>
      <vt:lpstr>'1 - Lead_Ongoing'!Print_Area</vt:lpstr>
      <vt:lpstr>'2 - List_Ongoing'!Print_Area</vt:lpstr>
      <vt:lpstr>'2 - List_Ongoing (2)'!Print_Area</vt:lpstr>
      <vt:lpstr>'3 - Closed'!Print_Area</vt:lpstr>
      <vt:lpstr>'4 - Lead_Not Due'!Print_Area</vt:lpstr>
      <vt:lpstr>'5 - List_Not Due'!Print_Area</vt:lpstr>
      <vt:lpstr>'1 - Lead_Ongoing'!Print_Titles</vt:lpstr>
      <vt:lpstr>'2 - List_Ongoing'!Print_Titles</vt:lpstr>
      <vt:lpstr>'3 - Closed'!Print_Titles</vt:lpstr>
      <vt:lpstr>'4 - Lead_Not Due'!Print_Titles</vt:lpstr>
      <vt:lpstr>'5 - List_Not Due'!Print_Titles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2019-08-30T12:22:18Z</dcterms:modified>
</cp:coreProperties>
</file>