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drawings/drawing5.xml" ContentType="application/vnd.openxmlformats-officedocument.drawing+xml"/>
  <Override PartName="/xl/pivotTables/pivotTable2.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7.xml" ContentType="application/vnd.openxmlformats-officedocument.drawing+xml"/>
  <Override PartName="/xl/charts/chartEx3.xml" ContentType="application/vnd.ms-office.chartex+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pivotTables/pivotTable5.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10.xml" ContentType="application/vnd.openxmlformats-officedocument.drawing+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drawings/drawing11.xml" ContentType="application/vnd.openxmlformats-officedocument.drawing+xml"/>
  <Override PartName="/xl/charts/chartEx4.xml" ContentType="application/vnd.ms-office.chartex+xml"/>
  <Override PartName="/xl/charts/style13.xml" ContentType="application/vnd.ms-office.chartstyle+xml"/>
  <Override PartName="/xl/charts/colors13.xml" ContentType="application/vnd.ms-office.chartcolorstyle+xml"/>
  <Override PartName="/xl/pivotTables/pivotTable8.xml" ContentType="application/vnd.openxmlformats-officedocument.spreadsheetml.pivotTable+xml"/>
  <Override PartName="/xl/drawings/drawing12.xml" ContentType="application/vnd.openxmlformats-officedocument.drawing+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hidePivotFieldList="1"/>
  <mc:AlternateContent xmlns:mc="http://schemas.openxmlformats.org/markup-compatibility/2006">
    <mc:Choice Requires="x15">
      <x15ac:absPath xmlns:x15ac="http://schemas.microsoft.com/office/spreadsheetml/2010/11/ac" url="/Users/RenzEdward/Downloads/"/>
    </mc:Choice>
  </mc:AlternateContent>
  <xr:revisionPtr revIDLastSave="0" documentId="8_{895F9CD6-214D-4C4C-96E5-BD1B46A5AB9B}" xr6:coauthVersionLast="47" xr6:coauthVersionMax="47" xr10:uidLastSave="{00000000-0000-0000-0000-000000000000}"/>
  <bookViews>
    <workbookView xWindow="25620" yWindow="500" windowWidth="25600" windowHeight="26240" activeTab="1" xr2:uid="{00000000-000D-0000-FFFF-FFFF00000000}"/>
  </bookViews>
  <sheets>
    <sheet name="Data" sheetId="1" r:id="rId1"/>
    <sheet name="Dashboard" sheetId="4" r:id="rId2"/>
    <sheet name="PT1" sheetId="7" r:id="rId3"/>
    <sheet name="Images" sheetId="2" state="hidden" r:id="rId4"/>
    <sheet name="PT2" sheetId="14" r:id="rId5"/>
    <sheet name="PT3" sheetId="15" r:id="rId6"/>
    <sheet name="PT4" sheetId="9" r:id="rId7"/>
    <sheet name="PT5" sheetId="8" r:id="rId8"/>
    <sheet name="PT6" sheetId="11" r:id="rId9"/>
    <sheet name="PT7" sheetId="12" r:id="rId10"/>
    <sheet name="PT8" sheetId="13" r:id="rId11"/>
  </sheets>
  <definedNames>
    <definedName name="_xlchart.v1.0" hidden="1">'PT7'!$D$4:$D$12</definedName>
    <definedName name="_xlchart.v1.1" hidden="1">'PT7'!$E$3</definedName>
    <definedName name="_xlchart.v1.15" hidden="1">'PT7'!$D$4:$D$12</definedName>
    <definedName name="_xlchart.v1.16" hidden="1">'PT7'!$E$3</definedName>
    <definedName name="_xlchart.v1.17" hidden="1">'PT7'!$E$4:$E$12</definedName>
    <definedName name="_xlchart.v1.2" hidden="1">'PT7'!$E$4:$E$12</definedName>
    <definedName name="_xlchart.v2.10" hidden="1">'PT3'!$E$3</definedName>
    <definedName name="_xlchart.v2.11" hidden="1">'PT3'!$E$4:$E$6</definedName>
    <definedName name="_xlchart.v2.12" hidden="1">'PT3'!$D$4:$D$6</definedName>
    <definedName name="_xlchart.v2.13" hidden="1">'PT3'!$E$3</definedName>
    <definedName name="_xlchart.v2.14" hidden="1">'PT3'!$E$4:$E$6</definedName>
    <definedName name="_xlchart.v2.3" hidden="1">'PT3'!$D$4:$D$6</definedName>
    <definedName name="_xlchart.v2.4" hidden="1">'PT3'!$E$3</definedName>
    <definedName name="_xlchart.v2.5" hidden="1">'PT3'!$E$4:$E$6</definedName>
    <definedName name="_xlchart.v2.6" hidden="1">'PT3'!$D$4:$D$6</definedName>
    <definedName name="_xlchart.v2.7" hidden="1">'PT3'!$E$3</definedName>
    <definedName name="_xlchart.v2.8" hidden="1">'PT3'!$E$4:$E$6</definedName>
    <definedName name="_xlchart.v2.9" hidden="1">'PT3'!$D$4:$D$6</definedName>
    <definedName name="Slicer_Department">#N/A</definedName>
    <definedName name="Slicer_Education_Field1">#N/A</definedName>
    <definedName name="Slicer_Gender2">#N/A</definedName>
  </definedNames>
  <calcPr calcId="191029"/>
  <pivotCaches>
    <pivotCache cacheId="18"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E5" i="15" l="1"/>
  <c r="E6" i="15"/>
  <c r="E4" i="15"/>
  <c r="E12" i="12"/>
  <c r="E11" i="12"/>
  <c r="E10" i="12"/>
  <c r="E9" i="12"/>
  <c r="E8" i="12"/>
  <c r="E7" i="12"/>
  <c r="E6" i="12"/>
  <c r="E5" i="12"/>
  <c r="E4" i="12"/>
  <c r="B12" i="9"/>
  <c r="B11" i="9"/>
  <c r="B7" i="8"/>
  <c r="C8" i="7"/>
  <c r="B8" i="7"/>
  <c r="A8" i="7"/>
  <c r="C11" i="9" l="1"/>
  <c r="C12" i="9"/>
  <c r="C7" i="8"/>
  <c r="B8" i="8"/>
  <c r="C8" i="8" s="1"/>
  <c r="D8" i="7"/>
  <c r="E8" i="7"/>
</calcChain>
</file>

<file path=xl/sharedStrings.xml><?xml version="1.0" encoding="utf-8"?>
<sst xmlns="http://schemas.openxmlformats.org/spreadsheetml/2006/main" count="19228" uniqueCount="1569">
  <si>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</si>
  <si>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</si>
  <si>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</si>
  <si>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</si>
  <si>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</si>
  <si>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</si>
  <si>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</si>
  <si>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</si>
  <si>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</si>
  <si>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</si>
  <si>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</si>
  <si>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</si>
  <si>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</si>
  <si>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</si>
  <si>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</si>
  <si>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</si>
  <si>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</si>
  <si>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</si>
  <si>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</si>
  <si>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</si>
  <si>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</si>
  <si>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</si>
  <si>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</si>
  <si>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</si>
  <si>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</si>
  <si>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</si>
  <si>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</si>
  <si>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</si>
  <si>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</si>
  <si>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</si>
  <si>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</si>
  <si>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</si>
  <si>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</si>
  <si>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</si>
  <si>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</si>
  <si>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</si>
  <si>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</si>
  <si>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</si>
  <si>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</si>
  <si>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</si>
  <si>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</si>
  <si>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</si>
  <si>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</si>
  <si>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</si>
  <si>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</si>
  <si>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</si>
  <si>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</si>
  <si>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</si>
  <si>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</si>
  <si>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</si>
  <si>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</si>
  <si>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</si>
  <si>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</si>
  <si>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</si>
  <si>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</si>
  <si>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</si>
  <si>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</si>
  <si>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</si>
  <si>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</si>
  <si>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</si>
  <si>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</si>
  <si>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</si>
  <si>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</si>
  <si>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</si>
  <si>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</si>
  <si>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</si>
  <si>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</si>
  <si>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</si>
  <si>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</si>
  <si>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</si>
  <si>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</si>
  <si>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</si>
  <si>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</si>
  <si>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</si>
  <si>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</si>
  <si>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</si>
  <si>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</si>
  <si>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</si>
  <si>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</si>
  <si>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</si>
  <si>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</si>
  <si>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</si>
  <si>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</si>
  <si>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</si>
  <si>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</si>
  <si>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</si>
  <si>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</si>
  <si>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</si>
  <si>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</si>
  <si>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</si>
  <si>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</si>
  <si>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</si>
  <si>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</si>
  <si>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</si>
  <si>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</si>
  <si>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</si>
  <si>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</si>
  <si>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</si>
  <si>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</si>
  <si>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</si>
  <si>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</si>
  <si>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</si>
  <si>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</si>
  <si>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</si>
  <si>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</si>
  <si>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</si>
  <si>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</si>
  <si>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</si>
  <si>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</si>
  <si>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</si>
  <si>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</si>
  <si>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</si>
  <si>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</si>
  <si>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</si>
  <si>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</si>
  <si>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</si>
  <si>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</si>
  <si>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</si>
  <si>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</si>
  <si>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</si>
  <si>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</si>
  <si>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</si>
  <si>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</si>
  <si>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</si>
  <si>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</si>
  <si>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</si>
  <si>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</si>
  <si>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</si>
  <si>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</si>
  <si>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</si>
  <si>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</si>
  <si>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</si>
  <si>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</si>
  <si>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</si>
  <si>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</si>
  <si>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</si>
  <si>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</si>
  <si>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</si>
  <si>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</si>
  <si>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</si>
  <si>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</si>
  <si>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</si>
  <si>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</si>
  <si>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</si>
  <si>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</si>
  <si>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</si>
  <si>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</si>
  <si>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</si>
  <si>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</si>
  <si>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</si>
  <si>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</si>
  <si>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</si>
  <si>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</si>
  <si>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</si>
  <si>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</si>
  <si>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</si>
  <si>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</si>
  <si>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</si>
  <si>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</si>
  <si>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</si>
  <si>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</si>
  <si>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</si>
  <si>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</si>
  <si>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</si>
  <si>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</si>
  <si>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</si>
  <si>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</si>
  <si>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</si>
  <si>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</si>
  <si>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</si>
  <si>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</si>
  <si>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</si>
  <si>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</si>
  <si>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</si>
  <si>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</si>
  <si>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</si>
  <si>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</si>
  <si>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</si>
  <si>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</si>
  <si>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</si>
  <si>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</si>
  <si>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</si>
  <si>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</si>
  <si>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</si>
  <si>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</si>
  <si>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</si>
  <si>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</si>
  <si>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</si>
  <si>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</si>
  <si>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</si>
  <si>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</si>
  <si>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</si>
  <si>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</si>
  <si>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</si>
  <si>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</si>
  <si>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</si>
  <si>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</si>
  <si>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</si>
  <si>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</si>
  <si>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</si>
  <si>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</si>
  <si>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</si>
  <si>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</si>
  <si>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</si>
  <si>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</si>
  <si>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</si>
  <si>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</si>
  <si>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</si>
  <si>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</si>
  <si>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</si>
  <si>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</si>
  <si>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</si>
  <si>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</si>
  <si>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</si>
  <si>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</si>
  <si>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</si>
  <si>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</si>
  <si>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</si>
  <si>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</si>
  <si>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</si>
  <si>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</si>
  <si>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</si>
  <si>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</si>
  <si>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</si>
  <si>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</si>
  <si>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</si>
  <si>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</si>
  <si>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</si>
  <si>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</si>
  <si>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</si>
  <si>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</si>
  <si>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</si>
  <si>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</si>
  <si>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</si>
  <si>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</si>
  <si>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</si>
  <si>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</si>
  <si>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</si>
  <si>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</si>
  <si>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</si>
  <si>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</si>
  <si>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</si>
  <si>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</si>
  <si>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</si>
  <si>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</si>
  <si>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</si>
  <si>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</si>
  <si>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</si>
  <si>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</si>
  <si>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</si>
  <si>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</si>
  <si>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</si>
  <si>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</si>
  <si>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</si>
  <si>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</si>
  <si>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</si>
  <si>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</si>
  <si>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</si>
  <si>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</si>
  <si>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</si>
  <si>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</si>
  <si>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</si>
  <si>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</si>
  <si>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</si>
  <si>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</si>
  <si>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</si>
  <si>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</si>
  <si>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</si>
  <si>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</si>
  <si>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</si>
  <si>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</si>
  <si>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</si>
  <si>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</si>
  <si>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</si>
  <si>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</si>
  <si>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</si>
  <si>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</si>
  <si>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</si>
  <si>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</si>
  <si>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</si>
  <si>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</si>
  <si>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</si>
  <si>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</si>
  <si>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</si>
  <si>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</si>
  <si>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</si>
  <si>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</si>
  <si>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</si>
  <si>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</si>
  <si>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</si>
  <si>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</si>
  <si>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</si>
  <si>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</si>
  <si>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</si>
  <si>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</si>
  <si>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</si>
  <si>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</si>
  <si>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</si>
  <si>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</si>
  <si>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</si>
  <si>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</si>
  <si>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</si>
  <si>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</si>
  <si>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</si>
  <si>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</si>
  <si>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</si>
  <si>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</si>
  <si>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</si>
  <si>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</si>
  <si>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</si>
  <si>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</si>
  <si>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</si>
  <si>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</si>
  <si>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</si>
  <si>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</si>
  <si>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</si>
  <si>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</si>
  <si>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</si>
  <si>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</si>
  <si>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</si>
  <si>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</si>
  <si>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</si>
  <si>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</si>
  <si>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</si>
  <si>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</si>
  <si>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</si>
  <si>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</si>
  <si>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</si>
  <si>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</si>
  <si>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</si>
  <si>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</si>
  <si>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</si>
  <si>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</si>
  <si>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</si>
  <si>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</si>
  <si>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</si>
  <si>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</si>
  <si>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</si>
  <si>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</si>
  <si>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</si>
  <si>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</si>
  <si>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</si>
  <si>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</si>
  <si>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</si>
  <si>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</si>
  <si>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</si>
  <si>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</si>
  <si>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</si>
  <si>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</si>
  <si>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</si>
  <si>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</si>
  <si>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</si>
  <si>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</si>
  <si>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</si>
  <si>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</si>
  <si>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</si>
  <si>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</si>
  <si>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</si>
  <si>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</si>
  <si>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</si>
  <si>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</si>
  <si>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</si>
  <si>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</si>
  <si>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</si>
  <si>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</si>
  <si>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</si>
  <si>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</si>
  <si>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</si>
  <si>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</si>
  <si>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</si>
  <si>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</si>
  <si>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</si>
  <si>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</si>
  <si>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</si>
  <si>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</si>
  <si>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</si>
  <si>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</si>
  <si>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</si>
  <si>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</si>
  <si>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</si>
  <si>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</si>
  <si>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</si>
  <si>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</si>
  <si>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</si>
  <si>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</si>
  <si>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</si>
  <si>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</si>
  <si>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</si>
  <si>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</si>
  <si>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</si>
  <si>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</si>
  <si>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</si>
  <si>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</si>
  <si>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</si>
  <si>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</si>
  <si>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</si>
  <si>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</si>
  <si>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</si>
  <si>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</si>
  <si>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</si>
  <si>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</si>
  <si>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</si>
  <si>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</si>
  <si>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</si>
  <si>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</si>
  <si>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</si>
  <si>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</si>
  <si>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</si>
  <si>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</si>
  <si>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</si>
  <si>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</si>
  <si>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</si>
  <si>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</si>
  <si>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</si>
  <si>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</si>
  <si>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</si>
  <si>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</si>
  <si>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</si>
  <si>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</si>
  <si>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</si>
  <si>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</si>
  <si>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</si>
  <si>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</si>
  <si>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</si>
  <si>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</si>
  <si>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</si>
  <si>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</si>
  <si>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</si>
  <si>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</si>
  <si>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</si>
  <si>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</si>
  <si>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</si>
  <si>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</si>
  <si>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</si>
  <si>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</si>
  <si>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</si>
  <si>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</si>
  <si>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</si>
  <si>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</si>
  <si>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</si>
  <si>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</si>
  <si>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</si>
  <si>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</si>
  <si>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</si>
  <si>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</si>
  <si>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</si>
  <si>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</si>
  <si>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</si>
  <si>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</si>
  <si>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</si>
  <si>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</si>
  <si>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</si>
  <si>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</si>
  <si>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</si>
  <si>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</si>
  <si>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</si>
  <si>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</si>
  <si>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</si>
  <si>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</si>
  <si>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</si>
  <si>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</si>
  <si>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</si>
  <si>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</si>
  <si>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</si>
  <si>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</si>
  <si>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</si>
  <si>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</si>
  <si>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</si>
  <si>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</si>
  <si>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</si>
  <si>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</si>
  <si>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</si>
  <si>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</si>
  <si>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</si>
  <si>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</si>
  <si>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</si>
  <si>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</si>
  <si>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</si>
  <si>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</si>
  <si>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</si>
  <si>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</si>
  <si>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</si>
  <si>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</si>
  <si>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</si>
  <si>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</si>
  <si>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</si>
  <si>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</si>
  <si>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</si>
  <si>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</si>
  <si>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</si>
  <si>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</si>
  <si>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</si>
  <si>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</si>
  <si>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</si>
  <si>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</si>
  <si>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</si>
  <si>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</si>
  <si>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</si>
  <si>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</si>
  <si>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</si>
  <si>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</si>
  <si>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</si>
  <si>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</si>
  <si>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</si>
  <si>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</si>
  <si>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</si>
  <si>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</si>
  <si>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</si>
  <si>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</si>
  <si>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</si>
  <si>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</si>
  <si>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</si>
  <si>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</si>
  <si>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</si>
  <si>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</si>
  <si>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</si>
  <si>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</si>
  <si>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</si>
  <si>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</si>
  <si>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</si>
  <si>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</si>
  <si>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</si>
  <si>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</si>
  <si>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</si>
  <si>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</si>
  <si>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</si>
  <si>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</si>
  <si>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</si>
  <si>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</si>
  <si>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</si>
  <si>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</si>
  <si>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</si>
  <si>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</si>
  <si>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</si>
  <si>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</si>
  <si>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</si>
  <si>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</si>
  <si>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</si>
  <si>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</si>
  <si>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</si>
  <si>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</si>
  <si>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</si>
  <si>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</si>
  <si>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</si>
  <si>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</si>
  <si>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</si>
  <si>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</si>
  <si>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</si>
  <si>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</si>
  <si>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</si>
  <si>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</si>
  <si>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</si>
  <si>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</si>
  <si>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</si>
  <si>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</si>
  <si>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</si>
  <si>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</si>
  <si>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</si>
  <si>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</si>
  <si>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</si>
  <si>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</si>
  <si>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</si>
  <si>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</si>
  <si>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</si>
  <si>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</si>
  <si>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</si>
  <si>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</si>
  <si>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</si>
  <si>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</si>
  <si>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</si>
  <si>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</si>
  <si>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</si>
  <si>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</si>
  <si>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</si>
  <si>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</si>
  <si>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</si>
  <si>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</si>
  <si>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</si>
  <si>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</si>
  <si>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</si>
  <si>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</si>
  <si>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</si>
  <si>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</si>
  <si>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</si>
  <si>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</si>
  <si>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</si>
  <si>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</si>
  <si>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</si>
  <si>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</si>
  <si>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</si>
  <si>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</si>
  <si>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</si>
  <si>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</si>
  <si>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</si>
  <si>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</si>
  <si>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</si>
  <si>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</si>
  <si>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</si>
  <si>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</si>
  <si>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</si>
  <si>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</si>
  <si>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</si>
  <si>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</si>
  <si>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</si>
  <si>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</si>
  <si>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</si>
  <si>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</si>
  <si>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</si>
  <si>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</si>
  <si>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</si>
  <si>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</si>
  <si>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</si>
  <si>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</si>
  <si>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</si>
  <si>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</si>
  <si>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</si>
  <si>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</si>
  <si>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</si>
  <si>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</si>
  <si>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</si>
  <si>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</si>
  <si>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</si>
  <si>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</si>
  <si>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</si>
  <si>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</si>
  <si>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</si>
  <si>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</si>
  <si>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</si>
  <si>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</si>
  <si>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</si>
  <si>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</si>
  <si>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</si>
  <si>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</si>
  <si>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</si>
  <si>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</si>
  <si>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</si>
  <si>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</si>
  <si>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</si>
  <si>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</si>
  <si>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</si>
  <si>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</si>
  <si>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</si>
  <si>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</si>
  <si>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</si>
  <si>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</si>
  <si>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</si>
  <si>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</si>
  <si>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</si>
  <si>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</si>
  <si>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</si>
  <si>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</si>
  <si>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</si>
  <si>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</si>
  <si>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</si>
  <si>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</si>
  <si>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</si>
  <si>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</si>
  <si>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</si>
  <si>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</si>
  <si>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</si>
  <si>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</si>
  <si>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</si>
  <si>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</si>
  <si>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</si>
  <si>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</si>
  <si>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</si>
  <si>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</si>
  <si>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</si>
  <si>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</si>
  <si>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</si>
  <si>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</si>
  <si>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</si>
  <si>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</si>
  <si>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</si>
  <si>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</si>
  <si>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</si>
  <si>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</si>
  <si>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</si>
  <si>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</si>
  <si>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</si>
  <si>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</si>
  <si>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</si>
  <si>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</si>
  <si>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</si>
  <si>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</si>
  <si>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</si>
  <si>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</si>
  <si>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</si>
  <si>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</si>
  <si>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</si>
  <si>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</si>
  <si>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</si>
  <si>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</si>
  <si>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</si>
  <si>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</si>
  <si>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</si>
  <si>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</si>
  <si>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</si>
  <si>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</si>
  <si>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</si>
  <si>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</si>
  <si>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</si>
  <si>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</si>
  <si>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</si>
  <si>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</si>
  <si>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</si>
  <si>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</si>
  <si>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</si>
  <si>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</si>
  <si>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</si>
  <si>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</si>
  <si>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</si>
  <si>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</si>
  <si>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</si>
  <si>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</si>
  <si>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</si>
  <si>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</si>
  <si>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</si>
  <si>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</si>
  <si>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</si>
  <si>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</si>
  <si>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</si>
  <si>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</si>
  <si>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</si>
  <si>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</si>
  <si>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</si>
  <si>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</si>
  <si>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</si>
  <si>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</si>
  <si>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</si>
  <si>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</si>
  <si>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</si>
  <si>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</si>
  <si>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</si>
  <si>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</si>
  <si>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</si>
  <si>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</si>
  <si>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</si>
  <si>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</si>
  <si>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</si>
  <si>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</si>
  <si>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</si>
  <si>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</si>
  <si>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</si>
  <si>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</si>
  <si>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</si>
  <si>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</si>
  <si>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</si>
  <si>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</si>
  <si>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</si>
  <si>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</si>
  <si>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</si>
  <si>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</si>
  <si>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</si>
  <si>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</si>
  <si>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</si>
  <si>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</si>
  <si>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</si>
  <si>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</si>
  <si>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</si>
  <si>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</si>
  <si>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</si>
  <si>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</si>
  <si>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</si>
  <si>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</si>
  <si>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</si>
  <si>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</si>
  <si>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</si>
  <si>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</si>
  <si>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</si>
  <si>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</si>
  <si>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</si>
  <si>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</si>
  <si>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</si>
  <si>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</si>
  <si>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</si>
  <si>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</si>
  <si>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</si>
  <si>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</si>
  <si>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</si>
  <si>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</si>
  <si>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</si>
  <si>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</si>
  <si>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</si>
  <si>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</si>
  <si>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</si>
  <si>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</si>
  <si>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</si>
  <si>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</si>
  <si>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</si>
  <si>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</si>
  <si>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</si>
  <si>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</si>
  <si>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</si>
  <si>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</si>
  <si>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</si>
  <si>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</si>
  <si>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</si>
  <si>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</si>
  <si>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</si>
  <si>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</si>
  <si>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</si>
  <si>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</si>
  <si>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</si>
  <si>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</si>
  <si>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</si>
  <si>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</si>
  <si>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</si>
  <si>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</si>
  <si>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</si>
  <si>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</si>
  <si>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</si>
  <si>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</si>
  <si>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</si>
  <si>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</si>
  <si>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</si>
  <si>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</si>
  <si>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</si>
  <si>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</si>
  <si>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</si>
  <si>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</si>
  <si>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</si>
  <si>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</si>
  <si>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</si>
  <si>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</si>
  <si>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</si>
  <si>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</si>
  <si>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</si>
  <si>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</si>
  <si>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</si>
  <si>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</si>
  <si>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</si>
  <si>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</si>
  <si>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</si>
  <si>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</si>
  <si>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</si>
  <si>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</si>
  <si>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</si>
  <si>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</si>
  <si>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</si>
  <si>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</si>
  <si>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</si>
  <si>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</si>
  <si>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</si>
  <si>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</si>
  <si>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</si>
  <si>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</si>
  <si>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</si>
  <si>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</si>
  <si>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</si>
  <si>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</si>
  <si>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</si>
  <si>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</si>
  <si>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</si>
  <si>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</si>
  <si>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</si>
  <si>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</si>
  <si>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</si>
  <si>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</si>
  <si>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</si>
  <si>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</si>
  <si>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</si>
  <si>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</si>
  <si>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</si>
  <si>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</si>
  <si>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</si>
  <si>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</si>
  <si>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</si>
  <si>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</si>
  <si>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</si>
  <si>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</si>
  <si>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</si>
  <si>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</si>
  <si>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</si>
  <si>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</si>
  <si>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</si>
  <si>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</si>
  <si>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</si>
  <si>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</si>
  <si>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</si>
  <si>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</si>
  <si>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</si>
  <si>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</si>
  <si>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</si>
  <si>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</si>
  <si>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</si>
  <si>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</si>
  <si>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</si>
  <si>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</si>
  <si>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</si>
  <si>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</si>
  <si>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</si>
  <si>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</si>
  <si>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</si>
  <si>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</si>
  <si>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</si>
  <si>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</si>
  <si>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</si>
  <si>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</si>
  <si>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</si>
  <si>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</si>
  <si>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</si>
  <si>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</si>
  <si>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</si>
  <si>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</si>
  <si>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</si>
  <si>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</si>
  <si>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</si>
  <si>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</si>
  <si>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</si>
  <si>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</si>
  <si>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</si>
  <si>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</si>
  <si>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</si>
  <si>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</si>
  <si>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</si>
  <si>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</si>
  <si>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</si>
  <si>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</si>
  <si>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</si>
  <si>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</si>
  <si>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</si>
  <si>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</si>
  <si>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</si>
  <si>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</si>
  <si>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</si>
  <si>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</si>
  <si>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</si>
  <si>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</si>
  <si>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</si>
  <si>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</si>
  <si>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</si>
  <si>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</si>
  <si>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</si>
  <si>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</si>
  <si>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</si>
  <si>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</si>
  <si>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</si>
  <si>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</si>
  <si>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</si>
  <si>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</si>
  <si>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</si>
  <si>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</si>
  <si>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</si>
  <si>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</si>
  <si>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</si>
  <si>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</si>
  <si>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</si>
  <si>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</si>
  <si>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</si>
  <si>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</si>
  <si>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</si>
  <si>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</si>
  <si>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</si>
  <si>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</si>
  <si>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</si>
  <si>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</si>
  <si>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</si>
  <si>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</si>
  <si>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</si>
  <si>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</si>
  <si>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</si>
  <si>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</si>
  <si>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</si>
  <si>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</si>
  <si>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</si>
  <si>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</si>
  <si>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</si>
  <si>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</si>
  <si>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</si>
  <si>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</si>
  <si>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</si>
  <si>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</si>
  <si>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</si>
  <si>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</si>
  <si>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</si>
  <si>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</si>
  <si>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</si>
  <si>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</si>
  <si>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</si>
  <si>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</si>
  <si>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</si>
  <si>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</si>
  <si>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</si>
  <si>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</si>
  <si>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</si>
  <si>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</si>
  <si>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</si>
  <si>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</si>
  <si>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</si>
  <si>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</si>
  <si>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</si>
  <si>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</si>
  <si>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</si>
  <si>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</si>
  <si>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</si>
  <si>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</si>
  <si>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</si>
  <si>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</si>
  <si>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</si>
  <si>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</si>
  <si>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</si>
  <si>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</si>
  <si>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</si>
  <si>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</si>
  <si>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</si>
  <si>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</si>
  <si>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</si>
  <si>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</si>
  <si>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</si>
  <si>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</si>
  <si>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</si>
  <si>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</si>
  <si>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</si>
  <si>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</si>
  <si>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</si>
  <si>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</si>
  <si>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</si>
  <si>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</si>
  <si>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</si>
  <si>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</si>
  <si>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</si>
  <si>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</si>
  <si>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</si>
  <si>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</si>
  <si>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</si>
  <si>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</si>
  <si>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</si>
  <si>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</si>
  <si>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</si>
  <si>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</si>
  <si>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</si>
  <si>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</si>
  <si>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</si>
  <si>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</si>
  <si>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</si>
  <si>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</si>
  <si>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</si>
  <si>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</si>
  <si>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</si>
  <si>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</si>
  <si>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</si>
  <si>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</si>
  <si>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</si>
  <si>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</si>
  <si>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</si>
  <si>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</si>
  <si>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</si>
  <si>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</si>
  <si>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</si>
  <si>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</si>
  <si>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</si>
  <si>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</si>
  <si>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</si>
  <si>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</si>
  <si>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</si>
  <si>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</si>
  <si>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</si>
  <si>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</si>
  <si>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</si>
  <si>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</si>
  <si>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</si>
  <si>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</si>
  <si>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</si>
  <si>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</si>
  <si>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</si>
  <si>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</si>
  <si>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</si>
  <si>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</si>
  <si>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</si>
  <si>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</si>
  <si>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</si>
  <si>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</si>
  <si>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</si>
  <si>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</si>
  <si>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</si>
  <si>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</si>
  <si>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</si>
  <si>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</si>
  <si>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</si>
  <si>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</si>
  <si>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</si>
  <si>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</si>
  <si>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</si>
  <si>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</si>
  <si>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</si>
  <si>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</si>
  <si>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</si>
  <si>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</si>
  <si>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</si>
  <si>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</si>
  <si>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</si>
  <si>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</si>
  <si>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</si>
  <si>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</si>
  <si>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</si>
  <si>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</si>
  <si>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</si>
  <si>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</si>
  <si>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</si>
  <si>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</si>
  <si>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</si>
  <si>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</si>
  <si>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</si>
  <si>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</si>
  <si>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</si>
  <si>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</si>
  <si>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</si>
  <si>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</si>
  <si>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</si>
  <si>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</si>
  <si>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</si>
  <si>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</si>
  <si>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</si>
  <si>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</si>
  <si>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</si>
  <si>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</si>
  <si>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</si>
  <si>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</si>
  <si>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</si>
  <si>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</si>
  <si>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</si>
  <si>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</si>
  <si>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</si>
  <si>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</si>
  <si>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</si>
  <si>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</si>
  <si>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</si>
  <si>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</si>
  <si>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</si>
  <si>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</si>
  <si>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</si>
  <si>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</si>
  <si>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</si>
  <si>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</si>
  <si>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</si>
  <si>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</si>
  <si>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</si>
  <si>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</si>
  <si>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</si>
  <si>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</si>
  <si>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</si>
  <si>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</si>
  <si>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</si>
  <si>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</si>
  <si>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</si>
  <si>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</si>
  <si>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</si>
  <si>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</si>
  <si>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</si>
  <si>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</si>
  <si>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</si>
  <si>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</si>
  <si>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</si>
  <si>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</si>
  <si>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</si>
  <si>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</si>
  <si>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</si>
  <si>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</si>
  <si>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</si>
  <si>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</si>
  <si>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</si>
  <si>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</si>
  <si>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</si>
  <si>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</si>
  <si>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</si>
  <si>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</si>
  <si>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</si>
  <si>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</si>
  <si>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</si>
  <si>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</si>
  <si>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</si>
  <si>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</si>
  <si>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</si>
  <si>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</si>
  <si>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</si>
  <si>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</si>
  <si>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</si>
  <si>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</si>
  <si>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</si>
  <si>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</si>
  <si>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</si>
  <si>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</si>
  <si>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</si>
  <si>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</si>
  <si>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</si>
  <si>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</si>
  <si>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</si>
  <si>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</si>
  <si>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</si>
  <si>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</si>
  <si>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</si>
  <si>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</si>
  <si>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</si>
  <si>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</si>
  <si>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</si>
  <si>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</si>
  <si>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</si>
  <si>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</si>
  <si>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</si>
  <si>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</si>
  <si>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</si>
  <si>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</si>
  <si>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</si>
  <si>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</si>
  <si>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</si>
  <si>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</si>
  <si>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</si>
  <si>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</si>
  <si>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</si>
  <si>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</si>
  <si>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</si>
  <si>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</si>
  <si>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</si>
  <si>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</si>
  <si>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</si>
  <si>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</si>
  <si>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</si>
  <si>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</si>
  <si>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</si>
  <si>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</si>
  <si>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</si>
  <si>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</si>
  <si>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</si>
  <si>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</si>
  <si>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</si>
  <si>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</si>
  <si>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</si>
  <si>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</si>
  <si>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</si>
  <si>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</si>
  <si>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</si>
  <si>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</si>
  <si>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</si>
  <si>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</si>
  <si>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</si>
  <si>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</si>
  <si>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</si>
  <si>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</si>
  <si>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</si>
  <si>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</si>
  <si>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</si>
  <si>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</si>
  <si>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</si>
  <si>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</si>
  <si>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</si>
  <si>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</si>
  <si>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</si>
  <si>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</si>
  <si>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</si>
  <si>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</si>
  <si>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</si>
  <si>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</si>
  <si>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</si>
  <si>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</si>
  <si>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</si>
  <si>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</si>
  <si>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</si>
  <si>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</si>
  <si>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</si>
  <si>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</si>
  <si>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</si>
  <si>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</si>
  <si>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</si>
  <si>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</si>
  <si>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</si>
  <si>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</si>
  <si>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</si>
  <si>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</si>
  <si>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</si>
  <si>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</si>
  <si>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</si>
  <si>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</si>
  <si>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</si>
  <si>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</si>
  <si>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</si>
  <si>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</si>
  <si>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</si>
  <si>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</si>
  <si>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</si>
  <si>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</si>
  <si>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</si>
  <si>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</si>
  <si>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</si>
  <si>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</si>
  <si>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</si>
  <si>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</si>
  <si>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</si>
  <si>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</si>
  <si>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</si>
  <si>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</si>
  <si>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</si>
  <si>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</si>
  <si>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</si>
  <si>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</si>
  <si>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</si>
  <si>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</si>
  <si>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</si>
  <si>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</si>
  <si>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</si>
  <si>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</si>
  <si>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</si>
  <si>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</si>
  <si>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</si>
  <si>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</si>
  <si>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</si>
  <si>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</si>
  <si>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</si>
  <si>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</si>
  <si>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</si>
  <si>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</si>
  <si>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</si>
  <si>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</si>
  <si>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</si>
  <si>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</si>
  <si>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</si>
  <si>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</si>
  <si>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</si>
  <si>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</si>
  <si>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</si>
  <si>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</si>
  <si>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</si>
  <si>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</si>
  <si>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</si>
  <si>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</si>
  <si>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</si>
  <si>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</si>
  <si>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</si>
  <si>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</si>
  <si>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</si>
  <si>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</si>
  <si>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</si>
  <si>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</si>
  <si>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</si>
  <si>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</si>
  <si>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</si>
  <si>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</si>
  <si>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</si>
  <si>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</si>
  <si>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</si>
  <si>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</si>
  <si>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</si>
  <si>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</si>
  <si>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</si>
  <si>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</si>
  <si>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</si>
  <si>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</si>
  <si>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</si>
  <si>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</si>
  <si>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</si>
  <si>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</si>
  <si>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</si>
  <si>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</si>
  <si>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</si>
  <si>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</si>
  <si>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</si>
  <si>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</si>
  <si>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</si>
  <si>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</si>
  <si>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</si>
  <si>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</si>
  <si>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</si>
  <si>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</si>
  <si>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</si>
  <si>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</si>
  <si>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</si>
  <si>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</si>
  <si>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</si>
  <si>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</si>
  <si>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</si>
  <si>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</si>
  <si>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</si>
  <si>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</si>
  <si>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</si>
  <si>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</si>
  <si>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</si>
  <si>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</si>
  <si>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</si>
  <si>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</si>
  <si>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</si>
  <si>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</si>
  <si>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</si>
  <si>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</si>
  <si>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</si>
  <si>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</si>
  <si>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</si>
  <si>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</si>
  <si>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</si>
  <si>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</si>
  <si>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</si>
  <si>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</si>
  <si>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</si>
  <si>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</si>
  <si>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</si>
  <si>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</si>
  <si>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</si>
  <si>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</si>
  <si>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</si>
  <si>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</si>
  <si>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</si>
  <si>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</si>
  <si>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</si>
  <si>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</si>
  <si>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</si>
  <si>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</si>
  <si>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</si>
  <si>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</si>
  <si>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</si>
  <si>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</si>
  <si>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</si>
  <si>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</si>
  <si>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</si>
  <si>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</si>
  <si>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</si>
  <si>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</si>
  <si>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</si>
  <si>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</si>
  <si>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</si>
  <si>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</si>
  <si>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</si>
  <si>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</si>
  <si>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</si>
  <si>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</si>
  <si>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</si>
  <si>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</si>
  <si>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</si>
  <si>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</si>
  <si>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</si>
  <si>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</si>
  <si>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</si>
  <si>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</si>
  <si>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</si>
  <si>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</si>
  <si>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</si>
  <si>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</si>
  <si>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</si>
  <si>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</si>
  <si>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</si>
  <si>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</si>
  <si>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</si>
  <si>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</si>
  <si>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</si>
  <si>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</si>
  <si>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</si>
  <si>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</si>
  <si>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</si>
  <si>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</si>
  <si>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</si>
  <si>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</si>
  <si>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</si>
  <si>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</si>
  <si>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</si>
  <si>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</si>
  <si>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</si>
  <si>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</si>
  <si>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</si>
  <si>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</si>
  <si>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</si>
  <si>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</si>
  <si>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</si>
  <si>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</si>
  <si>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</si>
  <si>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</si>
  <si>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</si>
  <si>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</si>
  <si>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</si>
  <si>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</si>
  <si>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</si>
  <si>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</si>
  <si>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</si>
  <si>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</si>
  <si>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</si>
  <si>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</si>
  <si>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</si>
  <si>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</si>
  <si>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</si>
  <si>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</si>
  <si>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</si>
  <si>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</si>
  <si>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</si>
  <si>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</si>
  <si>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</si>
  <si>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</si>
  <si>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</si>
  <si>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</si>
  <si>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</si>
  <si>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</si>
  <si>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</si>
  <si>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</si>
  <si>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</si>
  <si>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</si>
  <si>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</si>
  <si>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</si>
  <si>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</si>
  <si>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</si>
  <si>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</si>
  <si>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</si>
  <si>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</si>
  <si>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</si>
  <si>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</si>
  <si>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</si>
  <si>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</si>
  <si>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</si>
  <si>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</si>
  <si>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</si>
  <si>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</si>
  <si>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</si>
  <si>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</si>
  <si>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</si>
  <si>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</si>
  <si>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</si>
  <si>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</si>
  <si>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</si>
  <si>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</si>
  <si>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</si>
  <si>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</si>
  <si>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</si>
  <si>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</si>
  <si>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</si>
  <si>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</si>
  <si>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</si>
  <si>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</si>
  <si>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</si>
  <si>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</si>
  <si>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</si>
  <si>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</si>
  <si>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</si>
  <si>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</si>
  <si>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</si>
  <si>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</si>
  <si>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</si>
  <si>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</si>
  <si>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</si>
  <si>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</si>
  <si>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</si>
  <si>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</si>
  <si>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</si>
  <si>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</si>
  <si>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</si>
  <si>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</si>
  <si>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</si>
  <si>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</si>
  <si>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</si>
  <si>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</si>
  <si>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</si>
  <si>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</si>
  <si>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</si>
  <si>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</si>
  <si>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</si>
  <si>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</si>
  <si>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</si>
  <si>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</si>
  <si>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</si>
  <si>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</si>
  <si>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</si>
  <si>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</si>
  <si>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Attrition Count</t>
  </si>
  <si>
    <t>Count of CF_attrition count</t>
  </si>
  <si>
    <t>Total Employee</t>
  </si>
  <si>
    <t>Average Age</t>
  </si>
  <si>
    <t>Active Employees</t>
  </si>
  <si>
    <t>Attrition Rate</t>
  </si>
  <si>
    <t>Average of Age</t>
  </si>
  <si>
    <t>Average of Job Satisfaction</t>
  </si>
  <si>
    <t>Rating</t>
  </si>
  <si>
    <t>Balance Rating</t>
  </si>
  <si>
    <t>Row Labels</t>
  </si>
  <si>
    <t>Grand Total</t>
  </si>
  <si>
    <t>Count of Employee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</si>
</sst>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1" formatCode="0.0"/>
  </numFmts>
  <fonts count="4" x14ac:knownFonts="1">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s>
  <fills count="2">
    <fill>
      <patternFill patternType="none"/>
    </fill>
    <fill>
      <patternFill patternType="gray125"/>
    </fill>
  </fills>
  <borders count="7">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3" fillId="0" borderId="0" applyFont="0" applyFill="0" applyBorder="0" applyAlignment="0" applyProtection="0"/>
  </cellStyleXfs>
  <cellXfs count="23">
    <xf numFmtId="0" fontId="0" fillId="0" borderId="0" xfId="0"/>
    <xf numFmtId="0" fontId="2" fillId="0" borderId="0" xfId="0" applyFont="1"/>
    <xf numFmtId="0" fontId="0" fillId="0" borderId="3" xfId="0" applyBorder="1"/>
    <xf numFmtId="0" fontId="0" fillId="0" borderId="4" xfId="0" applyNumberFormat="1" applyBorder="1"/>
    <xf numFmtId="0" fontId="0" fillId="0" borderId="0" xfId="0" applyNumberFormat="1"/>
    <xf numFmtId="0" fontId="1" fillId="0" borderId="0" xfId="0" applyFont="1"/>
    <xf numFmtId="0" fontId="1" fillId="0" borderId="0" xfId="0" applyFont="1" applyAlignment="1"/>
    <xf numFmtId="171" fontId="0" fillId="0" borderId="0" xfId="0" applyNumberFormat="1"/>
    <xf numFmtId="1" fontId="0" fillId="0" borderId="0" xfId="0" applyNumberFormat="1"/>
    <xf numFmtId="9" fontId="0" fillId="0" borderId="0" xfId="1" applyFont="1"/>
    <xf numFmtId="10" fontId="0" fillId="0" borderId="0" xfId="1" applyNumberFormat="1" applyFont="1"/>
    <xf numFmtId="171" fontId="0" fillId="0" borderId="4" xfId="0" applyNumberFormat="1" applyBorder="1"/>
    <xf numFmtId="171" fontId="1" fillId="0" borderId="0" xfId="0" applyNumberFormat="1" applyFont="1"/>
    <xf numFmtId="0" fontId="0" fillId="0" borderId="1" xfId="0" pivotButton="1" applyBorder="1"/>
    <xf numFmtId="0" fontId="0" fillId="0" borderId="1" xfId="0" applyBorder="1" applyAlignment="1">
      <alignment horizontal="left"/>
    </xf>
    <xf numFmtId="0" fontId="0" fillId="0" borderId="3" xfId="0" applyNumberFormat="1" applyBorder="1"/>
    <xf numFmtId="0" fontId="0" fillId="0" borderId="2" xfId="0" applyBorder="1" applyAlignment="1">
      <alignment horizontal="left"/>
    </xf>
    <xf numFmtId="0" fontId="0" fillId="0" borderId="6" xfId="0" applyNumberFormat="1" applyBorder="1"/>
    <xf numFmtId="0" fontId="0" fillId="0" borderId="5" xfId="0" applyBorder="1" applyAlignment="1">
      <alignment horizontal="left"/>
    </xf>
    <xf numFmtId="0" fontId="1" fillId="0" borderId="0" xfId="0" applyFont="1" applyFill="1" applyBorder="1"/>
    <xf numFmtId="10" fontId="0" fillId="0" borderId="3" xfId="0" applyNumberFormat="1" applyBorder="1"/>
    <xf numFmtId="10" fontId="0" fillId="0" borderId="6" xfId="0" applyNumberFormat="1" applyBorder="1"/>
    <xf numFmtId="10" fontId="0" fillId="0" borderId="4" xfId="0" applyNumberFormat="1" applyBorder="1"/>
  </cellXfs>
  <cellStyles count="2">
    <cellStyle name="Normal" xfId="0" builtinId="0"/>
    <cellStyle name="Percent" xfId="1" builtinId="5"/>
  </cellStyles>
  <dxfs count="65">
    <dxf>
      <numFmt numFmtId="1" formatCode="0"/>
    </dxf>
    <dxf>
      <numFmt numFmtId="171" formatCode="0.0"/>
    </dxf>
    <dxf>
      <numFmt numFmtId="1" formatCode="0"/>
    </dxf>
    <dxf>
      <numFmt numFmtId="171" formatCode="0.0"/>
    </dxf>
    <dxf>
      <numFmt numFmtId="1" formatCode="0"/>
    </dxf>
    <dxf>
      <numFmt numFmtId="171" formatCode="0.0"/>
    </dxf>
    <dxf>
      <numFmt numFmtId="1" formatCode="0"/>
    </dxf>
    <dxf>
      <numFmt numFmtId="171" formatCode="0.0"/>
    </dxf>
    <dxf>
      <numFmt numFmtId="1" formatCode="0"/>
    </dxf>
    <dxf>
      <numFmt numFmtId="171" formatCode="0.0"/>
    </dxf>
    <dxf>
      <numFmt numFmtId="1" formatCode="0"/>
    </dxf>
    <dxf>
      <numFmt numFmtId="171" formatCode="0.0"/>
    </dxf>
    <dxf>
      <numFmt numFmtId="1" formatCode="0"/>
    </dxf>
    <dxf>
      <numFmt numFmtId="171" formatCode="0.0"/>
    </dxf>
    <dxf>
      <numFmt numFmtId="1" formatCode="0"/>
    </dxf>
    <dxf>
      <numFmt numFmtId="171" formatCode="0.0"/>
    </dxf>
    <dxf>
      <numFmt numFmtId="1" formatCode="0"/>
    </dxf>
    <dxf>
      <numFmt numFmtId="171" formatCode="0.0"/>
    </dxf>
    <dxf>
      <numFmt numFmtId="1" formatCode="0"/>
    </dxf>
    <dxf>
      <numFmt numFmtId="171" formatCode="0.0"/>
    </dxf>
    <dxf>
      <numFmt numFmtId="1" formatCode="0"/>
    </dxf>
    <dxf>
      <numFmt numFmtId="171" formatCode="0.0"/>
    </dxf>
    <dxf>
      <numFmt numFmtId="1" formatCode="0"/>
    </dxf>
    <dxf>
      <numFmt numFmtId="171" formatCode="0.0"/>
    </dxf>
    <dxf>
      <numFmt numFmtId="1" formatCode="0"/>
    </dxf>
    <dxf>
      <numFmt numFmtId="171" formatCode="0.0"/>
    </dxf>
    <dxf>
      <numFmt numFmtId="1" formatCode="0"/>
    </dxf>
    <dxf>
      <numFmt numFmtId="171" formatCode="0.0"/>
    </dxf>
    <dxf>
      <numFmt numFmtId="1" formatCode="0"/>
    </dxf>
    <dxf>
      <numFmt numFmtId="171" formatCode="0.0"/>
    </dxf>
    <dxf>
      <numFmt numFmtId="1" formatCode="0"/>
    </dxf>
    <dxf>
      <numFmt numFmtId="171" formatCode="0.0"/>
    </dxf>
    <dxf>
      <numFmt numFmtId="1" formatCode="0"/>
    </dxf>
    <dxf>
      <numFmt numFmtId="171" formatCode="0.0"/>
    </dxf>
    <dxf>
      <numFmt numFmtId="1" formatCode="0"/>
    </dxf>
    <dxf>
      <numFmt numFmtId="171" formatCode="0.0"/>
    </dxf>
    <dxf>
      <numFmt numFmtId="1" formatCode="0"/>
    </dxf>
    <dxf>
      <numFmt numFmtId="171" formatCode="0.0"/>
    </dxf>
    <dxf>
      <numFmt numFmtId="1" formatCode="0"/>
    </dxf>
    <dxf>
      <numFmt numFmtId="171" formatCode="0.0"/>
    </dxf>
    <dxf>
      <numFmt numFmtId="1" formatCode="0"/>
    </dxf>
    <dxf>
      <numFmt numFmtId="171" formatCode="0.0"/>
    </dxf>
    <dxf>
      <numFmt numFmtId="1" formatCode="0"/>
    </dxf>
    <dxf>
      <numFmt numFmtId="171" formatCode="0.0"/>
    </dxf>
    <dxf>
      <numFmt numFmtId="1" formatCode="0"/>
    </dxf>
    <dxf>
      <numFmt numFmtId="171" formatCode="0.0"/>
    </dxf>
    <dxf>
      <numFmt numFmtId="1" formatCode="0"/>
    </dxf>
    <dxf>
      <numFmt numFmtId="171" formatCode="0.0"/>
    </dxf>
    <dxf>
      <numFmt numFmtId="1" formatCode="0"/>
    </dxf>
    <dxf>
      <numFmt numFmtId="171" formatCode="0.0"/>
    </dxf>
    <dxf>
      <numFmt numFmtId="1" formatCode="0"/>
    </dxf>
    <dxf>
      <numFmt numFmtId="171" formatCode="0.0"/>
    </dxf>
    <dxf>
      <numFmt numFmtId="1" formatCode="0"/>
    </dxf>
    <dxf>
      <numFmt numFmtId="171" formatCode="0.0"/>
    </dxf>
    <dxf>
      <numFmt numFmtId="1" formatCode="0"/>
    </dxf>
    <dxf>
      <numFmt numFmtId="171" formatCode="0.0"/>
    </dxf>
    <dxf>
      <numFmt numFmtId="1" formatCode="0"/>
    </dxf>
    <dxf>
      <numFmt numFmtId="171" formatCode="0.0"/>
    </dxf>
    <dxf>
      <font>
        <b/>
        <color theme="1"/>
      </font>
      <border>
        <bottom style="thin">
          <color theme="9"/>
        </bottom>
        <vertical/>
        <horizontal/>
      </border>
    </dxf>
    <dxf>
      <font>
        <b/>
        <i val="0"/>
        <color theme="1"/>
      </font>
      <fill>
        <patternFill>
          <bgColor theme="9" tint="0.79998168889431442"/>
        </patternFill>
      </fill>
      <border>
        <left style="thick">
          <color theme="9"/>
        </left>
        <right style="thick">
          <color theme="9"/>
        </right>
        <top style="thick">
          <color theme="9"/>
        </top>
        <bottom style="thick">
          <color theme="9"/>
        </bottom>
        <vertical/>
        <horizontal/>
      </border>
    </dxf>
    <dxf>
      <numFmt numFmtId="171" formatCode="0.0"/>
    </dxf>
    <dxf>
      <numFmt numFmtId="1" formatCode="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64"/>
      <tableStyleElement type="firstRowStripe" dxfId="63"/>
      <tableStyleElement type="secondRowStripe" dxfId="62"/>
    </tableStyle>
    <tableStyle name="SlicerStyleLight6 2" pivot="0" table="0" count="11" xr9:uid="{6815939C-CED8-494A-934E-CA6DC040B5E4}">
      <tableStyleElement type="wholeTable" dxfId="59"/>
      <tableStyleElement type="headerRow" dxfId="58"/>
    </tableStyle>
  </tableStyles>
  <colors>
    <mruColors>
      <color rgb="FFAA74E7"/>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9859951838015869"/>
          <c:y val="0"/>
          <c:w val="0.42305004286320924"/>
          <c:h val="1"/>
        </c:manualLayout>
      </c:layout>
      <c:doughnutChart>
        <c:varyColors val="1"/>
        <c:ser>
          <c:idx val="0"/>
          <c:order val="0"/>
          <c:spPr>
            <a:ln>
              <a:noFill/>
            </a:ln>
          </c:spPr>
          <c:dPt>
            <c:idx val="0"/>
            <c:bubble3D val="0"/>
            <c:spPr>
              <a:solidFill>
                <a:schemeClr val="accent6"/>
              </a:solidFill>
              <a:ln w="19050">
                <a:noFill/>
              </a:ln>
              <a:effectLst/>
            </c:spPr>
            <c:extLst>
              <c:ext xmlns:c16="http://schemas.microsoft.com/office/drawing/2014/chart" uri="{C3380CC4-5D6E-409C-BE32-E72D297353CC}">
                <c16:uniqueId val="{00000001-BC9D-CF4A-8B8E-18239F83353D}"/>
              </c:ext>
            </c:extLst>
          </c:dPt>
          <c:dPt>
            <c:idx val="1"/>
            <c:bubble3D val="0"/>
            <c:spPr>
              <a:solidFill>
                <a:schemeClr val="tx1">
                  <a:lumMod val="50000"/>
                  <a:lumOff val="50000"/>
                  <a:alpha val="94550"/>
                </a:schemeClr>
              </a:solidFill>
              <a:ln w="19050">
                <a:noFill/>
              </a:ln>
              <a:effectLst/>
            </c:spPr>
            <c:extLst>
              <c:ext xmlns:c16="http://schemas.microsoft.com/office/drawing/2014/chart" uri="{C3380CC4-5D6E-409C-BE32-E72D297353CC}">
                <c16:uniqueId val="{00000003-BC9D-CF4A-8B8E-18239F83353D}"/>
              </c:ext>
            </c:extLst>
          </c:dPt>
          <c:val>
            <c:numRef>
              <c:f>'PT5'!$C$7:$C$8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BC9D-CF4A-8B8E-18239F83353D}"/>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tx2">
                  <a:lumMod val="50000"/>
                  <a:lumOff val="50000"/>
                </a:schemeClr>
              </a:solidFill>
              <a:ln w="19050">
                <a:noFill/>
              </a:ln>
              <a:effectLst/>
            </c:spPr>
            <c:extLst>
              <c:ext xmlns:c16="http://schemas.microsoft.com/office/drawing/2014/chart" uri="{C3380CC4-5D6E-409C-BE32-E72D297353CC}">
                <c16:uniqueId val="{00000001-7D73-D54B-88C3-D4282CAF85B8}"/>
              </c:ext>
            </c:extLst>
          </c:dPt>
          <c:dPt>
            <c:idx val="1"/>
            <c:bubble3D val="0"/>
            <c:spPr>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w="19050">
                <a:noFill/>
              </a:ln>
              <a:effectLst/>
            </c:spPr>
            <c:extLst>
              <c:ext xmlns:c16="http://schemas.microsoft.com/office/drawing/2014/chart" uri="{C3380CC4-5D6E-409C-BE32-E72D297353CC}">
                <c16:uniqueId val="{00000003-7D73-D54B-88C3-D4282CAF85B8}"/>
              </c:ext>
            </c:extLst>
          </c:dPt>
          <c:val>
            <c:numRef>
              <c:f>'PT5'!$C$7:$C$8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7D73-D54B-88C3-D4282CAF85B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w="19050">
                <a:noFill/>
              </a:ln>
              <a:effectLst/>
            </c:spPr>
            <c:extLst>
              <c:ext xmlns:c16="http://schemas.microsoft.com/office/drawing/2014/chart" uri="{C3380CC4-5D6E-409C-BE32-E72D297353CC}">
                <c16:uniqueId val="{00000001-9A12-5844-97FC-A1A441ACB1E1}"/>
              </c:ext>
            </c:extLst>
          </c:dPt>
          <c:dPt>
            <c:idx val="1"/>
            <c:bubble3D val="0"/>
            <c:spPr>
              <a:solidFill>
                <a:schemeClr val="tx1">
                  <a:lumMod val="50000"/>
                  <a:lumOff val="50000"/>
                </a:schemeClr>
              </a:solidFill>
              <a:ln w="19050">
                <a:noFill/>
              </a:ln>
              <a:effectLst/>
            </c:spPr>
            <c:extLst>
              <c:ext xmlns:c16="http://schemas.microsoft.com/office/drawing/2014/chart" uri="{C3380CC4-5D6E-409C-BE32-E72D297353CC}">
                <c16:uniqueId val="{00000003-9A12-5844-97FC-A1A441ACB1E1}"/>
              </c:ext>
            </c:extLst>
          </c:dPt>
          <c:val>
            <c:numRef>
              <c:f>'PT5'!$C$7:$C$8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9A12-5844-97FC-A1A441ACB1E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Portfolio.xlsx]PT6!PivotTable5</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60000"/>
              <a:lumOff val="40000"/>
            </a:schemeClr>
          </a:solidFill>
          <a:ln>
            <a:noFill/>
          </a:ln>
          <a:effectLst/>
        </c:spPr>
      </c:pivotFmt>
      <c:pivotFmt>
        <c:idx val="4"/>
        <c:spPr>
          <a:solidFill>
            <a:schemeClr val="accent6">
              <a:lumMod val="40000"/>
              <a:lumOff val="60000"/>
            </a:schemeClr>
          </a:solidFill>
          <a:ln>
            <a:noFill/>
          </a:ln>
          <a:effectLst/>
        </c:spPr>
      </c:pivotFmt>
      <c:pivotFmt>
        <c:idx val="5"/>
        <c:spPr>
          <a:solidFill>
            <a:schemeClr val="accent6"/>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pivotFmt>
      <c:pivotFmt>
        <c:idx val="8"/>
        <c:spPr>
          <a:solidFill>
            <a:schemeClr val="accent6">
              <a:lumMod val="40000"/>
              <a:lumOff val="60000"/>
            </a:schemeClr>
          </a:solidFill>
          <a:ln>
            <a:noFill/>
          </a:ln>
          <a:effectLst/>
        </c:spPr>
      </c:pivotFmt>
      <c:pivotFmt>
        <c:idx val="9"/>
        <c:spPr>
          <a:solidFill>
            <a:schemeClr val="accent6">
              <a:lumMod val="60000"/>
              <a:lumOff val="40000"/>
            </a:schemeClr>
          </a:solidFill>
          <a:ln>
            <a:noFill/>
          </a:ln>
          <a:effectLst/>
        </c:spPr>
      </c:pivotFmt>
      <c:pivotFmt>
        <c:idx val="10"/>
        <c:spPr>
          <a:solidFill>
            <a:schemeClr val="accent6">
              <a:lumMod val="75000"/>
            </a:schemeClr>
          </a:solidFill>
          <a:ln>
            <a:noFill/>
          </a:ln>
          <a:effectLst/>
        </c:spPr>
      </c:pivotFmt>
      <c:pivotFmt>
        <c:idx val="11"/>
        <c:spPr>
          <a:solidFill>
            <a:schemeClr val="accent6">
              <a:lumMod val="50000"/>
            </a:schemeClr>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yriad Pro" panose="020B0503030403020204" pitchFamily="34" charset="0"/>
                  <a:ea typeface="+mn-ea"/>
                  <a:cs typeface="Myriad Arabic" pitchFamily="2" charset="-78"/>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pivotFmt>
      <c:pivotFmt>
        <c:idx val="14"/>
        <c:spPr>
          <a:solidFill>
            <a:schemeClr val="accent6">
              <a:lumMod val="40000"/>
              <a:lumOff val="60000"/>
            </a:schemeClr>
          </a:solidFill>
          <a:ln>
            <a:noFill/>
          </a:ln>
          <a:effectLst/>
        </c:spPr>
      </c:pivotFmt>
      <c:pivotFmt>
        <c:idx val="15"/>
        <c:spPr>
          <a:solidFill>
            <a:schemeClr val="accent6">
              <a:lumMod val="60000"/>
              <a:lumOff val="40000"/>
            </a:schemeClr>
          </a:solidFill>
          <a:ln>
            <a:noFill/>
          </a:ln>
          <a:effectLst/>
        </c:spPr>
      </c:pivotFmt>
      <c:pivotFmt>
        <c:idx val="16"/>
        <c:spPr>
          <a:solidFill>
            <a:schemeClr val="accent6">
              <a:lumMod val="75000"/>
            </a:schemeClr>
          </a:solidFill>
          <a:ln>
            <a:noFill/>
          </a:ln>
          <a:effectLst/>
        </c:spPr>
      </c:pivotFmt>
      <c:pivotFmt>
        <c:idx val="17"/>
        <c:spPr>
          <a:solidFill>
            <a:schemeClr val="accent6">
              <a:lumMod val="50000"/>
            </a:schemeClr>
          </a:solidFill>
          <a:ln>
            <a:noFill/>
          </a:ln>
          <a:effectLst/>
        </c:spPr>
      </c:pivotFmt>
    </c:pivotFmts>
    <c:plotArea>
      <c:layout/>
      <c:barChart>
        <c:barDir val="bar"/>
        <c:grouping val="clustered"/>
        <c:varyColors val="1"/>
        <c:ser>
          <c:idx val="0"/>
          <c:order val="0"/>
          <c:tx>
            <c:strRef>
              <c:f>'PT6'!$B$3</c:f>
              <c:strCache>
                <c:ptCount val="1"/>
                <c:pt idx="0">
                  <c:v>Total</c:v>
                </c:pt>
              </c:strCache>
            </c:strRef>
          </c:tx>
          <c:invertIfNegative val="0"/>
          <c:dPt>
            <c:idx val="0"/>
            <c:invertIfNegative val="0"/>
            <c:bubble3D val="0"/>
            <c:spPr>
              <a:solidFill>
                <a:schemeClr val="accent6"/>
              </a:solidFill>
              <a:ln>
                <a:noFill/>
              </a:ln>
              <a:effectLst/>
            </c:spPr>
            <c:extLst>
              <c:ext xmlns:c16="http://schemas.microsoft.com/office/drawing/2014/chart" uri="{C3380CC4-5D6E-409C-BE32-E72D297353CC}">
                <c16:uniqueId val="{00000001-8EA9-4B4D-9FB6-40970B213F38}"/>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8EA9-4B4D-9FB6-40970B213F38}"/>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8EA9-4B4D-9FB6-40970B213F38}"/>
              </c:ext>
            </c:extLst>
          </c:dPt>
          <c:dPt>
            <c:idx val="3"/>
            <c:invertIfNegative val="0"/>
            <c:bubble3D val="0"/>
            <c:spPr>
              <a:solidFill>
                <a:schemeClr val="accent6">
                  <a:lumMod val="75000"/>
                </a:schemeClr>
              </a:solidFill>
              <a:ln>
                <a:noFill/>
              </a:ln>
              <a:effectLst/>
            </c:spPr>
            <c:extLst>
              <c:ext xmlns:c16="http://schemas.microsoft.com/office/drawing/2014/chart" uri="{C3380CC4-5D6E-409C-BE32-E72D297353CC}">
                <c16:uniqueId val="{00000007-8EA9-4B4D-9FB6-40970B213F38}"/>
              </c:ext>
            </c:extLst>
          </c:dPt>
          <c:dPt>
            <c:idx val="4"/>
            <c:invertIfNegative val="0"/>
            <c:bubble3D val="0"/>
            <c:spPr>
              <a:solidFill>
                <a:schemeClr val="accent6">
                  <a:lumMod val="50000"/>
                </a:schemeClr>
              </a:solidFill>
              <a:ln>
                <a:noFill/>
              </a:ln>
              <a:effectLst/>
            </c:spPr>
            <c:extLst>
              <c:ext xmlns:c16="http://schemas.microsoft.com/office/drawing/2014/chart" uri="{C3380CC4-5D6E-409C-BE32-E72D297353CC}">
                <c16:uniqueId val="{00000009-8EA9-4B4D-9FB6-40970B213F38}"/>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yriad Pro" panose="020B0503030403020204" pitchFamily="34" charset="0"/>
                    <a:ea typeface="+mn-ea"/>
                    <a:cs typeface="Myriad Arabic" pitchFamily="2" charset="-78"/>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'PT6'!$A$4:$A$9</c:f>
              <c:strCache>
                <c:ptCount val="5"/>
                <c:pt idx="0">
                  <c:v>Doctoral Degree</c:v>
                </c:pt>
                <c:pt idx="1">
                  <c:v>High School</c:v>
                </c:pt>
                <c:pt idx="2">
                  <c:v>Associates Degree</c:v>
                </c:pt>
                <c:pt idx="3">
                  <c:v>Master's Degree</c:v>
                </c:pt>
                <c:pt idx="4">
                  <c:v>Bachelor's Degree</c:v>
                </c:pt>
              </c:strCache>
            </c:strRef>
          </c:cat>
          <c:val>
            <c:numRef>
              <c:f>'PT6'!$B$4:$B$9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A-8EA9-4B4D-9FB6-40970B213F38}"/>
            </c:ext>
          </c:extLst>
        </c:ser>
        <c:dLbls>
          <c:showLegendKey val="0"/>
          <c:showVal val="0"/>
          <c:showCatName val="0"/>
          <c:showSerName val="0"/>
          <c:showPercent val="0"/>
          <c:showBubbleSize val="0"/>
        </c:dLbls>
        <c:gapWidth val="150"/>
        <c:axId val="703221023"/>
        <c:axId val="1996589536"/>
      </c:barChart>
      <c:catAx>
        <c:axId val="703221023"/>
        <c:scaling>
          <c:orientation val="minMax"/>
        </c:scaling>
        <c:delete val="0"/>
        <c:axPos val="l"/>
        <c:numFmt formatCode="General" sourceLinked="1"/>
        <c:majorTickMark val="none"/>
        <c:minorTickMark val="none"/>
        <c:tickLblPos val="nextTo"/>
        <c:spPr>
          <a:noFill/>
          <a:ln w="19050" cap="flat" cmpd="sng" algn="ctr">
            <a:solidFill>
              <a:schemeClr val="tx1"/>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yriad Pro" panose="020B0503030403020204" pitchFamily="34" charset="0"/>
                <a:ea typeface="+mn-ea"/>
                <a:cs typeface="+mn-cs"/>
              </a:defRPr>
            </a:pPr>
            <a:endParaRPr lang="en-US"/>
          </a:p>
        </c:txPr>
        <c:crossAx val="1996589536"/>
        <c:crosses val="autoZero"/>
        <c:auto val="1"/>
        <c:lblAlgn val="ctr"/>
        <c:lblOffset val="100"/>
        <c:noMultiLvlLbl val="0"/>
      </c:catAx>
      <c:valAx>
        <c:axId val="1996589536"/>
        <c:scaling>
          <c:orientation val="minMax"/>
        </c:scaling>
        <c:delete val="1"/>
        <c:axPos val="b"/>
        <c:numFmt formatCode="General" sourceLinked="1"/>
        <c:majorTickMark val="none"/>
        <c:minorTickMark val="none"/>
        <c:tickLblPos val="nextTo"/>
        <c:crossAx val="703221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[Excel Dashboard Portfolio.xlsx]PT8!PivotTable7</c:name>
    <c:fmtId val="6"/>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hade val="6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tint val="6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hade val="6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tint val="6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hade val="6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tint val="6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'PT8'!$B$3</c:f>
              <c:strCache>
                <c:ptCount val="1"/>
                <c:pt idx="0">
                  <c:v>Total</c:v>
                </c:pt>
              </c:strCache>
            </c:strRef>
          </c:tx>
          <c:dPt>
            <c:idx val="0"/>
            <c:bubble3D val="0"/>
            <c:spPr>
              <a:solidFill>
                <a:schemeClr val="accent6">
                  <a:shade val="65000"/>
                </a:schemeClr>
              </a:solidFill>
              <a:ln>
                <a:noFill/>
              </a:ln>
              <a:effectLst/>
            </c:spPr>
            <c:extLst>
              <c:ext xmlns:c16="http://schemas.microsoft.com/office/drawing/2014/chart" uri="{C3380CC4-5D6E-409C-BE32-E72D297353CC}">
                <c16:uniqueId val="{00000001-3BA8-4644-B555-048D47756C4D}"/>
              </c:ext>
            </c:extLst>
          </c:dPt>
          <c:dPt>
            <c:idx val="1"/>
            <c:bubble3D val="0"/>
            <c:spPr>
              <a:solidFill>
                <a:schemeClr val="accent6"/>
              </a:solidFill>
              <a:ln>
                <a:noFill/>
              </a:ln>
              <a:effectLst/>
            </c:spPr>
            <c:extLst>
              <c:ext xmlns:c16="http://schemas.microsoft.com/office/drawing/2014/chart" uri="{C3380CC4-5D6E-409C-BE32-E72D297353CC}">
                <c16:uniqueId val="{00000003-3BA8-4644-B555-048D47756C4D}"/>
              </c:ext>
            </c:extLst>
          </c:dPt>
          <c:dPt>
            <c:idx val="2"/>
            <c:bubble3D val="0"/>
            <c:spPr>
              <a:solidFill>
                <a:schemeClr val="accent6">
                  <a:tint val="65000"/>
                </a:schemeClr>
              </a:solidFill>
              <a:ln>
                <a:noFill/>
              </a:ln>
              <a:effectLst/>
            </c:spPr>
            <c:extLst>
              <c:ext xmlns:c16="http://schemas.microsoft.com/office/drawing/2014/chart" uri="{C3380CC4-5D6E-409C-BE32-E72D297353CC}">
                <c16:uniqueId val="{00000005-3BA8-4644-B555-048D47756C4D}"/>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BA8-4644-B555-048D47756C4D}"/>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BA8-4644-B555-048D47756C4D}"/>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BA8-4644-B555-048D47756C4D}"/>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'PT8'!$A$4:$A$7</c:f>
              <c:strCache>
                <c:ptCount val="3"/>
                <c:pt idx="0">
                  <c:v>HR</c:v>
                </c:pt>
                <c:pt idx="1">
                  <c:v>R&amp;D</c:v>
                </c:pt>
                <c:pt idx="2">
                  <c:v>Sales</c:v>
                </c:pt>
              </c:strCache>
            </c:strRef>
          </c:cat>
          <c:val>
            <c:numRef>
              <c:f>'PT8'!$B$4:$B$7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3BA8-4644-B555-048D47756C4D}"/>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[Excel Dashboard Portfolio.xlsx]PT2!PivotTable8</c:name>
    <c:fmtId val="5"/>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50000"/>
            </a:schemeClr>
          </a:solidFill>
          <a:ln>
            <a:noFill/>
          </a:ln>
          <a:effectLst/>
        </c:spPr>
      </c:pivotFmt>
      <c:pivotFmt>
        <c:idx val="4"/>
        <c:spPr>
          <a:solidFill>
            <a:schemeClr val="accent6">
              <a:lumMod val="75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40000"/>
              <a:lumOff val="60000"/>
            </a:schemeClr>
          </a:solidFill>
          <a:ln>
            <a:noFill/>
          </a:ln>
          <a:effectLst/>
        </c:spPr>
      </c:pivotFmt>
      <c:pivotFmt>
        <c:idx val="7"/>
        <c:spPr>
          <a:solidFill>
            <a:schemeClr val="accent6">
              <a:lumMod val="20000"/>
              <a:lumOff val="80000"/>
            </a:schemeClr>
          </a:solidFill>
          <a:ln>
            <a:noFill/>
          </a:ln>
          <a:effectLst/>
        </c:spPr>
      </c:pivotFmt>
    </c:pivotFmts>
    <c:plotArea>
      <c:layout/>
      <c:barChart>
        <c:barDir val="col"/>
        <c:grouping val="clustered"/>
        <c:varyColors val="0"/>
        <c:ser>
          <c:idx val="0"/>
          <c:order val="0"/>
          <c:tx>
            <c:strRef>
              <c:f>'PT2'!$B$3</c:f>
              <c:strCache>
                <c:ptCount val="1"/>
                <c:pt idx="0">
                  <c:v>Total</c:v>
                </c:pt>
              </c:strCache>
            </c:strRef>
          </c:tx>
          <c:spPr>
            <a:solidFill>
              <a:schemeClr val="accent6"/>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E600-D247-9B21-1F424ACAEDFC}"/>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2-E600-D247-9B21-1F424ACAEDFC}"/>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3-E600-D247-9B21-1F424ACAEDFC}"/>
              </c:ext>
            </c:extLst>
          </c:dPt>
          <c:dPt>
            <c:idx val="3"/>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4-E600-D247-9B21-1F424ACAEDFC}"/>
              </c:ext>
            </c:extLst>
          </c:dPt>
          <c:dPt>
            <c:idx val="4"/>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5-E600-D247-9B21-1F424ACAEDF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'PT2'!$A$4:$A$9</c:f>
              <c:strCache>
                <c:ptCount val="5"/>
                <c:pt idx="0">
                  <c:v>Under 25</c:v>
                </c:pt>
                <c:pt idx="1">
                  <c:v>25 - 34</c:v>
                </c:pt>
                <c:pt idx="2">
                  <c:v>35 - 44</c:v>
                </c:pt>
                <c:pt idx="3">
                  <c:v>45 - 54</c:v>
                </c:pt>
                <c:pt idx="4">
                  <c:v>Over 55</c:v>
                </c:pt>
              </c:strCache>
            </c:strRef>
          </c:cat>
          <c:val>
            <c:numRef>
              <c:f>'PT2'!$B$4:$B$9</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E600-D247-9B21-1F424ACAEDFC}"/>
            </c:ext>
          </c:extLst>
        </c:ser>
        <c:dLbls>
          <c:showLegendKey val="0"/>
          <c:showVal val="0"/>
          <c:showCatName val="0"/>
          <c:showSerName val="0"/>
          <c:showPercent val="0"/>
          <c:showBubbleSize val="0"/>
        </c:dLbls>
        <c:gapWidth val="150"/>
        <c:axId val="2004402096"/>
        <c:axId val="2060839488"/>
      </c:barChart>
      <c:catAx>
        <c:axId val="2004402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60839488"/>
        <c:crosses val="autoZero"/>
        <c:auto val="1"/>
        <c:lblAlgn val="ctr"/>
        <c:lblOffset val="100"/>
        <c:noMultiLvlLbl val="0"/>
      </c:catAx>
      <c:valAx>
        <c:axId val="2060839488"/>
        <c:scaling>
          <c:orientation val="minMax"/>
        </c:scaling>
        <c:delete val="1"/>
        <c:axPos val="l"/>
        <c:numFmt formatCode="General" sourceLinked="1"/>
        <c:majorTickMark val="none"/>
        <c:minorTickMark val="none"/>
        <c:tickLblPos val="nextTo"/>
        <c:crossAx val="2004402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[Excel Dashboard Portfolio.xlsx]PT2!PivotTable8</c:name>
    <c:fmtId val="0"/>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'PT2'!$B$3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'PT2'!$A$4:$A$9</c:f>
              <c:strCache>
                <c:ptCount val="5"/>
                <c:pt idx="0">
                  <c:v>Under 25</c:v>
                </c:pt>
                <c:pt idx="1">
                  <c:v>25 - 34</c:v>
                </c:pt>
                <c:pt idx="2">
                  <c:v>35 - 44</c:v>
                </c:pt>
                <c:pt idx="3">
                  <c:v>45 - 54</c:v>
                </c:pt>
                <c:pt idx="4">
                  <c:v>Over 55</c:v>
                </c:pt>
              </c:strCache>
            </c:strRef>
          </c:cat>
          <c:val>
            <c:numRef>
              <c:f>'PT2'!$B$4:$B$9</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A1D4-3F42-BAB8-A52927DDF9D4}"/>
            </c:ext>
          </c:extLst>
        </c:ser>
        <c:dLbls>
          <c:showLegendKey val="0"/>
          <c:showVal val="0"/>
          <c:showCatName val="0"/>
          <c:showSerName val="0"/>
          <c:showPercent val="0"/>
          <c:showBubbleSize val="0"/>
        </c:dLbls>
        <c:gapWidth val="150"/>
        <c:axId val="2004402096"/>
        <c:axId val="2060839488"/>
      </c:barChart>
      <c:catAx>
        <c:axId val="2004402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60839488"/>
        <c:crosses val="autoZero"/>
        <c:auto val="1"/>
        <c:lblAlgn val="ctr"/>
        <c:lblOffset val="100"/>
        <c:noMultiLvlLbl val="0"/>
      </c:catAx>
      <c:valAx>
        <c:axId val="20608394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04402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'PT5'!$C$7:$C$8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F958-2C4D-9D12-EDF6383788A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Portfolio.xlsx]PT6!PivotTable5</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60000"/>
              <a:lumOff val="40000"/>
            </a:schemeClr>
          </a:solidFill>
          <a:ln>
            <a:noFill/>
          </a:ln>
          <a:effectLst/>
        </c:spPr>
      </c:pivotFmt>
      <c:pivotFmt>
        <c:idx val="4"/>
        <c:spPr>
          <a:solidFill>
            <a:schemeClr val="accent6">
              <a:lumMod val="40000"/>
              <a:lumOff val="60000"/>
            </a:schemeClr>
          </a:solidFill>
          <a:ln>
            <a:noFill/>
          </a:ln>
          <a:effectLst/>
        </c:spPr>
      </c:pivotFmt>
      <c:pivotFmt>
        <c:idx val="5"/>
        <c:spPr>
          <a:solidFill>
            <a:schemeClr val="accent6"/>
          </a:solidFill>
          <a:ln>
            <a:noFill/>
          </a:ln>
          <a:effectLst/>
        </c:spPr>
      </c:pivotFmt>
    </c:pivotFmts>
    <c:plotArea>
      <c:layout/>
      <c:barChart>
        <c:barDir val="bar"/>
        <c:grouping val="clustered"/>
        <c:varyColors val="1"/>
        <c:ser>
          <c:idx val="0"/>
          <c:order val="0"/>
          <c:tx>
            <c:strRef>
              <c:f>'PT6'!$B$3</c:f>
              <c:strCache>
                <c:ptCount val="1"/>
                <c:pt idx="0">
                  <c:v>Total</c:v>
                </c:pt>
              </c:strCache>
            </c:strRef>
          </c:tx>
          <c:invertIfNegative val="0"/>
          <c:dPt>
            <c:idx val="0"/>
            <c:invertIfNegative val="0"/>
            <c:bubble3D val="0"/>
            <c:spPr>
              <a:solidFill>
                <a:schemeClr val="accent6"/>
              </a:solidFill>
              <a:ln>
                <a:noFill/>
              </a:ln>
              <a:effectLst/>
            </c:spPr>
            <c:extLst>
              <c:ext xmlns:c16="http://schemas.microsoft.com/office/drawing/2014/chart" uri="{C3380CC4-5D6E-409C-BE32-E72D297353CC}">
                <c16:uniqueId val="{00000006-33F6-D94C-A29A-5056AE066EDC}"/>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5-33F6-D94C-A29A-5056AE066EDC}"/>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4-33F6-D94C-A29A-5056AE066EDC}"/>
              </c:ext>
            </c:extLst>
          </c:dPt>
          <c:dPt>
            <c:idx val="3"/>
            <c:invertIfNegative val="0"/>
            <c:bubble3D val="0"/>
            <c:spPr>
              <a:solidFill>
                <a:schemeClr val="accent6">
                  <a:lumMod val="75000"/>
                </a:schemeClr>
              </a:solidFill>
              <a:ln>
                <a:noFill/>
              </a:ln>
              <a:effectLst/>
            </c:spPr>
            <c:extLst>
              <c:ext xmlns:c16="http://schemas.microsoft.com/office/drawing/2014/chart" uri="{C3380CC4-5D6E-409C-BE32-E72D297353CC}">
                <c16:uniqueId val="{00000003-33F6-D94C-A29A-5056AE066EDC}"/>
              </c:ext>
            </c:extLst>
          </c:dPt>
          <c:dPt>
            <c:idx val="4"/>
            <c:invertIfNegative val="0"/>
            <c:bubble3D val="0"/>
            <c:spPr>
              <a:solidFill>
                <a:schemeClr val="accent6">
                  <a:lumMod val="50000"/>
                </a:schemeClr>
              </a:solidFill>
              <a:ln>
                <a:noFill/>
              </a:ln>
              <a:effectLst/>
            </c:spPr>
            <c:extLst>
              <c:ext xmlns:c16="http://schemas.microsoft.com/office/drawing/2014/chart" uri="{C3380CC4-5D6E-409C-BE32-E72D297353CC}">
                <c16:uniqueId val="{00000002-33F6-D94C-A29A-5056AE066ED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'PT6'!$A$4:$A$9</c:f>
              <c:strCache>
                <c:ptCount val="5"/>
                <c:pt idx="0">
                  <c:v>Doctoral Degree</c:v>
                </c:pt>
                <c:pt idx="1">
                  <c:v>High School</c:v>
                </c:pt>
                <c:pt idx="2">
                  <c:v>Associates Degree</c:v>
                </c:pt>
                <c:pt idx="3">
                  <c:v>Master's Degree</c:v>
                </c:pt>
                <c:pt idx="4">
                  <c:v>Bachelor's Degree</c:v>
                </c:pt>
              </c:strCache>
            </c:strRef>
          </c:cat>
          <c:val>
            <c:numRef>
              <c:f>'PT6'!$B$4:$B$9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3F6-D94C-A29A-5056AE066EDC}"/>
            </c:ext>
          </c:extLst>
        </c:ser>
        <c:dLbls>
          <c:showLegendKey val="0"/>
          <c:showVal val="0"/>
          <c:showCatName val="0"/>
          <c:showSerName val="0"/>
          <c:showPercent val="0"/>
          <c:showBubbleSize val="0"/>
        </c:dLbls>
        <c:gapWidth val="150"/>
        <c:axId val="703221023"/>
        <c:axId val="1996589536"/>
      </c:barChart>
      <c:catAx>
        <c:axId val="7032210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589536"/>
        <c:crosses val="autoZero"/>
        <c:auto val="1"/>
        <c:lblAlgn val="ctr"/>
        <c:lblOffset val="100"/>
        <c:noMultiLvlLbl val="0"/>
      </c:catAx>
      <c:valAx>
        <c:axId val="1996589536"/>
        <c:scaling>
          <c:orientation val="minMax"/>
        </c:scaling>
        <c:delete val="1"/>
        <c:axPos val="b"/>
        <c:numFmt formatCode="General" sourceLinked="1"/>
        <c:majorTickMark val="none"/>
        <c:minorTickMark val="none"/>
        <c:tickLblPos val="nextTo"/>
        <c:crossAx val="703221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[Excel Dashboard Portfolio.xlsx]PT8!PivotTable7</c:name>
    <c:fmtId val="0"/>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hade val="6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tint val="6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'PT8'!$B$3</c:f>
              <c:strCache>
                <c:ptCount val="1"/>
                <c:pt idx="0">
                  <c:v>Total</c:v>
                </c:pt>
              </c:strCache>
            </c:strRef>
          </c:tx>
          <c:dPt>
            <c:idx val="0"/>
            <c:bubble3D val="0"/>
            <c:spPr>
              <a:solidFill>
                <a:schemeClr val="accent6">
                  <a:shade val="65000"/>
                </a:schemeClr>
              </a:solidFill>
              <a:ln>
                <a:noFill/>
              </a:ln>
              <a:effectLst/>
            </c:spPr>
            <c:extLst>
              <c:ext xmlns:c16="http://schemas.microsoft.com/office/drawing/2014/chart" uri="{C3380CC4-5D6E-409C-BE32-E72D297353CC}">
                <c16:uniqueId val="{00000003-85CB-1946-9A4D-EF60491FC2B2}"/>
              </c:ext>
            </c:extLst>
          </c:dPt>
          <c:dPt>
            <c:idx val="1"/>
            <c:bubble3D val="0"/>
            <c:spPr>
              <a:solidFill>
                <a:schemeClr val="accent6"/>
              </a:solidFill>
              <a:ln>
                <a:noFill/>
              </a:ln>
              <a:effectLst/>
            </c:spPr>
            <c:extLst>
              <c:ext xmlns:c16="http://schemas.microsoft.com/office/drawing/2014/chart" uri="{C3380CC4-5D6E-409C-BE32-E72D297353CC}">
                <c16:uniqueId val="{00000002-85CB-1946-9A4D-EF60491FC2B2}"/>
              </c:ext>
            </c:extLst>
          </c:dPt>
          <c:dPt>
            <c:idx val="2"/>
            <c:bubble3D val="0"/>
            <c:spPr>
              <a:solidFill>
                <a:schemeClr val="accent6">
                  <a:tint val="65000"/>
                </a:schemeClr>
              </a:solidFill>
              <a:ln>
                <a:noFill/>
              </a:ln>
              <a:effectLst/>
            </c:spPr>
            <c:extLst>
              <c:ext xmlns:c16="http://schemas.microsoft.com/office/drawing/2014/chart" uri="{C3380CC4-5D6E-409C-BE32-E72D297353CC}">
                <c16:uniqueId val="{00000004-85CB-1946-9A4D-EF60491FC2B2}"/>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5CB-1946-9A4D-EF60491FC2B2}"/>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5CB-1946-9A4D-EF60491FC2B2}"/>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5CB-1946-9A4D-EF60491FC2B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'PT8'!$A$4:$A$7</c:f>
              <c:strCache>
                <c:ptCount val="3"/>
                <c:pt idx="0">
                  <c:v>HR</c:v>
                </c:pt>
                <c:pt idx="1">
                  <c:v>R&amp;D</c:v>
                </c:pt>
                <c:pt idx="2">
                  <c:v>Sales</c:v>
                </c:pt>
              </c:strCache>
            </c:strRef>
          </c:cat>
          <c:val>
            <c:numRef>
              <c:f>'PT8'!$B$4:$B$7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85CB-1946-9A4D-EF60491FC2B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6E68BA7C-9074-D244-A9CE-1756B814C04C}">
          <cx:tx>
            <cx:txData>
              <cx:f>_xlchart.v1.1</cx:f>
              <cx:v>Attrition</cx:v>
            </cx:txData>
          </cx:tx>
          <cx:dataLabels pos="inEnd">
            <cx:txPr>
              <a:bodyPr spcFirstLastPara="1" vertOverflow="ellipsis" horzOverflow="overflow" wrap="square" lIns="0" tIns="0" rIns="0" bIns="0" anchor="ctr" anchorCtr="1"/>
              <a:lstStyle/>
              <a:p>
                <a:pPr algn="ctr" rtl="0">
                  <a:defRPr b="1">
                    <a:solidFill>
                      <a:schemeClr val="tx1"/>
                    </a:solidFill>
                    <a:latin typeface="Myriad Pro" panose="020B0503030403020204" pitchFamily="34" charset="0"/>
                    <a:ea typeface="Myriad Pro" panose="020B0503030403020204" pitchFamily="34" charset="0"/>
                    <a:cs typeface="Myriad Pro" panose="020B0503030403020204" pitchFamily="34" charset="0"/>
                  </a:defRPr>
                </a:pPr>
                <a:endParaRPr lang="en-US" sz="900" b="1" i="0" u="none" strike="noStrike" baseline="0">
                  <a:solidFill>
                    <a:schemeClr val="tx1"/>
                  </a:solidFill>
                  <a:latin typeface="Myriad Pro" panose="020B0503030403020204" pitchFamily="34" charset="0"/>
                  <a:cs typeface="Calibri"/>
                </a:endParaRPr>
              </a:p>
            </cx:txPr>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plotArea>
      <cx:plotAreaRegion>
        <cx:series layoutId="funnel" uniqueId="{32D46E30-AF7A-8540-9CFE-AF97CD959BAF}">
          <cx:tx>
            <cx:txData>
              <cx:f>_xlchart.v2.7</cx:f>
              <cx:v>Attrition</cx:v>
            </cx:txData>
          </cx:tx>
          <cx:dataPt idx="0">
            <cx:spPr>
              <a:solidFill>
                <a:srgbClr val="70AD47">
                  <a:lumMod val="60000"/>
                  <a:lumOff val="40000"/>
                </a:srgbClr>
              </a:solidFill>
            </cx:spPr>
          </cx:dataPt>
          <cx:dataPt idx="1">
            <cx:spPr>
              <a:solidFill>
                <a:srgbClr val="70AD47">
                  <a:lumMod val="75000"/>
                </a:srgbClr>
              </a:solidFill>
            </cx:spPr>
          </cx:dataPt>
          <cx:dataPt idx="2">
            <cx:spPr>
              <a:solidFill>
                <a:srgbClr val="70AD47">
                  <a:lumMod val="50000"/>
                </a:srgbClr>
              </a:solidFill>
            </cx:spPr>
          </cx:dataPt>
          <cx:dataLabels>
            <cx:txPr>
              <a:bodyPr spcFirstLastPara="1" vertOverflow="ellipsis" horzOverflow="overflow" wrap="square" lIns="0" tIns="0" rIns="0" bIns="0" anchor="ctr" anchorCtr="1"/>
              <a:lstStyle/>
              <a:p>
                <a:pPr algn="ctr" rtl="0">
                  <a:defRPr>
                    <a:solidFill>
                      <a:schemeClr val="tx1"/>
                    </a:solidFill>
                  </a:defRPr>
                </a:pPr>
                <a:endParaRPr lang="en-US" sz="900" b="0" i="0" u="none" strike="noStrike" baseline="0">
                  <a:solidFill>
                    <a:schemeClr val="tx1"/>
                  </a:solidFill>
                  <a:latin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a:pPr>
            <a:endParaRPr lang="en-US" sz="900" b="1" i="0" u="none" strike="noStrike" baseline="0">
              <a:solidFill>
                <a:srgbClr val="000000">
                  <a:lumMod val="65000"/>
                  <a:lumOff val="35000"/>
                </a:srgbClr>
              </a:solidFill>
              <a:latin typeface="Calibri"/>
              <a:cs typeface="Calibri"/>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_xlchart.v2.12</cx:f>
      </cx:strDim>
      <cx:numDim type="val">
        <cx:f>_xlchart.v2.14</cx:f>
      </cx:numDim>
    </cx:data>
  </cx:chartData>
  <cx:chart>
    <cx:plotArea>
      <cx:plotAreaRegion>
        <cx:series layoutId="funnel" uniqueId="{32D46E30-AF7A-8540-9CFE-AF97CD959BAF}">
          <cx:tx>
            <cx:txData>
              <cx:f>_xlchart.v2.13</cx:f>
              <cx:v>Attrition</cx:v>
            </cx:txData>
          </cx:tx>
          <cx:dataLabels>
            <cx:txPr>
              <a:bodyPr spcFirstLastPara="1" vertOverflow="ellipsis" horzOverflow="overflow" wrap="square" lIns="0" tIns="0" rIns="0" bIns="0" anchor="ctr" anchorCtr="1"/>
              <a:lstStyle/>
              <a:p>
                <a:pPr algn="ctr" rtl="0">
                  <a:defRPr/>
                </a:pPr>
                <a:endParaRPr lang="en-US" sz="900" b="0" i="0" u="none" strike="noStrike" baseline="0">
                  <a:solidFill>
                    <a:srgbClr val="000000">
                      <a:lumMod val="65000"/>
                      <a:lumOff val="35000"/>
                    </a:srgbClr>
                  </a:solidFill>
                  <a:latin typeface="Calibri"/>
                  <a:cs typeface="Calibri"/>
                </a:endParaRPr>
              </a:p>
            </cx:txPr>
            <cx:visibility seriesName="0" categoryName="0" value="1"/>
          </cx:dataLabels>
          <cx:dataId val="0"/>
        </cx:series>
      </cx:plotAreaRegion>
      <cx:axis id="1">
        <cx:catScaling gapWidth="0.0599999987"/>
        <cx:tickLabels/>
        <cx:txPr>
          <a:bodyPr spcFirstLastPara="1" vertOverflow="ellipsis" horzOverflow="overflow" wrap="square" lIns="0" tIns="0" rIns="0" bIns="0" anchor="ctr" anchorCtr="1"/>
          <a:lstStyle/>
          <a:p>
            <a:pPr algn="ctr" rtl="0">
              <a:defRPr b="1"/>
            </a:pPr>
            <a:endParaRPr lang="en-US" sz="900" b="1" i="0" u="none" strike="noStrike" baseline="0">
              <a:solidFill>
                <a:srgbClr val="000000">
                  <a:lumMod val="65000"/>
                  <a:lumOff val="35000"/>
                </a:srgbClr>
              </a:solidFill>
              <a:latin typeface="Calibri"/>
              <a:cs typeface="Calibri"/>
            </a:endParaRPr>
          </a:p>
        </cx:txPr>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_xlchart.v1.15</cx:f>
      </cx:strDim>
      <cx:numDim type="size">
        <cx:f>_xlchart.v1.17</cx:f>
      </cx:numDim>
    </cx:data>
  </cx:chartData>
  <cx:chart>
    <cx:plotArea>
      <cx:plotAreaRegion>
        <cx:series layoutId="treemap" uniqueId="{6E68BA7C-9074-D244-A9CE-1756B814C04C}">
          <cx:tx>
            <cx:txData>
              <cx:f>_xlchart.v1.16</cx:f>
              <cx:v>Attrition</cx:v>
            </cx:txData>
          </cx:tx>
          <cx:dataLabels pos="inEnd">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9">
  <a:schemeClr val="accent6"/>
</cs:colorStyle>
</file>

<file path=xl/charts/colors6.xml><?xml version="1.0" encoding="utf-8"?>
<cs:colorStyle xmlns:cs="http://schemas.microsoft.com/office/drawing/2012/chartStyle" xmlns:a="http://schemas.openxmlformats.org/drawingml/2006/main" meth="withinLinear" id="19">
  <a:schemeClr val="accent6"/>
</cs:colorStyle>
</file>

<file path=xl/charts/colors7.xml><?xml version="1.0" encoding="utf-8"?>
<cs:colorStyle xmlns:cs="http://schemas.microsoft.com/office/drawing/2012/chartStyle" xmlns:a="http://schemas.openxmlformats.org/drawingml/2006/main" meth="withinLinearReversed" id="26">
  <a:schemeClr val="accent6"/>
</cs:colorStyle>
</file>

<file path=xl/charts/colors8.xml><?xml version="1.0" encoding="utf-8"?>
<cs:colorStyle xmlns:cs="http://schemas.microsoft.com/office/drawing/2012/chartStyle" xmlns:a="http://schemas.openxmlformats.org/drawingml/2006/main" meth="withinLinear" id="19">
  <a:schemeClr val="accent6"/>
</cs:colorStyle>
</file>

<file path=xl/charts/colors9.xml><?xml version="1.0" encoding="utf-8"?>
<cs:colorStyle xmlns:cs="http://schemas.microsoft.com/office/drawing/2012/chartStyle" xmlns:a="http://schemas.openxmlformats.org/drawingml/2006/main" meth="withinLinear" id="19">
  <a:schemeClr val="accent6"/>
</cs:colorStyle>
</file>

<file path=xl/charts/colors10.xml><?xml version="1.0" encoding="utf-8"?>
<cs:colorStyle xmlns:cs="http://schemas.microsoft.com/office/drawing/2012/chartStyle" xmlns:a="http://schemas.openxmlformats.org/drawingml/2006/main" meth="withinLinear" id="19">
  <a:schemeClr val="accent6"/>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microsoft.com/office/2014/relationships/chartEx" Target="../charts/chartEx2.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microsoft.com/office/2014/relationships/chartEx" Target="../charts/chartEx1.xml"/><Relationship Id="rId10" Type="http://schemas.openxmlformats.org/officeDocument/2006/relationships/image" Target="../media/image2.png"/><Relationship Id="rId4" Type="http://schemas.openxmlformats.org/officeDocument/2006/relationships/chart" Target="../charts/chart4.xml"/><Relationship Id="rId9"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microsoft.com/office/2014/relationships/chartEx" Target="../charts/chartEx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1" Type="http://schemas.microsoft.com/office/2014/relationships/chartEx" Target="../charts/chartEx4.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oneCellAnchor>
    <xdr:from>
      <xdr:col>1</xdr:col>
      <xdr:colOff>209550</xdr:colOff>
      <xdr:row>7</xdr:row>
      <xdr:rowOff>133350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859317" y="1477187"/>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64042" y="270899"/>
              <a:ext cx="7691601" cy="834001"/>
            </a:xfrm>
            <a:prstGeom prst="roundRect">
              <a:avLst>
                <a:gd name="adj" fmla="val 10000"/>
              </a:avLst>
            </a:prstGeom>
            <a:solidFill>
              <a:schemeClr val="accent1">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accent1">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accent1">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accent1">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accent1">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accent1">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accent1">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accent1">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accent1">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accent1">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accent1">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accent1">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accent1">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accent1">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1</xdr:col>
      <xdr:colOff>317500</xdr:colOff>
      <xdr:row>12</xdr:row>
      <xdr:rowOff>165100</xdr:rowOff>
    </xdr:from>
    <xdr:to>
      <xdr:col>5</xdr:col>
      <xdr:colOff>533400</xdr:colOff>
      <xdr:row>14</xdr:row>
      <xdr:rowOff>165100</xdr:rowOff>
    </xdr:to>
    <xdr:sp macro="" textlink="">
      <xdr:nvSpPr>
        <xdr:cNvPr id="3" name="TextBox 2">
          <a:extLst>
            <a:ext uri="{FF2B5EF4-FFF2-40B4-BE49-F238E27FC236}">
              <a16:creationId xmlns:a16="http://schemas.microsoft.com/office/drawing/2014/main" id="{C3C4BD36-7739-1E1E-9497-629E4E7DD481}"/>
            </a:ext>
          </a:extLst>
        </xdr:cNvPr>
        <xdr:cNvSpPr txBox="1"/>
      </xdr:nvSpPr>
      <xdr:spPr>
        <a:xfrm>
          <a:off x="965200" y="2451100"/>
          <a:ext cx="2806700" cy="381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latin typeface="Myriad Pro" panose="020B0503030403020204" pitchFamily="34" charset="0"/>
            </a:rPr>
            <a:t>TOTAL</a:t>
          </a:r>
          <a:r>
            <a:rPr lang="en-US" sz="1600" b="1" baseline="0">
              <a:latin typeface="Myriad Pro" panose="020B0503030403020204" pitchFamily="34" charset="0"/>
            </a:rPr>
            <a:t> EMPLOYEES</a:t>
          </a:r>
        </a:p>
        <a:p>
          <a:endParaRPr lang="en-US" sz="1600" b="1" baseline="0">
            <a:latin typeface="Myriad Pro" panose="020B0503030403020204" pitchFamily="34" charset="0"/>
          </a:endParaRPr>
        </a:p>
      </xdr:txBody>
    </xdr:sp>
    <xdr:clientData/>
  </xdr:twoCellAnchor>
  <xdr:twoCellAnchor>
    <xdr:from>
      <xdr:col>6</xdr:col>
      <xdr:colOff>31750</xdr:colOff>
      <xdr:row>12</xdr:row>
      <xdr:rowOff>184150</xdr:rowOff>
    </xdr:from>
    <xdr:to>
      <xdr:col>10</xdr:col>
      <xdr:colOff>247650</xdr:colOff>
      <xdr:row>14</xdr:row>
      <xdr:rowOff>184150</xdr:rowOff>
    </xdr:to>
    <xdr:sp macro="" textlink="">
      <xdr:nvSpPr>
        <xdr:cNvPr id="5" name="TextBox 4">
          <a:extLst>
            <a:ext uri="{FF2B5EF4-FFF2-40B4-BE49-F238E27FC236}">
              <a16:creationId xmlns:a16="http://schemas.microsoft.com/office/drawing/2014/main" id="{E430122E-6CAA-854B-AEA4-3E7865A76906}"/>
            </a:ext>
          </a:extLst>
        </xdr:cNvPr>
        <xdr:cNvSpPr txBox="1"/>
      </xdr:nvSpPr>
      <xdr:spPr>
        <a:xfrm>
          <a:off x="3917950" y="2470150"/>
          <a:ext cx="2806700" cy="381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latin typeface="Myriad Pro" panose="020B0503030403020204" pitchFamily="34" charset="0"/>
            </a:rPr>
            <a:t>ATTRITION</a:t>
          </a:r>
          <a:r>
            <a:rPr lang="en-US" sz="1600" b="1" baseline="0">
              <a:latin typeface="Myriad Pro" panose="020B0503030403020204" pitchFamily="34" charset="0"/>
            </a:rPr>
            <a:t> COUNT</a:t>
          </a:r>
        </a:p>
        <a:p>
          <a:endParaRPr lang="en-US" sz="1600" b="1" baseline="0">
            <a:latin typeface="Myriad Pro" panose="020B0503030403020204" pitchFamily="34" charset="0"/>
          </a:endParaRPr>
        </a:p>
      </xdr:txBody>
    </xdr:sp>
    <xdr:clientData/>
  </xdr:twoCellAnchor>
  <xdr:twoCellAnchor>
    <xdr:from>
      <xdr:col>10</xdr:col>
      <xdr:colOff>361950</xdr:colOff>
      <xdr:row>12</xdr:row>
      <xdr:rowOff>171450</xdr:rowOff>
    </xdr:from>
    <xdr:to>
      <xdr:col>14</xdr:col>
      <xdr:colOff>577850</xdr:colOff>
      <xdr:row>14</xdr:row>
      <xdr:rowOff>171450</xdr:rowOff>
    </xdr:to>
    <xdr:sp macro="" textlink="">
      <xdr:nvSpPr>
        <xdr:cNvPr id="6" name="TextBox 5">
          <a:extLst>
            <a:ext uri="{FF2B5EF4-FFF2-40B4-BE49-F238E27FC236}">
              <a16:creationId xmlns:a16="http://schemas.microsoft.com/office/drawing/2014/main" id="{34CAE38C-BE7F-EA41-B800-0CCE217589F6}"/>
            </a:ext>
          </a:extLst>
        </xdr:cNvPr>
        <xdr:cNvSpPr txBox="1"/>
      </xdr:nvSpPr>
      <xdr:spPr>
        <a:xfrm>
          <a:off x="6838950" y="2457450"/>
          <a:ext cx="2806700" cy="381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latin typeface="Myriad Pro" panose="020B0503030403020204" pitchFamily="34" charset="0"/>
            </a:rPr>
            <a:t>AVERAGE</a:t>
          </a:r>
          <a:r>
            <a:rPr lang="en-US" sz="1600" b="1" baseline="0">
              <a:latin typeface="Myriad Pro" panose="020B0503030403020204" pitchFamily="34" charset="0"/>
            </a:rPr>
            <a:t> AGE</a:t>
          </a:r>
        </a:p>
        <a:p>
          <a:endParaRPr lang="en-US" sz="1600" b="1" baseline="0">
            <a:latin typeface="Myriad Pro" panose="020B0503030403020204" pitchFamily="34" charset="0"/>
          </a:endParaRPr>
        </a:p>
      </xdr:txBody>
    </xdr:sp>
    <xdr:clientData/>
  </xdr:twoCellAnchor>
  <xdr:twoCellAnchor>
    <xdr:from>
      <xdr:col>15</xdr:col>
      <xdr:colOff>57150</xdr:colOff>
      <xdr:row>12</xdr:row>
      <xdr:rowOff>158750</xdr:rowOff>
    </xdr:from>
    <xdr:to>
      <xdr:col>19</xdr:col>
      <xdr:colOff>273050</xdr:colOff>
      <xdr:row>14</xdr:row>
      <xdr:rowOff>158750</xdr:rowOff>
    </xdr:to>
    <xdr:sp macro="" textlink="">
      <xdr:nvSpPr>
        <xdr:cNvPr id="7" name="TextBox 6">
          <a:extLst>
            <a:ext uri="{FF2B5EF4-FFF2-40B4-BE49-F238E27FC236}">
              <a16:creationId xmlns:a16="http://schemas.microsoft.com/office/drawing/2014/main" id="{D271AD1C-FE38-DD49-85F0-7E80B0B732AC}"/>
            </a:ext>
          </a:extLst>
        </xdr:cNvPr>
        <xdr:cNvSpPr txBox="1"/>
      </xdr:nvSpPr>
      <xdr:spPr>
        <a:xfrm>
          <a:off x="9772650" y="2444750"/>
          <a:ext cx="2806700" cy="381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latin typeface="Myriad Pro" panose="020B0503030403020204" pitchFamily="34" charset="0"/>
            </a:rPr>
            <a:t>ACTIVE EMPLOYEES</a:t>
          </a:r>
          <a:endParaRPr lang="en-US" sz="1600" b="1" baseline="0">
            <a:latin typeface="Myriad Pro" panose="020B0503030403020204" pitchFamily="34" charset="0"/>
          </a:endParaRPr>
        </a:p>
        <a:p>
          <a:endParaRPr lang="en-US" sz="1600" b="1" baseline="0">
            <a:latin typeface="Myriad Pro" panose="020B0503030403020204" pitchFamily="34" charset="0"/>
          </a:endParaRPr>
        </a:p>
      </xdr:txBody>
    </xdr:sp>
    <xdr:clientData/>
  </xdr:twoCellAnchor>
  <xdr:twoCellAnchor>
    <xdr:from>
      <xdr:col>19</xdr:col>
      <xdr:colOff>387350</xdr:colOff>
      <xdr:row>12</xdr:row>
      <xdr:rowOff>158750</xdr:rowOff>
    </xdr:from>
    <xdr:to>
      <xdr:col>23</xdr:col>
      <xdr:colOff>603250</xdr:colOff>
      <xdr:row>14</xdr:row>
      <xdr:rowOff>158750</xdr:rowOff>
    </xdr:to>
    <xdr:sp macro="" textlink="">
      <xdr:nvSpPr>
        <xdr:cNvPr id="8" name="TextBox 7">
          <a:extLst>
            <a:ext uri="{FF2B5EF4-FFF2-40B4-BE49-F238E27FC236}">
              <a16:creationId xmlns:a16="http://schemas.microsoft.com/office/drawing/2014/main" id="{F304A36F-D8BC-B443-848D-2E606C68FC94}"/>
            </a:ext>
          </a:extLst>
        </xdr:cNvPr>
        <xdr:cNvSpPr txBox="1"/>
      </xdr:nvSpPr>
      <xdr:spPr>
        <a:xfrm>
          <a:off x="12693650" y="2444750"/>
          <a:ext cx="2806700" cy="381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latin typeface="Myriad Pro" panose="020B0503030403020204" pitchFamily="34" charset="0"/>
            </a:rPr>
            <a:t>ATTRITION</a:t>
          </a:r>
          <a:r>
            <a:rPr lang="en-US" sz="1600" b="1" baseline="0">
              <a:latin typeface="Myriad Pro" panose="020B0503030403020204" pitchFamily="34" charset="0"/>
            </a:rPr>
            <a:t> RATE</a:t>
          </a:r>
        </a:p>
        <a:p>
          <a:endParaRPr lang="en-US" sz="1600" b="1" baseline="0">
            <a:latin typeface="Myriad Pro" panose="020B0503030403020204" pitchFamily="34" charset="0"/>
          </a:endParaRPr>
        </a:p>
      </xdr:txBody>
    </xdr:sp>
    <xdr:clientData/>
  </xdr:twoCellAnchor>
  <xdr:twoCellAnchor>
    <xdr:from>
      <xdr:col>1</xdr:col>
      <xdr:colOff>317500</xdr:colOff>
      <xdr:row>15</xdr:row>
      <xdr:rowOff>114300</xdr:rowOff>
    </xdr:from>
    <xdr:to>
      <xdr:col>5</xdr:col>
      <xdr:colOff>533400</xdr:colOff>
      <xdr:row>17</xdr:row>
      <xdr:rowOff>165100</xdr:rowOff>
    </xdr:to>
    <xdr:sp macro="" textlink="'PT1'!A8">
      <xdr:nvSpPr>
        <xdr:cNvPr id="9" name="TextBox 8">
          <a:extLst>
            <a:ext uri="{FF2B5EF4-FFF2-40B4-BE49-F238E27FC236}">
              <a16:creationId xmlns:a16="http://schemas.microsoft.com/office/drawing/2014/main" id="{8047546D-5D94-2B7B-95C6-5FA675F0F0BE}"/>
            </a:ext>
          </a:extLst>
        </xdr:cNvPr>
        <xdr:cNvSpPr txBox="1"/>
      </xdr:nvSpPr>
      <xdr:spPr>
        <a:xfrm>
          <a:off x="965200" y="2971800"/>
          <a:ext cx="2806700" cy="431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ECB3D44-8A9A-AF42-9130-E7210600A844}" type="TxLink">
            <a:rPr lang="en-US" sz="2800" b="1" i="0" u="none" strike="noStrike">
              <a:solidFill>
                <a:srgbClr val="000000"/>
              </a:solidFill>
              <a:latin typeface="Myriad Pro" panose="020B0503030403020204" pitchFamily="34" charset="0"/>
              <a:cs typeface="Calibri"/>
            </a:rPr>
            <a:pPr algn="ctr"/>
            <a:t>1470</a:t>
          </a:fld>
          <a:endParaRPr lang="en-US" sz="2800" b="1">
            <a:latin typeface="Myriad Pro" panose="020B0503030403020204" pitchFamily="34" charset="0"/>
          </a:endParaRPr>
        </a:p>
      </xdr:txBody>
    </xdr:sp>
    <xdr:clientData/>
  </xdr:twoCellAnchor>
  <xdr:twoCellAnchor>
    <xdr:from>
      <xdr:col>6</xdr:col>
      <xdr:colOff>38100</xdr:colOff>
      <xdr:row>15</xdr:row>
      <xdr:rowOff>114300</xdr:rowOff>
    </xdr:from>
    <xdr:to>
      <xdr:col>10</xdr:col>
      <xdr:colOff>254000</xdr:colOff>
      <xdr:row>17</xdr:row>
      <xdr:rowOff>165100</xdr:rowOff>
    </xdr:to>
    <xdr:sp macro="" textlink="'PT1'!B8">
      <xdr:nvSpPr>
        <xdr:cNvPr id="10" name="TextBox 9">
          <a:extLst>
            <a:ext uri="{FF2B5EF4-FFF2-40B4-BE49-F238E27FC236}">
              <a16:creationId xmlns:a16="http://schemas.microsoft.com/office/drawing/2014/main" id="{49D372C9-CCF9-4F49-9DC0-C0BE81C36F30}"/>
            </a:ext>
          </a:extLst>
        </xdr:cNvPr>
        <xdr:cNvSpPr txBox="1"/>
      </xdr:nvSpPr>
      <xdr:spPr>
        <a:xfrm>
          <a:off x="3924300" y="2971800"/>
          <a:ext cx="2806700" cy="431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FD0DA22-C0F8-1D40-877D-67DBCE7D66FD}" type="TxLink">
            <a:rPr lang="en-US" sz="2800" b="1" i="0" u="none" strike="noStrike">
              <a:solidFill>
                <a:srgbClr val="000000"/>
              </a:solidFill>
              <a:latin typeface="Myriad Pro" panose="020B0503030403020204" pitchFamily="34" charset="0"/>
              <a:cs typeface="Calibri"/>
            </a:rPr>
            <a:t>237</a:t>
          </a:fld>
          <a:endParaRPr lang="en-US" sz="2800" b="1">
            <a:latin typeface="Myriad Pro" panose="020B0503030403020204" pitchFamily="34" charset="0"/>
          </a:endParaRPr>
        </a:p>
      </xdr:txBody>
    </xdr:sp>
    <xdr:clientData/>
  </xdr:twoCellAnchor>
  <xdr:twoCellAnchor>
    <xdr:from>
      <xdr:col>10</xdr:col>
      <xdr:colOff>349250</xdr:colOff>
      <xdr:row>15</xdr:row>
      <xdr:rowOff>107950</xdr:rowOff>
    </xdr:from>
    <xdr:to>
      <xdr:col>14</xdr:col>
      <xdr:colOff>565150</xdr:colOff>
      <xdr:row>17</xdr:row>
      <xdr:rowOff>158750</xdr:rowOff>
    </xdr:to>
    <xdr:sp macro="" textlink="'PT1'!C8">
      <xdr:nvSpPr>
        <xdr:cNvPr id="11" name="TextBox 10">
          <a:extLst>
            <a:ext uri="{FF2B5EF4-FFF2-40B4-BE49-F238E27FC236}">
              <a16:creationId xmlns:a16="http://schemas.microsoft.com/office/drawing/2014/main" id="{9C3CA66B-1D7B-254F-A1F5-13123E774E3B}"/>
            </a:ext>
          </a:extLst>
        </xdr:cNvPr>
        <xdr:cNvSpPr txBox="1"/>
      </xdr:nvSpPr>
      <xdr:spPr>
        <a:xfrm>
          <a:off x="6826250" y="2965450"/>
          <a:ext cx="2806700" cy="431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1A9EF3A-EFDB-F74B-A161-4CAD7DCE5F46}" type="TxLink">
            <a:rPr lang="en-US" sz="2800" b="1" i="0" u="none" strike="noStrike">
              <a:solidFill>
                <a:srgbClr val="000000"/>
              </a:solidFill>
              <a:latin typeface="Myriad Pro" panose="020B0503030403020204" pitchFamily="34" charset="0"/>
              <a:cs typeface="Calibri"/>
            </a:rPr>
            <a:t>37</a:t>
          </a:fld>
          <a:endParaRPr lang="en-US" sz="2800" b="1">
            <a:latin typeface="Myriad Pro" panose="020B0503030403020204" pitchFamily="34" charset="0"/>
          </a:endParaRPr>
        </a:p>
      </xdr:txBody>
    </xdr:sp>
    <xdr:clientData/>
  </xdr:twoCellAnchor>
  <xdr:twoCellAnchor>
    <xdr:from>
      <xdr:col>15</xdr:col>
      <xdr:colOff>69850</xdr:colOff>
      <xdr:row>15</xdr:row>
      <xdr:rowOff>107950</xdr:rowOff>
    </xdr:from>
    <xdr:to>
      <xdr:col>19</xdr:col>
      <xdr:colOff>285750</xdr:colOff>
      <xdr:row>17</xdr:row>
      <xdr:rowOff>158750</xdr:rowOff>
    </xdr:to>
    <xdr:sp macro="" textlink="'PT1'!D8">
      <xdr:nvSpPr>
        <xdr:cNvPr id="12" name="TextBox 11">
          <a:extLst>
            <a:ext uri="{FF2B5EF4-FFF2-40B4-BE49-F238E27FC236}">
              <a16:creationId xmlns:a16="http://schemas.microsoft.com/office/drawing/2014/main" id="{967C8B8C-E152-0245-A4EB-9FDBCBD2AA9D}"/>
            </a:ext>
          </a:extLst>
        </xdr:cNvPr>
        <xdr:cNvSpPr txBox="1"/>
      </xdr:nvSpPr>
      <xdr:spPr>
        <a:xfrm>
          <a:off x="9785350" y="2965450"/>
          <a:ext cx="2806700" cy="431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04226E5-9395-C140-9F02-05B155F36374}" type="TxLink">
            <a:rPr lang="en-US" sz="2800" b="1" i="0" u="none" strike="noStrike">
              <a:solidFill>
                <a:srgbClr val="000000"/>
              </a:solidFill>
              <a:latin typeface="Myriad Pro" panose="020B0503030403020204" pitchFamily="34" charset="0"/>
              <a:cs typeface="Calibri"/>
            </a:rPr>
            <a:t>1233</a:t>
          </a:fld>
          <a:endParaRPr lang="en-US" sz="2800" b="1">
            <a:latin typeface="Myriad Pro" panose="020B0503030403020204" pitchFamily="34" charset="0"/>
          </a:endParaRPr>
        </a:p>
      </xdr:txBody>
    </xdr:sp>
    <xdr:clientData/>
  </xdr:twoCellAnchor>
  <xdr:twoCellAnchor>
    <xdr:from>
      <xdr:col>19</xdr:col>
      <xdr:colOff>400050</xdr:colOff>
      <xdr:row>15</xdr:row>
      <xdr:rowOff>95250</xdr:rowOff>
    </xdr:from>
    <xdr:to>
      <xdr:col>23</xdr:col>
      <xdr:colOff>615950</xdr:colOff>
      <xdr:row>17</xdr:row>
      <xdr:rowOff>146050</xdr:rowOff>
    </xdr:to>
    <xdr:sp macro="" textlink="'PT1'!E8">
      <xdr:nvSpPr>
        <xdr:cNvPr id="13" name="TextBox 12">
          <a:extLst>
            <a:ext uri="{FF2B5EF4-FFF2-40B4-BE49-F238E27FC236}">
              <a16:creationId xmlns:a16="http://schemas.microsoft.com/office/drawing/2014/main" id="{BA701F27-BD50-F74B-9E38-27022B2339D2}"/>
            </a:ext>
          </a:extLst>
        </xdr:cNvPr>
        <xdr:cNvSpPr txBox="1"/>
      </xdr:nvSpPr>
      <xdr:spPr>
        <a:xfrm>
          <a:off x="12706350" y="2952750"/>
          <a:ext cx="2806700" cy="431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BDD3A99-12CA-CB40-9B9A-EE7131C9D3A3}" type="TxLink">
            <a:rPr lang="en-US" sz="2800" b="1" i="0" u="none" strike="noStrike">
              <a:solidFill>
                <a:srgbClr val="000000"/>
              </a:solidFill>
              <a:latin typeface="Myriad Pro" panose="020B0503030403020204" pitchFamily="34" charset="0"/>
              <a:cs typeface="Calibri"/>
            </a:rPr>
            <a:t>16.12%</a:t>
          </a:fld>
          <a:endParaRPr lang="en-US" sz="2800" b="1">
            <a:latin typeface="Myriad Pro" panose="020B0503030403020204" pitchFamily="34" charset="0"/>
          </a:endParaRPr>
        </a:p>
      </xdr:txBody>
    </xdr:sp>
    <xdr:clientData/>
  </xdr:twoCellAnchor>
  <xdr:twoCellAnchor>
    <xdr:from>
      <xdr:col>21</xdr:col>
      <xdr:colOff>332279</xdr:colOff>
      <xdr:row>8</xdr:row>
      <xdr:rowOff>123626</xdr:rowOff>
    </xdr:from>
    <xdr:to>
      <xdr:col>24</xdr:col>
      <xdr:colOff>89911</xdr:colOff>
      <xdr:row>11</xdr:row>
      <xdr:rowOff>168076</xdr:rowOff>
    </xdr:to>
    <xdr:graphicFrame macro="">
      <xdr:nvGraphicFramePr>
        <xdr:cNvPr id="14" name="Chart 13">
          <a:extLst>
            <a:ext uri="{FF2B5EF4-FFF2-40B4-BE49-F238E27FC236}">
              <a16:creationId xmlns:a16="http://schemas.microsoft.com/office/drawing/2014/main" id="{13AC36F6-A34E-024B-9A91-E6415F5717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345485</xdr:colOff>
      <xdr:row>24</xdr:row>
      <xdr:rowOff>88900</xdr:rowOff>
    </xdr:from>
    <xdr:to>
      <xdr:col>4</xdr:col>
      <xdr:colOff>88900</xdr:colOff>
      <xdr:row>31</xdr:row>
      <xdr:rowOff>169484</xdr:rowOff>
    </xdr:to>
    <xdr:graphicFrame macro="">
      <xdr:nvGraphicFramePr>
        <xdr:cNvPr id="16" name="Chart 15">
          <a:extLst>
            <a:ext uri="{FF2B5EF4-FFF2-40B4-BE49-F238E27FC236}">
              <a16:creationId xmlns:a16="http://schemas.microsoft.com/office/drawing/2014/main" id="{83F47AC5-B3CD-3C44-9E81-6B37C078F2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209550</xdr:colOff>
      <xdr:row>24</xdr:row>
      <xdr:rowOff>107950</xdr:rowOff>
    </xdr:from>
    <xdr:to>
      <xdr:col>7</xdr:col>
      <xdr:colOff>600665</xdr:colOff>
      <xdr:row>31</xdr:row>
      <xdr:rowOff>188534</xdr:rowOff>
    </xdr:to>
    <xdr:grpSp>
      <xdr:nvGrpSpPr>
        <xdr:cNvPr id="21" name="Group 20">
          <a:extLst>
            <a:ext uri="{FF2B5EF4-FFF2-40B4-BE49-F238E27FC236}">
              <a16:creationId xmlns:a16="http://schemas.microsoft.com/office/drawing/2014/main" id="{476ABE8F-118E-00FF-462D-0AE5EA3CF868}"/>
            </a:ext>
          </a:extLst>
        </xdr:cNvPr>
        <xdr:cNvGrpSpPr/>
      </xdr:nvGrpSpPr>
      <xdr:grpSpPr>
        <a:xfrm>
          <a:off x="3458387" y="4715392"/>
          <a:ext cx="1690650" cy="1424421"/>
          <a:chOff x="3448050" y="4413250"/>
          <a:chExt cx="1686515" cy="1414084"/>
        </a:xfrm>
      </xdr:grpSpPr>
      <xdr:graphicFrame macro="">
        <xdr:nvGraphicFramePr>
          <xdr:cNvPr id="18" name="Chart 17">
            <a:extLst>
              <a:ext uri="{FF2B5EF4-FFF2-40B4-BE49-F238E27FC236}">
                <a16:creationId xmlns:a16="http://schemas.microsoft.com/office/drawing/2014/main" id="{97258920-3FBF-724F-89F5-B00C9799C1D7}"/>
              </a:ext>
            </a:extLst>
          </xdr:cNvPr>
          <xdr:cNvGraphicFramePr>
            <a:graphicFrameLocks/>
          </xdr:cNvGraphicFramePr>
        </xdr:nvGraphicFramePr>
        <xdr:xfrm>
          <a:off x="3448050" y="4413250"/>
          <a:ext cx="1686515" cy="1414084"/>
        </xdr:xfrm>
        <a:graphic>
          <a:graphicData uri="http://schemas.openxmlformats.org/drawingml/2006/chart">
            <c:chart xmlns:c="http://schemas.openxmlformats.org/drawingml/2006/chart" xmlns:r="http://schemas.openxmlformats.org/officeDocument/2006/relationships" r:id="rId3"/>
          </a:graphicData>
        </a:graphic>
      </xdr:graphicFrame>
      <xdr:sp macro="" textlink="'PT4'!B12">
        <xdr:nvSpPr>
          <xdr:cNvPr id="19" name="TextBox 18">
            <a:extLst>
              <a:ext uri="{FF2B5EF4-FFF2-40B4-BE49-F238E27FC236}">
                <a16:creationId xmlns:a16="http://schemas.microsoft.com/office/drawing/2014/main" id="{DAE2688B-4F2B-8F64-3AEC-AE25777B6A27}"/>
              </a:ext>
            </a:extLst>
          </xdr:cNvPr>
          <xdr:cNvSpPr txBox="1"/>
        </xdr:nvSpPr>
        <xdr:spPr>
          <a:xfrm>
            <a:off x="3817257" y="4851400"/>
            <a:ext cx="957943" cy="558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BEF73CC-0725-A245-B6CA-E172AD9CB97B}" type="TxLink">
              <a:rPr lang="en-US" sz="1800" b="1" i="0" u="none" strike="noStrike">
                <a:solidFill>
                  <a:srgbClr val="000000"/>
                </a:solidFill>
                <a:latin typeface="Myriad Pro" panose="020B0503030403020204" pitchFamily="34" charset="0"/>
                <a:cs typeface="Calibri"/>
              </a:rPr>
              <a:pPr algn="ctr"/>
              <a:t>882</a:t>
            </a:fld>
            <a:endParaRPr lang="en-US" sz="1800" b="1">
              <a:latin typeface="Myriad Pro" panose="020B0503030403020204" pitchFamily="34" charset="0"/>
            </a:endParaRPr>
          </a:p>
        </xdr:txBody>
      </xdr:sp>
    </xdr:grpSp>
    <xdr:clientData/>
  </xdr:twoCellAnchor>
  <xdr:twoCellAnchor editAs="oneCell">
    <xdr:from>
      <xdr:col>3</xdr:col>
      <xdr:colOff>196850</xdr:colOff>
      <xdr:row>20</xdr:row>
      <xdr:rowOff>146050</xdr:rowOff>
    </xdr:from>
    <xdr:to>
      <xdr:col>6</xdr:col>
      <xdr:colOff>82550</xdr:colOff>
      <xdr:row>24</xdr:row>
      <xdr:rowOff>38100</xdr:rowOff>
    </xdr:to>
    <mc:AlternateContent xmlns:mc="http://schemas.openxmlformats.org/markup-compatibility/2006">
      <mc:Choice xmlns:a14="http://schemas.microsoft.com/office/drawing/2010/main" Requires="a14">
        <xdr:graphicFrame macro="">
          <xdr:nvGraphicFramePr>
            <xdr:cNvPr id="20" name="Gender 3">
              <a:extLst>
                <a:ext uri="{FF2B5EF4-FFF2-40B4-BE49-F238E27FC236}">
                  <a16:creationId xmlns:a16="http://schemas.microsoft.com/office/drawing/2014/main" id="{40C1F70E-95F6-034F-9001-A040B29C7B0E}"/>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2146152" y="3985585"/>
              <a:ext cx="1835003" cy="6599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177800</xdr:colOff>
      <xdr:row>20</xdr:row>
      <xdr:rowOff>82550</xdr:rowOff>
    </xdr:from>
    <xdr:to>
      <xdr:col>16</xdr:col>
      <xdr:colOff>177800</xdr:colOff>
      <xdr:row>31</xdr:row>
      <xdr:rowOff>165100</xdr:rowOff>
    </xdr:to>
    <xdr:graphicFrame macro="">
      <xdr:nvGraphicFramePr>
        <xdr:cNvPr id="22" name="Chart 21">
          <a:extLst>
            <a:ext uri="{FF2B5EF4-FFF2-40B4-BE49-F238E27FC236}">
              <a16:creationId xmlns:a16="http://schemas.microsoft.com/office/drawing/2014/main" id="{48FB4043-E3FB-F940-B034-948AF02BD7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488950</xdr:colOff>
      <xdr:row>20</xdr:row>
      <xdr:rowOff>12700</xdr:rowOff>
    </xdr:from>
    <xdr:to>
      <xdr:col>23</xdr:col>
      <xdr:colOff>508000</xdr:colOff>
      <xdr:row>31</xdr:row>
      <xdr:rowOff>177800</xdr:rowOff>
    </xdr:to>
    <mc:AlternateContent xmlns:mc="http://schemas.openxmlformats.org/markup-compatibility/2006">
      <mc:Choice xmlns:cx1="http://schemas.microsoft.com/office/drawing/2015/9/8/chartex" Requires="cx1">
        <xdr:graphicFrame macro="">
          <xdr:nvGraphicFramePr>
            <xdr:cNvPr id="23" name="Chart 22">
              <a:extLst>
                <a:ext uri="{FF2B5EF4-FFF2-40B4-BE49-F238E27FC236}">
                  <a16:creationId xmlns:a16="http://schemas.microsoft.com/office/drawing/2014/main" id="{C8C9DBD0-C8B4-B741-A7F0-791FAD3A638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0852150" y="3822700"/>
              <a:ext cx="4552950" cy="2260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311150</xdr:colOff>
      <xdr:row>34</xdr:row>
      <xdr:rowOff>38100</xdr:rowOff>
    </xdr:from>
    <xdr:to>
      <xdr:col>7</xdr:col>
      <xdr:colOff>469900</xdr:colOff>
      <xdr:row>47</xdr:row>
      <xdr:rowOff>31750</xdr:rowOff>
    </xdr:to>
    <xdr:graphicFrame macro="">
      <xdr:nvGraphicFramePr>
        <xdr:cNvPr id="24" name="Chart 23">
          <a:extLst>
            <a:ext uri="{FF2B5EF4-FFF2-40B4-BE49-F238E27FC236}">
              <a16:creationId xmlns:a16="http://schemas.microsoft.com/office/drawing/2014/main" id="{2D52FD97-C85E-6F41-A322-83E8FFBE82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120650</xdr:colOff>
      <xdr:row>34</xdr:row>
      <xdr:rowOff>165100</xdr:rowOff>
    </xdr:from>
    <xdr:to>
      <xdr:col>14</xdr:col>
      <xdr:colOff>12700</xdr:colOff>
      <xdr:row>46</xdr:row>
      <xdr:rowOff>44450</xdr:rowOff>
    </xdr:to>
    <xdr:graphicFrame macro="">
      <xdr:nvGraphicFramePr>
        <xdr:cNvPr id="25" name="Chart 24">
          <a:extLst>
            <a:ext uri="{FF2B5EF4-FFF2-40B4-BE49-F238E27FC236}">
              <a16:creationId xmlns:a16="http://schemas.microsoft.com/office/drawing/2014/main" id="{2DB02CB5-56FC-064B-85FF-6C9375D29F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304800</xdr:colOff>
      <xdr:row>34</xdr:row>
      <xdr:rowOff>152400</xdr:rowOff>
    </xdr:from>
    <xdr:to>
      <xdr:col>19</xdr:col>
      <xdr:colOff>0</xdr:colOff>
      <xdr:row>46</xdr:row>
      <xdr:rowOff>12700</xdr:rowOff>
    </xdr:to>
    <mc:AlternateContent xmlns:mc="http://schemas.openxmlformats.org/markup-compatibility/2006">
      <mc:Choice xmlns:cx2="http://schemas.microsoft.com/office/drawing/2015/10/21/chartex" Requires="cx2">
        <xdr:graphicFrame macro="">
          <xdr:nvGraphicFramePr>
            <xdr:cNvPr id="26" name="Chart 25">
              <a:extLst>
                <a:ext uri="{FF2B5EF4-FFF2-40B4-BE49-F238E27FC236}">
                  <a16:creationId xmlns:a16="http://schemas.microsoft.com/office/drawing/2014/main" id="{6CE104D2-0048-8E49-B964-CC434A4B007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9372600" y="6629400"/>
              <a:ext cx="2933700" cy="21463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21</xdr:col>
      <xdr:colOff>471967</xdr:colOff>
      <xdr:row>34</xdr:row>
      <xdr:rowOff>101600</xdr:rowOff>
    </xdr:from>
    <xdr:to>
      <xdr:col>23</xdr:col>
      <xdr:colOff>510067</xdr:colOff>
      <xdr:row>45</xdr:row>
      <xdr:rowOff>139700</xdr:rowOff>
    </xdr:to>
    <mc:AlternateContent xmlns:mc="http://schemas.openxmlformats.org/markup-compatibility/2006">
      <mc:Choice xmlns:a14="http://schemas.microsoft.com/office/drawing/2010/main" Requires="a14">
        <xdr:graphicFrame macro="">
          <xdr:nvGraphicFramePr>
            <xdr:cNvPr id="27" name="Department 1">
              <a:extLst>
                <a:ext uri="{FF2B5EF4-FFF2-40B4-BE49-F238E27FC236}">
                  <a16:creationId xmlns:a16="http://schemas.microsoft.com/office/drawing/2014/main" id="{93B2EFF9-FDE4-3648-B81C-19783FD609DA}"/>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117083" y="6628809"/>
              <a:ext cx="1337635" cy="21498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234950</xdr:colOff>
      <xdr:row>34</xdr:row>
      <xdr:rowOff>95250</xdr:rowOff>
    </xdr:from>
    <xdr:to>
      <xdr:col>21</xdr:col>
      <xdr:colOff>457200</xdr:colOff>
      <xdr:row>45</xdr:row>
      <xdr:rowOff>139700</xdr:rowOff>
    </xdr:to>
    <mc:AlternateContent xmlns:mc="http://schemas.openxmlformats.org/markup-compatibility/2006">
      <mc:Choice xmlns:a14="http://schemas.microsoft.com/office/drawing/2010/main" Requires="a14">
        <xdr:graphicFrame macro="">
          <xdr:nvGraphicFramePr>
            <xdr:cNvPr id="28" name="Education Field 2">
              <a:extLst>
                <a:ext uri="{FF2B5EF4-FFF2-40B4-BE49-F238E27FC236}">
                  <a16:creationId xmlns:a16="http://schemas.microsoft.com/office/drawing/2014/main" id="{91A8385D-D7DA-0543-8DC8-9554244C15BB}"/>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12580531" y="6622459"/>
              <a:ext cx="1521785" cy="21561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324883</xdr:colOff>
      <xdr:row>18</xdr:row>
      <xdr:rowOff>44303</xdr:rowOff>
    </xdr:from>
    <xdr:to>
      <xdr:col>7</xdr:col>
      <xdr:colOff>634999</xdr:colOff>
      <xdr:row>20</xdr:row>
      <xdr:rowOff>73837</xdr:rowOff>
    </xdr:to>
    <xdr:sp macro="" textlink="">
      <xdr:nvSpPr>
        <xdr:cNvPr id="54" name="TextBox 53">
          <a:extLst>
            <a:ext uri="{FF2B5EF4-FFF2-40B4-BE49-F238E27FC236}">
              <a16:creationId xmlns:a16="http://schemas.microsoft.com/office/drawing/2014/main" id="{7BA2BFB0-C566-8D84-CE25-3CCD3A85405A}"/>
            </a:ext>
          </a:extLst>
        </xdr:cNvPr>
        <xdr:cNvSpPr txBox="1"/>
      </xdr:nvSpPr>
      <xdr:spPr>
        <a:xfrm>
          <a:off x="974650" y="3499884"/>
          <a:ext cx="4208721" cy="4134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ln>
                <a:noFill/>
              </a:ln>
              <a:solidFill>
                <a:schemeClr val="tx1"/>
              </a:solidFill>
              <a:latin typeface="Myriad Pro" panose="020B0503030403020204" pitchFamily="34" charset="0"/>
            </a:rPr>
            <a:t>TOTAL EMPLOYEES</a:t>
          </a:r>
          <a:r>
            <a:rPr lang="en-US" sz="1400" b="1" baseline="0">
              <a:ln>
                <a:noFill/>
              </a:ln>
              <a:solidFill>
                <a:schemeClr val="tx1"/>
              </a:solidFill>
              <a:latin typeface="Myriad Pro" panose="020B0503030403020204" pitchFamily="34" charset="0"/>
            </a:rPr>
            <a:t> BY GENDER</a:t>
          </a:r>
          <a:endParaRPr lang="en-US" sz="1400" b="1">
            <a:ln>
              <a:noFill/>
            </a:ln>
            <a:solidFill>
              <a:schemeClr val="tx1"/>
            </a:solidFill>
            <a:latin typeface="Myriad Pro" panose="020B0503030403020204" pitchFamily="34" charset="0"/>
          </a:endParaRPr>
        </a:p>
      </xdr:txBody>
    </xdr:sp>
    <xdr:clientData/>
  </xdr:twoCellAnchor>
  <xdr:twoCellAnchor>
    <xdr:from>
      <xdr:col>8</xdr:col>
      <xdr:colOff>118139</xdr:colOff>
      <xdr:row>18</xdr:row>
      <xdr:rowOff>29978</xdr:rowOff>
    </xdr:from>
    <xdr:to>
      <xdr:col>16</xdr:col>
      <xdr:colOff>191977</xdr:colOff>
      <xdr:row>20</xdr:row>
      <xdr:rowOff>59512</xdr:rowOff>
    </xdr:to>
    <xdr:sp macro="" textlink="">
      <xdr:nvSpPr>
        <xdr:cNvPr id="55" name="TextBox 54">
          <a:extLst>
            <a:ext uri="{FF2B5EF4-FFF2-40B4-BE49-F238E27FC236}">
              <a16:creationId xmlns:a16="http://schemas.microsoft.com/office/drawing/2014/main" id="{8670452F-216D-D94B-B198-17C26D1B8245}"/>
            </a:ext>
          </a:extLst>
        </xdr:cNvPr>
        <xdr:cNvSpPr txBox="1"/>
      </xdr:nvSpPr>
      <xdr:spPr>
        <a:xfrm>
          <a:off x="5316279" y="3485559"/>
          <a:ext cx="5271977" cy="4134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ln>
                <a:noFill/>
              </a:ln>
              <a:solidFill>
                <a:schemeClr val="tx1"/>
              </a:solidFill>
              <a:latin typeface="Myriad Pro" panose="020B0503030403020204" pitchFamily="34" charset="0"/>
            </a:rPr>
            <a:t>EDUCATION WISE</a:t>
          </a:r>
          <a:r>
            <a:rPr lang="en-US" sz="1400" b="1" baseline="0">
              <a:ln>
                <a:noFill/>
              </a:ln>
              <a:solidFill>
                <a:schemeClr val="tx1"/>
              </a:solidFill>
              <a:latin typeface="Myriad Pro" panose="020B0503030403020204" pitchFamily="34" charset="0"/>
            </a:rPr>
            <a:t> ATTRITION</a:t>
          </a:r>
          <a:endParaRPr lang="en-US" sz="1400" b="1">
            <a:ln>
              <a:noFill/>
            </a:ln>
            <a:solidFill>
              <a:schemeClr val="tx1"/>
            </a:solidFill>
            <a:latin typeface="Myriad Pro" panose="020B0503030403020204" pitchFamily="34" charset="0"/>
          </a:endParaRPr>
        </a:p>
      </xdr:txBody>
    </xdr:sp>
    <xdr:clientData/>
  </xdr:twoCellAnchor>
  <xdr:twoCellAnchor>
    <xdr:from>
      <xdr:col>16</xdr:col>
      <xdr:colOff>324884</xdr:colOff>
      <xdr:row>18</xdr:row>
      <xdr:rowOff>44746</xdr:rowOff>
    </xdr:from>
    <xdr:to>
      <xdr:col>23</xdr:col>
      <xdr:colOff>575929</xdr:colOff>
      <xdr:row>20</xdr:row>
      <xdr:rowOff>74280</xdr:rowOff>
    </xdr:to>
    <xdr:sp macro="" textlink="">
      <xdr:nvSpPr>
        <xdr:cNvPr id="56" name="TextBox 55">
          <a:extLst>
            <a:ext uri="{FF2B5EF4-FFF2-40B4-BE49-F238E27FC236}">
              <a16:creationId xmlns:a16="http://schemas.microsoft.com/office/drawing/2014/main" id="{E3420A93-0949-A246-8F13-E1F0012444C8}"/>
            </a:ext>
          </a:extLst>
        </xdr:cNvPr>
        <xdr:cNvSpPr txBox="1"/>
      </xdr:nvSpPr>
      <xdr:spPr>
        <a:xfrm>
          <a:off x="10721163" y="3500327"/>
          <a:ext cx="4799417" cy="4134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ln>
                <a:noFill/>
              </a:ln>
              <a:solidFill>
                <a:schemeClr val="tx1"/>
              </a:solidFill>
              <a:latin typeface="Myriad Pro" panose="020B0503030403020204" pitchFamily="34" charset="0"/>
            </a:rPr>
            <a:t>JOB ROLE</a:t>
          </a:r>
          <a:r>
            <a:rPr lang="en-US" sz="1400" b="1" baseline="0">
              <a:ln>
                <a:noFill/>
              </a:ln>
              <a:solidFill>
                <a:schemeClr val="tx1"/>
              </a:solidFill>
              <a:latin typeface="Myriad Pro" panose="020B0503030403020204" pitchFamily="34" charset="0"/>
            </a:rPr>
            <a:t> ATTRITION</a:t>
          </a:r>
          <a:endParaRPr lang="en-US" sz="1400" b="1">
            <a:ln>
              <a:noFill/>
            </a:ln>
            <a:solidFill>
              <a:schemeClr val="tx1"/>
            </a:solidFill>
            <a:latin typeface="Myriad Pro" panose="020B0503030403020204" pitchFamily="34" charset="0"/>
          </a:endParaRPr>
        </a:p>
      </xdr:txBody>
    </xdr:sp>
    <xdr:clientData/>
  </xdr:twoCellAnchor>
  <xdr:twoCellAnchor>
    <xdr:from>
      <xdr:col>1</xdr:col>
      <xdr:colOff>324885</xdr:colOff>
      <xdr:row>32</xdr:row>
      <xdr:rowOff>103370</xdr:rowOff>
    </xdr:from>
    <xdr:to>
      <xdr:col>7</xdr:col>
      <xdr:colOff>635001</xdr:colOff>
      <xdr:row>34</xdr:row>
      <xdr:rowOff>132905</xdr:rowOff>
    </xdr:to>
    <xdr:sp macro="" textlink="">
      <xdr:nvSpPr>
        <xdr:cNvPr id="57" name="TextBox 56">
          <a:extLst>
            <a:ext uri="{FF2B5EF4-FFF2-40B4-BE49-F238E27FC236}">
              <a16:creationId xmlns:a16="http://schemas.microsoft.com/office/drawing/2014/main" id="{8196F633-B00E-CA4C-B3C0-CADA9A3E38D0}"/>
            </a:ext>
          </a:extLst>
        </xdr:cNvPr>
        <xdr:cNvSpPr txBox="1"/>
      </xdr:nvSpPr>
      <xdr:spPr>
        <a:xfrm>
          <a:off x="974652" y="6246626"/>
          <a:ext cx="4208721" cy="4134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ln>
                <a:noFill/>
              </a:ln>
              <a:solidFill>
                <a:schemeClr val="tx1"/>
              </a:solidFill>
              <a:latin typeface="Myriad Pro" panose="020B0503030403020204" pitchFamily="34" charset="0"/>
            </a:rPr>
            <a:t>DEPARTMENTAL ATTRITION</a:t>
          </a:r>
        </a:p>
      </xdr:txBody>
    </xdr:sp>
    <xdr:clientData/>
  </xdr:twoCellAnchor>
  <xdr:twoCellAnchor>
    <xdr:from>
      <xdr:col>8</xdr:col>
      <xdr:colOff>88604</xdr:colOff>
      <xdr:row>32</xdr:row>
      <xdr:rowOff>74280</xdr:rowOff>
    </xdr:from>
    <xdr:to>
      <xdr:col>14</xdr:col>
      <xdr:colOff>132907</xdr:colOff>
      <xdr:row>34</xdr:row>
      <xdr:rowOff>103815</xdr:rowOff>
    </xdr:to>
    <xdr:sp macro="" textlink="">
      <xdr:nvSpPr>
        <xdr:cNvPr id="58" name="TextBox 57">
          <a:extLst>
            <a:ext uri="{FF2B5EF4-FFF2-40B4-BE49-F238E27FC236}">
              <a16:creationId xmlns:a16="http://schemas.microsoft.com/office/drawing/2014/main" id="{25B7EBC7-FFDD-4F4B-B5BA-6BC741852D5E}"/>
            </a:ext>
          </a:extLst>
        </xdr:cNvPr>
        <xdr:cNvSpPr txBox="1"/>
      </xdr:nvSpPr>
      <xdr:spPr>
        <a:xfrm>
          <a:off x="5286744" y="6217536"/>
          <a:ext cx="3942907" cy="4134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ln>
                <a:noFill/>
              </a:ln>
              <a:solidFill>
                <a:schemeClr val="tx1"/>
              </a:solidFill>
              <a:latin typeface="Myriad Pro" panose="020B0503030403020204" pitchFamily="34" charset="0"/>
            </a:rPr>
            <a:t>AGE</a:t>
          </a:r>
          <a:r>
            <a:rPr lang="en-US" sz="1400" b="1" baseline="0">
              <a:ln>
                <a:noFill/>
              </a:ln>
              <a:solidFill>
                <a:schemeClr val="tx1"/>
              </a:solidFill>
              <a:latin typeface="Myriad Pro" panose="020B0503030403020204" pitchFamily="34" charset="0"/>
            </a:rPr>
            <a:t> GROUP ATTRITION</a:t>
          </a:r>
          <a:endParaRPr lang="en-US" sz="1400" b="1">
            <a:ln>
              <a:noFill/>
            </a:ln>
            <a:solidFill>
              <a:schemeClr val="tx1"/>
            </a:solidFill>
            <a:latin typeface="Myriad Pro" panose="020B0503030403020204" pitchFamily="34" charset="0"/>
          </a:endParaRPr>
        </a:p>
      </xdr:txBody>
    </xdr:sp>
    <xdr:clientData/>
  </xdr:twoCellAnchor>
  <xdr:twoCellAnchor>
    <xdr:from>
      <xdr:col>14</xdr:col>
      <xdr:colOff>206743</xdr:colOff>
      <xdr:row>32</xdr:row>
      <xdr:rowOff>103814</xdr:rowOff>
    </xdr:from>
    <xdr:to>
      <xdr:col>19</xdr:col>
      <xdr:colOff>88605</xdr:colOff>
      <xdr:row>34</xdr:row>
      <xdr:rowOff>133349</xdr:rowOff>
    </xdr:to>
    <xdr:sp macro="" textlink="">
      <xdr:nvSpPr>
        <xdr:cNvPr id="59" name="TextBox 58">
          <a:extLst>
            <a:ext uri="{FF2B5EF4-FFF2-40B4-BE49-F238E27FC236}">
              <a16:creationId xmlns:a16="http://schemas.microsoft.com/office/drawing/2014/main" id="{E837415F-8399-4942-AB6E-9E3B445DA5F4}"/>
            </a:ext>
          </a:extLst>
        </xdr:cNvPr>
        <xdr:cNvSpPr txBox="1"/>
      </xdr:nvSpPr>
      <xdr:spPr>
        <a:xfrm>
          <a:off x="9303487" y="6247070"/>
          <a:ext cx="3130699" cy="4134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ln>
                <a:noFill/>
              </a:ln>
              <a:solidFill>
                <a:schemeClr val="tx1"/>
              </a:solidFill>
              <a:latin typeface="Myriad Pro" panose="020B0503030403020204" pitchFamily="34" charset="0"/>
            </a:rPr>
            <a:t>MARITAL STATUS ATTRITION</a:t>
          </a:r>
        </a:p>
      </xdr:txBody>
    </xdr:sp>
    <xdr:clientData/>
  </xdr:twoCellAnchor>
  <xdr:twoCellAnchor>
    <xdr:from>
      <xdr:col>19</xdr:col>
      <xdr:colOff>191977</xdr:colOff>
      <xdr:row>32</xdr:row>
      <xdr:rowOff>89047</xdr:rowOff>
    </xdr:from>
    <xdr:to>
      <xdr:col>23</xdr:col>
      <xdr:colOff>546396</xdr:colOff>
      <xdr:row>34</xdr:row>
      <xdr:rowOff>118582</xdr:rowOff>
    </xdr:to>
    <xdr:sp macro="" textlink="">
      <xdr:nvSpPr>
        <xdr:cNvPr id="60" name="TextBox 59">
          <a:extLst>
            <a:ext uri="{FF2B5EF4-FFF2-40B4-BE49-F238E27FC236}">
              <a16:creationId xmlns:a16="http://schemas.microsoft.com/office/drawing/2014/main" id="{221514BA-7CAF-2C40-A7EB-0E17ECF0DB40}"/>
            </a:ext>
          </a:extLst>
        </xdr:cNvPr>
        <xdr:cNvSpPr txBox="1"/>
      </xdr:nvSpPr>
      <xdr:spPr>
        <a:xfrm>
          <a:off x="12537558" y="6232303"/>
          <a:ext cx="2953489" cy="4134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ln>
                <a:noFill/>
              </a:ln>
              <a:solidFill>
                <a:schemeClr val="tx1"/>
              </a:solidFill>
              <a:latin typeface="Myriad Pro" panose="020B0503030403020204" pitchFamily="34" charset="0"/>
            </a:rPr>
            <a:t>FILTERS</a:t>
          </a:r>
        </a:p>
      </xdr:txBody>
    </xdr:sp>
    <xdr:clientData/>
  </xdr:twoCellAnchor>
  <xdr:twoCellAnchor editAs="oneCell">
    <xdr:from>
      <xdr:col>3</xdr:col>
      <xdr:colOff>550234</xdr:colOff>
      <xdr:row>25</xdr:row>
      <xdr:rowOff>191975</xdr:rowOff>
    </xdr:from>
    <xdr:to>
      <xdr:col>4</xdr:col>
      <xdr:colOff>417328</xdr:colOff>
      <xdr:row>28</xdr:row>
      <xdr:rowOff>132907</xdr:rowOff>
    </xdr:to>
    <xdr:pic>
      <xdr:nvPicPr>
        <xdr:cNvPr id="61" name="Picture 60">
          <a:extLst>
            <a:ext uri="{FF2B5EF4-FFF2-40B4-BE49-F238E27FC236}">
              <a16:creationId xmlns:a16="http://schemas.microsoft.com/office/drawing/2014/main" id="{FE79CA23-D3EB-3886-A105-AD7105A8AD8F}"/>
            </a:ext>
          </a:extLst>
        </xdr:cNvPr>
        <xdr:cNvPicPr>
          <a:picLocks noChangeAspect="1"/>
        </xdr:cNvPicPr>
      </xdr:nvPicPr>
      <xdr:blipFill>
        <a:blip xmlns:r="http://schemas.openxmlformats.org/officeDocument/2006/relationships" r:embed="rId9"/>
        <a:stretch>
          <a:fillRect/>
        </a:stretch>
      </xdr:blipFill>
      <xdr:spPr>
        <a:xfrm flipH="1">
          <a:off x="2499536" y="4991394"/>
          <a:ext cx="516862" cy="516862"/>
        </a:xfrm>
        <a:prstGeom prst="rect">
          <a:avLst/>
        </a:prstGeom>
      </xdr:spPr>
    </xdr:pic>
    <xdr:clientData/>
  </xdr:twoCellAnchor>
  <xdr:twoCellAnchor editAs="oneCell">
    <xdr:from>
      <xdr:col>4</xdr:col>
      <xdr:colOff>502092</xdr:colOff>
      <xdr:row>25</xdr:row>
      <xdr:rowOff>162440</xdr:rowOff>
    </xdr:from>
    <xdr:to>
      <xdr:col>5</xdr:col>
      <xdr:colOff>431800</xdr:colOff>
      <xdr:row>28</xdr:row>
      <xdr:rowOff>165985</xdr:rowOff>
    </xdr:to>
    <xdr:pic>
      <xdr:nvPicPr>
        <xdr:cNvPr id="62" name="Picture 61">
          <a:extLst>
            <a:ext uri="{FF2B5EF4-FFF2-40B4-BE49-F238E27FC236}">
              <a16:creationId xmlns:a16="http://schemas.microsoft.com/office/drawing/2014/main" id="{7641381F-DA12-7AE6-A491-2B8619F2931E}"/>
            </a:ext>
          </a:extLst>
        </xdr:cNvPr>
        <xdr:cNvPicPr>
          <a:picLocks noChangeAspect="1"/>
        </xdr:cNvPicPr>
      </xdr:nvPicPr>
      <xdr:blipFill>
        <a:blip xmlns:r="http://schemas.openxmlformats.org/officeDocument/2006/relationships" r:embed="rId10"/>
        <a:stretch>
          <a:fillRect/>
        </a:stretch>
      </xdr:blipFill>
      <xdr:spPr>
        <a:xfrm>
          <a:off x="3101162" y="4961859"/>
          <a:ext cx="579475" cy="579475"/>
        </a:xfrm>
        <a:prstGeom prst="rect">
          <a:avLst/>
        </a:prstGeom>
      </xdr:spPr>
    </xdr:pic>
    <xdr:clientData/>
  </xdr:twoCellAnchor>
  <xdr:twoCellAnchor>
    <xdr:from>
      <xdr:col>1</xdr:col>
      <xdr:colOff>354419</xdr:colOff>
      <xdr:row>8</xdr:row>
      <xdr:rowOff>73837</xdr:rowOff>
    </xdr:from>
    <xdr:to>
      <xdr:col>14</xdr:col>
      <xdr:colOff>295349</xdr:colOff>
      <xdr:row>12</xdr:row>
      <xdr:rowOff>0</xdr:rowOff>
    </xdr:to>
    <xdr:sp macro="" textlink="">
      <xdr:nvSpPr>
        <xdr:cNvPr id="63" name="TextBox 62">
          <a:extLst>
            <a:ext uri="{FF2B5EF4-FFF2-40B4-BE49-F238E27FC236}">
              <a16:creationId xmlns:a16="http://schemas.microsoft.com/office/drawing/2014/main" id="{074CE791-A68D-6D5D-C5B7-8A2D6524E0CB}"/>
            </a:ext>
          </a:extLst>
        </xdr:cNvPr>
        <xdr:cNvSpPr txBox="1"/>
      </xdr:nvSpPr>
      <xdr:spPr>
        <a:xfrm>
          <a:off x="1004186" y="1609651"/>
          <a:ext cx="8387907" cy="694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b="1">
              <a:latin typeface="Myriad Pro" panose="020B0503030403020204" pitchFamily="34" charset="0"/>
            </a:rPr>
            <a:t>HUMAN RESOURCES</a:t>
          </a:r>
          <a:r>
            <a:rPr lang="en-US" sz="2800" b="1" baseline="0">
              <a:latin typeface="Myriad Pro" panose="020B0503030403020204" pitchFamily="34" charset="0"/>
            </a:rPr>
            <a:t> ANALYTICS DASHBOARD</a:t>
          </a:r>
          <a:endParaRPr lang="en-US" sz="2800" b="1">
            <a:latin typeface="Myriad Pro" panose="020B0503030403020204" pitchFamily="34" charset="0"/>
          </a:endParaRPr>
        </a:p>
      </xdr:txBody>
    </xdr:sp>
    <xdr:clientData/>
  </xdr:twoCellAnchor>
  <xdr:twoCellAnchor>
    <xdr:from>
      <xdr:col>14</xdr:col>
      <xdr:colOff>472558</xdr:colOff>
      <xdr:row>8</xdr:row>
      <xdr:rowOff>88605</xdr:rowOff>
    </xdr:from>
    <xdr:to>
      <xdr:col>22</xdr:col>
      <xdr:colOff>177209</xdr:colOff>
      <xdr:row>11</xdr:row>
      <xdr:rowOff>177209</xdr:rowOff>
    </xdr:to>
    <xdr:sp macro="" textlink="">
      <xdr:nvSpPr>
        <xdr:cNvPr id="64" name="TextBox 63">
          <a:extLst>
            <a:ext uri="{FF2B5EF4-FFF2-40B4-BE49-F238E27FC236}">
              <a16:creationId xmlns:a16="http://schemas.microsoft.com/office/drawing/2014/main" id="{9B5B6BE0-188E-1E62-BB0D-F174A06FABF5}"/>
            </a:ext>
          </a:extLst>
        </xdr:cNvPr>
        <xdr:cNvSpPr txBox="1"/>
      </xdr:nvSpPr>
      <xdr:spPr>
        <a:xfrm>
          <a:off x="9569302" y="1624419"/>
          <a:ext cx="4902791" cy="664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b="1">
              <a:latin typeface="Myriad Pro" panose="020B0503030403020204" pitchFamily="34" charset="0"/>
            </a:rPr>
            <a:t>JOB SATISFACTION</a:t>
          </a:r>
          <a:r>
            <a:rPr lang="en-US" sz="2800" b="1" baseline="0">
              <a:latin typeface="Myriad Pro" panose="020B0503030403020204" pitchFamily="34" charset="0"/>
            </a:rPr>
            <a:t> RATING</a:t>
          </a:r>
          <a:endParaRPr lang="en-US" sz="2800" b="1">
            <a:latin typeface="Myriad Pro" panose="020B0503030403020204" pitchFamily="34" charset="0"/>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0.37294</cdr:x>
      <cdr:y>0.25454</cdr:y>
    </cdr:from>
    <cdr:to>
      <cdr:x>0.63576</cdr:x>
      <cdr:y>0.72803</cdr:y>
    </cdr:to>
    <cdr:sp macro="" textlink="'PT5'!$B$7">
      <cdr:nvSpPr>
        <cdr:cNvPr id="2" name="TextBox 1">
          <a:extLst xmlns:a="http://schemas.openxmlformats.org/drawingml/2006/main">
            <a:ext uri="{FF2B5EF4-FFF2-40B4-BE49-F238E27FC236}">
              <a16:creationId xmlns:a16="http://schemas.microsoft.com/office/drawing/2014/main" id="{1B610254-30AA-DFB9-C3E3-FAD0D1D7E599}"/>
            </a:ext>
          </a:extLst>
        </cdr:cNvPr>
        <cdr:cNvSpPr txBox="1"/>
      </cdr:nvSpPr>
      <cdr:spPr>
        <a:xfrm xmlns:a="http://schemas.openxmlformats.org/drawingml/2006/main">
          <a:off x="701703" y="199379"/>
          <a:ext cx="494514" cy="370884"/>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503151AB-1F24-FD45-B4E1-490FF111B155}" type="TxLink">
            <a:rPr lang="en-US" sz="1200" b="1" i="0" u="none" strike="noStrike">
              <a:solidFill>
                <a:srgbClr val="000000"/>
              </a:solidFill>
              <a:latin typeface="Myriad Pro" panose="020B0503030403020204" pitchFamily="34" charset="0"/>
              <a:cs typeface="Calibri"/>
            </a:rPr>
            <a:pPr algn="ctr"/>
            <a:t>2.6</a:t>
          </a:fld>
          <a:endParaRPr lang="en-US" sz="1100" b="1">
            <a:latin typeface="Myriad Pro" panose="020B0503030403020204" pitchFamily="34" charset="0"/>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0.21685</cdr:x>
      <cdr:y>0.31404</cdr:y>
    </cdr:from>
    <cdr:to>
      <cdr:x>0.78162</cdr:x>
      <cdr:y>0.70052</cdr:y>
    </cdr:to>
    <cdr:sp macro="" textlink="'PT4'!$B$11">
      <cdr:nvSpPr>
        <cdr:cNvPr id="2" name="TextBox 1">
          <a:extLst xmlns:a="http://schemas.openxmlformats.org/drawingml/2006/main">
            <a:ext uri="{FF2B5EF4-FFF2-40B4-BE49-F238E27FC236}">
              <a16:creationId xmlns:a16="http://schemas.microsoft.com/office/drawing/2014/main" id="{CC779798-85BB-7C3C-145C-717864101DFD}"/>
            </a:ext>
          </a:extLst>
        </cdr:cNvPr>
        <cdr:cNvSpPr txBox="1"/>
      </cdr:nvSpPr>
      <cdr:spPr>
        <a:xfrm xmlns:a="http://schemas.openxmlformats.org/drawingml/2006/main">
          <a:off x="365715" y="444084"/>
          <a:ext cx="952500" cy="546516"/>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9A6AE4E2-0866-5644-AF39-128898F88BA9}" type="TxLink">
            <a:rPr lang="en-US" sz="1800" b="1" i="0" u="none" strike="noStrike">
              <a:solidFill>
                <a:srgbClr val="000000"/>
              </a:solidFill>
              <a:latin typeface="Myriad Pro" panose="020B0503030403020204" pitchFamily="34" charset="0"/>
              <a:cs typeface="Calibri"/>
            </a:rPr>
            <a:pPr algn="ctr"/>
            <a:t>588</a:t>
          </a:fld>
          <a:endParaRPr lang="en-US" sz="1800" b="1">
            <a:latin typeface="Myriad Pro" panose="020B0503030403020204" pitchFamily="34" charset="0"/>
          </a:endParaRPr>
        </a:p>
      </cdr:txBody>
    </cdr:sp>
  </cdr:relSizeAnchor>
</c:userShapes>
</file>

<file path=xl/drawings/drawing4.xml><?xml version="1.0" encoding="utf-8"?>
<xdr:wsDr xmlns:xdr="http://schemas.openxmlformats.org/drawingml/2006/spreadsheetDrawing" xmlns:a="http://schemas.openxmlformats.org/drawingml/2006/main">
  <xdr:twoCellAnchor editAs="oneCell">
    <xdr:from>
      <xdr:col>5</xdr:col>
      <xdr:colOff>292100</xdr:colOff>
      <xdr:row>1</xdr:row>
      <xdr:rowOff>190500</xdr:rowOff>
    </xdr:from>
    <xdr:to>
      <xdr:col>7</xdr:col>
      <xdr:colOff>469900</xdr:colOff>
      <xdr:row>7</xdr:row>
      <xdr:rowOff>25400</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DBC70698-D531-1355-DA7F-FBB2C6F3910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6667500" y="393700"/>
              <a:ext cx="1828800" cy="1054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twoCellAnchor>
    <xdr:from>
      <xdr:col>3</xdr:col>
      <xdr:colOff>254000</xdr:colOff>
      <xdr:row>27</xdr:row>
      <xdr:rowOff>69850</xdr:rowOff>
    </xdr:from>
    <xdr:to>
      <xdr:col>8</xdr:col>
      <xdr:colOff>698500</xdr:colOff>
      <xdr:row>40</xdr:row>
      <xdr:rowOff>171450</xdr:rowOff>
    </xdr:to>
    <xdr:graphicFrame macro="">
      <xdr:nvGraphicFramePr>
        <xdr:cNvPr id="2" name="Chart 1">
          <a:extLst>
            <a:ext uri="{FF2B5EF4-FFF2-40B4-BE49-F238E27FC236}">
              <a16:creationId xmlns:a16="http://schemas.microsoft.com/office/drawing/2014/main" id="{68AF671D-BA67-5761-55DA-055878583B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38100</xdr:colOff>
      <xdr:row>9</xdr:row>
      <xdr:rowOff>127000</xdr:rowOff>
    </xdr:from>
    <xdr:to>
      <xdr:col>7</xdr:col>
      <xdr:colOff>215900</xdr:colOff>
      <xdr:row>22</xdr:row>
      <xdr:rowOff>104772</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EFB78040-16F8-0CB3-84CF-963308BE0BAC}"/>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5219700" y="19558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241300</xdr:colOff>
      <xdr:row>9</xdr:row>
      <xdr:rowOff>139700</xdr:rowOff>
    </xdr:from>
    <xdr:to>
      <xdr:col>9</xdr:col>
      <xdr:colOff>419100</xdr:colOff>
      <xdr:row>22</xdr:row>
      <xdr:rowOff>117472</xdr:rowOff>
    </xdr:to>
    <mc:AlternateContent xmlns:mc="http://schemas.openxmlformats.org/markup-compatibility/2006">
      <mc:Choice xmlns:a14="http://schemas.microsoft.com/office/drawing/2010/main" Requires="a14">
        <xdr:graphicFrame macro="">
          <xdr:nvGraphicFramePr>
            <xdr:cNvPr id="4" name="Education Field 1">
              <a:extLst>
                <a:ext uri="{FF2B5EF4-FFF2-40B4-BE49-F238E27FC236}">
                  <a16:creationId xmlns:a16="http://schemas.microsoft.com/office/drawing/2014/main" id="{66C549EE-6A07-A80F-E396-3D7EADC028DA}"/>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7073900" y="19685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177800</xdr:colOff>
      <xdr:row>27</xdr:row>
      <xdr:rowOff>69850</xdr:rowOff>
    </xdr:from>
    <xdr:to>
      <xdr:col>8</xdr:col>
      <xdr:colOff>368300</xdr:colOff>
      <xdr:row>40</xdr:row>
      <xdr:rowOff>171450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5AAB273B-83B5-D3FD-B00A-12838D8E085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784600" y="55562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5</xdr:col>
      <xdr:colOff>647700</xdr:colOff>
      <xdr:row>25</xdr:row>
      <xdr:rowOff>50800</xdr:rowOff>
    </xdr:from>
    <xdr:to>
      <xdr:col>8</xdr:col>
      <xdr:colOff>0</xdr:colOff>
      <xdr:row>38</xdr:row>
      <xdr:rowOff>28572</xdr:rowOff>
    </xdr:to>
    <mc:AlternateContent xmlns:mc="http://schemas.openxmlformats.org/markup-compatibility/2006">
      <mc:Choice xmlns:a14="http://schemas.microsoft.com/office/drawing/2010/main" Requires="a14">
        <xdr:graphicFrame macro="">
          <xdr:nvGraphicFramePr>
            <xdr:cNvPr id="2" name="Education Field">
              <a:extLst>
                <a:ext uri="{FF2B5EF4-FFF2-40B4-BE49-F238E27FC236}">
                  <a16:creationId xmlns:a16="http://schemas.microsoft.com/office/drawing/2014/main" id="{CB87B528-3B2B-F82C-DB9A-E8FDEC4253D2}"/>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5791200" y="51308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647700</xdr:colOff>
      <xdr:row>12</xdr:row>
      <xdr:rowOff>63500</xdr:rowOff>
    </xdr:from>
    <xdr:to>
      <xdr:col>8</xdr:col>
      <xdr:colOff>0</xdr:colOff>
      <xdr:row>25</xdr:row>
      <xdr:rowOff>41272</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C69C2502-0AF3-6A58-09C6-10F9F3BB35F7}"/>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5791200" y="25019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844550</xdr:colOff>
      <xdr:row>14</xdr:row>
      <xdr:rowOff>133350</xdr:rowOff>
    </xdr:from>
    <xdr:to>
      <xdr:col>5</xdr:col>
      <xdr:colOff>311150</xdr:colOff>
      <xdr:row>28</xdr:row>
      <xdr:rowOff>31750</xdr:rowOff>
    </xdr:to>
    <xdr:graphicFrame macro="">
      <xdr:nvGraphicFramePr>
        <xdr:cNvPr id="2" name="Chart 1">
          <a:extLst>
            <a:ext uri="{FF2B5EF4-FFF2-40B4-BE49-F238E27FC236}">
              <a16:creationId xmlns:a16="http://schemas.microsoft.com/office/drawing/2014/main" id="{AACD0416-B201-387C-95EA-C135F3C205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279400</xdr:colOff>
      <xdr:row>4</xdr:row>
      <xdr:rowOff>63500</xdr:rowOff>
    </xdr:from>
    <xdr:to>
      <xdr:col>9</xdr:col>
      <xdr:colOff>457200</xdr:colOff>
      <xdr:row>17</xdr:row>
      <xdr:rowOff>41272</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2BE99163-B46F-F0BA-58A0-0013C9A8847B}"/>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7035800" y="8763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2</xdr:col>
      <xdr:colOff>812800</xdr:colOff>
      <xdr:row>27</xdr:row>
      <xdr:rowOff>69850</xdr:rowOff>
    </xdr:from>
    <xdr:to>
      <xdr:col>8</xdr:col>
      <xdr:colOff>431800</xdr:colOff>
      <xdr:row>40</xdr:row>
      <xdr:rowOff>171450</xdr:rowOff>
    </xdr:to>
    <xdr:graphicFrame macro="">
      <xdr:nvGraphicFramePr>
        <xdr:cNvPr id="2" name="Chart 1">
          <a:extLst>
            <a:ext uri="{FF2B5EF4-FFF2-40B4-BE49-F238E27FC236}">
              <a16:creationId xmlns:a16="http://schemas.microsoft.com/office/drawing/2014/main" id="{21733775-742C-B7B6-E917-3298D53CF7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1390650</xdr:colOff>
      <xdr:row>27</xdr:row>
      <xdr:rowOff>69850</xdr:rowOff>
    </xdr:from>
    <xdr:to>
      <xdr:col>9</xdr:col>
      <xdr:colOff>69850</xdr:colOff>
      <xdr:row>40</xdr:row>
      <xdr:rowOff>171450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7028A60-1841-D989-643D-D3EC6A9BC66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695950" y="55562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3</xdr:col>
      <xdr:colOff>254000</xdr:colOff>
      <xdr:row>27</xdr:row>
      <xdr:rowOff>69850</xdr:rowOff>
    </xdr:from>
    <xdr:to>
      <xdr:col>8</xdr:col>
      <xdr:colOff>698500</xdr:colOff>
      <xdr:row>40</xdr:row>
      <xdr:rowOff>171450</xdr:rowOff>
    </xdr:to>
    <xdr:graphicFrame macro="">
      <xdr:nvGraphicFramePr>
        <xdr:cNvPr id="2" name="Chart 1">
          <a:extLst>
            <a:ext uri="{FF2B5EF4-FFF2-40B4-BE49-F238E27FC236}">
              <a16:creationId xmlns:a16="http://schemas.microsoft.com/office/drawing/2014/main" id="{E65FADF7-011E-003E-7806-75167CD14B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12.627527199074" createdVersion="8" refreshedVersion="8" minRefreshableVersion="3" recordCount="1471" xr:uid="{0FB74C22-6ACC-664A-9FBB-3753A5274878}">
  <cacheSource type="worksheet">
    <worksheetSource ref="A1:AR1048576" sheet="Data"/>
  </cacheSource>
  <cacheFields count="44">
    <cacheField name="Attrition" numFmtId="0">
      <sharedItems containsBlank="1"/>
    </cacheField>
    <cacheField name="Business Travel" numFmtId="0">
      <sharedItems containsBlank="1"/>
    </cacheField>
    <cacheField name="CF_age band" numFmtId="0">
      <sharedItems containsBlank="1" count="6">
        <s v="35 - 44"/>
        <s v="45 - 54"/>
        <s v="25 - 34"/>
        <s v="Over 55"/>
        <s v="Under 25"/>
        <m/>
      </sharedItems>
    </cacheField>
    <cacheField name="CF_attrition label" numFmtId="0">
      <sharedItems containsBlank="1"/>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Marital Status" numFmtId="0">
      <sharedItems containsBlank="1" count="4">
        <s v="Single"/>
        <s v="Married"/>
        <s v="Divorced"/>
        <m/>
      </sharedItems>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ount="6">
        <s v="Associates Degree"/>
        <s v="High School"/>
        <s v="Master's Degree"/>
        <s v="Bachelor's Degree"/>
        <s v="Doctoral Degree"/>
        <m/>
      </sharedItems>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122177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r>
    <m/>
    <m/>
    <x v="5"/>
    <m/>
    <x v="3"/>
    <x v="6"/>
    <m/>
    <m/>
    <x v="2"/>
    <x v="9"/>
    <x v="3"/>
    <m/>
    <m/>
    <m/>
    <m/>
    <m/>
    <m/>
    <m/>
    <m/>
    <m/>
    <m/>
    <m/>
    <m/>
    <x v="5"/>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BAF8B5-938F-0D42-8CC9-C0B39E2117B0}" name="PivotTable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dataField="1" showAll="0"/>
    <pivotField showAll="0">
      <items count="4">
        <item x="0"/>
        <item x="1"/>
        <item h="1" x="2"/>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Attrition Count" fld="17" baseField="0" baseItem="0"/>
    <dataField name="Average of Age" fld="16" subtotal="average" baseField="0" baseItem="0" numFmtId="1"/>
  </dataFields>
  <formats count="1">
    <format dxfId="61">
      <pivotArea outline="0" collapsedLevelsAreSubtotals="1" fieldPosition="0">
        <references count="1">
          <reference field="4294967294" count="1" selected="0">
            <x v="2"/>
          </reference>
        </references>
      </pivotArea>
    </format>
  </formats>
  <pivotTableStyleInfo name="PivotStyleLight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5D2343-2707-AF4E-B488-8BBE47AF4A4D}" name="PivotTable8"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44">
    <pivotField showAll="0"/>
    <pivotField showAll="0"/>
    <pivotField axis="axisRow" showAll="0">
      <items count="7">
        <item x="4"/>
        <item x="2"/>
        <item x="0"/>
        <item x="1"/>
        <item x="3"/>
        <item h="1" x="5"/>
        <item t="default"/>
      </items>
    </pivotField>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h="1"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7">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2" count="1" selected="0">
            <x v="0"/>
          </reference>
        </references>
      </pivotArea>
    </chartFormat>
    <chartFormat chart="5" format="4">
      <pivotArea type="data" outline="0" fieldPosition="0">
        <references count="2">
          <reference field="4294967294" count="1" selected="0">
            <x v="0"/>
          </reference>
          <reference field="2" count="1" selected="0">
            <x v="1"/>
          </reference>
        </references>
      </pivotArea>
    </chartFormat>
    <chartFormat chart="5" format="5">
      <pivotArea type="data" outline="0" fieldPosition="0">
        <references count="2">
          <reference field="4294967294" count="1" selected="0">
            <x v="0"/>
          </reference>
          <reference field="2" count="1" selected="0">
            <x v="2"/>
          </reference>
        </references>
      </pivotArea>
    </chartFormat>
    <chartFormat chart="5" format="6">
      <pivotArea type="data" outline="0" fieldPosition="0">
        <references count="2">
          <reference field="4294967294" count="1" selected="0">
            <x v="0"/>
          </reference>
          <reference field="2" count="1" selected="0">
            <x v="3"/>
          </reference>
        </references>
      </pivotArea>
    </chartFormat>
    <chartFormat chart="5" format="7">
      <pivotArea type="data" outline="0" fieldPosition="0">
        <references count="2">
          <reference field="4294967294" count="1" selected="0">
            <x v="0"/>
          </reference>
          <reference field="2" count="1" selected="0">
            <x v="4"/>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77FBFBC-B3AE-F046-9F78-11C47D5204EA}" name="PivotTable9"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h="1" x="2"/>
        <item t="default"/>
      </items>
    </pivotField>
    <pivotField showAll="0"/>
    <pivotField axis="axisRow" showAll="0" sortType="ascending">
      <items count="5">
        <item x="2"/>
        <item x="1"/>
        <item x="0"/>
        <item h="1"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4A5D7C1-B61F-2644-8DED-FD673B2133A5}" name="PivotTable3"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axis="axisRow" showAll="0">
      <items count="4">
        <item x="0"/>
        <item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48099CF-CFBD-D74D-ADCC-EEF9DE5F064C}"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71"/>
  </dataFields>
  <formats count="1">
    <format dxfId="6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826F3A7-00AB-9142-A063-AA569F32EBF9}" name="PivotTable5" cacheId="18" applyNumberFormats="0" applyBorderFormats="0" applyFontFormats="0" applyPatternFormats="0" applyAlignmentFormats="0" applyWidthHeightFormats="1" dataCaption="Values" missingCaption="0" updatedVersion="8" minRefreshableVersion="3" useAutoFormatting="1" itemPrintTitles="1" createdVersion="8" indent="0" outline="1" outlineData="1" multipleFieldFilters="0" chartFormat="7">
  <location ref="A3:B9"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h="1"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7">
        <item x="0"/>
        <item x="3"/>
        <item x="4"/>
        <item x="1"/>
        <item x="2"/>
        <item h="1"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3" count="1" selected="0">
            <x v="1"/>
          </reference>
        </references>
      </pivotArea>
    </chartFormat>
    <chartFormat chart="0" format="2">
      <pivotArea type="data" outline="0" fieldPosition="0">
        <references count="2">
          <reference field="4294967294" count="1" selected="0">
            <x v="0"/>
          </reference>
          <reference field="23" count="1" selected="0">
            <x v="4"/>
          </reference>
        </references>
      </pivotArea>
    </chartFormat>
    <chartFormat chart="0" format="3">
      <pivotArea type="data" outline="0" fieldPosition="0">
        <references count="2">
          <reference field="4294967294" count="1" selected="0">
            <x v="0"/>
          </reference>
          <reference field="23" count="1" selected="0">
            <x v="0"/>
          </reference>
        </references>
      </pivotArea>
    </chartFormat>
    <chartFormat chart="0" format="4">
      <pivotArea type="data" outline="0" fieldPosition="0">
        <references count="2">
          <reference field="4294967294" count="1" selected="0">
            <x v="0"/>
          </reference>
          <reference field="23" count="1" selected="0">
            <x v="3"/>
          </reference>
        </references>
      </pivotArea>
    </chartFormat>
    <chartFormat chart="0" format="5">
      <pivotArea type="data" outline="0" fieldPosition="0">
        <references count="2">
          <reference field="4294967294" count="1" selected="0">
            <x v="0"/>
          </reference>
          <reference field="23" count="1" selected="0">
            <x v="2"/>
          </reference>
        </references>
      </pivotArea>
    </chartFormat>
    <chartFormat chart="6" format="12" series="1">
      <pivotArea type="data" outline="0" fieldPosition="0">
        <references count="1">
          <reference field="4294967294" count="1" selected="0">
            <x v="0"/>
          </reference>
        </references>
      </pivotArea>
    </chartFormat>
    <chartFormat chart="6" format="13">
      <pivotArea type="data" outline="0" fieldPosition="0">
        <references count="2">
          <reference field="4294967294" count="1" selected="0">
            <x v="0"/>
          </reference>
          <reference field="23" count="1" selected="0">
            <x v="2"/>
          </reference>
        </references>
      </pivotArea>
    </chartFormat>
    <chartFormat chart="6" format="14">
      <pivotArea type="data" outline="0" fieldPosition="0">
        <references count="2">
          <reference field="4294967294" count="1" selected="0">
            <x v="0"/>
          </reference>
          <reference field="23" count="1" selected="0">
            <x v="3"/>
          </reference>
        </references>
      </pivotArea>
    </chartFormat>
    <chartFormat chart="6" format="15">
      <pivotArea type="data" outline="0" fieldPosition="0">
        <references count="2">
          <reference field="4294967294" count="1" selected="0">
            <x v="0"/>
          </reference>
          <reference field="23" count="1" selected="0">
            <x v="0"/>
          </reference>
        </references>
      </pivotArea>
    </chartFormat>
    <chartFormat chart="6" format="16">
      <pivotArea type="data" outline="0" fieldPosition="0">
        <references count="2">
          <reference field="4294967294" count="1" selected="0">
            <x v="0"/>
          </reference>
          <reference field="23" count="1" selected="0">
            <x v="4"/>
          </reference>
        </references>
      </pivotArea>
    </chartFormat>
    <chartFormat chart="6" format="17">
      <pivotArea type="data" outline="0" fieldPosition="0">
        <references count="2">
          <reference field="4294967294" count="1" selected="0">
            <x v="0"/>
          </reference>
          <reference field="23"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A7B121D-9182-9C47-87BE-AD1D26BE8AFD}" name="PivotTable6"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h="1" x="2"/>
        <item t="default"/>
      </items>
    </pivotField>
    <pivotField axis="axisRow" showAll="0">
      <items count="11">
        <item x="4"/>
        <item x="8"/>
        <item x="2"/>
        <item x="5"/>
        <item x="3"/>
        <item x="7"/>
        <item x="1"/>
        <item x="0"/>
        <item x="6"/>
        <item h="1" x="9"/>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5FB27B9-90FD-D849-BE4A-D5779BC9A707}" name="PivotTable7"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44">
    <pivotField showAll="0"/>
    <pivotField showAll="0"/>
    <pivotField showAll="0"/>
    <pivotField showAll="0"/>
    <pivotField axis="axisRow"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h="1"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4" count="1" selected="0">
            <x v="0"/>
          </reference>
        </references>
      </pivotArea>
    </chartFormat>
    <chartFormat chart="6" format="10">
      <pivotArea type="data" outline="0" fieldPosition="0">
        <references count="2">
          <reference field="4294967294" count="1" selected="0">
            <x v="0"/>
          </reference>
          <reference field="4" count="1" selected="0">
            <x v="1"/>
          </reference>
        </references>
      </pivotArea>
    </chartFormat>
    <chartFormat chart="6" format="11">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D781742F-AAF0-A646-8150-5834279FCDB6}" sourceName="Gender">
  <pivotTables>
    <pivotTable tabId="9" name="PivotTable3"/>
    <pivotTable tabId="14" name="PivotTable8"/>
    <pivotTable tabId="13" name="PivotTable7"/>
    <pivotTable tabId="11" name="PivotTable5"/>
    <pivotTable tabId="8" name="PivotTable2"/>
    <pivotTable tabId="12" name="PivotTable6"/>
    <pivotTable tabId="7" name="PivotTable1"/>
    <pivotTable tabId="15" name="PivotTable9"/>
  </pivotTables>
  <data>
    <tabular pivotCacheId="12217788">
      <items count="3">
        <i x="0" s="1"/>
        <i x="1" s="1"/>
        <i x="2"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61F5B98-B84A-7342-89ED-894B8CF9F9E4}" sourceName="Department">
  <pivotTables>
    <pivotTable tabId="14" name="PivotTable8"/>
    <pivotTable tabId="13" name="PivotTable7"/>
    <pivotTable tabId="11" name="PivotTable5"/>
    <pivotTable tabId="9" name="PivotTable3"/>
    <pivotTable tabId="8" name="PivotTable2"/>
    <pivotTable tabId="12" name="PivotTable6"/>
    <pivotTable tabId="7" name="PivotTable1"/>
    <pivotTable tabId="15" name="PivotTable9"/>
  </pivotTables>
  <data>
    <tabular pivotCacheId="12217788">
      <items count="4">
        <i x="2" s="1"/>
        <i x="1" s="1"/>
        <i x="0" s="1"/>
        <i x="3"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F7C1FC4F-B6A6-5C40-BC12-BB476CD7206F}" sourceName="Education Field">
  <pivotTables>
    <pivotTable tabId="14" name="PivotTable8"/>
    <pivotTable tabId="13" name="PivotTable7"/>
    <pivotTable tabId="11" name="PivotTable5"/>
    <pivotTable tabId="9" name="PivotTable3"/>
    <pivotTable tabId="8" name="PivotTable2"/>
    <pivotTable tabId="12" name="PivotTable6"/>
    <pivotTable tabId="7" name="PivotTable1"/>
    <pivotTable tabId="15" name="PivotTable9"/>
  </pivotTables>
  <data>
    <tabular pivotCacheId="12217788">
      <items count="7">
        <i x="5" s="1"/>
        <i x="0" s="1"/>
        <i x="3" s="1"/>
        <i x="2" s="1"/>
        <i x="1" s="1"/>
        <i x="4" s="1"/>
        <i x="6"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7AEA2A3D-A3F7-3D4D-ABD0-215618CEAF2F}" cache="Slicer_Gender2" caption="Gender" columnCount="2" style="SlicerStyleLight6 2" lockedPosition="1" rowHeight="251883"/>
  <slicer name="Department 1" xr10:uid="{4F765188-3B9E-9746-B955-38CEB133ACF8}" cache="Slicer_Department" caption="Department" style="SlicerStyleLight6 2" rowHeight="251883"/>
  <slicer name="Education Field 2" xr10:uid="{1B93B455-3E33-7E43-BCC5-18E7186D276D}" cache="Slicer_Education_Field1" caption="Education Field" style="SlicerStyleLight6 2"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9B3D46AF-B4A3-624E-B871-E67688B45A5C}" cache="Slicer_Gender2" caption="Gender"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5B416CC-099F-C440-860D-FDB1C46CF7E1}" cache="Slicer_Department" caption="Department" style="SlicerStyleLight6" rowHeight="251883"/>
  <slicer name="Education Field 1" xr10:uid="{95BABB01-33A9-1447-BA98-AF3ABA28213B}" cache="Slicer_Education_Field1" caption="Education Field" style="SlicerStyleLight6"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E9BD07C6-8733-5B4B-82F7-64E2A4E2D378}" cache="Slicer_Gender2" caption="Gender" rowHeight="251883"/>
  <slicer name="Education Field" xr10:uid="{1FF6A4A6-4657-E04A-B17A-9368D5D42BCE}" cache="Slicer_Education_Field1" caption="Education Field"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3D69D2E5-F696-6A45-B16E-92E7A35F0BC8}" cache="Slicer_Gender2" caption="Gender"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1471"/>
  <sheetViews>
    <sheetView topLeftCell="A6" workbookViewId="0">
      <selection activeCell="C77" sqref="C77"/>
    </sheetView>
  </sheetViews>
  <sheetFormatPr baseColWidth="10" defaultColWidth="11.1640625" defaultRowHeight="15" customHeight="1" x14ac:dyDescent="0.2"/>
  <cols>
    <col min="1" max="1" width="9.83203125" customWidth="1"/>
    <col min="2" max="2" width="15.5" customWidth="1"/>
    <col min="3" max="3" width="13.33203125" customWidth="1"/>
    <col min="4" max="4" width="17.5" customWidth="1"/>
    <col min="5" max="5" width="12.83203125" customWidth="1"/>
    <col min="6" max="6" width="15.5" customWidth="1"/>
    <col min="7" max="7" width="9" customWidth="1"/>
    <col min="8" max="8" width="18.1640625" customWidth="1"/>
    <col min="9" max="9" width="8.5" customWidth="1"/>
    <col min="10" max="10" width="23.33203125" customWidth="1"/>
    <col min="11" max="11" width="14.5" customWidth="1"/>
    <col min="12" max="12" width="11.1640625" customWidth="1"/>
    <col min="13" max="13" width="8.5" customWidth="1"/>
    <col min="14" max="14" width="22.83203125" customWidth="1"/>
    <col min="15" max="17" width="8.5" customWidth="1"/>
    <col min="18" max="18" width="17.83203125" customWidth="1"/>
    <col min="19" max="19" width="18.6640625" customWidth="1"/>
    <col min="20" max="20" width="16.5" customWidth="1"/>
    <col min="21" max="21" width="20.5" customWidth="1"/>
    <col min="22" max="22" width="11.1640625" customWidth="1"/>
    <col min="23" max="23" width="20.1640625" customWidth="1"/>
    <col min="24" max="24" width="16" customWidth="1"/>
    <col min="25" max="25" width="16.5" customWidth="1"/>
    <col min="26" max="26" width="23.5" customWidth="1"/>
    <col min="27" max="27" width="12.5" customWidth="1"/>
    <col min="28" max="28" width="16.5" customWidth="1"/>
    <col min="29" max="29" width="10.1640625" customWidth="1"/>
    <col min="30" max="30" width="15.6640625" customWidth="1"/>
    <col min="31" max="31" width="16.33203125" customWidth="1"/>
    <col min="32" max="32" width="14" customWidth="1"/>
    <col min="33" max="33" width="23.5" customWidth="1"/>
    <col min="34" max="34" width="18.83203125" customWidth="1"/>
    <col min="35" max="35" width="19.1640625" customWidth="1"/>
    <col min="36" max="36" width="23.33203125" customWidth="1"/>
    <col min="37" max="37" width="15.6640625" customWidth="1"/>
    <col min="38" max="38" width="18.1640625" customWidth="1"/>
    <col min="39" max="39" width="19.5" customWidth="1"/>
    <col min="40" max="40" width="17.5" customWidth="1"/>
    <col min="41" max="41" width="17.83203125" customWidth="1"/>
    <col min="42" max="42" width="20.33203125" customWidth="1"/>
    <col min="43" max="43" width="25.1640625" customWidth="1"/>
    <col min="44" max="44" width="23.66406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20"/>
  <sheetViews>
    <sheetView showGridLines="0" showRowColHeaders="0" tabSelected="1" zoomScale="86" zoomScaleNormal="86" workbookViewId="0">
      <selection activeCell="AA35" sqref="AA35"/>
    </sheetView>
  </sheetViews>
  <sheetFormatPr baseColWidth="10" defaultColWidth="11.1640625" defaultRowHeight="15" customHeight="1" x14ac:dyDescent="0.2"/>
  <cols>
    <col min="1" max="26" width="8.5" customWidth="1"/>
  </cols>
  <sheetData>
    <row r="1" x14ac:dyDescent="0.2"/>
    <row r="2" x14ac:dyDescent="0.2"/>
    <row r="3" x14ac:dyDescent="0.2"/>
    <row r="4" x14ac:dyDescent="0.2"/>
    <row r="5" x14ac:dyDescent="0.2"/>
    <row r="6" x14ac:dyDescent="0.2"/>
    <row r="7" x14ac:dyDescent="0.2"/>
    <row r="8" x14ac:dyDescent="0.2"/>
    <row r="9" x14ac:dyDescent="0.2"/>
    <row r="10" x14ac:dyDescent="0.2"/>
    <row r="11" x14ac:dyDescent="0.2"/>
    <row r="12" x14ac:dyDescent="0.2"/>
    <row r="13" x14ac:dyDescent="0.2"/>
    <row r="14" x14ac:dyDescent="0.2"/>
    <row r="15" x14ac:dyDescent="0.2"/>
    <row r="16" x14ac:dyDescent="0.2"/>
    <row r="17" x14ac:dyDescent="0.2"/>
    <row r="18" x14ac:dyDescent="0.2"/>
    <row r="19" x14ac:dyDescent="0.2"/>
    <row r="20" x14ac:dyDescent="0.2"/>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1069D-F007-1248-B4AE-A03E3F2DC670}">
  <sheetPr codeName="Sheet2"/>
  <dimension ref="A3:E8"/>
  <sheetViews>
    <sheetView workbookViewId="0">
      <selection activeCell="B8" sqref="B8"/>
    </sheetView>
  </sheetViews>
  <sheetFormatPr baseColWidth="10" defaultRowHeight="16" x14ac:dyDescent="0.2"/>
  <cols>
    <col min="1" max="1" width="24.1640625" bestFit="1" customWidth="1"/>
    <col min="2" max="2" width="13.1640625" bestFit="1" customWidth="1"/>
    <col min="3" max="3" width="13.83203125" bestFit="1" customWidth="1"/>
    <col min="4" max="4" width="17.83203125" customWidth="1"/>
    <col min="5" max="5" width="14.6640625" customWidth="1"/>
  </cols>
  <sheetData>
    <row r="3" spans="1:5" x14ac:dyDescent="0.2">
      <c r="A3" t="s">
        <v>1554</v>
      </c>
      <c r="B3" t="s">
        <v>1556</v>
      </c>
      <c r="C3" t="s">
        <v>1562</v>
      </c>
    </row>
    <row r="4" spans="1:5" x14ac:dyDescent="0.2">
      <c r="A4" s="4">
        <v>1470</v>
      </c>
      <c r="B4" s="4">
        <v>237</v>
      </c>
      <c r="C4" s="8">
        <v>36.923809523809524</v>
      </c>
    </row>
    <row r="7" spans="1:5" x14ac:dyDescent="0.2">
      <c r="A7" s="6" t="s">
        <v>1558</v>
      </c>
      <c r="B7" s="6" t="s">
        <v>1556</v>
      </c>
      <c r="C7" s="6" t="s">
        <v>1559</v>
      </c>
      <c r="D7" s="6" t="s">
        <v>1560</v>
      </c>
      <c r="E7" s="6" t="s">
        <v>1561</v>
      </c>
    </row>
    <row r="8" spans="1:5" x14ac:dyDescent="0.2">
      <c r="A8">
        <f>GETPIVOTDATA("Count of Employee Number",$A$3)</f>
        <v>1470</v>
      </c>
      <c r="B8">
        <f>GETPIVOTDATA("Attrition Count",$A$3)</f>
        <v>237</v>
      </c>
      <c r="C8" s="8">
        <f>GETPIVOTDATA("Average of Age",$A$3)</f>
        <v>36.923809523809524</v>
      </c>
      <c r="D8">
        <f>A8-B8</f>
        <v>1233</v>
      </c>
      <c r="E8" s="10">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20"/>
  <sheetViews>
    <sheetView workbookViewId="0"/>
  </sheetViews>
  <sheetFormatPr baseColWidth="10" defaultColWidth="11.1640625" defaultRowHeight="15" customHeight="1" x14ac:dyDescent="0.2"/>
  <cols>
    <col min="1" max="26" width="8.5" customWidth="1"/>
  </cols>
  <sheetData>
    <row r="1" x14ac:dyDescent="0.2"/>
    <row r="2" x14ac:dyDescent="0.2"/>
    <row r="3" x14ac:dyDescent="0.2"/>
    <row r="4" x14ac:dyDescent="0.2"/>
    <row r="5" x14ac:dyDescent="0.2"/>
    <row r="6" x14ac:dyDescent="0.2"/>
    <row r="7" x14ac:dyDescent="0.2"/>
    <row r="8" x14ac:dyDescent="0.2"/>
    <row r="9" x14ac:dyDescent="0.2"/>
    <row r="10" x14ac:dyDescent="0.2"/>
    <row r="11" x14ac:dyDescent="0.2"/>
    <row r="12" x14ac:dyDescent="0.2"/>
    <row r="13" x14ac:dyDescent="0.2"/>
    <row r="14" x14ac:dyDescent="0.2"/>
    <row r="15" x14ac:dyDescent="0.2"/>
    <row r="16" x14ac:dyDescent="0.2"/>
    <row r="17" x14ac:dyDescent="0.2"/>
    <row r="18" x14ac:dyDescent="0.2"/>
    <row r="19" x14ac:dyDescent="0.2"/>
    <row r="20" x14ac:dyDescent="0.2"/>
  </sheetData>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CBEF8-F71C-E942-9020-28529BD4C9B9}">
  <dimension ref="A3:B9"/>
  <sheetViews>
    <sheetView workbookViewId="0">
      <selection activeCell="A8" sqref="A8"/>
    </sheetView>
  </sheetViews>
  <sheetFormatPr baseColWidth="10" defaultRowHeight="16" x14ac:dyDescent="0.2"/>
  <cols>
    <col min="1" max="1" width="13" bestFit="1" customWidth="1"/>
    <col min="2" max="2" width="22.5" bestFit="1" customWidth="1"/>
  </cols>
  <sheetData>
    <row r="3" spans="1:2" x14ac:dyDescent="0.2">
      <c r="A3" s="13" t="s">
        <v>1566</v>
      </c>
      <c r="B3" s="2" t="s">
        <v>1555</v>
      </c>
    </row>
    <row r="4" spans="1:2" x14ac:dyDescent="0.2">
      <c r="A4" s="14" t="s">
        <v>92</v>
      </c>
      <c r="B4" s="15">
        <v>38</v>
      </c>
    </row>
    <row r="5" spans="1:2" x14ac:dyDescent="0.2">
      <c r="A5" s="16" t="s">
        <v>69</v>
      </c>
      <c r="B5" s="17">
        <v>112</v>
      </c>
    </row>
    <row r="6" spans="1:2" x14ac:dyDescent="0.2">
      <c r="A6" s="16" t="s">
        <v>46</v>
      </c>
      <c r="B6" s="17">
        <v>51</v>
      </c>
    </row>
    <row r="7" spans="1:2" x14ac:dyDescent="0.2">
      <c r="A7" s="16" t="s">
        <v>58</v>
      </c>
      <c r="B7" s="17">
        <v>25</v>
      </c>
    </row>
    <row r="8" spans="1:2" x14ac:dyDescent="0.2">
      <c r="A8" s="16" t="s">
        <v>75</v>
      </c>
      <c r="B8" s="17">
        <v>11</v>
      </c>
    </row>
    <row r="9" spans="1:2" x14ac:dyDescent="0.2">
      <c r="A9" s="18" t="s">
        <v>1567</v>
      </c>
      <c r="B9" s="3">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8C251-8E9B-E046-9750-FC6DE58D450B}">
  <dimension ref="A3:E7"/>
  <sheetViews>
    <sheetView topLeftCell="A4" zoomScale="89" zoomScaleNormal="89" workbookViewId="0">
      <selection activeCell="H59" sqref="H59"/>
    </sheetView>
  </sheetViews>
  <sheetFormatPr baseColWidth="10" defaultRowHeight="16" x14ac:dyDescent="0.2"/>
  <cols>
    <col min="1" max="1" width="13" bestFit="1" customWidth="1"/>
    <col min="2" max="2" width="23.5" bestFit="1" customWidth="1"/>
    <col min="4" max="4" width="14.1640625" customWidth="1"/>
  </cols>
  <sheetData>
    <row r="3" spans="1:5" x14ac:dyDescent="0.2">
      <c r="A3" s="13" t="s">
        <v>1566</v>
      </c>
      <c r="B3" s="2" t="s">
        <v>1557</v>
      </c>
      <c r="D3" s="5" t="s">
        <v>10</v>
      </c>
      <c r="E3" s="19" t="s">
        <v>0</v>
      </c>
    </row>
    <row r="4" spans="1:5" x14ac:dyDescent="0.2">
      <c r="A4" s="14" t="s">
        <v>79</v>
      </c>
      <c r="B4" s="15">
        <v>327</v>
      </c>
      <c r="D4" s="14" t="s">
        <v>79</v>
      </c>
      <c r="E4">
        <f>GETPIVOTDATA("CF_attrition count",$A$3,"Marital Status",A4)</f>
        <v>327</v>
      </c>
    </row>
    <row r="5" spans="1:5" x14ac:dyDescent="0.2">
      <c r="A5" s="16" t="s">
        <v>53</v>
      </c>
      <c r="B5" s="17">
        <v>470</v>
      </c>
      <c r="D5" s="16" t="s">
        <v>64</v>
      </c>
      <c r="E5">
        <f>GETPIVOTDATA("CF_attrition count",$A$3,"Marital Status",A5)</f>
        <v>470</v>
      </c>
    </row>
    <row r="6" spans="1:5" x14ac:dyDescent="0.2">
      <c r="A6" s="16" t="s">
        <v>64</v>
      </c>
      <c r="B6" s="17">
        <v>673</v>
      </c>
      <c r="D6" s="16" t="s">
        <v>53</v>
      </c>
      <c r="E6">
        <f>GETPIVOTDATA("CF_attrition count",$A$3,"Marital Status",A6)</f>
        <v>673</v>
      </c>
    </row>
    <row r="7" spans="1:5" x14ac:dyDescent="0.2">
      <c r="A7" s="18" t="s">
        <v>1567</v>
      </c>
      <c r="B7" s="3">
        <v>1470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D428F-86E0-6046-A75C-EA56CE5789D3}">
  <dimension ref="A3:C12"/>
  <sheetViews>
    <sheetView workbookViewId="0">
      <selection activeCell="C12" sqref="C12"/>
    </sheetView>
  </sheetViews>
  <sheetFormatPr baseColWidth="10" defaultRowHeight="16" x14ac:dyDescent="0.2"/>
  <cols>
    <col min="1" max="1" width="13" bestFit="1" customWidth="1"/>
    <col min="2" max="2" width="22" bestFit="1" customWidth="1"/>
  </cols>
  <sheetData>
    <row r="3" spans="1:3" x14ac:dyDescent="0.2">
      <c r="A3" s="13" t="s">
        <v>1566</v>
      </c>
      <c r="B3" s="2" t="s">
        <v>1568</v>
      </c>
    </row>
    <row r="4" spans="1:3" x14ac:dyDescent="0.2">
      <c r="A4" s="14" t="s">
        <v>51</v>
      </c>
      <c r="B4" s="15">
        <v>588</v>
      </c>
    </row>
    <row r="5" spans="1:3" x14ac:dyDescent="0.2">
      <c r="A5" s="16" t="s">
        <v>62</v>
      </c>
      <c r="B5" s="17">
        <v>882</v>
      </c>
    </row>
    <row r="6" spans="1:3" x14ac:dyDescent="0.2">
      <c r="A6" s="18" t="s">
        <v>1567</v>
      </c>
      <c r="B6" s="3">
        <v>1470</v>
      </c>
    </row>
    <row r="11" spans="1:3" x14ac:dyDescent="0.2">
      <c r="A11" s="5" t="s">
        <v>51</v>
      </c>
      <c r="B11">
        <f>IFERROR(GETPIVOTDATA("Employee Count",$A$3,"Gender","Female"),0)</f>
        <v>588</v>
      </c>
      <c r="C11" s="9">
        <f>IFERROR(B11/($B$11+$B$12),0)</f>
        <v>0.4</v>
      </c>
    </row>
    <row r="12" spans="1:3" x14ac:dyDescent="0.2">
      <c r="A12" s="5" t="s">
        <v>62</v>
      </c>
      <c r="B12">
        <f>IFERROR(GETPIVOTDATA("Employee Count",$A$3,"Gender","Male"),0)</f>
        <v>882</v>
      </c>
      <c r="C12" s="9">
        <f>IFERROR(B12/($B$11+$B$12),0)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3B3D5-D773-F24D-B505-003D1F92E369}">
  <dimension ref="A3:C8"/>
  <sheetViews>
    <sheetView workbookViewId="0">
      <selection activeCell="F21" sqref="F21"/>
    </sheetView>
  </sheetViews>
  <sheetFormatPr baseColWidth="10" defaultRowHeight="16" x14ac:dyDescent="0.2"/>
  <cols>
    <col min="1" max="1" width="23.6640625" bestFit="1" customWidth="1"/>
  </cols>
  <sheetData>
    <row r="3" spans="1:3" x14ac:dyDescent="0.2">
      <c r="A3" s="2" t="s">
        <v>1563</v>
      </c>
    </row>
    <row r="4" spans="1:3" x14ac:dyDescent="0.2">
      <c r="A4" s="11">
        <v>2.6265306122448981</v>
      </c>
    </row>
    <row r="7" spans="1:3" x14ac:dyDescent="0.2">
      <c r="A7" s="5" t="s">
        <v>1564</v>
      </c>
      <c r="B7" s="7">
        <f>GETPIVOTDATA("Job Satisfaction",$A$3)</f>
        <v>2.6265306122448981</v>
      </c>
      <c r="C7">
        <f>B7/4</f>
        <v>0.65663265306122454</v>
      </c>
    </row>
    <row r="8" spans="1:3" x14ac:dyDescent="0.2">
      <c r="A8" s="12" t="s">
        <v>1565</v>
      </c>
      <c r="B8" s="12">
        <f>4-B7</f>
        <v>1.3734693877551019</v>
      </c>
      <c r="C8">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C5742-6D1B-5343-BC80-E82D28AF507E}">
  <dimension ref="A3:B9"/>
  <sheetViews>
    <sheetView workbookViewId="0">
      <selection activeCell="B65" sqref="B65"/>
    </sheetView>
  </sheetViews>
  <sheetFormatPr baseColWidth="10" defaultRowHeight="16" x14ac:dyDescent="0.2"/>
  <cols>
    <col min="1" max="1" width="16.33203125" bestFit="1" customWidth="1"/>
    <col min="2" max="2" width="22.5" bestFit="1" customWidth="1"/>
  </cols>
  <sheetData>
    <row r="3" spans="1:2" x14ac:dyDescent="0.2">
      <c r="A3" s="13" t="s">
        <v>1566</v>
      </c>
      <c r="B3" s="2" t="s">
        <v>1555</v>
      </c>
    </row>
    <row r="4" spans="1:2" x14ac:dyDescent="0.2">
      <c r="A4" s="14" t="s">
        <v>134</v>
      </c>
      <c r="B4" s="15">
        <v>5</v>
      </c>
    </row>
    <row r="5" spans="1:2" x14ac:dyDescent="0.2">
      <c r="A5" s="16" t="s">
        <v>65</v>
      </c>
      <c r="B5" s="17">
        <v>31</v>
      </c>
    </row>
    <row r="6" spans="1:2" x14ac:dyDescent="0.2">
      <c r="A6" s="16" t="s">
        <v>55</v>
      </c>
      <c r="B6" s="17">
        <v>44</v>
      </c>
    </row>
    <row r="7" spans="1:2" x14ac:dyDescent="0.2">
      <c r="A7" s="16" t="s">
        <v>71</v>
      </c>
      <c r="B7" s="17">
        <v>58</v>
      </c>
    </row>
    <row r="8" spans="1:2" x14ac:dyDescent="0.2">
      <c r="A8" s="16" t="s">
        <v>77</v>
      </c>
      <c r="B8" s="17">
        <v>99</v>
      </c>
    </row>
    <row r="9" spans="1:2" x14ac:dyDescent="0.2">
      <c r="A9" s="18" t="s">
        <v>1567</v>
      </c>
      <c r="B9" s="3">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93EF6-BB21-2F46-A738-9FA768C3848D}">
  <dimension ref="A3:E13"/>
  <sheetViews>
    <sheetView workbookViewId="0">
      <selection activeCell="M44" sqref="M44"/>
    </sheetView>
  </sheetViews>
  <sheetFormatPr baseColWidth="10" defaultRowHeight="16" x14ac:dyDescent="0.2"/>
  <cols>
    <col min="1" max="1" width="23.1640625" bestFit="1" customWidth="1"/>
    <col min="2" max="2" width="22.5" bestFit="1" customWidth="1"/>
    <col min="4" max="4" width="23.1640625" customWidth="1"/>
  </cols>
  <sheetData>
    <row r="3" spans="1:5" x14ac:dyDescent="0.2">
      <c r="A3" s="13" t="s">
        <v>1566</v>
      </c>
      <c r="B3" s="2" t="s">
        <v>1555</v>
      </c>
      <c r="D3" s="5" t="s">
        <v>9</v>
      </c>
      <c r="E3" s="19" t="s">
        <v>0</v>
      </c>
    </row>
    <row r="4" spans="1:5" x14ac:dyDescent="0.2">
      <c r="A4" s="14" t="s">
        <v>83</v>
      </c>
      <c r="B4" s="15">
        <v>9</v>
      </c>
      <c r="D4" s="14" t="s">
        <v>83</v>
      </c>
      <c r="E4">
        <f>GETPIVOTDATA("CF_attrition count",$A$3,"Job Role","Healthcare Representative")</f>
        <v>9</v>
      </c>
    </row>
    <row r="5" spans="1:5" x14ac:dyDescent="0.2">
      <c r="A5" s="16" t="s">
        <v>163</v>
      </c>
      <c r="B5" s="17">
        <v>12</v>
      </c>
      <c r="D5" s="16" t="s">
        <v>163</v>
      </c>
      <c r="E5">
        <f>GETPIVOTDATA("CF_attrition count",$A$3,"Job Role","Human Resources")</f>
        <v>12</v>
      </c>
    </row>
    <row r="6" spans="1:5" x14ac:dyDescent="0.2">
      <c r="A6" s="16" t="s">
        <v>68</v>
      </c>
      <c r="B6" s="17">
        <v>62</v>
      </c>
      <c r="D6" s="16" t="s">
        <v>68</v>
      </c>
      <c r="E6">
        <f>GETPIVOTDATA("CF_attrition count",$A$3,"Job Role","Laboratory Technician")</f>
        <v>62</v>
      </c>
    </row>
    <row r="7" spans="1:5" x14ac:dyDescent="0.2">
      <c r="A7" s="16" t="s">
        <v>95</v>
      </c>
      <c r="B7" s="17">
        <v>5</v>
      </c>
      <c r="D7" s="16" t="s">
        <v>95</v>
      </c>
      <c r="E7">
        <f>GETPIVOTDATA("CF_attrition count",$A$3,"Job Role","Manager")</f>
        <v>5</v>
      </c>
    </row>
    <row r="8" spans="1:5" x14ac:dyDescent="0.2">
      <c r="A8" s="16" t="s">
        <v>81</v>
      </c>
      <c r="B8" s="17">
        <v>10</v>
      </c>
      <c r="D8" s="16" t="s">
        <v>81</v>
      </c>
      <c r="E8">
        <f>GETPIVOTDATA("CF_attrition count",$A$3,"Job Role","Manufacturing Director")</f>
        <v>10</v>
      </c>
    </row>
    <row r="9" spans="1:5" x14ac:dyDescent="0.2">
      <c r="A9" s="16" t="s">
        <v>101</v>
      </c>
      <c r="B9" s="17">
        <v>2</v>
      </c>
      <c r="D9" s="16" t="s">
        <v>101</v>
      </c>
      <c r="E9" s="5">
        <f>GETPIVOTDATA("CF_attrition count",$A$3,"Job Role","Research Director")</f>
        <v>2</v>
      </c>
    </row>
    <row r="10" spans="1:5" x14ac:dyDescent="0.2">
      <c r="A10" s="16" t="s">
        <v>63</v>
      </c>
      <c r="B10" s="17">
        <v>47</v>
      </c>
      <c r="D10" s="16" t="s">
        <v>63</v>
      </c>
      <c r="E10">
        <f>GETPIVOTDATA("CF_attrition count",$A$3,"Job Role","Research Scientist")</f>
        <v>47</v>
      </c>
    </row>
    <row r="11" spans="1:5" x14ac:dyDescent="0.2">
      <c r="A11" s="16" t="s">
        <v>52</v>
      </c>
      <c r="B11" s="17">
        <v>57</v>
      </c>
      <c r="D11" s="16" t="s">
        <v>52</v>
      </c>
      <c r="E11">
        <f>GETPIVOTDATA("CF_attrition count",$A$3,"Job Role","Sales Executive")</f>
        <v>57</v>
      </c>
    </row>
    <row r="12" spans="1:5" x14ac:dyDescent="0.2">
      <c r="A12" s="16" t="s">
        <v>99</v>
      </c>
      <c r="B12" s="17">
        <v>33</v>
      </c>
      <c r="D12" s="16" t="s">
        <v>99</v>
      </c>
      <c r="E12">
        <f>GETPIVOTDATA("CF_attrition count",$A$3,"Job Role","Sales Representative")</f>
        <v>33</v>
      </c>
    </row>
    <row r="13" spans="1:5" x14ac:dyDescent="0.2">
      <c r="A13" s="18" t="s">
        <v>1567</v>
      </c>
      <c r="B13" s="3">
        <v>237</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16B0B-3F84-D64A-A817-7B262D06BC0D}">
  <dimension ref="A3:B7"/>
  <sheetViews>
    <sheetView workbookViewId="0">
      <selection activeCell="E15" sqref="E15"/>
    </sheetView>
  </sheetViews>
  <sheetFormatPr baseColWidth="10" defaultRowHeight="16" x14ac:dyDescent="0.2"/>
  <cols>
    <col min="1" max="1" width="13" bestFit="1" customWidth="1"/>
    <col min="2" max="2" width="22.5" bestFit="1" customWidth="1"/>
  </cols>
  <sheetData>
    <row r="3" spans="1:2" x14ac:dyDescent="0.2">
      <c r="A3" s="13" t="s">
        <v>1566</v>
      </c>
      <c r="B3" s="2" t="s">
        <v>1555</v>
      </c>
    </row>
    <row r="4" spans="1:2" x14ac:dyDescent="0.2">
      <c r="A4" s="14" t="s">
        <v>161</v>
      </c>
      <c r="B4" s="20">
        <v>5.0632911392405063E-2</v>
      </c>
    </row>
    <row r="5" spans="1:2" x14ac:dyDescent="0.2">
      <c r="A5" s="16" t="s">
        <v>60</v>
      </c>
      <c r="B5" s="21">
        <v>0.56118143459915615</v>
      </c>
    </row>
    <row r="6" spans="1:2" x14ac:dyDescent="0.2">
      <c r="A6" s="16" t="s">
        <v>48</v>
      </c>
      <c r="B6" s="21">
        <v>0.3881856540084388</v>
      </c>
    </row>
    <row r="7" spans="1:2" x14ac:dyDescent="0.2">
      <c r="A7" s="18" t="s">
        <v>1567</v>
      </c>
      <c r="B7" s="22">
        <v>1</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Data</vt:lpstr>
      <vt:lpstr>Dashboard</vt:lpstr>
      <vt:lpstr>PT1</vt:lpstr>
      <vt:lpstr>Images</vt:lpstr>
      <vt:lpstr>PT2</vt:lpstr>
      <vt:lpstr>PT3</vt:lpstr>
      <vt:lpstr>PT4</vt:lpstr>
      <vt:lpstr>PT5</vt:lpstr>
      <vt:lpstr>PT6</vt:lpstr>
      <vt:lpstr>PT7</vt:lpstr>
      <vt:lpstr>PT8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rgallarmen@gmail.com</cp:lastModifiedBy>
  <dcterms:created xsi:type="dcterms:W3CDTF">2022-12-29T16:02:46Z</dcterms:created>
  <dcterms:modified xsi:type="dcterms:W3CDTF">2023-10-13T10:49:14Z</dcterms:modified>
</cp:coreProperties>
</file>