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enzo\OneDrive\Escritorio\Tareas ciclo5\Herramientas\"/>
    </mc:Choice>
  </mc:AlternateContent>
  <xr:revisionPtr revIDLastSave="0" documentId="8_{7BEB5FC6-CBC2-4F85-BC8F-DA9EE577DA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ciones financier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VMrf880eM+O8/L9zUuQ4RErwYHQ=="/>
    </ext>
  </extLst>
</workbook>
</file>

<file path=xl/calcChain.xml><?xml version="1.0" encoding="utf-8"?>
<calcChain xmlns="http://schemas.openxmlformats.org/spreadsheetml/2006/main">
  <c r="M7" i="1" l="1"/>
  <c r="D17" i="1"/>
  <c r="D14" i="1" s="1"/>
  <c r="C6" i="1"/>
  <c r="D6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7" i="1"/>
  <c r="D8" i="1"/>
  <c r="D20" i="1" l="1"/>
  <c r="D7" i="1"/>
  <c r="M8" i="1" l="1"/>
  <c r="M20" i="1"/>
  <c r="M32" i="1"/>
  <c r="L15" i="1"/>
  <c r="L27" i="1"/>
  <c r="L39" i="1"/>
  <c r="K10" i="1"/>
  <c r="K22" i="1"/>
  <c r="K34" i="1"/>
  <c r="M9" i="1"/>
  <c r="M21" i="1"/>
  <c r="M33" i="1"/>
  <c r="L16" i="1"/>
  <c r="L28" i="1"/>
  <c r="L40" i="1"/>
  <c r="K11" i="1"/>
  <c r="K23" i="1"/>
  <c r="K35" i="1"/>
  <c r="M10" i="1"/>
  <c r="M22" i="1"/>
  <c r="M34" i="1"/>
  <c r="L17" i="1"/>
  <c r="L29" i="1"/>
  <c r="L41" i="1"/>
  <c r="K12" i="1"/>
  <c r="K24" i="1"/>
  <c r="K7" i="1"/>
  <c r="K37" i="1"/>
  <c r="L31" i="1"/>
  <c r="K26" i="1"/>
  <c r="M12" i="1"/>
  <c r="M13" i="1"/>
  <c r="M25" i="1"/>
  <c r="M37" i="1"/>
  <c r="L8" i="1"/>
  <c r="L20" i="1"/>
  <c r="L32" i="1"/>
  <c r="K15" i="1"/>
  <c r="K27" i="1"/>
  <c r="K39" i="1"/>
  <c r="M14" i="1"/>
  <c r="M26" i="1"/>
  <c r="M38" i="1"/>
  <c r="L9" i="1"/>
  <c r="L21" i="1"/>
  <c r="L33" i="1"/>
  <c r="K16" i="1"/>
  <c r="K28" i="1"/>
  <c r="K40" i="1"/>
  <c r="M27" i="1"/>
  <c r="L10" i="1"/>
  <c r="L34" i="1"/>
  <c r="K17" i="1"/>
  <c r="K29" i="1"/>
  <c r="L24" i="1"/>
  <c r="K19" i="1"/>
  <c r="M23" i="1"/>
  <c r="K13" i="1"/>
  <c r="M24" i="1"/>
  <c r="M15" i="1"/>
  <c r="M39" i="1"/>
  <c r="L22" i="1"/>
  <c r="K41" i="1"/>
  <c r="L36" i="1"/>
  <c r="K31" i="1"/>
  <c r="K36" i="1"/>
  <c r="M35" i="1"/>
  <c r="L42" i="1"/>
  <c r="M36" i="1"/>
  <c r="K14" i="1"/>
  <c r="M16" i="1"/>
  <c r="M28" i="1"/>
  <c r="M40" i="1"/>
  <c r="L11" i="1"/>
  <c r="L23" i="1"/>
  <c r="L35" i="1"/>
  <c r="K18" i="1"/>
  <c r="K30" i="1"/>
  <c r="K42" i="1"/>
  <c r="C7" i="1"/>
  <c r="M17" i="1"/>
  <c r="M29" i="1"/>
  <c r="M41" i="1"/>
  <c r="L12" i="1"/>
  <c r="L7" i="1"/>
  <c r="L18" i="1"/>
  <c r="K25" i="1"/>
  <c r="L19" i="1"/>
  <c r="K38" i="1"/>
  <c r="M18" i="1"/>
  <c r="M30" i="1"/>
  <c r="M42" i="1"/>
  <c r="L13" i="1"/>
  <c r="L25" i="1"/>
  <c r="L37" i="1"/>
  <c r="K8" i="1"/>
  <c r="K20" i="1"/>
  <c r="K32" i="1"/>
  <c r="M19" i="1"/>
  <c r="M31" i="1"/>
  <c r="L14" i="1"/>
  <c r="L26" i="1"/>
  <c r="L38" i="1"/>
  <c r="K9" i="1"/>
  <c r="K21" i="1"/>
  <c r="K33" i="1"/>
  <c r="M11" i="1"/>
  <c r="L30" i="1"/>
</calcChain>
</file>

<file path=xl/sharedStrings.xml><?xml version="1.0" encoding="utf-8"?>
<sst xmlns="http://schemas.openxmlformats.org/spreadsheetml/2006/main" count="17" uniqueCount="14">
  <si>
    <t xml:space="preserve">Funciones Financieras </t>
  </si>
  <si>
    <t>Anual</t>
  </si>
  <si>
    <t>Mensual</t>
  </si>
  <si>
    <t>Cuadro de amortización</t>
  </si>
  <si>
    <t>Principal</t>
  </si>
  <si>
    <t>Mes</t>
  </si>
  <si>
    <t>Cuota</t>
  </si>
  <si>
    <t>Amortización</t>
  </si>
  <si>
    <t>Interes</t>
  </si>
  <si>
    <t>Saldo</t>
  </si>
  <si>
    <t>Duración</t>
  </si>
  <si>
    <t>Tasa</t>
  </si>
  <si>
    <t>Cuota mensual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</si>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</sst>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S/&quot;\ #,##0.00;[Red]\-&quot;S/&quot;\ #,##0.00"/>
    <numFmt numFmtId="165" formatCode="&quot;S/.&quot;#,##0.00"/>
    <numFmt numFmtId="166" formatCode="&quot;S/.&quot;#,##0.00;[Red]\-&quot;S/.&quot;#,##0.00"/>
    <numFmt numFmtId="167" formatCode="0.0000%"/>
  </numFmts>
  <fonts count="16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rial"/>
      <family val="2"/>
    </font>
    <font>
      <sz val="11"/>
      <color theme="8"/>
      <name val="Calibri"/>
      <family val="2"/>
    </font>
    <font>
      <sz val="9"/>
      <color theme="1"/>
      <name val="Calibri"/>
      <family val="2"/>
    </font>
    <font>
      <sz val="11"/>
      <color rgb="FF548135"/>
      <name val="Calibri"/>
      <family val="2"/>
    </font>
    <font>
      <sz val="11"/>
      <color rgb="FFFF0000"/>
      <name val="Calibri"/>
      <family val="2"/>
    </font>
    <font>
      <i/>
      <sz val="9"/>
      <color rgb="FFFF0000"/>
      <name val="Calibri"/>
      <family val="2"/>
    </font>
    <font>
      <sz val="11"/>
      <color rgb="FF7F6000"/>
      <name val="Calibri"/>
      <family val="2"/>
    </font>
    <font>
      <sz val="11"/>
      <color rgb="FF2F5496"/>
      <name val="Calibri"/>
      <family val="2"/>
    </font>
    <font>
      <sz val="11"/>
      <color theme="1"/>
      <name val="Arial"/>
      <family val="2"/>
    </font>
    <font>
      <sz val="11"/>
      <color theme="5"/>
      <name val="Calibri"/>
      <family val="2"/>
    </font>
    <font>
      <sz val="11"/>
      <color rgb="FFC55A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757070"/>
        <bgColor rgb="FF75707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/>
    <xf numFmtId="0" fontId="2" fillId="4" borderId="5" xfId="0" applyFont="1" applyFill="1" applyBorder="1"/>
    <xf numFmtId="165" fontId="2" fillId="0" borderId="5" xfId="0" applyNumberFormat="1" applyFont="1" applyBorder="1"/>
    <xf numFmtId="0" fontId="3" fillId="3" borderId="5" xfId="0" applyFont="1" applyFill="1" applyBorder="1" applyAlignment="1">
      <alignment horizontal="center" vertical="center"/>
    </xf>
    <xf numFmtId="0" fontId="2" fillId="0" borderId="5" xfId="0" applyFont="1" applyBorder="1"/>
    <xf numFmtId="166" fontId="2" fillId="0" borderId="0" xfId="0" applyNumberFormat="1" applyFont="1"/>
    <xf numFmtId="10" fontId="2" fillId="0" borderId="5" xfId="0" applyNumberFormat="1" applyFont="1" applyBorder="1"/>
    <xf numFmtId="167" fontId="5" fillId="0" borderId="5" xfId="0" applyNumberFormat="1" applyFont="1" applyBorder="1"/>
    <xf numFmtId="0" fontId="6" fillId="0" borderId="0" xfId="0" applyFont="1"/>
    <xf numFmtId="0" fontId="2" fillId="0" borderId="0" xfId="0" applyFont="1"/>
    <xf numFmtId="0" fontId="5" fillId="0" borderId="0" xfId="0" applyFont="1"/>
    <xf numFmtId="0" fontId="2" fillId="5" borderId="5" xfId="0" applyFont="1" applyFill="1" applyBorder="1"/>
    <xf numFmtId="166" fontId="7" fillId="0" borderId="5" xfId="0" applyNumberFormat="1" applyFont="1" applyBorder="1"/>
    <xf numFmtId="166" fontId="7" fillId="0" borderId="0" xfId="0" applyNumberFormat="1" applyFont="1"/>
    <xf numFmtId="167" fontId="8" fillId="0" borderId="5" xfId="0" applyNumberFormat="1" applyFont="1" applyBorder="1"/>
    <xf numFmtId="0" fontId="9" fillId="0" borderId="0" xfId="0" applyFont="1"/>
    <xf numFmtId="0" fontId="8" fillId="0" borderId="0" xfId="0" applyFont="1"/>
    <xf numFmtId="0" fontId="10" fillId="0" borderId="5" xfId="0" applyFont="1" applyBorder="1"/>
    <xf numFmtId="0" fontId="10" fillId="0" borderId="0" xfId="0" applyFont="1"/>
    <xf numFmtId="166" fontId="11" fillId="0" borderId="5" xfId="0" applyNumberFormat="1" applyFont="1" applyBorder="1"/>
    <xf numFmtId="0" fontId="11" fillId="0" borderId="0" xfId="0" applyFont="1"/>
    <xf numFmtId="165" fontId="2" fillId="0" borderId="0" xfId="0" applyNumberFormat="1" applyFont="1"/>
    <xf numFmtId="164" fontId="0" fillId="0" borderId="0" xfId="0" applyNumberFormat="1"/>
    <xf numFmtId="0" fontId="13" fillId="0" borderId="0" xfId="0" applyFont="1"/>
    <xf numFmtId="0" fontId="12" fillId="0" borderId="0" xfId="0" applyFont="1"/>
    <xf numFmtId="0" fontId="14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/>
    <xf numFmtId="166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247650</xdr:colOff>
      <xdr:row>1</xdr:row>
      <xdr:rowOff>314325</xdr:rowOff>
    </xdr:from>
    <xdr:ext cx="2638425" cy="7429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36313" y="3418050"/>
          <a:ext cx="2619375" cy="7239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Supongamos un préstamo (Principal) de 5000 soles, se debe pagar una cuota inicial del 10%. Para ello solicita un préstamo con una TEA de 12% y pagos mensuales de 148 soles con 15 centimos.</a:t>
          </a:r>
          <a:endParaRPr sz="900"/>
        </a:p>
      </xdr:txBody>
    </xdr:sp>
    <xdr:clientData fLocksWithSheet="0"/>
  </xdr:oneCellAnchor>
  <xdr:oneCellAnchor>
    <xdr:from>
      <xdr:col>10</xdr:col>
      <xdr:colOff>952500</xdr:colOff>
      <xdr:row>0</xdr:row>
      <xdr:rowOff>0</xdr:rowOff>
    </xdr:from>
    <xdr:ext cx="171450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workbookViewId="0">
      <selection activeCell="N13" sqref="N13:O13"/>
    </sheetView>
  </sheetViews>
  <sheetFormatPr baseColWidth="10" defaultColWidth="12.625" defaultRowHeight="15" customHeight="1" x14ac:dyDescent="0.2"/>
  <cols>
    <col min="1" max="1" width="3" customWidth="1"/>
    <col min="2" max="2" width="12.375" customWidth="1"/>
    <col min="3" max="4" width="12.5" customWidth="1"/>
    <col min="5" max="8" width="8.75" customWidth="1"/>
    <col min="9" max="9" width="4.25" customWidth="1"/>
    <col min="10" max="10" width="10.125" customWidth="1"/>
    <col min="11" max="11" width="12.5" customWidth="1"/>
    <col min="12" max="12" width="11.25" customWidth="1"/>
    <col min="13" max="13" width="12.5" customWidth="1"/>
    <col min="14" max="26" width="9.375" customWidth="1"/>
  </cols>
  <sheetData>
    <row r="1" spans="1:20" ht="84.75" customHeight="1" x14ac:dyDescent="0.2"/>
    <row r="2" spans="1:20" ht="24.75" customHeight="1" x14ac:dyDescent="0.35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20" ht="57" customHeight="1" x14ac:dyDescent="0.35"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5" spans="1:20" x14ac:dyDescent="0.25">
      <c r="C5" s="1" t="s">
        <v>1</v>
      </c>
      <c r="D5" s="1" t="s">
        <v>2</v>
      </c>
      <c r="I5" s="27" t="s">
        <v>3</v>
      </c>
      <c r="J5" s="28"/>
      <c r="K5" s="28"/>
      <c r="L5" s="28"/>
      <c r="M5" s="29"/>
    </row>
    <row r="6" spans="1:20" x14ac:dyDescent="0.25">
      <c r="B6" s="2" t="s">
        <v>4</v>
      </c>
      <c r="C6" s="3">
        <f>5000*0.9</f>
        <v>4500</v>
      </c>
      <c r="D6" s="3">
        <f>C6</f>
        <v>4500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</row>
    <row r="7" spans="1:20" x14ac:dyDescent="0.25">
      <c r="B7" s="2" t="s">
        <v>10</v>
      </c>
      <c r="C7" s="5">
        <f>D7/12</f>
        <v>3</v>
      </c>
      <c r="D7" s="5">
        <f>D17</f>
        <v>36</v>
      </c>
      <c r="I7">
        <v>1</v>
      </c>
      <c r="J7" s="6">
        <f>$D$11</f>
        <v>148.15</v>
      </c>
      <c r="K7" s="6">
        <f>PPMT($D$8,I7,$D$7,-$D$6)</f>
        <v>105.44977923389671</v>
      </c>
      <c r="L7" s="6">
        <f>IPMT($D$8,I7,$D$7,-$D$6)</f>
        <v>42.699568205623706</v>
      </c>
      <c r="M7" s="32">
        <f>PV($D$8,$D$7-I7,$D$11)</f>
        <v>-4394.5695776505681</v>
      </c>
    </row>
    <row r="8" spans="1:20" x14ac:dyDescent="0.25">
      <c r="B8" s="2" t="s">
        <v>11</v>
      </c>
      <c r="C8" s="7">
        <v>0.12</v>
      </c>
      <c r="D8" s="8">
        <f>NOMINAL(C8,12)/12</f>
        <v>9.4887929345830457E-3</v>
      </c>
      <c r="E8" s="9"/>
      <c r="I8">
        <v>2</v>
      </c>
      <c r="J8" s="6">
        <f t="shared" ref="J8:J42" si="0">$D$11</f>
        <v>148.15</v>
      </c>
      <c r="K8" s="6">
        <f t="shared" ref="K8:K42" si="1">PPMT($D$8,I8,$D$7,-$D$6)</f>
        <v>106.45037035404465</v>
      </c>
      <c r="L8" s="6">
        <f t="shared" ref="L8:L42" si="2">IPMT($D$8,I8,$D$7,-$D$6)</f>
        <v>41.698977085475768</v>
      </c>
      <c r="M8" s="32">
        <f t="shared" ref="M8:M42" si="3">PV($D$8,$D$7-I8,$D$11)</f>
        <v>-4288.118738409511</v>
      </c>
      <c r="N8" s="10"/>
    </row>
    <row r="9" spans="1:20" x14ac:dyDescent="0.25">
      <c r="D9" s="11"/>
      <c r="I9">
        <v>3</v>
      </c>
      <c r="J9" s="6">
        <f t="shared" si="0"/>
        <v>148.15</v>
      </c>
      <c r="K9" s="6">
        <f t="shared" si="1"/>
        <v>107.46045587614387</v>
      </c>
      <c r="L9" s="6">
        <f t="shared" si="2"/>
        <v>40.688891563376558</v>
      </c>
      <c r="M9" s="32">
        <f t="shared" si="3"/>
        <v>-4180.6578091971824</v>
      </c>
    </row>
    <row r="10" spans="1:20" x14ac:dyDescent="0.25">
      <c r="I10">
        <v>4</v>
      </c>
      <c r="J10" s="6">
        <f t="shared" si="0"/>
        <v>148.15</v>
      </c>
      <c r="K10" s="6">
        <f t="shared" si="1"/>
        <v>108.48012589060851</v>
      </c>
      <c r="L10" s="6">
        <f t="shared" si="2"/>
        <v>39.669221548911935</v>
      </c>
      <c r="M10" s="32">
        <f t="shared" si="3"/>
        <v>-4072.1772054790035</v>
      </c>
    </row>
    <row r="11" spans="1:20" x14ac:dyDescent="0.25">
      <c r="B11" s="2" t="s">
        <v>12</v>
      </c>
      <c r="C11" s="12"/>
      <c r="D11" s="13">
        <v>148.15</v>
      </c>
      <c r="E11" s="23"/>
      <c r="I11">
        <v>5</v>
      </c>
      <c r="J11" s="6">
        <f t="shared" si="0"/>
        <v>148.15</v>
      </c>
      <c r="K11" s="6">
        <f t="shared" si="1"/>
        <v>109.50947134270199</v>
      </c>
      <c r="L11" s="6">
        <f t="shared" si="2"/>
        <v>38.639876096818455</v>
      </c>
      <c r="M11" s="32">
        <f t="shared" si="3"/>
        <v>-3962.667251774722</v>
      </c>
      <c r="N11" s="10"/>
    </row>
    <row r="12" spans="1:20" x14ac:dyDescent="0.25">
      <c r="D12" s="14"/>
      <c r="I12">
        <v>6</v>
      </c>
      <c r="J12" s="6">
        <f t="shared" si="0"/>
        <v>148.15</v>
      </c>
      <c r="K12" s="6">
        <f t="shared" si="1"/>
        <v>110.54858404064855</v>
      </c>
      <c r="L12" s="6">
        <f t="shared" si="2"/>
        <v>37.600763398871898</v>
      </c>
      <c r="M12" s="32">
        <f t="shared" si="3"/>
        <v>-3852.1181807954649</v>
      </c>
    </row>
    <row r="13" spans="1:20" x14ac:dyDescent="0.25">
      <c r="I13">
        <v>7</v>
      </c>
      <c r="J13" s="6">
        <f t="shared" si="0"/>
        <v>148.15</v>
      </c>
      <c r="K13" s="6">
        <f t="shared" si="1"/>
        <v>111.59755666382158</v>
      </c>
      <c r="L13" s="6">
        <f t="shared" si="2"/>
        <v>36.551790775698827</v>
      </c>
      <c r="M13" s="32">
        <f t="shared" si="3"/>
        <v>-3740.5201325725739</v>
      </c>
    </row>
    <row r="14" spans="1:20" x14ac:dyDescent="0.25">
      <c r="B14" s="2" t="s">
        <v>11</v>
      </c>
      <c r="C14" s="12"/>
      <c r="D14" s="15">
        <f>RATE(D17,D11,-D6)</f>
        <v>9.4890472726045973E-3</v>
      </c>
      <c r="E14" s="24"/>
      <c r="F14" s="16"/>
      <c r="G14" s="16"/>
      <c r="H14" s="16"/>
      <c r="I14">
        <v>8</v>
      </c>
      <c r="J14" s="6">
        <f t="shared" si="0"/>
        <v>148.15</v>
      </c>
      <c r="K14" s="6">
        <f t="shared" si="1"/>
        <v>112.65648277100999</v>
      </c>
      <c r="L14" s="6">
        <f t="shared" si="2"/>
        <v>35.492864668510428</v>
      </c>
      <c r="M14" s="32">
        <f t="shared" si="3"/>
        <v>-3627.8631535781956</v>
      </c>
      <c r="N14" s="10"/>
    </row>
    <row r="15" spans="1:20" x14ac:dyDescent="0.25">
      <c r="D15" s="17"/>
      <c r="E15" s="25"/>
      <c r="I15">
        <v>9</v>
      </c>
      <c r="J15" s="6">
        <f t="shared" si="0"/>
        <v>148.15</v>
      </c>
      <c r="K15" s="6">
        <f t="shared" si="1"/>
        <v>113.72545680876254</v>
      </c>
      <c r="L15" s="6">
        <f t="shared" si="2"/>
        <v>34.423890630757889</v>
      </c>
      <c r="M15" s="32">
        <f t="shared" si="3"/>
        <v>-3514.137195837503</v>
      </c>
    </row>
    <row r="16" spans="1:20" x14ac:dyDescent="0.25">
      <c r="E16" s="25"/>
      <c r="I16">
        <v>10</v>
      </c>
      <c r="J16" s="6">
        <f t="shared" si="0"/>
        <v>148.15</v>
      </c>
      <c r="K16" s="6">
        <f t="shared" si="1"/>
        <v>114.80457411981176</v>
      </c>
      <c r="L16" s="6">
        <f t="shared" si="2"/>
        <v>33.344773319708679</v>
      </c>
      <c r="M16" s="32">
        <f t="shared" si="3"/>
        <v>-3399.332116032519</v>
      </c>
    </row>
    <row r="17" spans="2:13" x14ac:dyDescent="0.25">
      <c r="B17" s="2" t="s">
        <v>10</v>
      </c>
      <c r="C17" s="12"/>
      <c r="D17" s="18">
        <f>ROUND(NPER(D8,D11,-D6),2)</f>
        <v>36</v>
      </c>
      <c r="E17" s="26"/>
      <c r="I17">
        <v>11</v>
      </c>
      <c r="J17" s="6">
        <f t="shared" si="0"/>
        <v>148.15</v>
      </c>
      <c r="K17" s="6">
        <f t="shared" si="1"/>
        <v>115.89393095157764</v>
      </c>
      <c r="L17" s="6">
        <f t="shared" si="2"/>
        <v>32.255416487942796</v>
      </c>
      <c r="M17" s="32">
        <f t="shared" si="3"/>
        <v>-3283.4376745974273</v>
      </c>
    </row>
    <row r="18" spans="2:13" x14ac:dyDescent="0.25">
      <c r="D18" s="19"/>
      <c r="E18" s="19"/>
      <c r="I18">
        <v>12</v>
      </c>
      <c r="J18" s="6">
        <f t="shared" si="0"/>
        <v>148.15</v>
      </c>
      <c r="K18" s="6">
        <f t="shared" si="1"/>
        <v>116.99362446475202</v>
      </c>
      <c r="L18" s="6">
        <f t="shared" si="2"/>
        <v>31.155722974768402</v>
      </c>
      <c r="M18" s="32">
        <f t="shared" si="3"/>
        <v>-3166.4435348052921</v>
      </c>
    </row>
    <row r="19" spans="2:13" x14ac:dyDescent="0.25">
      <c r="E19" s="25"/>
      <c r="I19">
        <v>13</v>
      </c>
      <c r="J19" s="6">
        <f t="shared" si="0"/>
        <v>148.15</v>
      </c>
      <c r="K19" s="6">
        <f t="shared" si="1"/>
        <v>118.10375274196441</v>
      </c>
      <c r="L19" s="6">
        <f t="shared" si="2"/>
        <v>30.045594697556002</v>
      </c>
      <c r="M19" s="32">
        <f t="shared" si="3"/>
        <v>-3048.3392618461098</v>
      </c>
    </row>
    <row r="20" spans="2:13" x14ac:dyDescent="0.25">
      <c r="B20" s="2" t="s">
        <v>4</v>
      </c>
      <c r="C20" s="12"/>
      <c r="D20" s="20">
        <f>PV(D8,D17,-D11)</f>
        <v>4500.0198213641243</v>
      </c>
      <c r="E20" s="24"/>
      <c r="I20">
        <v>14</v>
      </c>
      <c r="J20" s="6">
        <f t="shared" si="0"/>
        <v>148.15</v>
      </c>
      <c r="K20" s="6">
        <f t="shared" si="1"/>
        <v>119.22441479653011</v>
      </c>
      <c r="L20" s="6">
        <f t="shared" si="2"/>
        <v>28.924932642990306</v>
      </c>
      <c r="M20" s="32">
        <f t="shared" si="3"/>
        <v>-2929.1143218961261</v>
      </c>
    </row>
    <row r="21" spans="2:13" x14ac:dyDescent="0.25">
      <c r="D21" s="21" t="s">
        <v>13</v>
      </c>
      <c r="E21" s="25"/>
      <c r="I21">
        <v>15</v>
      </c>
      <c r="J21" s="6">
        <f t="shared" si="0"/>
        <v>148.15</v>
      </c>
      <c r="K21" s="6">
        <f t="shared" si="1"/>
        <v>120.35571058128124</v>
      </c>
      <c r="L21" s="6">
        <f t="shared" si="2"/>
        <v>27.793636858239196</v>
      </c>
      <c r="M21" s="32">
        <f t="shared" si="3"/>
        <v>-2808.7580811783196</v>
      </c>
    </row>
    <row r="22" spans="2:13" x14ac:dyDescent="0.25">
      <c r="E22" s="25"/>
      <c r="I22">
        <v>16</v>
      </c>
      <c r="J22" s="6">
        <f t="shared" si="0"/>
        <v>148.15</v>
      </c>
      <c r="K22" s="6">
        <f t="shared" si="1"/>
        <v>121.49774099748161</v>
      </c>
      <c r="L22" s="6">
        <f t="shared" si="2"/>
        <v>26.651606442038815</v>
      </c>
      <c r="M22" s="32">
        <f t="shared" si="3"/>
        <v>-2687.2598050139568</v>
      </c>
    </row>
    <row r="23" spans="2:13" ht="15.75" customHeight="1" x14ac:dyDescent="0.25">
      <c r="I23">
        <v>17</v>
      </c>
      <c r="J23" s="6">
        <f t="shared" si="0"/>
        <v>148.15</v>
      </c>
      <c r="K23" s="6">
        <f t="shared" si="1"/>
        <v>122.65060790382631</v>
      </c>
      <c r="L23" s="6">
        <f t="shared" si="2"/>
        <v>25.498739535694106</v>
      </c>
      <c r="M23" s="32">
        <f t="shared" si="3"/>
        <v>-2564.6086568651617</v>
      </c>
    </row>
    <row r="24" spans="2:13" ht="15.75" customHeight="1" x14ac:dyDescent="0.25">
      <c r="C24" s="22"/>
      <c r="I24">
        <v>18</v>
      </c>
      <c r="J24" s="6">
        <f t="shared" si="0"/>
        <v>148.15</v>
      </c>
      <c r="K24" s="6">
        <f t="shared" si="1"/>
        <v>123.81441412552645</v>
      </c>
      <c r="L24" s="6">
        <f t="shared" si="2"/>
        <v>24.334933313993965</v>
      </c>
      <c r="M24" s="32">
        <f t="shared" si="3"/>
        <v>-2440.7936973683932</v>
      </c>
    </row>
    <row r="25" spans="2:13" ht="15.75" customHeight="1" x14ac:dyDescent="0.25">
      <c r="C25" s="6"/>
      <c r="I25">
        <v>19</v>
      </c>
      <c r="J25" s="6">
        <f t="shared" si="0"/>
        <v>148.15</v>
      </c>
      <c r="K25" s="6">
        <f t="shared" si="1"/>
        <v>124.9892634634803</v>
      </c>
      <c r="L25" s="6">
        <f t="shared" si="2"/>
        <v>23.160083976040131</v>
      </c>
      <c r="M25" s="32">
        <f t="shared" si="3"/>
        <v>-2315.803883358757</v>
      </c>
    </row>
    <row r="26" spans="2:13" ht="15.75" customHeight="1" x14ac:dyDescent="0.25">
      <c r="I26">
        <v>20</v>
      </c>
      <c r="J26" s="6">
        <f t="shared" si="0"/>
        <v>148.15</v>
      </c>
      <c r="K26" s="6">
        <f t="shared" si="1"/>
        <v>126.17526070353131</v>
      </c>
      <c r="L26" s="6">
        <f t="shared" si="2"/>
        <v>21.974086735989118</v>
      </c>
      <c r="M26" s="32">
        <f t="shared" si="3"/>
        <v>-2189.6280668850518</v>
      </c>
    </row>
    <row r="27" spans="2:13" ht="15.75" customHeight="1" x14ac:dyDescent="0.25">
      <c r="C27" s="6"/>
      <c r="I27">
        <v>21</v>
      </c>
      <c r="J27" s="6">
        <f t="shared" si="0"/>
        <v>148.15</v>
      </c>
      <c r="K27" s="6">
        <f t="shared" si="1"/>
        <v>127.37251162581416</v>
      </c>
      <c r="L27" s="6">
        <f t="shared" si="2"/>
        <v>20.776835813706278</v>
      </c>
      <c r="M27" s="32">
        <f t="shared" si="3"/>
        <v>-2062.2549942154765</v>
      </c>
    </row>
    <row r="28" spans="2:13" ht="15.75" customHeight="1" x14ac:dyDescent="0.25">
      <c r="I28">
        <v>22</v>
      </c>
      <c r="J28" s="6">
        <f t="shared" si="0"/>
        <v>148.15</v>
      </c>
      <c r="K28" s="6">
        <f t="shared" si="1"/>
        <v>128.58112301418927</v>
      </c>
      <c r="L28" s="6">
        <f t="shared" si="2"/>
        <v>19.568224425331159</v>
      </c>
      <c r="M28" s="32">
        <f t="shared" si="3"/>
        <v>-1933.6733048338956</v>
      </c>
    </row>
    <row r="29" spans="2:13" ht="15.75" customHeight="1" x14ac:dyDescent="0.25">
      <c r="I29">
        <v>23</v>
      </c>
      <c r="J29" s="6">
        <f t="shared" si="0"/>
        <v>148.15</v>
      </c>
      <c r="K29" s="6">
        <f t="shared" si="1"/>
        <v>129.80120266576708</v>
      </c>
      <c r="L29" s="6">
        <f t="shared" si="2"/>
        <v>18.348144773753361</v>
      </c>
      <c r="M29" s="32">
        <f t="shared" si="3"/>
        <v>-1803.8715304265934</v>
      </c>
    </row>
    <row r="30" spans="2:13" ht="15.75" customHeight="1" x14ac:dyDescent="0.25">
      <c r="I30">
        <v>24</v>
      </c>
      <c r="J30" s="6">
        <f t="shared" si="0"/>
        <v>148.15</v>
      </c>
      <c r="K30" s="6">
        <f t="shared" si="1"/>
        <v>131.0328594005224</v>
      </c>
      <c r="L30" s="6">
        <f t="shared" si="2"/>
        <v>17.11648803899805</v>
      </c>
      <c r="M30" s="32">
        <f t="shared" si="3"/>
        <v>-1672.8380938594012</v>
      </c>
    </row>
    <row r="31" spans="2:13" ht="15.75" customHeight="1" x14ac:dyDescent="0.25">
      <c r="I31">
        <v>25</v>
      </c>
      <c r="J31" s="6">
        <f t="shared" si="0"/>
        <v>148.15</v>
      </c>
      <c r="K31" s="6">
        <f t="shared" si="1"/>
        <v>132.27620307100028</v>
      </c>
      <c r="L31" s="6">
        <f t="shared" si="2"/>
        <v>15.87314436852016</v>
      </c>
      <c r="M31" s="32">
        <f t="shared" si="3"/>
        <v>-1540.5613081451158</v>
      </c>
    </row>
    <row r="32" spans="2:13" ht="15.75" customHeight="1" x14ac:dyDescent="0.25">
      <c r="I32">
        <v>26</v>
      </c>
      <c r="J32" s="6">
        <f t="shared" si="0"/>
        <v>148.15</v>
      </c>
      <c r="K32" s="6">
        <f t="shared" si="1"/>
        <v>133.53134457211382</v>
      </c>
      <c r="L32" s="6">
        <f t="shared" si="2"/>
        <v>14.618002867406579</v>
      </c>
      <c r="M32" s="32">
        <f t="shared" si="3"/>
        <v>-1407.0293754011348</v>
      </c>
    </row>
    <row r="33" spans="9:13" ht="15.75" customHeight="1" x14ac:dyDescent="0.25">
      <c r="I33">
        <v>27</v>
      </c>
      <c r="J33" s="6">
        <f t="shared" si="0"/>
        <v>148.15</v>
      </c>
      <c r="K33" s="6">
        <f t="shared" si="1"/>
        <v>134.79839585103508</v>
      </c>
      <c r="L33" s="6">
        <f t="shared" si="2"/>
        <v>13.350951588485335</v>
      </c>
      <c r="M33" s="32">
        <f t="shared" si="3"/>
        <v>-1272.2303857971888</v>
      </c>
    </row>
    <row r="34" spans="9:13" ht="15.75" customHeight="1" x14ac:dyDescent="0.25">
      <c r="I34">
        <v>28</v>
      </c>
      <c r="J34" s="6">
        <f t="shared" si="0"/>
        <v>148.15</v>
      </c>
      <c r="K34" s="6">
        <f t="shared" si="1"/>
        <v>136.07746991717954</v>
      </c>
      <c r="L34" s="6">
        <f t="shared" si="2"/>
        <v>12.071877522340902</v>
      </c>
      <c r="M34" s="32">
        <f t="shared" si="3"/>
        <v>-1136.1523164931041</v>
      </c>
    </row>
    <row r="35" spans="9:13" ht="15.75" customHeight="1" x14ac:dyDescent="0.25">
      <c r="I35">
        <v>29</v>
      </c>
      <c r="J35" s="6">
        <f t="shared" si="0"/>
        <v>148.15</v>
      </c>
      <c r="K35" s="6">
        <f t="shared" si="1"/>
        <v>137.36868085228559</v>
      </c>
      <c r="L35" s="6">
        <f t="shared" si="2"/>
        <v>10.780666587234832</v>
      </c>
      <c r="M35" s="32">
        <f t="shared" si="3"/>
        <v>-998.78303056645507</v>
      </c>
    </row>
    <row r="36" spans="9:13" ht="15.75" customHeight="1" x14ac:dyDescent="0.25">
      <c r="I36">
        <v>30</v>
      </c>
      <c r="J36" s="6">
        <f t="shared" si="0"/>
        <v>148.15</v>
      </c>
      <c r="K36" s="6">
        <f t="shared" si="1"/>
        <v>138.67214382058975</v>
      </c>
      <c r="L36" s="6">
        <f t="shared" si="2"/>
        <v>9.4772036189306696</v>
      </c>
      <c r="M36" s="32">
        <f t="shared" si="3"/>
        <v>-860.11027593007464</v>
      </c>
    </row>
    <row r="37" spans="9:13" ht="15.75" customHeight="1" x14ac:dyDescent="0.25">
      <c r="I37">
        <v>31</v>
      </c>
      <c r="J37" s="6">
        <f t="shared" si="0"/>
        <v>148.15</v>
      </c>
      <c r="K37" s="6">
        <f t="shared" si="1"/>
        <v>139.98797507909805</v>
      </c>
      <c r="L37" s="6">
        <f t="shared" si="2"/>
        <v>8.1613723604223747</v>
      </c>
      <c r="M37" s="32">
        <f t="shared" si="3"/>
        <v>-720.12168423927983</v>
      </c>
    </row>
    <row r="38" spans="9:13" ht="15.75" customHeight="1" x14ac:dyDescent="0.25">
      <c r="I38">
        <v>32</v>
      </c>
      <c r="J38" s="6">
        <f t="shared" si="0"/>
        <v>148.15</v>
      </c>
      <c r="K38" s="6">
        <f t="shared" si="1"/>
        <v>141.31629198795517</v>
      </c>
      <c r="L38" s="6">
        <f t="shared" si="2"/>
        <v>6.833055451565242</v>
      </c>
      <c r="M38" s="32">
        <f t="shared" si="3"/>
        <v>-578.80476978872946</v>
      </c>
    </row>
    <row r="39" spans="9:13" ht="15.75" customHeight="1" x14ac:dyDescent="0.25">
      <c r="I39">
        <v>33</v>
      </c>
      <c r="J39" s="6">
        <f t="shared" si="0"/>
        <v>148.15</v>
      </c>
      <c r="K39" s="6">
        <f t="shared" si="1"/>
        <v>142.65721302091197</v>
      </c>
      <c r="L39" s="6">
        <f t="shared" si="2"/>
        <v>5.4921344186084564</v>
      </c>
      <c r="M39" s="32">
        <f t="shared" si="3"/>
        <v>-436.14692839880433</v>
      </c>
    </row>
    <row r="40" spans="9:13" ht="15.75" customHeight="1" x14ac:dyDescent="0.25">
      <c r="I40">
        <v>34</v>
      </c>
      <c r="J40" s="6">
        <f t="shared" si="0"/>
        <v>148.15</v>
      </c>
      <c r="K40" s="6">
        <f t="shared" si="1"/>
        <v>144.01085777589211</v>
      </c>
      <c r="L40" s="6">
        <f t="shared" si="2"/>
        <v>4.1384896636283184</v>
      </c>
      <c r="M40" s="32">
        <f t="shared" si="3"/>
        <v>-292.13543629143368</v>
      </c>
    </row>
    <row r="41" spans="9:13" ht="15.75" customHeight="1" x14ac:dyDescent="0.25">
      <c r="I41">
        <v>35</v>
      </c>
      <c r="J41" s="6">
        <f t="shared" si="0"/>
        <v>148.15</v>
      </c>
      <c r="K41" s="6">
        <f t="shared" si="1"/>
        <v>145.37734698565924</v>
      </c>
      <c r="L41" s="6">
        <f t="shared" si="2"/>
        <v>2.7720004538611898</v>
      </c>
      <c r="M41" s="32">
        <f t="shared" si="3"/>
        <v>-146.75744895525594</v>
      </c>
    </row>
    <row r="42" spans="9:13" ht="15.75" customHeight="1" x14ac:dyDescent="0.25">
      <c r="I42">
        <v>36</v>
      </c>
      <c r="J42" s="6">
        <f t="shared" si="0"/>
        <v>148.15</v>
      </c>
      <c r="K42" s="6">
        <f t="shared" si="1"/>
        <v>146.75680252858518</v>
      </c>
      <c r="L42" s="6">
        <f t="shared" si="2"/>
        <v>1.3925449109352384</v>
      </c>
      <c r="M42" s="32">
        <f t="shared" si="3"/>
        <v>0</v>
      </c>
    </row>
    <row r="43" spans="9:13" ht="15.75" customHeight="1" x14ac:dyDescent="0.25">
      <c r="J43" s="6"/>
      <c r="K43" s="6"/>
      <c r="L43" s="6"/>
      <c r="M43" s="6"/>
    </row>
    <row r="44" spans="9:13" ht="15.75" customHeight="1" x14ac:dyDescent="0.25">
      <c r="J44" s="6"/>
      <c r="K44" s="6"/>
      <c r="L44" s="6"/>
      <c r="M44" s="6"/>
    </row>
    <row r="45" spans="9:13" ht="15.75" customHeight="1" x14ac:dyDescent="0.25">
      <c r="J45" s="6"/>
      <c r="K45" s="6"/>
      <c r="L45" s="6"/>
      <c r="M45" s="6"/>
    </row>
    <row r="46" spans="9:13" ht="15.75" customHeight="1" x14ac:dyDescent="0.25">
      <c r="J46" s="6"/>
      <c r="K46" s="6"/>
      <c r="L46" s="6"/>
      <c r="M46" s="6"/>
    </row>
    <row r="47" spans="9:13" ht="15.75" customHeight="1" x14ac:dyDescent="0.25">
      <c r="J47" s="6"/>
      <c r="K47" s="6"/>
      <c r="L47" s="6"/>
      <c r="M47" s="6"/>
    </row>
    <row r="48" spans="9:13" ht="15.75" customHeight="1" x14ac:dyDescent="0.25">
      <c r="J48" s="6"/>
      <c r="K48" s="6"/>
      <c r="L48" s="6"/>
      <c r="M48" s="6"/>
    </row>
    <row r="49" spans="10:13" ht="15.75" customHeight="1" x14ac:dyDescent="0.25">
      <c r="J49" s="6"/>
      <c r="K49" s="6"/>
      <c r="L49" s="6"/>
      <c r="M49" s="6"/>
    </row>
    <row r="50" spans="10:13" ht="15.75" customHeight="1" x14ac:dyDescent="0.25">
      <c r="J50" s="6"/>
      <c r="K50" s="6"/>
      <c r="L50" s="6"/>
      <c r="M50" s="6"/>
    </row>
    <row r="51" spans="10:13" ht="15.75" customHeight="1" x14ac:dyDescent="0.25">
      <c r="J51" s="6"/>
      <c r="K51" s="6"/>
      <c r="L51" s="6"/>
      <c r="M51" s="6"/>
    </row>
    <row r="52" spans="10:13" ht="15.75" customHeight="1" x14ac:dyDescent="0.25">
      <c r="J52" s="6"/>
      <c r="K52" s="6"/>
      <c r="L52" s="6"/>
      <c r="M52" s="6"/>
    </row>
    <row r="53" spans="10:13" ht="15.75" customHeight="1" x14ac:dyDescent="0.25">
      <c r="J53" s="6"/>
      <c r="K53" s="6"/>
      <c r="L53" s="6"/>
      <c r="M53" s="6"/>
    </row>
    <row r="54" spans="10:13" ht="15.75" customHeight="1" x14ac:dyDescent="0.25">
      <c r="J54" s="6"/>
      <c r="K54" s="6"/>
      <c r="L54" s="6"/>
      <c r="M54" s="6"/>
    </row>
    <row r="55" spans="10:13" ht="15.75" customHeight="1" x14ac:dyDescent="0.25">
      <c r="J55" s="6"/>
      <c r="K55" s="6"/>
      <c r="L55" s="6"/>
      <c r="M55" s="6"/>
    </row>
    <row r="56" spans="10:13" ht="15.75" customHeight="1" x14ac:dyDescent="0.25">
      <c r="J56" s="6"/>
      <c r="K56" s="6"/>
      <c r="L56" s="6"/>
      <c r="M56" s="6"/>
    </row>
    <row r="57" spans="10:13" ht="15.75" customHeight="1" x14ac:dyDescent="0.25">
      <c r="J57" s="6"/>
      <c r="K57" s="6"/>
      <c r="L57" s="6"/>
      <c r="M57" s="6"/>
    </row>
    <row r="58" spans="10:13" ht="15.75" customHeight="1" x14ac:dyDescent="0.25">
      <c r="J58" s="6"/>
      <c r="K58" s="6"/>
      <c r="L58" s="6"/>
      <c r="M58" s="6"/>
    </row>
    <row r="59" spans="10:13" ht="15.75" customHeight="1" x14ac:dyDescent="0.25">
      <c r="J59" s="6"/>
      <c r="K59" s="6"/>
      <c r="L59" s="6"/>
      <c r="M59" s="6"/>
    </row>
    <row r="60" spans="10:13" ht="15.75" customHeight="1" x14ac:dyDescent="0.25">
      <c r="J60" s="6"/>
      <c r="K60" s="6"/>
      <c r="L60" s="6"/>
      <c r="M60" s="6"/>
    </row>
    <row r="61" spans="10:13" ht="15.75" customHeight="1" x14ac:dyDescent="0.25">
      <c r="J61" s="6"/>
      <c r="K61" s="6"/>
      <c r="L61" s="6"/>
      <c r="M61" s="6"/>
    </row>
    <row r="62" spans="10:13" ht="15.75" customHeight="1" x14ac:dyDescent="0.25">
      <c r="J62" s="6"/>
      <c r="K62" s="6"/>
      <c r="L62" s="6"/>
      <c r="M62" s="6"/>
    </row>
    <row r="63" spans="10:13" ht="15.75" customHeight="1" x14ac:dyDescent="0.25">
      <c r="J63" s="6"/>
      <c r="K63" s="6"/>
      <c r="L63" s="6"/>
      <c r="M63" s="6"/>
    </row>
    <row r="64" spans="10:13" ht="15.75" customHeight="1" x14ac:dyDescent="0.25">
      <c r="J64" s="6"/>
      <c r="K64" s="6"/>
      <c r="L64" s="6"/>
      <c r="M64" s="6"/>
    </row>
    <row r="65" spans="10:13" ht="15.75" customHeight="1" x14ac:dyDescent="0.25">
      <c r="J65" s="6"/>
      <c r="K65" s="6"/>
      <c r="L65" s="6"/>
      <c r="M65" s="6"/>
    </row>
    <row r="66" spans="10:13" ht="15.75" customHeight="1" x14ac:dyDescent="0.25">
      <c r="J66" s="6"/>
      <c r="K66" s="6"/>
      <c r="L66" s="6"/>
      <c r="M66" s="6"/>
    </row>
    <row r="67" spans="10:13" ht="15.75" customHeight="1" x14ac:dyDescent="0.25">
      <c r="J67" s="6"/>
      <c r="K67" s="6"/>
      <c r="L67" s="6"/>
      <c r="M67" s="6"/>
    </row>
    <row r="68" spans="10:13" ht="15.75" customHeight="1" x14ac:dyDescent="0.25">
      <c r="J68" s="6"/>
      <c r="K68" s="6"/>
      <c r="L68" s="6"/>
      <c r="M68" s="6"/>
    </row>
    <row r="69" spans="10:13" ht="15.75" customHeight="1" x14ac:dyDescent="0.25">
      <c r="J69" s="6"/>
      <c r="K69" s="6"/>
      <c r="L69" s="6"/>
      <c r="M69" s="6"/>
    </row>
    <row r="70" spans="10:13" ht="15.75" customHeight="1" x14ac:dyDescent="0.25">
      <c r="J70" s="6"/>
      <c r="K70" s="6"/>
      <c r="L70" s="6"/>
      <c r="M70" s="6"/>
    </row>
    <row r="71" spans="10:13" ht="15.75" customHeight="1" x14ac:dyDescent="0.25">
      <c r="J71" s="6"/>
      <c r="K71" s="6"/>
      <c r="L71" s="6"/>
      <c r="M71" s="6"/>
    </row>
    <row r="72" spans="10:13" ht="15.75" customHeight="1" x14ac:dyDescent="0.25">
      <c r="J72" s="6"/>
      <c r="K72" s="6"/>
      <c r="L72" s="6"/>
      <c r="M72" s="6"/>
    </row>
    <row r="73" spans="10:13" ht="15.75" customHeight="1" x14ac:dyDescent="0.25">
      <c r="J73" s="6"/>
      <c r="K73" s="6"/>
      <c r="L73" s="6"/>
      <c r="M73" s="6"/>
    </row>
    <row r="74" spans="10:13" ht="15.75" customHeight="1" x14ac:dyDescent="0.25">
      <c r="J74" s="6"/>
      <c r="K74" s="6"/>
      <c r="L74" s="6"/>
      <c r="M74" s="6"/>
    </row>
    <row r="75" spans="10:13" ht="15.75" customHeight="1" x14ac:dyDescent="0.25">
      <c r="J75" s="6"/>
      <c r="K75" s="6"/>
      <c r="L75" s="6"/>
      <c r="M75" s="6"/>
    </row>
    <row r="76" spans="10:13" ht="15.75" customHeight="1" x14ac:dyDescent="0.25">
      <c r="J76" s="6"/>
      <c r="K76" s="6"/>
      <c r="L76" s="6"/>
      <c r="M76" s="6"/>
    </row>
    <row r="77" spans="10:13" ht="15.75" customHeight="1" x14ac:dyDescent="0.25">
      <c r="J77" s="6"/>
      <c r="K77" s="6"/>
      <c r="L77" s="6"/>
      <c r="M77" s="6"/>
    </row>
    <row r="78" spans="10:13" ht="15.75" customHeight="1" x14ac:dyDescent="0.25">
      <c r="J78" s="6"/>
      <c r="K78" s="6"/>
      <c r="L78" s="6"/>
      <c r="M78" s="6"/>
    </row>
    <row r="79" spans="10:13" ht="15.75" customHeight="1" x14ac:dyDescent="0.25">
      <c r="J79" s="6"/>
      <c r="K79" s="6"/>
      <c r="L79" s="6"/>
      <c r="M79" s="6"/>
    </row>
    <row r="80" spans="10:13" ht="15.75" customHeight="1" x14ac:dyDescent="0.25">
      <c r="J80" s="6"/>
      <c r="K80" s="6"/>
      <c r="L80" s="6"/>
      <c r="M80" s="6"/>
    </row>
    <row r="81" spans="10:13" ht="15.75" customHeight="1" x14ac:dyDescent="0.25">
      <c r="J81" s="6"/>
      <c r="K81" s="6"/>
      <c r="L81" s="6"/>
      <c r="M81" s="6"/>
    </row>
    <row r="82" spans="10:13" ht="15.75" customHeight="1" x14ac:dyDescent="0.25">
      <c r="J82" s="6"/>
      <c r="K82" s="6"/>
      <c r="L82" s="6"/>
      <c r="M82" s="6"/>
    </row>
    <row r="83" spans="10:13" ht="15.75" customHeight="1" x14ac:dyDescent="0.25">
      <c r="J83" s="6"/>
      <c r="K83" s="6"/>
      <c r="L83" s="6"/>
      <c r="M83" s="6"/>
    </row>
    <row r="84" spans="10:13" ht="15.75" customHeight="1" x14ac:dyDescent="0.25">
      <c r="J84" s="6"/>
      <c r="K84" s="6"/>
      <c r="L84" s="6"/>
      <c r="M84" s="6"/>
    </row>
    <row r="85" spans="10:13" ht="15.75" customHeight="1" x14ac:dyDescent="0.25">
      <c r="J85" s="6"/>
      <c r="K85" s="6"/>
      <c r="L85" s="6"/>
      <c r="M85" s="6"/>
    </row>
    <row r="86" spans="10:13" ht="15.75" customHeight="1" x14ac:dyDescent="0.25">
      <c r="J86" s="6"/>
      <c r="K86" s="6"/>
      <c r="L86" s="6"/>
      <c r="M86" s="6"/>
    </row>
    <row r="87" spans="10:13" ht="15.75" customHeight="1" x14ac:dyDescent="0.25">
      <c r="J87" s="6"/>
      <c r="K87" s="6"/>
      <c r="L87" s="6"/>
      <c r="M87" s="6"/>
    </row>
    <row r="88" spans="10:13" ht="15.75" customHeight="1" x14ac:dyDescent="0.25">
      <c r="J88" s="6"/>
      <c r="K88" s="6"/>
      <c r="L88" s="6"/>
      <c r="M88" s="6"/>
    </row>
    <row r="89" spans="10:13" ht="15.75" customHeight="1" x14ac:dyDescent="0.25">
      <c r="J89" s="6"/>
      <c r="K89" s="6"/>
      <c r="L89" s="6"/>
      <c r="M89" s="6"/>
    </row>
    <row r="90" spans="10:13" ht="15.75" customHeight="1" x14ac:dyDescent="0.25">
      <c r="J90" s="6"/>
      <c r="K90" s="6"/>
      <c r="L90" s="6"/>
      <c r="M90" s="6"/>
    </row>
    <row r="91" spans="10:13" ht="15.75" customHeight="1" x14ac:dyDescent="0.25">
      <c r="J91" s="6"/>
      <c r="K91" s="6"/>
      <c r="L91" s="6"/>
      <c r="M91" s="6"/>
    </row>
    <row r="92" spans="10:13" ht="15.75" customHeight="1" x14ac:dyDescent="0.25">
      <c r="J92" s="6"/>
      <c r="K92" s="6"/>
      <c r="L92" s="6"/>
      <c r="M92" s="6"/>
    </row>
    <row r="93" spans="10:13" ht="15.75" customHeight="1" x14ac:dyDescent="0.25">
      <c r="J93" s="6"/>
      <c r="K93" s="6"/>
      <c r="L93" s="6"/>
      <c r="M93" s="6"/>
    </row>
    <row r="94" spans="10:13" ht="15.75" customHeight="1" x14ac:dyDescent="0.25">
      <c r="J94" s="6"/>
      <c r="K94" s="6"/>
      <c r="L94" s="6"/>
      <c r="M94" s="6"/>
    </row>
    <row r="95" spans="10:13" ht="15.75" customHeight="1" x14ac:dyDescent="0.25">
      <c r="J95" s="6"/>
      <c r="K95" s="6"/>
      <c r="L95" s="6"/>
      <c r="M95" s="6"/>
    </row>
    <row r="96" spans="10:13" ht="15.75" customHeight="1" x14ac:dyDescent="0.25">
      <c r="J96" s="6"/>
      <c r="K96" s="6"/>
      <c r="L96" s="6"/>
      <c r="M96" s="6"/>
    </row>
    <row r="97" spans="10:13" ht="15.75" customHeight="1" x14ac:dyDescent="0.25">
      <c r="J97" s="6"/>
      <c r="K97" s="6"/>
      <c r="L97" s="6"/>
      <c r="M97" s="6"/>
    </row>
    <row r="98" spans="10:13" ht="15.75" customHeight="1" x14ac:dyDescent="0.25">
      <c r="J98" s="6"/>
      <c r="K98" s="6"/>
      <c r="L98" s="6"/>
      <c r="M98" s="6"/>
    </row>
    <row r="99" spans="10:13" ht="15.75" customHeight="1" x14ac:dyDescent="0.25">
      <c r="J99" s="6"/>
      <c r="K99" s="6"/>
      <c r="L99" s="6"/>
      <c r="M99" s="6"/>
    </row>
    <row r="100" spans="10:13" ht="15.75" customHeight="1" x14ac:dyDescent="0.25">
      <c r="J100" s="6"/>
      <c r="K100" s="6"/>
      <c r="L100" s="6"/>
      <c r="M100" s="6"/>
    </row>
    <row r="101" spans="10:13" ht="15.75" customHeight="1" x14ac:dyDescent="0.25">
      <c r="J101" s="6"/>
      <c r="K101" s="6"/>
      <c r="L101" s="6"/>
      <c r="M101" s="6"/>
    </row>
    <row r="102" spans="10:13" ht="15.75" customHeight="1" x14ac:dyDescent="0.25">
      <c r="J102" s="6"/>
      <c r="K102" s="6"/>
      <c r="L102" s="6"/>
      <c r="M102" s="6"/>
    </row>
    <row r="103" spans="10:13" ht="15.75" customHeight="1" x14ac:dyDescent="0.25">
      <c r="J103" s="6"/>
      <c r="K103" s="6"/>
      <c r="L103" s="6"/>
      <c r="M103" s="6"/>
    </row>
    <row r="104" spans="10:13" ht="15.75" customHeight="1" x14ac:dyDescent="0.25">
      <c r="J104" s="6"/>
      <c r="K104" s="6"/>
      <c r="L104" s="6"/>
      <c r="M104" s="6"/>
    </row>
    <row r="105" spans="10:13" ht="15.75" customHeight="1" x14ac:dyDescent="0.25">
      <c r="J105" s="6"/>
      <c r="K105" s="6"/>
      <c r="L105" s="6"/>
      <c r="M105" s="6"/>
    </row>
    <row r="106" spans="10:13" ht="15.75" customHeight="1" x14ac:dyDescent="0.25">
      <c r="J106" s="6"/>
      <c r="K106" s="6"/>
      <c r="L106" s="6"/>
      <c r="M106" s="6"/>
    </row>
    <row r="107" spans="10:13" ht="15.75" customHeight="1" x14ac:dyDescent="0.25">
      <c r="J107" s="6"/>
      <c r="K107" s="6"/>
      <c r="L107" s="6"/>
      <c r="M107" s="6"/>
    </row>
    <row r="108" spans="10:13" ht="15.75" customHeight="1" x14ac:dyDescent="0.25">
      <c r="J108" s="6"/>
      <c r="K108" s="6"/>
      <c r="L108" s="6"/>
      <c r="M108" s="6"/>
    </row>
    <row r="109" spans="10:13" ht="15.75" customHeight="1" x14ac:dyDescent="0.25">
      <c r="J109" s="6"/>
      <c r="K109" s="6"/>
      <c r="L109" s="6"/>
      <c r="M109" s="6"/>
    </row>
    <row r="110" spans="10:13" ht="15.75" customHeight="1" x14ac:dyDescent="0.25">
      <c r="J110" s="6"/>
      <c r="K110" s="6"/>
      <c r="L110" s="6"/>
      <c r="M110" s="6"/>
    </row>
    <row r="111" spans="10:13" ht="15.75" customHeight="1" x14ac:dyDescent="0.25">
      <c r="J111" s="6"/>
      <c r="K111" s="6"/>
      <c r="L111" s="6"/>
      <c r="M111" s="6"/>
    </row>
    <row r="112" spans="10:13" ht="15.75" customHeight="1" x14ac:dyDescent="0.25">
      <c r="J112" s="6"/>
      <c r="K112" s="6"/>
      <c r="L112" s="6"/>
      <c r="M112" s="6"/>
    </row>
    <row r="113" spans="10:13" ht="15.75" customHeight="1" x14ac:dyDescent="0.25">
      <c r="J113" s="6"/>
      <c r="K113" s="6"/>
      <c r="L113" s="6"/>
      <c r="M113" s="6"/>
    </row>
    <row r="114" spans="10:13" ht="15.75" customHeight="1" x14ac:dyDescent="0.25">
      <c r="J114" s="6"/>
      <c r="K114" s="6"/>
      <c r="L114" s="6"/>
      <c r="M114" s="6"/>
    </row>
    <row r="115" spans="10:13" ht="15.75" customHeight="1" x14ac:dyDescent="0.25">
      <c r="J115" s="6"/>
      <c r="K115" s="6"/>
      <c r="L115" s="6"/>
      <c r="M115" s="6"/>
    </row>
    <row r="116" spans="10:13" ht="15.75" customHeight="1" x14ac:dyDescent="0.25">
      <c r="J116" s="6"/>
      <c r="K116" s="6"/>
      <c r="L116" s="6"/>
      <c r="M116" s="6"/>
    </row>
    <row r="117" spans="10:13" ht="15.75" customHeight="1" x14ac:dyDescent="0.25">
      <c r="J117" s="6"/>
      <c r="K117" s="6"/>
      <c r="L117" s="6"/>
      <c r="M117" s="6"/>
    </row>
    <row r="118" spans="10:13" ht="15.75" customHeight="1" x14ac:dyDescent="0.25">
      <c r="J118" s="6"/>
      <c r="K118" s="6"/>
      <c r="L118" s="6"/>
      <c r="M118" s="6"/>
    </row>
    <row r="119" spans="10:13" ht="15.75" customHeight="1" x14ac:dyDescent="0.25">
      <c r="J119" s="6"/>
      <c r="K119" s="6"/>
      <c r="L119" s="6"/>
      <c r="M119" s="6"/>
    </row>
    <row r="120" spans="10:13" ht="15.75" customHeight="1" x14ac:dyDescent="0.25">
      <c r="J120" s="6"/>
      <c r="K120" s="6"/>
      <c r="L120" s="6"/>
      <c r="M120" s="6"/>
    </row>
    <row r="121" spans="10:13" ht="15.75" customHeight="1" x14ac:dyDescent="0.25">
      <c r="J121" s="6"/>
      <c r="K121" s="6"/>
      <c r="L121" s="6"/>
      <c r="M121" s="6"/>
    </row>
    <row r="122" spans="10:13" ht="15.75" customHeight="1" x14ac:dyDescent="0.25">
      <c r="J122" s="6"/>
      <c r="K122" s="6"/>
      <c r="L122" s="6"/>
      <c r="M122" s="6"/>
    </row>
    <row r="123" spans="10:13" ht="15.75" customHeight="1" x14ac:dyDescent="0.25">
      <c r="J123" s="6"/>
      <c r="K123" s="6"/>
      <c r="L123" s="6"/>
      <c r="M123" s="6"/>
    </row>
    <row r="124" spans="10:13" ht="15.75" customHeight="1" x14ac:dyDescent="0.25">
      <c r="J124" s="6"/>
      <c r="K124" s="6"/>
      <c r="L124" s="6"/>
      <c r="M124" s="6"/>
    </row>
    <row r="125" spans="10:13" ht="15.75" customHeight="1" x14ac:dyDescent="0.25">
      <c r="J125" s="6"/>
      <c r="K125" s="6"/>
      <c r="L125" s="6"/>
      <c r="M125" s="6"/>
    </row>
    <row r="126" spans="10:13" ht="15.75" customHeight="1" x14ac:dyDescent="0.25">
      <c r="J126" s="6"/>
      <c r="K126" s="6"/>
      <c r="L126" s="6"/>
      <c r="M126" s="6"/>
    </row>
    <row r="127" spans="10:13" ht="15.75" customHeight="1" x14ac:dyDescent="0.2"/>
    <row r="128" spans="10:13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3">
    <mergeCell ref="I5:M5"/>
    <mergeCell ref="A2:M2"/>
    <mergeCell ref="H3:T3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financieras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DOCENTE - Jhon Paul Anampa García</dc:creator>
  <cp:keywords/>
  <dc:description/>
  <cp:lastModifiedBy>Renzo Daniel Falconi Rodriguez</cp:lastModifiedBy>
  <cp:revision/>
  <dcterms:created xsi:type="dcterms:W3CDTF">2019-10-26T19:04:05Z</dcterms:created>
  <dcterms:modified xsi:type="dcterms:W3CDTF">2022-05-14T03:30:09Z</dcterms:modified>
  <cp:category/>
  <cp:contentStatus/>
</cp:coreProperties>
</file>