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renzo\OneDrive\Escritorio\Tareas ciclo5\Herramientas\"/>
    </mc:Choice>
  </mc:AlternateContent>
  <xr:revisionPtr revIDLastSave="0" documentId="13_ncr:1_{895779CA-A9F0-41EB-9E6C-392F3776F734}" xr6:coauthVersionLast="47" xr6:coauthVersionMax="47" xr10:uidLastSave="{00000000-0000-0000-0000-000000000000}"/>
  <bookViews>
    <workbookView xWindow="-120" yWindow="-120" windowWidth="29040" windowHeight="15840" firstSheet="2" activeTab="6" xr2:uid="{00000000-000D-0000-FFFF-FFFF00000000}"/>
  </bookViews>
  <sheets>
    <sheet name="1- CONTAR.BLANCO 2-CONTARA" sheetId="1" r:id="rId1"/>
    <sheet name="3-CONTAR.SI  4-CONTAR" sheetId="2" r:id="rId2"/>
    <sheet name="5-CONTAR.SI.CONJUNTO" sheetId="3" r:id="rId3"/>
    <sheet name="6-MAX  7-MIN" sheetId="4" r:id="rId4"/>
    <sheet name="8-PROMEDIO  9-PROMEDIO.SI" sheetId="5" r:id="rId5"/>
    <sheet name="10-PROMEDIO.SI.CONJUNTO" sheetId="6" r:id="rId6"/>
    <sheet name="11- K-esimo Mayor 12- Menor" sheetId="7" r:id="rId7"/>
  </sheets>
  <definedNames>
    <definedName name="_xlnm._FilterDatabase" localSheetId="5" hidden="1">'10-PROMEDIO.SI.CONJUNTO'!$B$11:$J$28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C5sInTowKnJ9LxUxHepXuUsHFzg=="/>
    </ext>
  </extLst>
</workbook>
</file>

<file path=xl/calcChain.xml><?xml version="1.0" encoding="utf-8"?>
<calcChain xmlns="http://schemas.openxmlformats.org/spreadsheetml/2006/main">
  <c r="N28" i="7" l="1"/>
  <c r="N27" i="7"/>
  <c r="N26" i="7"/>
  <c r="N25" i="7"/>
  <c r="E28" i="7"/>
  <c r="E27" i="7"/>
  <c r="E26" i="7"/>
  <c r="E25" i="7"/>
  <c r="J35" i="6"/>
  <c r="J34" i="6"/>
  <c r="J33" i="6"/>
  <c r="J32" i="6"/>
  <c r="J31" i="6"/>
  <c r="O22" i="5"/>
  <c r="O21" i="5"/>
  <c r="O20" i="5"/>
  <c r="O19" i="5"/>
  <c r="O18" i="5"/>
  <c r="L13" i="5"/>
  <c r="I13" i="5"/>
  <c r="J11" i="4"/>
  <c r="G11" i="4"/>
  <c r="I33" i="3"/>
  <c r="I32" i="3"/>
  <c r="I31" i="3"/>
  <c r="I30" i="3"/>
  <c r="H29" i="2"/>
  <c r="H28" i="2"/>
  <c r="H27" i="2"/>
  <c r="H26" i="2"/>
  <c r="H25" i="2"/>
  <c r="H24" i="2"/>
  <c r="K13" i="2"/>
  <c r="I15" i="2"/>
  <c r="I13" i="2"/>
  <c r="I14" i="2"/>
  <c r="I12" i="2"/>
  <c r="C1" i="1"/>
  <c r="P22" i="7"/>
  <c r="O22" i="7"/>
  <c r="Q22" i="7" s="1"/>
  <c r="G22" i="7"/>
  <c r="P21" i="7"/>
  <c r="O21" i="7"/>
  <c r="Q21" i="7" s="1"/>
  <c r="G21" i="7"/>
  <c r="P20" i="7"/>
  <c r="O20" i="7"/>
  <c r="Q20" i="7" s="1"/>
  <c r="G20" i="7"/>
  <c r="P19" i="7"/>
  <c r="O19" i="7"/>
  <c r="Q19" i="7" s="1"/>
  <c r="G19" i="7"/>
  <c r="P18" i="7"/>
  <c r="O18" i="7"/>
  <c r="Q18" i="7" s="1"/>
  <c r="G18" i="7"/>
  <c r="P17" i="7"/>
  <c r="O17" i="7"/>
  <c r="Q17" i="7" s="1"/>
  <c r="G17" i="7"/>
  <c r="P16" i="7"/>
  <c r="O16" i="7"/>
  <c r="Q16" i="7" s="1"/>
  <c r="G16" i="7"/>
  <c r="P15" i="7"/>
  <c r="O15" i="7"/>
  <c r="Q15" i="7" s="1"/>
  <c r="G15" i="7"/>
  <c r="P14" i="7"/>
  <c r="O14" i="7"/>
  <c r="Q14" i="7" s="1"/>
  <c r="G14" i="7"/>
  <c r="P13" i="7"/>
  <c r="O13" i="7"/>
  <c r="Q13" i="7" s="1"/>
  <c r="G13" i="7"/>
  <c r="P12" i="7"/>
  <c r="O12" i="7"/>
  <c r="G12" i="7"/>
  <c r="J36" i="6"/>
  <c r="F19" i="1"/>
  <c r="D19" i="1"/>
  <c r="Q12" i="7" l="1"/>
</calcChain>
</file>

<file path=xl/sharedStrings.xml><?xml version="1.0" encoding="utf-8"?>
<sst xmlns="http://schemas.openxmlformats.org/spreadsheetml/2006/main" count="557" uniqueCount="285">
  <si>
    <t>Ejercicio 1</t>
  </si>
  <si>
    <t>FUNCIONES  ESTADISTICAS</t>
  </si>
  <si>
    <t>CONTAR.BLANCO</t>
  </si>
  <si>
    <t>CONTARA</t>
  </si>
  <si>
    <t>APELLIDO</t>
  </si>
  <si>
    <t>NOMBRE</t>
  </si>
  <si>
    <t>EDAD</t>
  </si>
  <si>
    <t>SEXO</t>
  </si>
  <si>
    <t>TELEFONO</t>
  </si>
  <si>
    <r>
      <rPr>
        <sz val="10"/>
        <rFont val="Arial"/>
      </rPr>
      <t xml:space="preserve">La función </t>
    </r>
    <r>
      <rPr>
        <b/>
        <sz val="10"/>
        <rFont val="Segoe UI"/>
      </rPr>
      <t>CONTAR.BLANCO</t>
    </r>
    <r>
      <rPr>
        <sz val="10"/>
        <rFont val="Segoe UI"/>
      </rPr>
      <t xml:space="preserve"> cuenta el número de celdas en blanco dentro de un rango.</t>
    </r>
  </si>
  <si>
    <t>GUZMAN</t>
  </si>
  <si>
    <t>MARIO</t>
  </si>
  <si>
    <t>M</t>
  </si>
  <si>
    <t>ALLENDE</t>
  </si>
  <si>
    <t>JAQUI</t>
  </si>
  <si>
    <t>SINTAXIS</t>
  </si>
  <si>
    <t xml:space="preserve"> =CONTAR.BLANCO(rango)</t>
  </si>
  <si>
    <t>DELGADO</t>
  </si>
  <si>
    <t>JOSE</t>
  </si>
  <si>
    <t>567-5433</t>
  </si>
  <si>
    <t>HUERTAS</t>
  </si>
  <si>
    <t>ALBERTO</t>
  </si>
  <si>
    <t>ALEGRIA</t>
  </si>
  <si>
    <t>ALICIA</t>
  </si>
  <si>
    <t>F</t>
  </si>
  <si>
    <t>FARJE</t>
  </si>
  <si>
    <t>ALEXIS</t>
  </si>
  <si>
    <t>CALLIRGOS</t>
  </si>
  <si>
    <t>DUBERLY</t>
  </si>
  <si>
    <r>
      <rPr>
        <sz val="10"/>
        <rFont val="Arial"/>
      </rPr>
      <t xml:space="preserve">La función </t>
    </r>
    <r>
      <rPr>
        <b/>
        <sz val="10"/>
        <rFont val="Segoe UI"/>
      </rPr>
      <t>CONTARA</t>
    </r>
    <r>
      <rPr>
        <sz val="10"/>
        <rFont val="Segoe UI"/>
      </rPr>
      <t xml:space="preserve"> cuenta la cantidad de celdas no vacías de un rango de celdas o conjunto de estas</t>
    </r>
    <r>
      <rPr>
        <sz val="12"/>
        <rFont val="Segoe UI"/>
      </rPr>
      <t>.</t>
    </r>
  </si>
  <si>
    <t>MENDOZA</t>
  </si>
  <si>
    <t>JESUS</t>
  </si>
  <si>
    <t>467-0560</t>
  </si>
  <si>
    <t>VILLACORTA</t>
  </si>
  <si>
    <t>ANIBAL</t>
  </si>
  <si>
    <r>
      <t xml:space="preserve"> </t>
    </r>
    <r>
      <rPr>
        <b/>
        <sz val="11"/>
        <color rgb="FF0000FF"/>
        <rFont val="Arial"/>
      </rPr>
      <t>=CONTARA(rango)</t>
    </r>
  </si>
  <si>
    <t>ANGHELA</t>
  </si>
  <si>
    <t>986-810142</t>
  </si>
  <si>
    <t>ALUMNOS SIN DATOS</t>
  </si>
  <si>
    <t>Se desea saber cuantos alumnos no dieron su edad.</t>
  </si>
  <si>
    <t>Se desea saber cuantos alumnos dieron información sobre el número de su telefono.</t>
  </si>
  <si>
    <t>Ejercicio 2</t>
  </si>
  <si>
    <t>CONTAR.SI</t>
  </si>
  <si>
    <t>CONTAR</t>
  </si>
  <si>
    <r>
      <t xml:space="preserve">La función </t>
    </r>
    <r>
      <rPr>
        <b/>
        <sz val="11"/>
        <color theme="1"/>
        <rFont val="Arial"/>
      </rPr>
      <t>CONTAR.SI</t>
    </r>
    <r>
      <rPr>
        <sz val="11"/>
        <color theme="1"/>
        <rFont val="Arial"/>
      </rPr>
      <t xml:space="preserve"> cuenta el número de celdas dentro de un rango que cumplen un solo criterio.</t>
    </r>
  </si>
  <si>
    <r>
      <t xml:space="preserve">La función </t>
    </r>
    <r>
      <rPr>
        <b/>
        <sz val="11"/>
        <rFont val="Arial"/>
      </rPr>
      <t>CONTAR</t>
    </r>
    <r>
      <rPr>
        <sz val="11"/>
        <rFont val="Arial"/>
      </rPr>
      <t xml:space="preserve"> cuenta la cantidad de celdas que contienen números y cuenta los números dentro de la lista de argumentos.</t>
    </r>
  </si>
  <si>
    <t xml:space="preserve"> =CONTAR.SI(rango, condición)</t>
  </si>
  <si>
    <t xml:space="preserve"> =CONTAR(valor1; [valor2],...)</t>
  </si>
  <si>
    <t>CONTROL DE PAGOS</t>
  </si>
  <si>
    <t>CANTIDAD</t>
  </si>
  <si>
    <t>SOCIOS QUE  APORTARON</t>
  </si>
  <si>
    <t>Nº</t>
  </si>
  <si>
    <t>TIPO</t>
  </si>
  <si>
    <t>CUOTA</t>
  </si>
  <si>
    <t>TOTAL</t>
  </si>
  <si>
    <t>DIAZ</t>
  </si>
  <si>
    <t>LUIS</t>
  </si>
  <si>
    <t>A</t>
  </si>
  <si>
    <t>FERNANDEZ</t>
  </si>
  <si>
    <t>MIJHAEL</t>
  </si>
  <si>
    <t>C</t>
  </si>
  <si>
    <t>B</t>
  </si>
  <si>
    <t>RODRIGUEZ</t>
  </si>
  <si>
    <t>MANUEL</t>
  </si>
  <si>
    <t>LOPEZ</t>
  </si>
  <si>
    <t>DINA</t>
  </si>
  <si>
    <t>MARINA</t>
  </si>
  <si>
    <t>LUZ</t>
  </si>
  <si>
    <t>HERRERA</t>
  </si>
  <si>
    <t>PATRICIA</t>
  </si>
  <si>
    <t>CASSANO</t>
  </si>
  <si>
    <t>SABINA</t>
  </si>
  <si>
    <t>Se desea saber cuantos son por cada tipo.</t>
  </si>
  <si>
    <t>Cuantos fueron los socios que aportaron.</t>
  </si>
  <si>
    <t>SOTO</t>
  </si>
  <si>
    <t>SARA</t>
  </si>
  <si>
    <t>CASTILLO</t>
  </si>
  <si>
    <t>ROBERTO</t>
  </si>
  <si>
    <t>CASANOVA</t>
  </si>
  <si>
    <t>JAVIER</t>
  </si>
  <si>
    <t>1.-</t>
  </si>
  <si>
    <t>¿Cuántos tienen cuota mayor de 120?</t>
  </si>
  <si>
    <t>=CONTAR.SI(F$11:F$20;"&gt;120")</t>
  </si>
  <si>
    <t>2.-</t>
  </si>
  <si>
    <t>¿Cuántos tienen 100 y 120  de cuota?</t>
  </si>
  <si>
    <t>=CONTAR.SI(F$11:F$20;"100")+CONTAR.SI(F$11:F$20;"120")</t>
  </si>
  <si>
    <t>3.-</t>
  </si>
  <si>
    <t>¿En cuántos su apellido empieza con la letra "C"?</t>
  </si>
  <si>
    <t>=CONTAR.SI(C$11:C$20;"C*")</t>
  </si>
  <si>
    <t>4.-</t>
  </si>
  <si>
    <t>¿Cuántos contienen la letra "S" en el nombre?</t>
  </si>
  <si>
    <t>=CONTAR.SI(D$11:D$20;"*S*")</t>
  </si>
  <si>
    <t>5.-</t>
  </si>
  <si>
    <t>¿Cuántos termina su apellido con la letra "Z"?</t>
  </si>
  <si>
    <t>=CONTAR.SI(C$11:C$20;"*Z")</t>
  </si>
  <si>
    <t>6.-</t>
  </si>
  <si>
    <t>¿Cuántos tienen la letra "A" en la segunda letra del nombre?</t>
  </si>
  <si>
    <t>=CONTAR.SI(D$11:D$20;"?A*")</t>
  </si>
  <si>
    <t>Ejercicio 3</t>
  </si>
  <si>
    <t>FUNCIONES ESTADISTICAS</t>
  </si>
  <si>
    <t>CONTAR.SI.CONJUNTO</t>
  </si>
  <si>
    <r>
      <t xml:space="preserve">La función </t>
    </r>
    <r>
      <rPr>
        <b/>
        <sz val="11"/>
        <rFont val="Arial"/>
      </rPr>
      <t>CONTAR.SI.CONJUNTO</t>
    </r>
    <r>
      <rPr>
        <sz val="11"/>
        <rFont val="Arial"/>
      </rPr>
      <t>, cuenta celdas teniendo en cuenta múltiples criterios.</t>
    </r>
  </si>
  <si>
    <t xml:space="preserve"> =CONTAR.SI.CONJUNTO(rango1; criterio1; rango2; criterio2…) </t>
  </si>
  <si>
    <t>ECIVIL</t>
  </si>
  <si>
    <t>DISTRITO</t>
  </si>
  <si>
    <t>Diaz</t>
  </si>
  <si>
    <t>Luis</t>
  </si>
  <si>
    <t>LINCE</t>
  </si>
  <si>
    <t>Fernandez</t>
  </si>
  <si>
    <t>Mijhael</t>
  </si>
  <si>
    <t>S</t>
  </si>
  <si>
    <t>LIMA</t>
  </si>
  <si>
    <t>Huertas</t>
  </si>
  <si>
    <t>Alberto</t>
  </si>
  <si>
    <t>D</t>
  </si>
  <si>
    <t>SURCO</t>
  </si>
  <si>
    <t>Farje</t>
  </si>
  <si>
    <t>Anghela</t>
  </si>
  <si>
    <t>CHORRILLOS</t>
  </si>
  <si>
    <t>Novoa</t>
  </si>
  <si>
    <t>Mariella</t>
  </si>
  <si>
    <t>Asparrin</t>
  </si>
  <si>
    <t>Marcial</t>
  </si>
  <si>
    <t>Mercado</t>
  </si>
  <si>
    <t>Diana</t>
  </si>
  <si>
    <t>LOS OLIVOS</t>
  </si>
  <si>
    <t>Julca</t>
  </si>
  <si>
    <t>Wilder</t>
  </si>
  <si>
    <t>Pardave</t>
  </si>
  <si>
    <t>Maribel</t>
  </si>
  <si>
    <t>De La Torre</t>
  </si>
  <si>
    <t>Marina</t>
  </si>
  <si>
    <t>Herrera</t>
  </si>
  <si>
    <t>Patricia</t>
  </si>
  <si>
    <t>SAN LUIS</t>
  </si>
  <si>
    <t>Cassano</t>
  </si>
  <si>
    <t>Sabina</t>
  </si>
  <si>
    <t>Rojas</t>
  </si>
  <si>
    <t>Mirtha</t>
  </si>
  <si>
    <t>SURQUILLO</t>
  </si>
  <si>
    <t>Flores</t>
  </si>
  <si>
    <t>Carlos</t>
  </si>
  <si>
    <t>Adrianzen</t>
  </si>
  <si>
    <t>Liliana</t>
  </si>
  <si>
    <t>¿Cuántos son casados y son hombres?</t>
  </si>
  <si>
    <t>=CONTAR.SI.CONJUNTO(F11:F25;"C";E11:E25;"M")</t>
  </si>
  <si>
    <t>¿Cuántas son casadas y viven en surco?</t>
  </si>
  <si>
    <t>=CONTAR.SI.CONJUNTO(F11:F25;"C";H11:H25;"SURCO")</t>
  </si>
  <si>
    <t>¿Cuántas mujeres son solteras y del tipo B?</t>
  </si>
  <si>
    <t>=CONTAR.SI.CONJUNTO(E11:E25;"F";F11:F25;"S";G11:G25;"B")</t>
  </si>
  <si>
    <t>¿Cuántos hombres  son casados y tienen su cuota mayor que 100?</t>
  </si>
  <si>
    <t>=CONTAR.SI.CONJUNTO(E11:E25;"M";F11:F25;"C";I11:I25;"&gt;100")</t>
  </si>
  <si>
    <t>Ejercicio 4</t>
  </si>
  <si>
    <t>CONTROL DE PRODUCTOS</t>
  </si>
  <si>
    <t>MAX</t>
  </si>
  <si>
    <t>MIN</t>
  </si>
  <si>
    <t>ARTICULO</t>
  </si>
  <si>
    <t>PRECIO</t>
  </si>
  <si>
    <r>
      <t xml:space="preserve">Encuentra el valor </t>
    </r>
    <r>
      <rPr>
        <b/>
        <sz val="11"/>
        <color rgb="FF000000"/>
        <rFont val="Arial"/>
      </rPr>
      <t>máximo</t>
    </r>
    <r>
      <rPr>
        <sz val="11"/>
        <color rgb="FF000000"/>
        <rFont val="Arial"/>
      </rPr>
      <t xml:space="preserve"> de una lista de números.</t>
    </r>
  </si>
  <si>
    <r>
      <t xml:space="preserve">Encuentra el valor </t>
    </r>
    <r>
      <rPr>
        <b/>
        <sz val="11"/>
        <color rgb="FF000000"/>
        <rFont val="Arial"/>
      </rPr>
      <t>mínimo</t>
    </r>
    <r>
      <rPr>
        <sz val="11"/>
        <color rgb="FF000000"/>
        <rFont val="Arial"/>
      </rPr>
      <t xml:space="preserve"> de una lista de números.</t>
    </r>
  </si>
  <si>
    <t>TV COLOR</t>
  </si>
  <si>
    <t>RADIO</t>
  </si>
  <si>
    <t xml:space="preserve"> =MAX(número1, [número2], ...)</t>
  </si>
  <si>
    <t xml:space="preserve"> =MIN(número1, [número2], ...)</t>
  </si>
  <si>
    <t>VHS</t>
  </si>
  <si>
    <t>TV B/N</t>
  </si>
  <si>
    <t>DVD</t>
  </si>
  <si>
    <t>Se desea encontrar el precio maximo.</t>
  </si>
  <si>
    <t>Se desea encontrar elprecio minimo.</t>
  </si>
  <si>
    <t>Ejercicio 5</t>
  </si>
  <si>
    <t>PROMEDIO</t>
  </si>
  <si>
    <t>PROMEDIO.SI</t>
  </si>
  <si>
    <t>Apellido y Nombre</t>
  </si>
  <si>
    <r>
      <t xml:space="preserve">La función </t>
    </r>
    <r>
      <rPr>
        <b/>
        <sz val="11"/>
        <rFont val="Arial"/>
      </rPr>
      <t>PROMEDIO</t>
    </r>
    <r>
      <rPr>
        <sz val="11"/>
        <rFont val="Arial"/>
      </rPr>
      <t>, devuelve el promedio (media aritmética) de los argumentos.</t>
    </r>
  </si>
  <si>
    <r>
      <t xml:space="preserve">La función </t>
    </r>
    <r>
      <rPr>
        <b/>
        <sz val="11"/>
        <rFont val="Arial"/>
      </rPr>
      <t>PROMEDIO.SI</t>
    </r>
    <r>
      <rPr>
        <sz val="11"/>
        <rFont val="Arial"/>
      </rPr>
      <t>, Devuelve el promedio (media aritmética) de todas las celdas de un rango que cumplen unos criterios determinados.</t>
    </r>
  </si>
  <si>
    <t>Diaz Luis</t>
  </si>
  <si>
    <t>Fernandez Mijhael</t>
  </si>
  <si>
    <t>Huertas Alberto</t>
  </si>
  <si>
    <r>
      <t xml:space="preserve"> =PROMEDIO</t>
    </r>
    <r>
      <rPr>
        <sz val="9"/>
        <color rgb="FF0000FF"/>
        <rFont val="Arial"/>
      </rPr>
      <t>(número1;número2;...)</t>
    </r>
  </si>
  <si>
    <r>
      <t xml:space="preserve"> =PROMEDIO.SI</t>
    </r>
    <r>
      <rPr>
        <sz val="9"/>
        <color rgb="FF0000FF"/>
        <rFont val="Arial"/>
      </rPr>
      <t>(rango;criterio;rango_promedio)</t>
    </r>
  </si>
  <si>
    <t>Farje Anghela</t>
  </si>
  <si>
    <t>Novoa Mariella</t>
  </si>
  <si>
    <t>Asparrin Marcial</t>
  </si>
  <si>
    <t>Mercado Diana</t>
  </si>
  <si>
    <t>Hallar  el promedio de las cuotas.</t>
  </si>
  <si>
    <t>Hallar el promedio de las cuotas de las mujeres.</t>
  </si>
  <si>
    <t>Julca Wilder</t>
  </si>
  <si>
    <t>Pardave Maribel</t>
  </si>
  <si>
    <t>De La Torre Marina</t>
  </si>
  <si>
    <t>Hallar el promedio de las cuotas de los hombres.</t>
  </si>
  <si>
    <t>Herrera Patricia</t>
  </si>
  <si>
    <t>Hallar el promedio de las cuotas de los casados.</t>
  </si>
  <si>
    <t>Cassano Sabina</t>
  </si>
  <si>
    <t>Hallar el promedio de las cuotas de los solteros.</t>
  </si>
  <si>
    <t>Rojas Mirtha</t>
  </si>
  <si>
    <t>Hallar el promedio de las cuotas de los divorciados.</t>
  </si>
  <si>
    <t>Flores Carlos</t>
  </si>
  <si>
    <t>Hallar el promedio de las cuotas de los empleados cuyo apellido comience con la letra F</t>
  </si>
  <si>
    <t>Adrianzen Liliana</t>
  </si>
  <si>
    <t>Ejercicio 6</t>
  </si>
  <si>
    <t>PROMEDIO.SI.CONJUNTO</t>
  </si>
  <si>
    <r>
      <t xml:space="preserve">La función </t>
    </r>
    <r>
      <rPr>
        <b/>
        <sz val="11"/>
        <rFont val="Arial"/>
      </rPr>
      <t>PROMEDIO.SI.CONJUNTO</t>
    </r>
    <r>
      <rPr>
        <sz val="11"/>
        <rFont val="Arial"/>
      </rPr>
      <t>, devuelve el promedio (media aritmética) de todas las celdas que cumplen múltiples criterios.</t>
    </r>
  </si>
  <si>
    <r>
      <t xml:space="preserve"> =PROMEDIO.SI.CONJUNTO</t>
    </r>
    <r>
      <rPr>
        <sz val="11"/>
        <color rgb="FF3333FF"/>
        <rFont val="Segoe UI"/>
      </rPr>
      <t>(</t>
    </r>
    <r>
      <rPr>
        <sz val="11"/>
        <color rgb="FF3333FF"/>
        <rFont val="Segoe UI"/>
      </rPr>
      <t>rango_promedio</t>
    </r>
    <r>
      <rPr>
        <sz val="11"/>
        <color rgb="FF3333FF"/>
        <rFont val="Segoe UI"/>
      </rPr>
      <t>;</t>
    </r>
    <r>
      <rPr>
        <sz val="11"/>
        <color rgb="FF3333FF"/>
        <rFont val="Segoe UI"/>
      </rPr>
      <t>rango_criterio1</t>
    </r>
    <r>
      <rPr>
        <sz val="11"/>
        <color rgb="FF3333FF"/>
        <rFont val="Segoe UI"/>
      </rPr>
      <t>;</t>
    </r>
    <r>
      <rPr>
        <sz val="11"/>
        <color rgb="FF3333FF"/>
        <rFont val="Segoe UI"/>
      </rPr>
      <t>criterio1</t>
    </r>
    <r>
      <rPr>
        <sz val="11"/>
        <color rgb="FF3333FF"/>
        <rFont val="Segoe UI"/>
      </rPr>
      <t>;rango_criterio2;criterio2…)</t>
    </r>
  </si>
  <si>
    <t>FEC_PAG</t>
  </si>
  <si>
    <t>¿Hallar el promedio de las cuotas de los hombres, casados?</t>
  </si>
  <si>
    <t>=PROMEDIO.SI.CONJUNTO(J11:J25;E11:E25;"M";F11:F25;"C")</t>
  </si>
  <si>
    <t>¿Hallar el promedio de las cuotas  pagadas el año 2010?</t>
  </si>
  <si>
    <t>=PROMEDIO.SI.CONJUNTO(J11:J25;H11:H25;"&gt;=01/01/2010";H11:H25;"&lt;=31/12/2010")</t>
  </si>
  <si>
    <t>¿Hallar el promedio de las cuotas  pagadas entre los año 2011 y 2014 en el distrito de Chorrillos?</t>
  </si>
  <si>
    <t>=PROMEDIO.SI.CONJUNTO(J11:J25;H11:H25;"&gt;=01/01/2011";H11:H25;"&lt;=31/12/2014";I11:I25;"CHORRILLOS")</t>
  </si>
  <si>
    <t>¿Hallar el promedio de las cuotas de las mujeres casadas que viven en Surco?</t>
  </si>
  <si>
    <t>=PROMEDIO.SI.CONJUNTO(J11:J25;E11:E25;"F";F11:F25;"C";I11:I25;"SURCO")</t>
  </si>
  <si>
    <t>¿Hallar el promedio de las cuotas de los que viven en Lima y  son solteros?</t>
  </si>
  <si>
    <t>=PROMEDIO.SI.CONJUNTO(J11:J25;I11:I25;"LIMA";F11:F25;"S")</t>
  </si>
  <si>
    <t>¿Hallar el promedio de las cuotas de las mujeres solteras, que viven en Chorrillos y que la cuota es mayor de 120?</t>
  </si>
  <si>
    <t>=PROMEDIO.SI.CONJUNTO(J11:J25;E11:E25;"F";F11:F25;"S";I11:I25;"CHORRILLOS";J11:J25;"&gt;120")</t>
  </si>
  <si>
    <t>Ejercicio 7</t>
  </si>
  <si>
    <t>FUNCIONES  ESTADÍSTICAS</t>
  </si>
  <si>
    <t>K-ESIMO MAYOR</t>
  </si>
  <si>
    <t>K-ESIMO MENOR</t>
  </si>
  <si>
    <r>
      <t xml:space="preserve">Devuelve el </t>
    </r>
    <r>
      <rPr>
        <b/>
        <sz val="12"/>
        <rFont val="Arial"/>
      </rPr>
      <t>k-ésimo mayor</t>
    </r>
    <r>
      <rPr>
        <sz val="11"/>
        <rFont val="Arial"/>
      </rPr>
      <t xml:space="preserve"> valor de un conjunto de datos. Esta función puede usarse para seleccionar un valor basándose en su posición relativa. Por ejemplo, se puede utilizar K.ESIMO.MAYOR para devolver el mayor valor de un resultado, el segundo resultado o el tercero.</t>
    </r>
  </si>
  <si>
    <r>
      <t xml:space="preserve">Devuelve el </t>
    </r>
    <r>
      <rPr>
        <b/>
        <sz val="12"/>
        <rFont val="Arial"/>
      </rPr>
      <t>k-ésimo menor</t>
    </r>
    <r>
      <rPr>
        <sz val="11"/>
        <rFont val="Arial"/>
      </rPr>
      <t xml:space="preserve"> valor de un conjunto de datos. Utilice esta función para devolver valores con una posición relativa específica dentro de un conjunto de datos.</t>
    </r>
  </si>
  <si>
    <r>
      <t xml:space="preserve"> =K-ESIMO MAYOR(Matriz,K</t>
    </r>
    <r>
      <rPr>
        <sz val="12"/>
        <color rgb="FF3333FF"/>
        <rFont val="Calibri"/>
      </rPr>
      <t>)</t>
    </r>
  </si>
  <si>
    <r>
      <t xml:space="preserve"> =K-ESIMO MENOR(Matriz,K</t>
    </r>
    <r>
      <rPr>
        <sz val="12"/>
        <color rgb="FF3333FF"/>
        <rFont val="Calibri"/>
      </rPr>
      <t>)</t>
    </r>
  </si>
  <si>
    <t>ALUMNOS</t>
  </si>
  <si>
    <t>TRABAJADORES</t>
  </si>
  <si>
    <t>CODIGO</t>
  </si>
  <si>
    <t>PP</t>
  </si>
  <si>
    <t>EP</t>
  </si>
  <si>
    <t>EF</t>
  </si>
  <si>
    <t>PF</t>
  </si>
  <si>
    <t>NHIJOS</t>
  </si>
  <si>
    <t>BASICO</t>
  </si>
  <si>
    <t>BONIF. 1</t>
  </si>
  <si>
    <t>BONIF. 2</t>
  </si>
  <si>
    <t>Vargas Vicuña, Juan Carlos</t>
  </si>
  <si>
    <t>5488-C</t>
  </si>
  <si>
    <t>Huerta</t>
  </si>
  <si>
    <t>Mercado Diaz, Diana</t>
  </si>
  <si>
    <t>1452-H</t>
  </si>
  <si>
    <t>Lopez</t>
  </si>
  <si>
    <t>Delia</t>
  </si>
  <si>
    <t>Véliz Aguirre Olenka</t>
  </si>
  <si>
    <t>5875-J</t>
  </si>
  <si>
    <t>Espinoza</t>
  </si>
  <si>
    <t>Marylin</t>
  </si>
  <si>
    <t>Suazo Huayta, Lady Melissa</t>
  </si>
  <si>
    <t>1544-F</t>
  </si>
  <si>
    <t>Calle</t>
  </si>
  <si>
    <t>Miguel</t>
  </si>
  <si>
    <t>V</t>
  </si>
  <si>
    <t>Novoa vera, Luz Mariela</t>
  </si>
  <si>
    <t>3658-D</t>
  </si>
  <si>
    <t>Palma</t>
  </si>
  <si>
    <t>Halina</t>
  </si>
  <si>
    <t>Cardenas Guzman, Carlos</t>
  </si>
  <si>
    <t>6987-F</t>
  </si>
  <si>
    <t>Franco</t>
  </si>
  <si>
    <t>Celeste</t>
  </si>
  <si>
    <t xml:space="preserve">Torres Machuca, Evelyn </t>
  </si>
  <si>
    <t>2547-A</t>
  </si>
  <si>
    <t>Alfaro</t>
  </si>
  <si>
    <t>Julio</t>
  </si>
  <si>
    <t>Blanco Ruiz, Jonathan</t>
  </si>
  <si>
    <t>7846-E</t>
  </si>
  <si>
    <t>Lili</t>
  </si>
  <si>
    <t>Vallejos Gutierrez, Chhistian</t>
  </si>
  <si>
    <t>6932-K</t>
  </si>
  <si>
    <t>Eduardo</t>
  </si>
  <si>
    <t>Medina Diaz, Paola</t>
  </si>
  <si>
    <t>7812-C</t>
  </si>
  <si>
    <t>Bazan Cornejo, Consuelo</t>
  </si>
  <si>
    <t>6975-F</t>
  </si>
  <si>
    <t>Medina</t>
  </si>
  <si>
    <t>Wendy</t>
  </si>
  <si>
    <t>CONDICION Nº 01</t>
  </si>
  <si>
    <t>CONDICION Nº 02</t>
  </si>
  <si>
    <t>¿Cuál es la quinta mejor nota del Examen Parcial?</t>
  </si>
  <si>
    <t>¿Cuál es el quinto menor basico?</t>
  </si>
  <si>
    <t>¿Cuál es la tercera mayor nota del Promedio de Practicas?</t>
  </si>
  <si>
    <t>¿Cuál es la menor tercera Bonificación 01?</t>
  </si>
  <si>
    <t>¿Cuál es la segunda mayor nota del Promedio Final?</t>
  </si>
  <si>
    <t>¿Cuál es el decimo sueldo mas bajo?</t>
  </si>
  <si>
    <t>¿Cuál es la setima mayor nota del Examen Final?</t>
  </si>
  <si>
    <t>¿Cuál es la octava Bonificación 02 mas baja?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</si>
</sst>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quot;S/.&quot;\ * #,##0.00_ ;_ &quot;S/.&quot;\ * \-#,##0.00_ ;_ &quot;S/.&quot;\ * &quot;-&quot;??_ ;_ @_ "/>
    <numFmt numFmtId="165" formatCode="d/m/yyyy"/>
    <numFmt numFmtId="166" formatCode="0000000"/>
    <numFmt numFmtId="167" formatCode="00"/>
    <numFmt numFmtId="168" formatCode="[$S/.-280A]\ #.##00"/>
  </numFmts>
  <fonts count="50">
    <font>
      <sz val="11"/>
      <color theme="1"/>
      <name val="Arial"/>
    </font>
    <font>
      <b/>
      <sz val="12"/>
      <color theme="1"/>
      <name val="Arial"/>
    </font>
    <font>
      <sz val="11"/>
      <name val="Arial"/>
    </font>
    <font>
      <b/>
      <sz val="14"/>
      <color theme="0"/>
      <name val="Arial"/>
    </font>
    <font>
      <b/>
      <sz val="12"/>
      <color theme="1"/>
      <name val="Calibri"/>
    </font>
    <font>
      <b/>
      <sz val="9"/>
      <color theme="1"/>
      <name val="Arial"/>
    </font>
    <font>
      <sz val="10"/>
      <color theme="1"/>
      <name val="Arial"/>
    </font>
    <font>
      <sz val="9"/>
      <color theme="1"/>
      <name val="Arial"/>
    </font>
    <font>
      <sz val="11"/>
      <color theme="1"/>
      <name val="Calibri"/>
    </font>
    <font>
      <b/>
      <sz val="11"/>
      <color rgb="FF3333FF"/>
      <name val="Arial"/>
    </font>
    <font>
      <sz val="12"/>
      <color theme="1"/>
      <name val="Arial"/>
    </font>
    <font>
      <b/>
      <sz val="12"/>
      <color rgb="FF0000FF"/>
      <name val="Arial"/>
    </font>
    <font>
      <b/>
      <sz val="14"/>
      <color theme="1"/>
      <name val="Arial"/>
    </font>
    <font>
      <b/>
      <sz val="9"/>
      <color theme="0"/>
      <name val="Arial"/>
    </font>
    <font>
      <b/>
      <sz val="14"/>
      <color rgb="FF0033CC"/>
      <name val="Arial"/>
    </font>
    <font>
      <sz val="14"/>
      <color rgb="FF0033CC"/>
      <name val="Arial"/>
    </font>
    <font>
      <b/>
      <sz val="11"/>
      <color theme="0"/>
      <name val="Calibri"/>
    </font>
    <font>
      <sz val="12"/>
      <color rgb="FF0000FF"/>
      <name val="Arial"/>
    </font>
    <font>
      <sz val="6"/>
      <color rgb="FF666666"/>
      <name val="Quattrocento Sans"/>
    </font>
    <font>
      <b/>
      <sz val="14"/>
      <color theme="1"/>
      <name val="Calibri"/>
    </font>
    <font>
      <b/>
      <sz val="11"/>
      <color theme="1"/>
      <name val="Arial"/>
    </font>
    <font>
      <sz val="10"/>
      <color theme="1"/>
      <name val="Calibri"/>
    </font>
    <font>
      <sz val="11"/>
      <color rgb="FF3333FF"/>
      <name val="Calibri"/>
    </font>
    <font>
      <sz val="12"/>
      <color theme="1"/>
      <name val="Calibri"/>
    </font>
    <font>
      <sz val="14"/>
      <color rgb="FF366092"/>
      <name val="Arial"/>
    </font>
    <font>
      <sz val="10"/>
      <color rgb="FF000000"/>
      <name val="Trebuchet MS"/>
    </font>
    <font>
      <sz val="10"/>
      <color rgb="FF666666"/>
      <name val="Arimo"/>
    </font>
    <font>
      <sz val="11"/>
      <color theme="0"/>
      <name val="Calibri"/>
    </font>
    <font>
      <sz val="9"/>
      <color theme="0"/>
      <name val="Arial"/>
    </font>
    <font>
      <sz val="12"/>
      <color rgb="FF0000FF"/>
      <name val="Calibri"/>
    </font>
    <font>
      <sz val="11"/>
      <color rgb="FF000000"/>
      <name val="Arial"/>
    </font>
    <font>
      <sz val="11"/>
      <color rgb="FF0000FF"/>
      <name val="Arial"/>
    </font>
    <font>
      <b/>
      <sz val="16"/>
      <color theme="0"/>
      <name val="Arial"/>
    </font>
    <font>
      <b/>
      <sz val="9"/>
      <color rgb="FF0000FF"/>
      <name val="Arial"/>
    </font>
    <font>
      <b/>
      <sz val="11"/>
      <color rgb="FF0000FF"/>
      <name val="Arial"/>
    </font>
    <font>
      <sz val="12"/>
      <color theme="1"/>
      <name val="Times New Roman"/>
    </font>
    <font>
      <b/>
      <sz val="12"/>
      <color rgb="FF3333FF"/>
      <name val="Arial"/>
    </font>
    <font>
      <b/>
      <sz val="12"/>
      <color theme="1"/>
      <name val="Times New Roman"/>
    </font>
    <font>
      <sz val="14"/>
      <color theme="1"/>
      <name val="Times New Roman"/>
    </font>
    <font>
      <sz val="14"/>
      <color theme="1"/>
      <name val="Calibri"/>
    </font>
    <font>
      <sz val="10"/>
      <name val="Arial"/>
    </font>
    <font>
      <b/>
      <sz val="10"/>
      <name val="Segoe UI"/>
    </font>
    <font>
      <sz val="10"/>
      <name val="Segoe UI"/>
    </font>
    <font>
      <sz val="12"/>
      <name val="Segoe UI"/>
    </font>
    <font>
      <b/>
      <sz val="11"/>
      <name val="Arial"/>
    </font>
    <font>
      <b/>
      <sz val="11"/>
      <color rgb="FF000000"/>
      <name val="Arial"/>
    </font>
    <font>
      <sz val="9"/>
      <color rgb="FF0000FF"/>
      <name val="Arial"/>
    </font>
    <font>
      <sz val="11"/>
      <color rgb="FF3333FF"/>
      <name val="Segoe UI"/>
    </font>
    <font>
      <b/>
      <sz val="12"/>
      <name val="Arial"/>
    </font>
    <font>
      <sz val="12"/>
      <color rgb="FF3333FF"/>
      <name val="Calibri"/>
    </font>
  </fonts>
  <fills count="5">
    <fill>
      <patternFill patternType="none"/>
    </fill>
    <fill>
      <patternFill patternType="gray125"/>
    </fill>
    <fill>
      <patternFill patternType="solid">
        <fgColor rgb="FFDBE5F1"/>
        <bgColor rgb="FFDBE5F1"/>
      </patternFill>
    </fill>
    <fill>
      <patternFill patternType="solid">
        <fgColor rgb="FFFF33CC"/>
        <bgColor rgb="FFFF33CC"/>
      </patternFill>
    </fill>
    <fill>
      <patternFill patternType="solid">
        <fgColor rgb="FF8DB3E2"/>
        <bgColor rgb="FF8DB3E2"/>
      </patternFill>
    </fill>
  </fills>
  <borders count="38">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161">
    <xf numFmtId="0" fontId="0" fillId="0" borderId="0" xfId="0"/>
    <xf numFmtId="0" fontId="4" fillId="0" borderId="0" xfId="0" applyFont="1"/>
    <xf numFmtId="0" fontId="1"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7" fillId="0" borderId="5" xfId="0" applyFont="1" applyBorder="1"/>
    <xf numFmtId="0" fontId="7" fillId="0" borderId="5" xfId="0" applyFont="1" applyBorder="1" applyAlignment="1">
      <alignment horizontal="center"/>
    </xf>
    <xf numFmtId="0" fontId="8" fillId="0" borderId="0" xfId="0" applyFont="1" applyAlignment="1">
      <alignment horizontal="left" vertical="center"/>
    </xf>
    <xf numFmtId="0" fontId="4" fillId="0" borderId="0" xfId="0" applyFont="1" applyAlignment="1">
      <alignment horizontal="center" vertical="center"/>
    </xf>
    <xf numFmtId="0" fontId="9" fillId="0" borderId="0" xfId="0" applyFont="1" applyAlignment="1">
      <alignment vertical="center"/>
    </xf>
    <xf numFmtId="0" fontId="7" fillId="0" borderId="12" xfId="0" applyFont="1" applyBorder="1" applyAlignment="1">
      <alignment horizontal="center"/>
    </xf>
    <xf numFmtId="0" fontId="7" fillId="0" borderId="13" xfId="0" applyFont="1" applyBorder="1"/>
    <xf numFmtId="0" fontId="7" fillId="0" borderId="4" xfId="0" applyFont="1" applyBorder="1" applyAlignment="1">
      <alignment horizontal="center"/>
    </xf>
    <xf numFmtId="0" fontId="7" fillId="0" borderId="14" xfId="0" applyFont="1" applyBorder="1" applyAlignment="1">
      <alignment horizontal="center"/>
    </xf>
    <xf numFmtId="0" fontId="11" fillId="0" borderId="0" xfId="0" applyFont="1" applyAlignment="1">
      <alignment vertical="center"/>
    </xf>
    <xf numFmtId="0" fontId="7" fillId="0" borderId="0" xfId="0" applyFont="1"/>
    <xf numFmtId="0" fontId="12" fillId="4" borderId="4" xfId="0" applyFont="1" applyFill="1" applyBorder="1" applyAlignment="1">
      <alignment horizontal="center" vertical="center"/>
    </xf>
    <xf numFmtId="0" fontId="13" fillId="0" borderId="0" xfId="0" applyFont="1" applyAlignment="1">
      <alignment vertical="center"/>
    </xf>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xf numFmtId="0" fontId="17" fillId="0" borderId="0" xfId="0" applyFont="1" applyAlignment="1">
      <alignment horizontal="right"/>
    </xf>
    <xf numFmtId="0" fontId="17" fillId="0" borderId="0" xfId="0" applyFont="1" applyAlignment="1">
      <alignment vertical="center" wrapText="1"/>
    </xf>
    <xf numFmtId="0" fontId="7" fillId="0" borderId="0" xfId="0" applyFont="1" applyAlignment="1">
      <alignment horizontal="center"/>
    </xf>
    <xf numFmtId="0" fontId="18" fillId="0" borderId="0" xfId="0" applyFont="1"/>
    <xf numFmtId="0" fontId="4" fillId="0" borderId="0" xfId="0" applyFont="1" applyAlignment="1">
      <alignment horizontal="center"/>
    </xf>
    <xf numFmtId="0" fontId="20" fillId="2" borderId="21"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22"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6" fillId="0" borderId="21" xfId="0" applyFont="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center" vertical="center"/>
    </xf>
    <xf numFmtId="0" fontId="6" fillId="0" borderId="22" xfId="0" applyFont="1" applyBorder="1" applyAlignment="1">
      <alignment horizontal="center"/>
    </xf>
    <xf numFmtId="0" fontId="0" fillId="0" borderId="21" xfId="0" applyBorder="1" applyAlignment="1">
      <alignment horizontal="center" vertical="center"/>
    </xf>
    <xf numFmtId="0" fontId="8" fillId="0" borderId="0" xfId="0" applyFont="1"/>
    <xf numFmtId="0" fontId="0" fillId="0" borderId="23" xfId="0" applyBorder="1" applyAlignment="1">
      <alignment horizontal="center" vertical="center"/>
    </xf>
    <xf numFmtId="0" fontId="19" fillId="2" borderId="24" xfId="0" applyFont="1" applyFill="1" applyBorder="1" applyAlignment="1">
      <alignment horizontal="center" vertical="center"/>
    </xf>
    <xf numFmtId="0" fontId="8" fillId="0" borderId="0" xfId="0" applyFont="1" applyAlignment="1">
      <alignment horizontal="center" vertical="center"/>
    </xf>
    <xf numFmtId="0" fontId="21" fillId="0" borderId="5" xfId="0" applyFont="1" applyBorder="1" applyAlignment="1">
      <alignment horizontal="left" vertical="center"/>
    </xf>
    <xf numFmtId="0" fontId="22" fillId="0" borderId="0" xfId="0" applyFont="1" applyAlignment="1">
      <alignment vertical="center" wrapText="1"/>
    </xf>
    <xf numFmtId="0" fontId="6" fillId="0" borderId="0" xfId="0" applyFont="1"/>
    <xf numFmtId="0" fontId="6" fillId="0" borderId="23" xfId="0" applyFont="1" applyBorder="1" applyAlignment="1">
      <alignment horizontal="center" vertical="center"/>
    </xf>
    <xf numFmtId="0" fontId="6" fillId="0" borderId="28" xfId="0" applyFont="1" applyBorder="1" applyAlignment="1">
      <alignment horizontal="left" vertical="center"/>
    </xf>
    <xf numFmtId="0" fontId="21" fillId="0" borderId="28" xfId="0" applyFont="1" applyBorder="1" applyAlignment="1">
      <alignment horizontal="left" vertical="center"/>
    </xf>
    <xf numFmtId="0" fontId="6" fillId="0" borderId="28" xfId="0" applyFont="1" applyBorder="1" applyAlignment="1">
      <alignment horizontal="center" vertical="center"/>
    </xf>
    <xf numFmtId="0" fontId="6" fillId="0" borderId="29" xfId="0" applyFont="1" applyBorder="1" applyAlignment="1">
      <alignment horizontal="center"/>
    </xf>
    <xf numFmtId="0" fontId="23" fillId="0" borderId="0" xfId="0" applyFont="1" applyAlignment="1">
      <alignment horizontal="right"/>
    </xf>
    <xf numFmtId="0" fontId="10" fillId="0" borderId="0" xfId="0" applyFont="1" applyAlignment="1">
      <alignment horizontal="left" vertical="center"/>
    </xf>
    <xf numFmtId="0" fontId="23" fillId="0" borderId="0" xfId="0" applyFont="1"/>
    <xf numFmtId="0" fontId="8" fillId="0" borderId="0" xfId="0" quotePrefix="1" applyFont="1"/>
    <xf numFmtId="0" fontId="24" fillId="0" borderId="0" xfId="0" applyFont="1" applyAlignment="1">
      <alignment horizontal="center" vertical="center"/>
    </xf>
    <xf numFmtId="0" fontId="25" fillId="0" borderId="0" xfId="0" applyFont="1" applyAlignment="1">
      <alignment horizontal="left"/>
    </xf>
    <xf numFmtId="0" fontId="8" fillId="0" borderId="0" xfId="0" applyFont="1" applyAlignment="1">
      <alignment vertical="center"/>
    </xf>
    <xf numFmtId="0" fontId="26" fillId="0" borderId="0" xfId="0" applyFont="1"/>
    <xf numFmtId="0" fontId="0" fillId="0" borderId="5" xfId="0" applyBorder="1" applyAlignment="1">
      <alignment horizontal="left" vertical="center"/>
    </xf>
    <xf numFmtId="0" fontId="0" fillId="0" borderId="5" xfId="0" applyBorder="1" applyAlignment="1">
      <alignment horizontal="center" vertical="center"/>
    </xf>
    <xf numFmtId="0" fontId="0" fillId="0" borderId="22" xfId="0" applyBorder="1" applyAlignment="1">
      <alignment horizontal="center" vertical="center"/>
    </xf>
    <xf numFmtId="0" fontId="27" fillId="0" borderId="0" xfId="0" applyFont="1"/>
    <xf numFmtId="0" fontId="0" fillId="0" borderId="28" xfId="0" applyBorder="1" applyAlignment="1">
      <alignment horizontal="left" vertical="center"/>
    </xf>
    <xf numFmtId="0" fontId="0" fillId="0" borderId="28" xfId="0" applyBorder="1" applyAlignment="1">
      <alignment horizontal="center" vertical="center"/>
    </xf>
    <xf numFmtId="0" fontId="0" fillId="0" borderId="29" xfId="0" applyBorder="1" applyAlignment="1">
      <alignment horizontal="center" vertical="center"/>
    </xf>
    <xf numFmtId="164" fontId="12" fillId="4" borderId="4" xfId="0" applyNumberFormat="1" applyFont="1" applyFill="1" applyBorder="1" applyAlignment="1">
      <alignment horizontal="center" vertical="center"/>
    </xf>
    <xf numFmtId="164" fontId="15" fillId="0" borderId="0" xfId="0" applyNumberFormat="1" applyFont="1" applyAlignment="1">
      <alignment horizontal="center" vertical="center"/>
    </xf>
    <xf numFmtId="0" fontId="28" fillId="0" borderId="0" xfId="0" applyFont="1" applyAlignment="1">
      <alignment horizontal="left"/>
    </xf>
    <xf numFmtId="0" fontId="17" fillId="0" borderId="0" xfId="0" applyFont="1" applyAlignment="1">
      <alignment horizontal="left" vertical="center"/>
    </xf>
    <xf numFmtId="0" fontId="29" fillId="0" borderId="0" xfId="0" applyFont="1"/>
    <xf numFmtId="0" fontId="29" fillId="0" borderId="0" xfId="0" applyFont="1" applyAlignment="1">
      <alignment horizontal="center" vertical="center"/>
    </xf>
    <xf numFmtId="0" fontId="17" fillId="0" borderId="0" xfId="0" applyFont="1" applyAlignment="1">
      <alignment horizontal="right" vertical="center"/>
    </xf>
    <xf numFmtId="0" fontId="7" fillId="0" borderId="5" xfId="0" applyFont="1" applyBorder="1" applyAlignment="1">
      <alignment horizontal="left" vertical="center"/>
    </xf>
    <xf numFmtId="0" fontId="7" fillId="0" borderId="5" xfId="0" applyFont="1" applyBorder="1" applyAlignment="1">
      <alignment horizontal="center" vertical="center"/>
    </xf>
    <xf numFmtId="0" fontId="31" fillId="0" borderId="0" xfId="0" applyFont="1" applyAlignment="1">
      <alignment vertical="center"/>
    </xf>
    <xf numFmtId="0" fontId="5" fillId="0" borderId="0" xfId="0" applyFont="1"/>
    <xf numFmtId="0" fontId="22" fillId="0" borderId="5" xfId="0" applyFont="1" applyBorder="1" applyAlignment="1">
      <alignment horizontal="center" vertical="center" wrapText="1"/>
    </xf>
    <xf numFmtId="0" fontId="20" fillId="2" borderId="32" xfId="0" applyFont="1" applyFill="1" applyBorder="1" applyAlignment="1">
      <alignment horizontal="center" vertical="center"/>
    </xf>
    <xf numFmtId="0" fontId="33" fillId="0" borderId="0" xfId="0" applyFont="1" applyAlignment="1">
      <alignment vertical="center"/>
    </xf>
    <xf numFmtId="0" fontId="18" fillId="0" borderId="0" xfId="0" applyFont="1" applyAlignment="1">
      <alignment horizontal="left"/>
    </xf>
    <xf numFmtId="0" fontId="17" fillId="0" borderId="0" xfId="0" applyFont="1" applyAlignment="1">
      <alignment horizontal="center" vertical="center"/>
    </xf>
    <xf numFmtId="0" fontId="17" fillId="0" borderId="0" xfId="0" applyFont="1" applyAlignment="1">
      <alignment vertical="center"/>
    </xf>
    <xf numFmtId="0" fontId="17" fillId="0" borderId="0" xfId="0" applyFont="1"/>
    <xf numFmtId="0" fontId="34" fillId="0" borderId="0" xfId="0" applyFont="1" applyAlignment="1">
      <alignment vertical="center"/>
    </xf>
    <xf numFmtId="0" fontId="10" fillId="0" borderId="0" xfId="0" applyFont="1" applyAlignment="1">
      <alignment horizontal="center"/>
    </xf>
    <xf numFmtId="0" fontId="29" fillId="0" borderId="0" xfId="0" applyFont="1" applyAlignment="1">
      <alignment horizontal="left"/>
    </xf>
    <xf numFmtId="0" fontId="23" fillId="0" borderId="0" xfId="0" applyFont="1" applyAlignment="1">
      <alignment horizontal="center"/>
    </xf>
    <xf numFmtId="0" fontId="22" fillId="0" borderId="0" xfId="0" applyFont="1" applyAlignment="1">
      <alignment horizontal="center" vertical="center" wrapText="1"/>
    </xf>
    <xf numFmtId="0" fontId="23" fillId="0" borderId="0" xfId="0" applyFont="1" applyAlignment="1">
      <alignment horizontal="center" vertical="center"/>
    </xf>
    <xf numFmtId="0" fontId="5" fillId="0" borderId="0" xfId="0" applyFont="1" applyAlignment="1">
      <alignment horizontal="center" vertical="center" wrapText="1"/>
    </xf>
    <xf numFmtId="165" fontId="10" fillId="0" borderId="5" xfId="0" applyNumberFormat="1" applyFont="1" applyBorder="1" applyAlignment="1">
      <alignment horizontal="center"/>
    </xf>
    <xf numFmtId="165" fontId="10" fillId="0" borderId="14" xfId="0" applyNumberFormat="1" applyFont="1" applyBorder="1" applyAlignment="1">
      <alignment horizontal="center"/>
    </xf>
    <xf numFmtId="165" fontId="0" fillId="0" borderId="28" xfId="0" applyNumberFormat="1" applyBorder="1" applyAlignment="1">
      <alignment horizontal="center" vertical="center"/>
    </xf>
    <xf numFmtId="0" fontId="35" fillId="0" borderId="0" xfId="0" applyFont="1"/>
    <xf numFmtId="0" fontId="35" fillId="0" borderId="0" xfId="0" applyFont="1" applyAlignment="1">
      <alignment horizontal="center" vertical="center"/>
    </xf>
    <xf numFmtId="0" fontId="36" fillId="0" borderId="0" xfId="0" applyFont="1" applyAlignment="1">
      <alignment horizontal="left" vertical="center"/>
    </xf>
    <xf numFmtId="0" fontId="37" fillId="2" borderId="5" xfId="0" applyFont="1" applyFill="1" applyBorder="1" applyAlignment="1">
      <alignment horizontal="center" vertical="center"/>
    </xf>
    <xf numFmtId="0" fontId="37" fillId="2" borderId="5" xfId="0" applyFont="1" applyFill="1" applyBorder="1" applyAlignment="1">
      <alignment horizontal="center" vertical="center" wrapText="1"/>
    </xf>
    <xf numFmtId="0" fontId="38" fillId="0" borderId="0" xfId="0" applyFont="1"/>
    <xf numFmtId="166" fontId="38" fillId="0" borderId="5" xfId="0" applyNumberFormat="1" applyFont="1" applyBorder="1" applyAlignment="1">
      <alignment horizontal="center" vertical="center"/>
    </xf>
    <xf numFmtId="0" fontId="38" fillId="0" borderId="5" xfId="0" applyFont="1" applyBorder="1" applyAlignment="1">
      <alignment horizontal="left" vertical="center"/>
    </xf>
    <xf numFmtId="167" fontId="39" fillId="0" borderId="5" xfId="0" applyNumberFormat="1" applyFont="1" applyBorder="1"/>
    <xf numFmtId="167" fontId="39" fillId="0" borderId="5" xfId="0" applyNumberFormat="1" applyFont="1" applyBorder="1" applyAlignment="1">
      <alignment horizontal="center"/>
    </xf>
    <xf numFmtId="0" fontId="38" fillId="0" borderId="5" xfId="0" applyFont="1" applyBorder="1" applyAlignment="1">
      <alignment horizontal="center" vertical="center"/>
    </xf>
    <xf numFmtId="0" fontId="38" fillId="0" borderId="5" xfId="0" applyFont="1" applyBorder="1" applyAlignment="1">
      <alignment horizontal="center"/>
    </xf>
    <xf numFmtId="2" fontId="38" fillId="0" borderId="5" xfId="0" applyNumberFormat="1" applyFont="1" applyBorder="1" applyAlignment="1">
      <alignment horizontal="center"/>
    </xf>
    <xf numFmtId="2" fontId="38" fillId="0" borderId="5" xfId="0" applyNumberFormat="1" applyFont="1" applyBorder="1" applyAlignment="1">
      <alignment horizontal="center" vertical="center"/>
    </xf>
    <xf numFmtId="168" fontId="38" fillId="0" borderId="5" xfId="0" applyNumberFormat="1" applyFont="1" applyBorder="1" applyAlignment="1">
      <alignment horizontal="center" vertical="center"/>
    </xf>
    <xf numFmtId="164" fontId="38" fillId="0" borderId="5" xfId="0" applyNumberFormat="1" applyFont="1" applyBorder="1" applyAlignment="1">
      <alignment horizontal="center"/>
    </xf>
    <xf numFmtId="164" fontId="24" fillId="0" borderId="0" xfId="0" applyNumberFormat="1" applyFont="1" applyAlignment="1">
      <alignment horizontal="center" vertical="center"/>
    </xf>
    <xf numFmtId="0" fontId="38" fillId="0" borderId="0" xfId="0" applyFont="1" applyAlignment="1">
      <alignment horizontal="center" vertical="center"/>
    </xf>
    <xf numFmtId="0" fontId="7" fillId="0" borderId="32" xfId="0" applyFont="1" applyBorder="1" applyAlignment="1">
      <alignment horizontal="center"/>
    </xf>
    <xf numFmtId="0" fontId="0" fillId="0" borderId="32" xfId="0" applyBorder="1" applyAlignment="1">
      <alignment horizontal="left" vertical="center"/>
    </xf>
    <xf numFmtId="0" fontId="1" fillId="2" borderId="1" xfId="0" applyFont="1" applyFill="1" applyBorder="1" applyAlignment="1">
      <alignment horizontal="center" vertical="center"/>
    </xf>
    <xf numFmtId="0" fontId="2" fillId="0" borderId="2" xfId="0" applyFont="1" applyBorder="1" applyAlignment="1"/>
    <xf numFmtId="0" fontId="6" fillId="0" borderId="6" xfId="0" applyFont="1" applyBorder="1" applyAlignment="1">
      <alignment horizontal="center" vertical="center" wrapText="1"/>
    </xf>
    <xf numFmtId="0" fontId="2" fillId="0" borderId="7" xfId="0" applyFont="1" applyBorder="1" applyAlignment="1"/>
    <xf numFmtId="0" fontId="2" fillId="0" borderId="8" xfId="0" applyFont="1" applyBorder="1" applyAlignment="1"/>
    <xf numFmtId="0" fontId="2" fillId="0" borderId="9" xfId="0" applyFont="1" applyBorder="1" applyAlignment="1"/>
    <xf numFmtId="0" fontId="2" fillId="0" borderId="10" xfId="0" applyFont="1" applyBorder="1" applyAlignment="1"/>
    <xf numFmtId="0" fontId="2" fillId="0" borderId="11" xfId="0" applyFont="1" applyBorder="1" applyAlignment="1"/>
    <xf numFmtId="0" fontId="10" fillId="0" borderId="6" xfId="0" applyFont="1" applyBorder="1" applyAlignment="1">
      <alignment horizontal="center" vertical="center" wrapText="1"/>
    </xf>
    <xf numFmtId="0" fontId="7" fillId="0" borderId="1" xfId="0" applyFont="1" applyBorder="1" applyAlignment="1">
      <alignment horizontal="center"/>
    </xf>
    <xf numFmtId="0" fontId="17" fillId="0" borderId="35" xfId="0" applyFont="1" applyBorder="1" applyAlignment="1">
      <alignment horizontal="center" vertical="center" wrapText="1"/>
    </xf>
    <xf numFmtId="0" fontId="2" fillId="0" borderId="37" xfId="0" applyFont="1" applyBorder="1" applyAlignment="1"/>
    <xf numFmtId="0" fontId="2" fillId="0" borderId="15" xfId="0" applyFont="1" applyBorder="1" applyAlignment="1"/>
    <xf numFmtId="0" fontId="2" fillId="0" borderId="16" xfId="0" applyFont="1" applyBorder="1" applyAlignment="1"/>
    <xf numFmtId="0" fontId="17" fillId="0" borderId="35" xfId="0" applyFont="1" applyBorder="1" applyAlignment="1">
      <alignment horizontal="center" wrapText="1"/>
    </xf>
    <xf numFmtId="0" fontId="3" fillId="3" borderId="1" xfId="0" applyFont="1" applyFill="1" applyBorder="1" applyAlignment="1">
      <alignment horizontal="center" vertical="center" wrapText="1"/>
    </xf>
    <xf numFmtId="0" fontId="2" fillId="0" borderId="3" xfId="0" applyFont="1" applyBorder="1" applyAlignment="1"/>
    <xf numFmtId="0" fontId="4" fillId="0" borderId="7" xfId="0" applyFont="1" applyBorder="1" applyAlignment="1">
      <alignment horizontal="center" vertical="center"/>
    </xf>
    <xf numFmtId="0" fontId="19" fillId="4" borderId="17" xfId="0" applyFont="1" applyFill="1" applyBorder="1" applyAlignment="1">
      <alignment horizontal="center" vertical="center"/>
    </xf>
    <xf numFmtId="0" fontId="2" fillId="0" borderId="18" xfId="0" applyFont="1" applyBorder="1" applyAlignment="1"/>
    <xf numFmtId="0" fontId="2" fillId="0" borderId="19" xfId="0" applyFont="1" applyBorder="1" applyAlignment="1"/>
    <xf numFmtId="0" fontId="0" fillId="0" borderId="1" xfId="0" applyBorder="1" applyAlignment="1">
      <alignment horizontal="center" vertical="center" wrapText="1"/>
    </xf>
    <xf numFmtId="0" fontId="1" fillId="4" borderId="17" xfId="0" applyFont="1" applyFill="1" applyBorder="1" applyAlignment="1">
      <alignment horizontal="center" vertical="center"/>
    </xf>
    <xf numFmtId="0" fontId="5" fillId="4" borderId="20" xfId="0" applyFont="1" applyFill="1" applyBorder="1" applyAlignment="1">
      <alignment horizontal="center" vertical="center" wrapText="1"/>
    </xf>
    <xf numFmtId="0" fontId="2" fillId="0" borderId="24" xfId="0" applyFont="1" applyBorder="1" applyAlignment="1"/>
    <xf numFmtId="0" fontId="22" fillId="0" borderId="35" xfId="0" applyFont="1" applyBorder="1" applyAlignment="1">
      <alignment horizontal="center" vertical="center" wrapText="1"/>
    </xf>
    <xf numFmtId="0" fontId="2" fillId="0" borderId="25" xfId="0" applyFont="1" applyBorder="1" applyAlignment="1"/>
    <xf numFmtId="0" fontId="2" fillId="0" borderId="26" xfId="0" applyFont="1" applyBorder="1" applyAlignment="1"/>
    <xf numFmtId="0" fontId="22" fillId="0" borderId="12" xfId="0" applyFont="1" applyBorder="1" applyAlignment="1">
      <alignment horizontal="center" vertical="center" wrapText="1"/>
    </xf>
    <xf numFmtId="0" fontId="2" fillId="0" borderId="27" xfId="0" applyFont="1" applyBorder="1" applyAlignment="1"/>
    <xf numFmtId="0" fontId="2" fillId="0" borderId="14" xfId="0" applyFont="1" applyBorder="1" applyAlignment="1"/>
    <xf numFmtId="0" fontId="10" fillId="0" borderId="0" xfId="0" applyFont="1" applyAlignment="1">
      <alignment horizontal="left" vertical="center" wrapText="1"/>
    </xf>
    <xf numFmtId="0" fontId="0" fillId="0" borderId="0" xfId="0" applyAlignment="1"/>
    <xf numFmtId="0" fontId="3" fillId="3" borderId="1" xfId="0" applyFont="1" applyFill="1" applyBorder="1" applyAlignment="1">
      <alignment horizontal="center" vertical="center"/>
    </xf>
    <xf numFmtId="0" fontId="2" fillId="0" borderId="30" xfId="0" applyFont="1" applyBorder="1" applyAlignment="1"/>
    <xf numFmtId="0" fontId="12" fillId="4" borderId="17" xfId="0" applyFont="1" applyFill="1" applyBorder="1" applyAlignment="1">
      <alignment horizontal="center" vertical="center"/>
    </xf>
    <xf numFmtId="0" fontId="30" fillId="0" borderId="6" xfId="0" applyFont="1" applyBorder="1" applyAlignment="1">
      <alignment horizontal="center" vertical="center" wrapText="1"/>
    </xf>
    <xf numFmtId="0" fontId="1" fillId="4" borderId="13" xfId="0" applyFont="1" applyFill="1" applyBorder="1" applyAlignment="1">
      <alignment horizontal="center" vertical="center"/>
    </xf>
    <xf numFmtId="0" fontId="2" fillId="0" borderId="31" xfId="0" applyFont="1" applyBorder="1" applyAlignment="1"/>
    <xf numFmtId="0" fontId="2" fillId="0" borderId="32" xfId="0" applyFont="1" applyBorder="1" applyAlignment="1"/>
    <xf numFmtId="0" fontId="17" fillId="0" borderId="0" xfId="0" applyFont="1" applyAlignment="1">
      <alignment horizontal="left" vertical="center" wrapText="1"/>
    </xf>
    <xf numFmtId="0" fontId="32" fillId="3" borderId="1" xfId="0" applyFont="1" applyFill="1" applyBorder="1" applyAlignment="1">
      <alignment horizontal="center" vertical="center"/>
    </xf>
    <xf numFmtId="0" fontId="0" fillId="0" borderId="6" xfId="0" applyBorder="1" applyAlignment="1">
      <alignment horizontal="center" vertical="center" wrapText="1"/>
    </xf>
    <xf numFmtId="0" fontId="2" fillId="0" borderId="33" xfId="0" applyFont="1" applyBorder="1" applyAlignment="1"/>
    <xf numFmtId="0" fontId="2" fillId="0" borderId="34" xfId="0" applyFont="1" applyBorder="1" applyAlignment="1"/>
    <xf numFmtId="0" fontId="37" fillId="4" borderId="13" xfId="0" applyFont="1" applyFill="1" applyBorder="1" applyAlignment="1">
      <alignment horizontal="center" vertical="center"/>
    </xf>
    <xf numFmtId="0" fontId="37" fillId="2" borderId="13" xfId="0" applyFont="1" applyFill="1" applyBorder="1" applyAlignment="1">
      <alignment horizontal="center" vertical="center"/>
    </xf>
    <xf numFmtId="0" fontId="12" fillId="2" borderId="13" xfId="0" applyFont="1" applyFill="1" applyBorder="1" applyAlignment="1">
      <alignment horizontal="center" vertical="center"/>
    </xf>
    <xf numFmtId="0" fontId="0" fillId="0" borderId="13" xfId="0" applyBorder="1" applyAlignment="1">
      <alignment horizontal="center" vertical="center" wrapText="1"/>
    </xf>
    <xf numFmtId="0" fontId="37" fillId="4" borderId="35" xfId="0" applyFont="1" applyFill="1" applyBorder="1" applyAlignment="1">
      <alignment horizontal="center" vertical="center"/>
    </xf>
    <xf numFmtId="0" fontId="2" fillId="0" borderId="36"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647700</xdr:colOff>
      <xdr:row>0</xdr:row>
      <xdr:rowOff>0</xdr:rowOff>
    </xdr:from>
    <xdr:ext cx="1714500" cy="70485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371475</xdr:colOff>
      <xdr:row>0</xdr:row>
      <xdr:rowOff>0</xdr:rowOff>
    </xdr:from>
    <xdr:ext cx="1714500" cy="704850"/>
    <xdr:pic>
      <xdr:nvPicPr>
        <xdr:cNvPr id="2" name="image3.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542925</xdr:colOff>
      <xdr:row>0</xdr:row>
      <xdr:rowOff>0</xdr:rowOff>
    </xdr:from>
    <xdr:ext cx="1714500" cy="704850"/>
    <xdr:pic>
      <xdr:nvPicPr>
        <xdr:cNvPr id="2" name="image2.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190500</xdr:colOff>
      <xdr:row>0</xdr:row>
      <xdr:rowOff>0</xdr:rowOff>
    </xdr:from>
    <xdr:ext cx="1714500" cy="704850"/>
    <xdr:pic>
      <xdr:nvPicPr>
        <xdr:cNvPr id="2" name="image4.png" title="Imagen">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714375</xdr:colOff>
      <xdr:row>0</xdr:row>
      <xdr:rowOff>85725</xdr:rowOff>
    </xdr:from>
    <xdr:ext cx="1714500" cy="704850"/>
    <xdr:pic>
      <xdr:nvPicPr>
        <xdr:cNvPr id="2" name="image7.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8</xdr:col>
      <xdr:colOff>1152525</xdr:colOff>
      <xdr:row>0</xdr:row>
      <xdr:rowOff>152400</xdr:rowOff>
    </xdr:from>
    <xdr:ext cx="1714500" cy="704850"/>
    <xdr:pic>
      <xdr:nvPicPr>
        <xdr:cNvPr id="2" name="image6.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15</xdr:col>
      <xdr:colOff>171450</xdr:colOff>
      <xdr:row>0</xdr:row>
      <xdr:rowOff>95250</xdr:rowOff>
    </xdr:from>
    <xdr:ext cx="1714500" cy="704850"/>
    <xdr:pic>
      <xdr:nvPicPr>
        <xdr:cNvPr id="2" name="image5.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CFF"/>
  </sheetPr>
  <dimension ref="A1:Z1001"/>
  <sheetViews>
    <sheetView showGridLines="0" workbookViewId="0">
      <selection activeCell="C2" sqref="C2"/>
    </sheetView>
  </sheetViews>
  <sheetFormatPr baseColWidth="10" defaultColWidth="12.625" defaultRowHeight="15" customHeight="1"/>
  <cols>
    <col min="1" max="1" width="19" customWidth="1"/>
    <col min="2" max="2" width="9.875" customWidth="1"/>
    <col min="3" max="3" width="11.625" customWidth="1"/>
    <col min="4" max="4" width="7.75" customWidth="1"/>
    <col min="5" max="5" width="7" customWidth="1"/>
    <col min="6" max="6" width="11.75" customWidth="1"/>
    <col min="7" max="7" width="6.25" customWidth="1"/>
    <col min="8" max="8" width="9.625" customWidth="1"/>
    <col min="9" max="9" width="9.375" customWidth="1"/>
    <col min="10" max="10" width="12.125" customWidth="1"/>
    <col min="11" max="26" width="9.375" customWidth="1"/>
  </cols>
  <sheetData>
    <row r="1" spans="1:26" ht="13.5" customHeight="1">
      <c r="A1" s="110" t="s">
        <v>0</v>
      </c>
      <c r="B1" s="111"/>
      <c r="C1">
        <f>COUNTA(F8:F17)</f>
        <v>8</v>
      </c>
    </row>
    <row r="2" spans="1:26" ht="13.5" customHeight="1"/>
    <row r="3" spans="1:26" ht="27" customHeight="1">
      <c r="B3" s="125" t="s">
        <v>1</v>
      </c>
      <c r="C3" s="126"/>
      <c r="D3" s="126"/>
      <c r="E3" s="126"/>
      <c r="F3" s="111"/>
    </row>
    <row r="4" spans="1:26" ht="9" customHeight="1">
      <c r="B4" s="1"/>
      <c r="C4" s="1"/>
      <c r="D4" s="1"/>
    </row>
    <row r="5" spans="1:26" ht="24" customHeight="1">
      <c r="C5" s="110" t="s">
        <v>2</v>
      </c>
      <c r="D5" s="111"/>
      <c r="F5" s="2" t="s">
        <v>3</v>
      </c>
      <c r="H5" s="110" t="s">
        <v>2</v>
      </c>
      <c r="I5" s="111"/>
    </row>
    <row r="6" spans="1:26" ht="9" customHeight="1"/>
    <row r="7" spans="1:26" ht="26.25" customHeight="1">
      <c r="B7" s="3" t="s">
        <v>4</v>
      </c>
      <c r="C7" s="3" t="s">
        <v>5</v>
      </c>
      <c r="D7" s="3" t="s">
        <v>6</v>
      </c>
      <c r="E7" s="3" t="s">
        <v>7</v>
      </c>
      <c r="F7" s="3" t="s">
        <v>8</v>
      </c>
      <c r="H7" s="112" t="s">
        <v>9</v>
      </c>
      <c r="I7" s="113"/>
      <c r="J7" s="113"/>
      <c r="K7" s="113"/>
      <c r="L7" s="114"/>
    </row>
    <row r="8" spans="1:26" ht="21" customHeight="1">
      <c r="B8" s="4" t="s">
        <v>10</v>
      </c>
      <c r="C8" s="4" t="s">
        <v>11</v>
      </c>
      <c r="D8" s="5">
        <v>35</v>
      </c>
      <c r="E8" s="5" t="s">
        <v>12</v>
      </c>
      <c r="F8" s="5">
        <v>925647545</v>
      </c>
      <c r="H8" s="115"/>
      <c r="I8" s="116"/>
      <c r="J8" s="116"/>
      <c r="K8" s="116"/>
      <c r="L8" s="117"/>
    </row>
    <row r="9" spans="1:26" ht="21" customHeight="1">
      <c r="A9" s="6"/>
      <c r="B9" s="4" t="s">
        <v>13</v>
      </c>
      <c r="C9" s="4" t="s">
        <v>14</v>
      </c>
      <c r="D9" s="5">
        <v>42</v>
      </c>
      <c r="E9" s="5" t="s">
        <v>12</v>
      </c>
      <c r="F9" s="5">
        <v>4545545</v>
      </c>
      <c r="G9" s="6"/>
      <c r="H9" s="7" t="s">
        <v>15</v>
      </c>
      <c r="I9" s="8" t="s">
        <v>16</v>
      </c>
      <c r="J9" s="6"/>
      <c r="K9" s="6"/>
      <c r="L9" s="6"/>
      <c r="M9" s="6"/>
      <c r="N9" s="6"/>
      <c r="O9" s="6"/>
      <c r="P9" s="6"/>
      <c r="Q9" s="6"/>
      <c r="R9" s="6"/>
      <c r="S9" s="6"/>
      <c r="T9" s="6"/>
      <c r="U9" s="6"/>
      <c r="V9" s="6"/>
      <c r="W9" s="6"/>
      <c r="X9" s="6"/>
      <c r="Y9" s="6"/>
      <c r="Z9" s="6"/>
    </row>
    <row r="10" spans="1:26" ht="21" customHeight="1">
      <c r="A10" s="6"/>
      <c r="B10" s="4" t="s">
        <v>17</v>
      </c>
      <c r="C10" s="4" t="s">
        <v>18</v>
      </c>
      <c r="D10" s="9">
        <v>43</v>
      </c>
      <c r="E10" s="5" t="s">
        <v>12</v>
      </c>
      <c r="F10" s="5" t="s">
        <v>19</v>
      </c>
      <c r="G10" s="6"/>
      <c r="H10" s="6"/>
      <c r="I10" s="6"/>
      <c r="J10" s="6"/>
      <c r="K10" s="6"/>
      <c r="L10" s="6"/>
      <c r="M10" s="6"/>
      <c r="N10" s="6"/>
      <c r="O10" s="6"/>
      <c r="P10" s="6"/>
      <c r="Q10" s="6"/>
      <c r="R10" s="6"/>
      <c r="S10" s="6"/>
      <c r="T10" s="6"/>
      <c r="U10" s="6"/>
      <c r="V10" s="6"/>
      <c r="W10" s="6"/>
      <c r="X10" s="6"/>
      <c r="Y10" s="6"/>
      <c r="Z10" s="6"/>
    </row>
    <row r="11" spans="1:26" ht="21" customHeight="1">
      <c r="A11" s="6"/>
      <c r="B11" s="10" t="s">
        <v>20</v>
      </c>
      <c r="C11" s="4" t="s">
        <v>21</v>
      </c>
      <c r="D11" s="11"/>
      <c r="E11" s="108" t="s">
        <v>12</v>
      </c>
      <c r="F11" s="5">
        <v>997455510</v>
      </c>
      <c r="G11" s="6"/>
      <c r="H11" s="6"/>
      <c r="I11" s="6"/>
      <c r="J11" s="6"/>
      <c r="K11" s="6"/>
      <c r="L11" s="6"/>
      <c r="M11" s="6"/>
      <c r="N11" s="6"/>
      <c r="O11" s="6"/>
      <c r="P11" s="6"/>
      <c r="Q11" s="6"/>
      <c r="R11" s="6"/>
      <c r="S11" s="6"/>
      <c r="T11" s="6"/>
      <c r="U11" s="6"/>
      <c r="V11" s="6"/>
      <c r="W11" s="6"/>
      <c r="X11" s="6"/>
      <c r="Y11" s="6"/>
      <c r="Z11" s="6"/>
    </row>
    <row r="12" spans="1:26" ht="21" customHeight="1">
      <c r="A12" s="6"/>
      <c r="B12" s="4" t="s">
        <v>22</v>
      </c>
      <c r="C12" s="4" t="s">
        <v>23</v>
      </c>
      <c r="D12" s="12">
        <v>34</v>
      </c>
      <c r="E12" s="5" t="s">
        <v>24</v>
      </c>
      <c r="F12" s="9">
        <v>5454554</v>
      </c>
      <c r="G12" s="6"/>
      <c r="H12" s="110" t="s">
        <v>3</v>
      </c>
      <c r="I12" s="111"/>
      <c r="M12" s="6"/>
      <c r="N12" s="6"/>
      <c r="O12" s="6"/>
      <c r="P12" s="6"/>
      <c r="Q12" s="6"/>
      <c r="R12" s="6"/>
      <c r="S12" s="6"/>
      <c r="T12" s="6"/>
      <c r="U12" s="6"/>
      <c r="V12" s="6"/>
      <c r="W12" s="6"/>
      <c r="X12" s="6"/>
      <c r="Y12" s="6"/>
      <c r="Z12" s="6"/>
    </row>
    <row r="13" spans="1:26" ht="21" customHeight="1">
      <c r="B13" s="4" t="s">
        <v>25</v>
      </c>
      <c r="C13" s="4" t="s">
        <v>26</v>
      </c>
      <c r="D13" s="5">
        <v>25</v>
      </c>
      <c r="E13" s="5" t="s">
        <v>12</v>
      </c>
      <c r="F13" s="11"/>
    </row>
    <row r="14" spans="1:26" ht="21" customHeight="1">
      <c r="B14" s="4" t="s">
        <v>27</v>
      </c>
      <c r="C14" s="4" t="s">
        <v>28</v>
      </c>
      <c r="D14" s="9">
        <v>23</v>
      </c>
      <c r="E14" s="5" t="s">
        <v>24</v>
      </c>
      <c r="F14" s="12">
        <v>4544155</v>
      </c>
      <c r="H14" s="118" t="s">
        <v>29</v>
      </c>
      <c r="I14" s="113"/>
      <c r="J14" s="113"/>
      <c r="K14" s="113"/>
      <c r="L14" s="114"/>
    </row>
    <row r="15" spans="1:26" ht="21" customHeight="1">
      <c r="B15" s="10" t="s">
        <v>30</v>
      </c>
      <c r="C15" s="4" t="s">
        <v>31</v>
      </c>
      <c r="D15" s="11"/>
      <c r="E15" s="108" t="s">
        <v>12</v>
      </c>
      <c r="F15" s="9" t="s">
        <v>32</v>
      </c>
      <c r="H15" s="115"/>
      <c r="I15" s="116"/>
      <c r="J15" s="116"/>
      <c r="K15" s="116"/>
      <c r="L15" s="117"/>
    </row>
    <row r="16" spans="1:26" ht="21" customHeight="1">
      <c r="B16" s="4" t="s">
        <v>33</v>
      </c>
      <c r="C16" s="4" t="s">
        <v>34</v>
      </c>
      <c r="D16" s="12">
        <v>50</v>
      </c>
      <c r="E16" s="5" t="s">
        <v>24</v>
      </c>
      <c r="F16" s="11"/>
      <c r="H16" s="7" t="s">
        <v>15</v>
      </c>
      <c r="I16" s="13" t="s">
        <v>35</v>
      </c>
    </row>
    <row r="17" spans="1:8" ht="21" customHeight="1">
      <c r="B17" s="4" t="s">
        <v>25</v>
      </c>
      <c r="C17" s="4" t="s">
        <v>36</v>
      </c>
      <c r="D17" s="5">
        <v>23</v>
      </c>
      <c r="E17" s="5" t="s">
        <v>24</v>
      </c>
      <c r="F17" s="12" t="s">
        <v>37</v>
      </c>
      <c r="G17" s="14"/>
      <c r="H17" s="14"/>
    </row>
    <row r="18" spans="1:8" ht="21" customHeight="1">
      <c r="B18" s="14"/>
      <c r="C18" s="14"/>
      <c r="D18" s="14"/>
      <c r="E18" s="14"/>
      <c r="F18" s="14"/>
      <c r="G18" s="14"/>
      <c r="H18" s="14"/>
    </row>
    <row r="19" spans="1:8" ht="18">
      <c r="B19" s="119" t="s">
        <v>38</v>
      </c>
      <c r="C19" s="111"/>
      <c r="D19" s="15">
        <f>COUNTBLANK(D8:D17)</f>
        <v>2</v>
      </c>
      <c r="F19" s="15">
        <f>COUNTA(F8:F17)</f>
        <v>8</v>
      </c>
      <c r="H19" s="14"/>
    </row>
    <row r="20" spans="1:8" ht="27.75" customHeight="1">
      <c r="B20" s="16"/>
      <c r="C20" s="16"/>
      <c r="D20" s="17">
        <v>2</v>
      </c>
      <c r="E20" s="16"/>
      <c r="F20" s="18">
        <v>8</v>
      </c>
      <c r="G20" s="19"/>
      <c r="H20" s="14"/>
    </row>
    <row r="21" spans="1:8" ht="47.25" customHeight="1">
      <c r="A21" s="20"/>
      <c r="C21" s="120" t="s">
        <v>39</v>
      </c>
      <c r="D21" s="121"/>
      <c r="F21" s="124" t="s">
        <v>40</v>
      </c>
      <c r="G21" s="121"/>
      <c r="H21" s="14"/>
    </row>
    <row r="22" spans="1:8" ht="15.75" customHeight="1">
      <c r="A22" s="20"/>
      <c r="B22" s="21"/>
      <c r="C22" s="122"/>
      <c r="D22" s="123"/>
      <c r="F22" s="122"/>
      <c r="G22" s="123"/>
      <c r="H22" s="14"/>
    </row>
    <row r="23" spans="1:8" ht="15.75" customHeight="1">
      <c r="B23" s="14"/>
      <c r="C23" s="14"/>
      <c r="D23" s="14"/>
      <c r="G23" s="22"/>
      <c r="H23" s="14"/>
    </row>
    <row r="24" spans="1:8" ht="15.75" customHeight="1">
      <c r="B24" s="14"/>
      <c r="C24" s="14"/>
      <c r="D24" s="14"/>
      <c r="G24" s="22"/>
      <c r="H24" s="14"/>
    </row>
    <row r="25" spans="1:8" ht="15.75" customHeight="1">
      <c r="B25" s="14"/>
      <c r="C25" s="14"/>
      <c r="D25" s="14"/>
      <c r="G25" s="22"/>
      <c r="H25" s="14"/>
    </row>
    <row r="26" spans="1:8" ht="15.75" customHeight="1">
      <c r="B26" s="14"/>
      <c r="C26" s="14"/>
      <c r="D26" s="14"/>
      <c r="G26" s="22"/>
      <c r="H26" s="14"/>
    </row>
    <row r="27" spans="1:8" ht="15.75" customHeight="1">
      <c r="B27" s="14"/>
      <c r="C27" s="14"/>
      <c r="D27" s="14"/>
      <c r="G27" s="22"/>
    </row>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0">
    <mergeCell ref="C21:D22"/>
    <mergeCell ref="F21:G22"/>
    <mergeCell ref="A1:B1"/>
    <mergeCell ref="B3:F3"/>
    <mergeCell ref="C5:D5"/>
    <mergeCell ref="H5:I5"/>
    <mergeCell ref="H7:L8"/>
    <mergeCell ref="H12:I12"/>
    <mergeCell ref="H14:L15"/>
    <mergeCell ref="B19:C19"/>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CFF"/>
  </sheetPr>
  <dimension ref="A1:N1001"/>
  <sheetViews>
    <sheetView showGridLines="0" topLeftCell="A6" workbookViewId="0">
      <selection activeCell="J32" sqref="J32"/>
    </sheetView>
  </sheetViews>
  <sheetFormatPr baseColWidth="10" defaultColWidth="12.625" defaultRowHeight="15" customHeight="1"/>
  <cols>
    <col min="1" max="1" width="19" customWidth="1"/>
    <col min="2" max="2" width="5" customWidth="1"/>
    <col min="3" max="3" width="13.125" customWidth="1"/>
    <col min="4" max="4" width="12" customWidth="1"/>
    <col min="5" max="5" width="10.125" customWidth="1"/>
    <col min="6" max="6" width="8.625" customWidth="1"/>
    <col min="7" max="7" width="4.25" customWidth="1"/>
    <col min="8" max="8" width="7.625" customWidth="1"/>
    <col min="9" max="9" width="8.875" customWidth="1"/>
    <col min="10" max="10" width="7.625" customWidth="1"/>
    <col min="11" max="11" width="12.875" customWidth="1"/>
    <col min="12" max="26" width="9.375" customWidth="1"/>
  </cols>
  <sheetData>
    <row r="1" spans="1:14" ht="13.5" customHeight="1">
      <c r="A1" s="110" t="s">
        <v>41</v>
      </c>
      <c r="B1" s="111"/>
    </row>
    <row r="2" spans="1:14" ht="13.5" customHeight="1"/>
    <row r="3" spans="1:14" ht="27" customHeight="1">
      <c r="B3" s="125" t="s">
        <v>1</v>
      </c>
      <c r="C3" s="126"/>
      <c r="D3" s="126"/>
      <c r="E3" s="126"/>
      <c r="F3" s="111"/>
    </row>
    <row r="4" spans="1:14" ht="9" customHeight="1">
      <c r="F4" s="23"/>
    </row>
    <row r="5" spans="1:14" ht="15.75">
      <c r="B5" s="110" t="s">
        <v>42</v>
      </c>
      <c r="C5" s="111"/>
      <c r="K5" s="2" t="s">
        <v>43</v>
      </c>
    </row>
    <row r="6" spans="1:14" ht="9" customHeight="1"/>
    <row r="7" spans="1:14" ht="46.5" customHeight="1">
      <c r="B7" s="131" t="s">
        <v>44</v>
      </c>
      <c r="C7" s="126"/>
      <c r="D7" s="126"/>
      <c r="E7" s="126"/>
      <c r="F7" s="126"/>
      <c r="G7" s="126"/>
      <c r="H7" s="126"/>
      <c r="I7" s="111"/>
      <c r="K7" s="131" t="s">
        <v>45</v>
      </c>
      <c r="L7" s="126"/>
      <c r="M7" s="126"/>
      <c r="N7" s="111"/>
    </row>
    <row r="8" spans="1:14" ht="24.75" customHeight="1">
      <c r="B8" s="127" t="s">
        <v>15</v>
      </c>
      <c r="C8" s="113"/>
      <c r="D8" s="8" t="s">
        <v>46</v>
      </c>
      <c r="G8" s="24"/>
      <c r="K8" s="7" t="s">
        <v>15</v>
      </c>
      <c r="L8" s="8" t="s">
        <v>47</v>
      </c>
    </row>
    <row r="10" spans="1:14" ht="27" customHeight="1">
      <c r="B10" s="128" t="s">
        <v>48</v>
      </c>
      <c r="C10" s="129"/>
      <c r="D10" s="129"/>
      <c r="E10" s="129"/>
      <c r="F10" s="130"/>
      <c r="H10" s="132" t="s">
        <v>49</v>
      </c>
      <c r="I10" s="130"/>
      <c r="K10" s="133" t="s">
        <v>50</v>
      </c>
    </row>
    <row r="11" spans="1:14" ht="21" customHeight="1">
      <c r="B11" s="25" t="s">
        <v>51</v>
      </c>
      <c r="C11" s="26" t="s">
        <v>4</v>
      </c>
      <c r="D11" s="26" t="s">
        <v>5</v>
      </c>
      <c r="E11" s="26" t="s">
        <v>52</v>
      </c>
      <c r="F11" s="27" t="s">
        <v>53</v>
      </c>
      <c r="H11" s="28" t="s">
        <v>52</v>
      </c>
      <c r="I11" s="29" t="s">
        <v>54</v>
      </c>
      <c r="K11" s="134"/>
    </row>
    <row r="12" spans="1:14" ht="21" customHeight="1">
      <c r="B12" s="30">
        <v>1</v>
      </c>
      <c r="C12" s="31" t="s">
        <v>55</v>
      </c>
      <c r="D12" s="31" t="s">
        <v>56</v>
      </c>
      <c r="E12" s="32" t="s">
        <v>57</v>
      </c>
      <c r="F12" s="33">
        <v>100</v>
      </c>
      <c r="G12" s="6"/>
      <c r="H12" s="34" t="s">
        <v>57</v>
      </c>
      <c r="I12" s="15">
        <f>COUNTIF($E$12:$E$21,H12)</f>
        <v>3</v>
      </c>
      <c r="J12" s="18">
        <v>3</v>
      </c>
      <c r="K12" s="35"/>
      <c r="L12" s="35"/>
    </row>
    <row r="13" spans="1:14" ht="21" customHeight="1">
      <c r="B13" s="30">
        <v>2</v>
      </c>
      <c r="C13" s="31" t="s">
        <v>58</v>
      </c>
      <c r="D13" s="31" t="s">
        <v>59</v>
      </c>
      <c r="E13" s="32" t="s">
        <v>60</v>
      </c>
      <c r="F13" s="33">
        <v>150</v>
      </c>
      <c r="G13" s="6"/>
      <c r="H13" s="34" t="s">
        <v>61</v>
      </c>
      <c r="I13" s="15">
        <f t="shared" ref="I13:I14" si="0">COUNTIF($E$12:$E$21,H13)</f>
        <v>3</v>
      </c>
      <c r="J13" s="18">
        <v>3</v>
      </c>
      <c r="K13" s="15">
        <f>COUNTIF(F12:F21,"&gt;0")</f>
        <v>10</v>
      </c>
      <c r="L13" s="18">
        <v>10</v>
      </c>
    </row>
    <row r="14" spans="1:14" ht="21" customHeight="1">
      <c r="B14" s="30">
        <v>3</v>
      </c>
      <c r="C14" s="31" t="s">
        <v>62</v>
      </c>
      <c r="D14" s="31" t="s">
        <v>63</v>
      </c>
      <c r="E14" s="32" t="s">
        <v>60</v>
      </c>
      <c r="F14" s="33">
        <v>120</v>
      </c>
      <c r="G14" s="6"/>
      <c r="H14" s="36" t="s">
        <v>60</v>
      </c>
      <c r="I14" s="15">
        <f t="shared" si="0"/>
        <v>4</v>
      </c>
      <c r="J14" s="18">
        <v>4</v>
      </c>
      <c r="K14" s="35"/>
      <c r="L14" s="35"/>
    </row>
    <row r="15" spans="1:14" ht="21" customHeight="1">
      <c r="B15" s="30">
        <v>4</v>
      </c>
      <c r="C15" s="31" t="s">
        <v>64</v>
      </c>
      <c r="D15" s="31" t="s">
        <v>65</v>
      </c>
      <c r="E15" s="32" t="s">
        <v>61</v>
      </c>
      <c r="F15" s="33">
        <v>100</v>
      </c>
      <c r="G15" s="6"/>
      <c r="H15" s="6"/>
      <c r="I15" s="37">
        <f>SUM(I12:I14)</f>
        <v>10</v>
      </c>
      <c r="J15" s="38"/>
      <c r="K15" s="35"/>
      <c r="L15" s="35"/>
    </row>
    <row r="16" spans="1:14" ht="21" customHeight="1">
      <c r="B16" s="30">
        <v>5</v>
      </c>
      <c r="C16" s="31" t="s">
        <v>66</v>
      </c>
      <c r="D16" s="39" t="s">
        <v>67</v>
      </c>
      <c r="E16" s="32" t="s">
        <v>57</v>
      </c>
      <c r="F16" s="33">
        <v>130</v>
      </c>
      <c r="I16" s="18">
        <v>10</v>
      </c>
      <c r="J16" s="35"/>
      <c r="K16" s="35"/>
      <c r="L16" s="35"/>
    </row>
    <row r="17" spans="2:12" ht="21" customHeight="1">
      <c r="B17" s="30">
        <v>6</v>
      </c>
      <c r="C17" s="31" t="s">
        <v>68</v>
      </c>
      <c r="D17" s="39" t="s">
        <v>69</v>
      </c>
      <c r="E17" s="32" t="s">
        <v>61</v>
      </c>
      <c r="F17" s="33">
        <v>150</v>
      </c>
      <c r="L17" s="40"/>
    </row>
    <row r="18" spans="2:12" ht="21" customHeight="1">
      <c r="B18" s="30">
        <v>7</v>
      </c>
      <c r="C18" s="31" t="s">
        <v>70</v>
      </c>
      <c r="D18" s="39" t="s">
        <v>71</v>
      </c>
      <c r="E18" s="32" t="s">
        <v>60</v>
      </c>
      <c r="F18" s="33">
        <v>120</v>
      </c>
      <c r="H18" s="135" t="s">
        <v>72</v>
      </c>
      <c r="I18" s="121"/>
      <c r="K18" s="138" t="s">
        <v>73</v>
      </c>
      <c r="L18" s="40"/>
    </row>
    <row r="19" spans="2:12" ht="21" customHeight="1">
      <c r="B19" s="30">
        <v>8</v>
      </c>
      <c r="C19" s="31" t="s">
        <v>74</v>
      </c>
      <c r="D19" s="39" t="s">
        <v>75</v>
      </c>
      <c r="E19" s="32" t="s">
        <v>57</v>
      </c>
      <c r="F19" s="33">
        <v>110</v>
      </c>
      <c r="H19" s="136"/>
      <c r="I19" s="137"/>
      <c r="J19" s="41"/>
      <c r="K19" s="139"/>
    </row>
    <row r="20" spans="2:12" ht="21" customHeight="1">
      <c r="B20" s="30">
        <v>9</v>
      </c>
      <c r="C20" s="31" t="s">
        <v>76</v>
      </c>
      <c r="D20" s="31" t="s">
        <v>77</v>
      </c>
      <c r="E20" s="32" t="s">
        <v>61</v>
      </c>
      <c r="F20" s="33">
        <v>140</v>
      </c>
      <c r="G20" s="14"/>
      <c r="H20" s="122"/>
      <c r="I20" s="123"/>
      <c r="J20" s="41"/>
      <c r="K20" s="140"/>
    </row>
    <row r="21" spans="2:12" ht="21" customHeight="1">
      <c r="B21" s="42">
        <v>10</v>
      </c>
      <c r="C21" s="43" t="s">
        <v>78</v>
      </c>
      <c r="D21" s="44" t="s">
        <v>79</v>
      </c>
      <c r="E21" s="45" t="s">
        <v>60</v>
      </c>
      <c r="F21" s="46">
        <v>100</v>
      </c>
      <c r="G21" s="14"/>
      <c r="H21" s="22"/>
      <c r="I21" s="22"/>
      <c r="J21" s="41"/>
      <c r="K21" s="22"/>
    </row>
    <row r="22" spans="2:12" ht="15.75" customHeight="1">
      <c r="B22" s="14"/>
      <c r="F22" s="22"/>
      <c r="G22" s="14"/>
      <c r="H22" s="22"/>
      <c r="I22" s="22"/>
      <c r="J22" s="41"/>
      <c r="K22" s="41"/>
    </row>
    <row r="23" spans="2:12" ht="15.75" customHeight="1"/>
    <row r="24" spans="2:12" ht="21" customHeight="1">
      <c r="B24" s="47" t="s">
        <v>80</v>
      </c>
      <c r="C24" s="48" t="s">
        <v>81</v>
      </c>
      <c r="D24" s="49"/>
      <c r="E24" s="49"/>
      <c r="H24" s="15">
        <f>COUNTIF(F12:F21,"&gt;120")</f>
        <v>4</v>
      </c>
      <c r="I24" s="18">
        <v>4</v>
      </c>
      <c r="J24" s="50" t="s">
        <v>82</v>
      </c>
    </row>
    <row r="25" spans="2:12" ht="21" customHeight="1">
      <c r="B25" s="47" t="s">
        <v>83</v>
      </c>
      <c r="C25" s="48" t="s">
        <v>84</v>
      </c>
      <c r="D25" s="49"/>
      <c r="E25" s="49"/>
      <c r="H25" s="15">
        <f>COUNTIF(F12:F21,"100")+COUNTIF(F12:F21,"120")</f>
        <v>5</v>
      </c>
      <c r="I25" s="18">
        <v>5</v>
      </c>
      <c r="J25" s="35" t="s">
        <v>85</v>
      </c>
    </row>
    <row r="26" spans="2:12" ht="21" customHeight="1">
      <c r="B26" s="47" t="s">
        <v>86</v>
      </c>
      <c r="C26" s="48" t="s">
        <v>87</v>
      </c>
      <c r="D26" s="49"/>
      <c r="E26" s="49"/>
      <c r="H26" s="15">
        <f>COUNTIF(C12:C21,"C*")</f>
        <v>3</v>
      </c>
      <c r="I26" s="18">
        <v>3</v>
      </c>
      <c r="J26" s="35" t="s">
        <v>88</v>
      </c>
    </row>
    <row r="27" spans="2:12" ht="21" customHeight="1">
      <c r="B27" s="47" t="s">
        <v>89</v>
      </c>
      <c r="C27" s="48" t="s">
        <v>90</v>
      </c>
      <c r="D27" s="49"/>
      <c r="E27" s="49"/>
      <c r="H27" s="15">
        <f>COUNTIF(D12:D21,"*S*")</f>
        <v>3</v>
      </c>
      <c r="I27" s="18">
        <v>3</v>
      </c>
      <c r="J27" s="35" t="s">
        <v>91</v>
      </c>
    </row>
    <row r="28" spans="2:12" ht="21" customHeight="1">
      <c r="B28" s="47" t="s">
        <v>92</v>
      </c>
      <c r="C28" s="48" t="s">
        <v>93</v>
      </c>
      <c r="D28" s="49"/>
      <c r="E28" s="49"/>
      <c r="H28" s="15">
        <f>COUNTIF(C12:C21,"*Z")</f>
        <v>4</v>
      </c>
      <c r="I28" s="18">
        <v>4</v>
      </c>
      <c r="J28" s="35" t="s">
        <v>94</v>
      </c>
    </row>
    <row r="29" spans="2:12" ht="21" customHeight="1">
      <c r="B29" s="47" t="s">
        <v>95</v>
      </c>
      <c r="C29" s="141" t="s">
        <v>96</v>
      </c>
      <c r="D29" s="142"/>
      <c r="E29" s="142"/>
      <c r="H29" s="15">
        <f>COUNTIF(D12:D21,"?A*")</f>
        <v>5</v>
      </c>
      <c r="I29" s="18">
        <v>5</v>
      </c>
      <c r="J29" s="35" t="s">
        <v>97</v>
      </c>
    </row>
    <row r="30" spans="2:12" ht="21" customHeight="1">
      <c r="B30" s="49"/>
      <c r="C30" s="142"/>
      <c r="D30" s="142"/>
      <c r="E30" s="142"/>
      <c r="I30" s="51"/>
    </row>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
    <mergeCell ref="C29:E30"/>
    <mergeCell ref="K7:N7"/>
    <mergeCell ref="H10:I10"/>
    <mergeCell ref="K10:K11"/>
    <mergeCell ref="H18:I20"/>
    <mergeCell ref="K18:K20"/>
    <mergeCell ref="B8:C8"/>
    <mergeCell ref="B10:F10"/>
    <mergeCell ref="A1:B1"/>
    <mergeCell ref="B3:F3"/>
    <mergeCell ref="B5:C5"/>
    <mergeCell ref="B7:I7"/>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CFF"/>
  </sheetPr>
  <dimension ref="A1:Z1001"/>
  <sheetViews>
    <sheetView showGridLines="0" workbookViewId="0">
      <selection activeCell="L10" sqref="L10"/>
    </sheetView>
  </sheetViews>
  <sheetFormatPr baseColWidth="10" defaultColWidth="12.625" defaultRowHeight="15" customHeight="1"/>
  <cols>
    <col min="1" max="1" width="19" customWidth="1"/>
    <col min="2" max="2" width="9" customWidth="1"/>
    <col min="3" max="3" width="15.375" customWidth="1"/>
    <col min="4" max="6" width="10.625" customWidth="1"/>
    <col min="7" max="7" width="7.75" customWidth="1"/>
    <col min="8" max="8" width="13.125" customWidth="1"/>
    <col min="9" max="9" width="17.375" customWidth="1"/>
    <col min="10" max="10" width="9.625" customWidth="1"/>
    <col min="11" max="11" width="16" customWidth="1"/>
    <col min="12" max="12" width="32" customWidth="1"/>
    <col min="13" max="26" width="9.375" customWidth="1"/>
  </cols>
  <sheetData>
    <row r="1" spans="1:26" ht="13.5" customHeight="1">
      <c r="A1" s="110" t="s">
        <v>98</v>
      </c>
      <c r="B1" s="111"/>
      <c r="E1" s="38"/>
      <c r="F1" s="38"/>
    </row>
    <row r="2" spans="1:26" ht="13.5" customHeight="1">
      <c r="E2" s="38"/>
      <c r="F2" s="38"/>
    </row>
    <row r="3" spans="1:26" ht="27" customHeight="1">
      <c r="B3" s="143" t="s">
        <v>99</v>
      </c>
      <c r="C3" s="126"/>
      <c r="D3" s="126"/>
      <c r="E3" s="126"/>
      <c r="F3" s="144"/>
    </row>
    <row r="4" spans="1:26" ht="9" customHeight="1"/>
    <row r="5" spans="1:26" ht="21" customHeight="1">
      <c r="B5" s="110" t="s">
        <v>100</v>
      </c>
      <c r="C5" s="111"/>
      <c r="E5" s="38"/>
      <c r="F5" s="38"/>
      <c r="H5" s="23"/>
    </row>
    <row r="6" spans="1:26" ht="9" customHeight="1">
      <c r="E6" s="38"/>
      <c r="F6" s="38"/>
    </row>
    <row r="7" spans="1:26" ht="33.75" customHeight="1">
      <c r="B7" s="131" t="s">
        <v>101</v>
      </c>
      <c r="C7" s="126"/>
      <c r="D7" s="126"/>
      <c r="E7" s="126"/>
      <c r="F7" s="126"/>
      <c r="G7" s="126"/>
      <c r="H7" s="126"/>
      <c r="I7" s="111"/>
      <c r="K7" s="52"/>
    </row>
    <row r="8" spans="1:26" ht="24" customHeight="1">
      <c r="A8" s="53"/>
      <c r="B8" s="7" t="s">
        <v>15</v>
      </c>
      <c r="C8" s="8" t="s">
        <v>102</v>
      </c>
      <c r="D8" s="53"/>
      <c r="E8" s="38"/>
      <c r="F8" s="38"/>
      <c r="G8" s="53"/>
      <c r="H8" s="53"/>
      <c r="I8" s="53"/>
      <c r="J8" s="7"/>
      <c r="K8" s="8"/>
      <c r="L8" s="53"/>
      <c r="M8" s="53"/>
      <c r="N8" s="53"/>
      <c r="O8" s="53"/>
      <c r="P8" s="53"/>
      <c r="Q8" s="53"/>
      <c r="R8" s="53"/>
      <c r="S8" s="53"/>
      <c r="T8" s="53"/>
      <c r="U8" s="53"/>
      <c r="V8" s="53"/>
      <c r="W8" s="53"/>
      <c r="X8" s="53"/>
      <c r="Y8" s="53"/>
      <c r="Z8" s="53"/>
    </row>
    <row r="9" spans="1:26">
      <c r="C9" s="54"/>
      <c r="E9" s="38"/>
      <c r="F9" s="38"/>
    </row>
    <row r="10" spans="1:26" ht="27" customHeight="1">
      <c r="B10" s="145" t="s">
        <v>48</v>
      </c>
      <c r="C10" s="129"/>
      <c r="D10" s="129"/>
      <c r="E10" s="129"/>
      <c r="F10" s="129"/>
      <c r="G10" s="129"/>
      <c r="H10" s="129"/>
      <c r="I10" s="130"/>
    </row>
    <row r="11" spans="1:26" ht="27" customHeight="1">
      <c r="B11" s="25" t="s">
        <v>51</v>
      </c>
      <c r="C11" s="26" t="s">
        <v>4</v>
      </c>
      <c r="D11" s="26" t="s">
        <v>5</v>
      </c>
      <c r="E11" s="26" t="s">
        <v>7</v>
      </c>
      <c r="F11" s="26" t="s">
        <v>103</v>
      </c>
      <c r="G11" s="26" t="s">
        <v>52</v>
      </c>
      <c r="H11" s="26" t="s">
        <v>104</v>
      </c>
      <c r="I11" s="27" t="s">
        <v>53</v>
      </c>
    </row>
    <row r="12" spans="1:26" ht="21" customHeight="1">
      <c r="A12" s="6"/>
      <c r="B12" s="34">
        <v>1</v>
      </c>
      <c r="C12" s="55" t="s">
        <v>105</v>
      </c>
      <c r="D12" s="55" t="s">
        <v>106</v>
      </c>
      <c r="E12" s="56" t="s">
        <v>12</v>
      </c>
      <c r="F12" s="56" t="s">
        <v>60</v>
      </c>
      <c r="G12" s="56" t="s">
        <v>57</v>
      </c>
      <c r="H12" s="56" t="s">
        <v>107</v>
      </c>
      <c r="I12" s="57">
        <v>100</v>
      </c>
      <c r="J12" s="58"/>
      <c r="K12" s="58"/>
      <c r="L12" s="58"/>
      <c r="N12" s="6"/>
      <c r="O12" s="6"/>
      <c r="P12" s="6"/>
      <c r="Q12" s="6"/>
      <c r="R12" s="6"/>
      <c r="S12" s="6"/>
      <c r="T12" s="6"/>
      <c r="U12" s="6"/>
      <c r="V12" s="6"/>
      <c r="W12" s="6"/>
      <c r="X12" s="6"/>
      <c r="Y12" s="6"/>
      <c r="Z12" s="6"/>
    </row>
    <row r="13" spans="1:26" ht="21" customHeight="1">
      <c r="A13" s="6"/>
      <c r="B13" s="34">
        <v>2</v>
      </c>
      <c r="C13" s="55" t="s">
        <v>108</v>
      </c>
      <c r="D13" s="55" t="s">
        <v>109</v>
      </c>
      <c r="E13" s="56" t="s">
        <v>12</v>
      </c>
      <c r="F13" s="56" t="s">
        <v>110</v>
      </c>
      <c r="G13" s="56" t="s">
        <v>61</v>
      </c>
      <c r="H13" s="56" t="s">
        <v>111</v>
      </c>
      <c r="I13" s="57">
        <v>150</v>
      </c>
      <c r="J13" s="58"/>
      <c r="K13" s="58"/>
      <c r="L13" s="58"/>
      <c r="N13" s="6"/>
      <c r="O13" s="6"/>
      <c r="P13" s="6"/>
      <c r="Q13" s="6"/>
      <c r="R13" s="6"/>
      <c r="S13" s="6"/>
      <c r="T13" s="6"/>
      <c r="U13" s="6"/>
      <c r="V13" s="6"/>
      <c r="W13" s="6"/>
      <c r="X13" s="6"/>
      <c r="Y13" s="6"/>
      <c r="Z13" s="6"/>
    </row>
    <row r="14" spans="1:26" ht="21" customHeight="1">
      <c r="A14" s="6"/>
      <c r="B14" s="34">
        <v>3</v>
      </c>
      <c r="C14" s="55" t="s">
        <v>112</v>
      </c>
      <c r="D14" s="55" t="s">
        <v>113</v>
      </c>
      <c r="E14" s="56" t="s">
        <v>12</v>
      </c>
      <c r="F14" s="56" t="s">
        <v>114</v>
      </c>
      <c r="G14" s="56" t="s">
        <v>60</v>
      </c>
      <c r="H14" s="56" t="s">
        <v>115</v>
      </c>
      <c r="I14" s="57">
        <v>120</v>
      </c>
      <c r="J14" s="58"/>
      <c r="K14" s="58"/>
      <c r="L14" s="58"/>
      <c r="N14" s="6"/>
      <c r="O14" s="6"/>
      <c r="P14" s="6"/>
      <c r="Q14" s="6"/>
      <c r="R14" s="6"/>
      <c r="S14" s="6"/>
      <c r="T14" s="6"/>
      <c r="U14" s="6"/>
      <c r="V14" s="6"/>
      <c r="W14" s="6"/>
      <c r="X14" s="6"/>
      <c r="Y14" s="6"/>
      <c r="Z14" s="6"/>
    </row>
    <row r="15" spans="1:26" ht="21" customHeight="1">
      <c r="A15" s="6"/>
      <c r="B15" s="34">
        <v>4</v>
      </c>
      <c r="C15" s="55" t="s">
        <v>116</v>
      </c>
      <c r="D15" s="55" t="s">
        <v>117</v>
      </c>
      <c r="E15" s="56" t="s">
        <v>24</v>
      </c>
      <c r="F15" s="56" t="s">
        <v>110</v>
      </c>
      <c r="G15" s="56" t="s">
        <v>57</v>
      </c>
      <c r="H15" s="56" t="s">
        <v>118</v>
      </c>
      <c r="I15" s="57">
        <v>150</v>
      </c>
      <c r="J15" s="58"/>
      <c r="K15" s="58"/>
      <c r="L15" s="58"/>
      <c r="N15" s="6"/>
      <c r="O15" s="6"/>
      <c r="P15" s="6"/>
      <c r="Q15" s="6"/>
      <c r="R15" s="6"/>
      <c r="S15" s="6"/>
      <c r="T15" s="6"/>
      <c r="U15" s="6"/>
      <c r="V15" s="6"/>
      <c r="W15" s="6"/>
      <c r="X15" s="6"/>
      <c r="Y15" s="6"/>
      <c r="Z15" s="6"/>
    </row>
    <row r="16" spans="1:26" ht="21" customHeight="1">
      <c r="A16" s="6"/>
      <c r="B16" s="34">
        <v>5</v>
      </c>
      <c r="C16" s="55" t="s">
        <v>119</v>
      </c>
      <c r="D16" s="55" t="s">
        <v>120</v>
      </c>
      <c r="E16" s="56" t="s">
        <v>24</v>
      </c>
      <c r="F16" s="56" t="s">
        <v>110</v>
      </c>
      <c r="G16" s="56" t="s">
        <v>61</v>
      </c>
      <c r="H16" s="56" t="s">
        <v>111</v>
      </c>
      <c r="I16" s="57">
        <v>100</v>
      </c>
      <c r="J16" s="58"/>
      <c r="K16" s="58"/>
      <c r="L16" s="58"/>
      <c r="N16" s="6"/>
      <c r="O16" s="6"/>
      <c r="P16" s="6"/>
      <c r="Q16" s="6"/>
      <c r="R16" s="6"/>
      <c r="S16" s="6"/>
      <c r="T16" s="6"/>
      <c r="U16" s="6"/>
      <c r="V16" s="6"/>
      <c r="W16" s="6"/>
      <c r="X16" s="6"/>
      <c r="Y16" s="6"/>
      <c r="Z16" s="6"/>
    </row>
    <row r="17" spans="1:26" ht="21" customHeight="1">
      <c r="A17" s="6"/>
      <c r="B17" s="34">
        <v>6</v>
      </c>
      <c r="C17" s="55" t="s">
        <v>121</v>
      </c>
      <c r="D17" s="55" t="s">
        <v>122</v>
      </c>
      <c r="E17" s="56" t="s">
        <v>12</v>
      </c>
      <c r="F17" s="56" t="s">
        <v>60</v>
      </c>
      <c r="G17" s="56" t="s">
        <v>57</v>
      </c>
      <c r="H17" s="56" t="s">
        <v>107</v>
      </c>
      <c r="I17" s="57">
        <v>120</v>
      </c>
      <c r="J17" s="58"/>
      <c r="K17" s="58"/>
      <c r="L17" s="58"/>
      <c r="N17" s="6"/>
      <c r="O17" s="6"/>
      <c r="P17" s="6"/>
      <c r="Q17" s="6"/>
      <c r="R17" s="6"/>
      <c r="S17" s="6"/>
      <c r="T17" s="6"/>
      <c r="U17" s="6"/>
      <c r="V17" s="6"/>
      <c r="W17" s="6"/>
      <c r="X17" s="6"/>
      <c r="Y17" s="6"/>
      <c r="Z17" s="6"/>
    </row>
    <row r="18" spans="1:26" ht="21" customHeight="1">
      <c r="A18" s="6"/>
      <c r="B18" s="34">
        <v>7</v>
      </c>
      <c r="C18" s="55" t="s">
        <v>123</v>
      </c>
      <c r="D18" s="55" t="s">
        <v>124</v>
      </c>
      <c r="E18" s="56" t="s">
        <v>24</v>
      </c>
      <c r="F18" s="56" t="s">
        <v>110</v>
      </c>
      <c r="G18" s="56" t="s">
        <v>60</v>
      </c>
      <c r="H18" s="56" t="s">
        <v>125</v>
      </c>
      <c r="I18" s="57">
        <v>100</v>
      </c>
      <c r="J18" s="58"/>
      <c r="K18" s="58"/>
      <c r="L18" s="58"/>
      <c r="N18" s="6"/>
      <c r="O18" s="6"/>
      <c r="P18" s="6"/>
      <c r="Q18" s="6"/>
      <c r="R18" s="6"/>
      <c r="S18" s="6"/>
      <c r="T18" s="6"/>
      <c r="U18" s="6"/>
      <c r="V18" s="6"/>
      <c r="W18" s="6"/>
      <c r="X18" s="6"/>
      <c r="Y18" s="6"/>
      <c r="Z18" s="6"/>
    </row>
    <row r="19" spans="1:26" ht="21" customHeight="1">
      <c r="A19" s="6"/>
      <c r="B19" s="34">
        <v>8</v>
      </c>
      <c r="C19" s="55" t="s">
        <v>126</v>
      </c>
      <c r="D19" s="55" t="s">
        <v>127</v>
      </c>
      <c r="E19" s="56" t="s">
        <v>12</v>
      </c>
      <c r="F19" s="56" t="s">
        <v>110</v>
      </c>
      <c r="G19" s="56" t="s">
        <v>60</v>
      </c>
      <c r="H19" s="56" t="s">
        <v>125</v>
      </c>
      <c r="I19" s="57">
        <v>110</v>
      </c>
      <c r="J19" s="58"/>
      <c r="K19" s="58"/>
      <c r="L19" s="58"/>
      <c r="N19" s="6"/>
      <c r="O19" s="6"/>
      <c r="P19" s="6"/>
      <c r="Q19" s="6"/>
      <c r="R19" s="6"/>
      <c r="S19" s="6"/>
      <c r="T19" s="6"/>
      <c r="U19" s="6"/>
      <c r="V19" s="6"/>
      <c r="W19" s="6"/>
      <c r="X19" s="6"/>
      <c r="Y19" s="6"/>
      <c r="Z19" s="6"/>
    </row>
    <row r="20" spans="1:26" ht="21" customHeight="1">
      <c r="A20" s="6"/>
      <c r="B20" s="34">
        <v>9</v>
      </c>
      <c r="C20" s="55" t="s">
        <v>128</v>
      </c>
      <c r="D20" s="55" t="s">
        <v>129</v>
      </c>
      <c r="E20" s="56" t="s">
        <v>24</v>
      </c>
      <c r="F20" s="56" t="s">
        <v>110</v>
      </c>
      <c r="G20" s="56" t="s">
        <v>61</v>
      </c>
      <c r="H20" s="56" t="s">
        <v>115</v>
      </c>
      <c r="I20" s="57">
        <v>100</v>
      </c>
      <c r="N20" s="6"/>
      <c r="O20" s="6"/>
      <c r="P20" s="6"/>
      <c r="Q20" s="6"/>
      <c r="R20" s="6"/>
      <c r="S20" s="6"/>
      <c r="T20" s="6"/>
      <c r="U20" s="6"/>
      <c r="V20" s="6"/>
      <c r="W20" s="6"/>
      <c r="X20" s="6"/>
      <c r="Y20" s="6"/>
      <c r="Z20" s="6"/>
    </row>
    <row r="21" spans="1:26" ht="21" customHeight="1">
      <c r="B21" s="34">
        <v>10</v>
      </c>
      <c r="C21" s="55" t="s">
        <v>130</v>
      </c>
      <c r="D21" s="55" t="s">
        <v>131</v>
      </c>
      <c r="E21" s="56" t="s">
        <v>24</v>
      </c>
      <c r="F21" s="56" t="s">
        <v>114</v>
      </c>
      <c r="G21" s="56" t="s">
        <v>60</v>
      </c>
      <c r="H21" s="56" t="s">
        <v>115</v>
      </c>
      <c r="I21" s="57">
        <v>130</v>
      </c>
    </row>
    <row r="22" spans="1:26" ht="21" customHeight="1">
      <c r="B22" s="34">
        <v>11</v>
      </c>
      <c r="C22" s="55" t="s">
        <v>132</v>
      </c>
      <c r="D22" s="55" t="s">
        <v>133</v>
      </c>
      <c r="E22" s="56" t="s">
        <v>24</v>
      </c>
      <c r="F22" s="56" t="s">
        <v>60</v>
      </c>
      <c r="G22" s="56" t="s">
        <v>61</v>
      </c>
      <c r="H22" s="56" t="s">
        <v>134</v>
      </c>
      <c r="I22" s="57">
        <v>150</v>
      </c>
    </row>
    <row r="23" spans="1:26" ht="21" customHeight="1">
      <c r="B23" s="34">
        <v>12</v>
      </c>
      <c r="C23" s="55" t="s">
        <v>135</v>
      </c>
      <c r="D23" s="55" t="s">
        <v>136</v>
      </c>
      <c r="E23" s="56" t="s">
        <v>24</v>
      </c>
      <c r="F23" s="56" t="s">
        <v>60</v>
      </c>
      <c r="G23" s="56" t="s">
        <v>60</v>
      </c>
      <c r="H23" s="56" t="s">
        <v>115</v>
      </c>
      <c r="I23" s="57">
        <v>120</v>
      </c>
    </row>
    <row r="24" spans="1:26" ht="21" customHeight="1">
      <c r="B24" s="34">
        <v>13</v>
      </c>
      <c r="C24" s="55" t="s">
        <v>137</v>
      </c>
      <c r="D24" s="55" t="s">
        <v>138</v>
      </c>
      <c r="E24" s="56" t="s">
        <v>24</v>
      </c>
      <c r="F24" s="56" t="s">
        <v>60</v>
      </c>
      <c r="G24" s="56" t="s">
        <v>57</v>
      </c>
      <c r="H24" s="56" t="s">
        <v>139</v>
      </c>
      <c r="I24" s="57">
        <v>110</v>
      </c>
    </row>
    <row r="25" spans="1:26" ht="21" customHeight="1">
      <c r="B25" s="34">
        <v>14</v>
      </c>
      <c r="C25" s="55" t="s">
        <v>140</v>
      </c>
      <c r="D25" s="55" t="s">
        <v>141</v>
      </c>
      <c r="E25" s="56" t="s">
        <v>12</v>
      </c>
      <c r="F25" s="56" t="s">
        <v>60</v>
      </c>
      <c r="G25" s="56" t="s">
        <v>61</v>
      </c>
      <c r="H25" s="56" t="s">
        <v>111</v>
      </c>
      <c r="I25" s="57">
        <v>140</v>
      </c>
    </row>
    <row r="26" spans="1:26" ht="21" customHeight="1">
      <c r="B26" s="34">
        <v>15</v>
      </c>
      <c r="C26" s="59" t="s">
        <v>142</v>
      </c>
      <c r="D26" s="59" t="s">
        <v>143</v>
      </c>
      <c r="E26" s="60" t="s">
        <v>24</v>
      </c>
      <c r="F26" s="60" t="s">
        <v>110</v>
      </c>
      <c r="G26" s="60" t="s">
        <v>60</v>
      </c>
      <c r="H26" s="60" t="s">
        <v>118</v>
      </c>
      <c r="I26" s="61">
        <v>100</v>
      </c>
    </row>
    <row r="27" spans="1:26" ht="18.75" customHeight="1">
      <c r="C27" s="35"/>
      <c r="D27" s="35"/>
      <c r="E27" s="38"/>
      <c r="F27" s="38"/>
      <c r="G27" s="35"/>
      <c r="H27" s="35"/>
      <c r="I27" s="62"/>
    </row>
    <row r="28" spans="1:26" ht="15.75" customHeight="1">
      <c r="E28" s="38"/>
      <c r="F28" s="38"/>
      <c r="I28" s="63">
        <v>1800</v>
      </c>
    </row>
    <row r="29" spans="1:26" ht="24.75" customHeight="1">
      <c r="E29" s="38"/>
      <c r="F29" s="38"/>
      <c r="I29" s="64"/>
    </row>
    <row r="30" spans="1:26" ht="21" customHeight="1">
      <c r="B30" s="20" t="s">
        <v>80</v>
      </c>
      <c r="C30" s="65" t="s">
        <v>144</v>
      </c>
      <c r="D30" s="66"/>
      <c r="E30" s="67"/>
      <c r="F30" s="67"/>
      <c r="G30" s="66"/>
      <c r="H30" s="66"/>
      <c r="I30" s="15">
        <f>COUNTIFS(F12:F26,"C",E12:E26,"M")</f>
        <v>3</v>
      </c>
      <c r="J30" s="18">
        <v>3</v>
      </c>
      <c r="K30" s="50" t="s">
        <v>145</v>
      </c>
    </row>
    <row r="31" spans="1:26" ht="21" customHeight="1">
      <c r="B31" s="20" t="s">
        <v>83</v>
      </c>
      <c r="C31" s="65" t="s">
        <v>146</v>
      </c>
      <c r="D31" s="66"/>
      <c r="E31" s="67"/>
      <c r="F31" s="67"/>
      <c r="G31" s="66"/>
      <c r="H31" s="66"/>
      <c r="I31" s="15">
        <f>COUNTIFS(F12:F26,"C",H12:H26,"SURCO")</f>
        <v>1</v>
      </c>
      <c r="J31" s="18">
        <v>1</v>
      </c>
      <c r="K31" s="50" t="s">
        <v>147</v>
      </c>
    </row>
    <row r="32" spans="1:26" ht="21" customHeight="1">
      <c r="B32" s="68" t="s">
        <v>86</v>
      </c>
      <c r="C32" s="65" t="s">
        <v>148</v>
      </c>
      <c r="D32" s="21"/>
      <c r="E32" s="21"/>
      <c r="F32" s="21"/>
      <c r="G32" s="21"/>
      <c r="H32" s="21"/>
      <c r="I32" s="15">
        <f>COUNTIFS(E12:E26,"F",F12:F26,"S",G12:G26,"B")</f>
        <v>2</v>
      </c>
      <c r="J32" s="18">
        <v>2</v>
      </c>
      <c r="K32" s="50" t="s">
        <v>149</v>
      </c>
    </row>
    <row r="33" spans="2:11" ht="21" customHeight="1">
      <c r="B33" s="68" t="s">
        <v>89</v>
      </c>
      <c r="C33" s="65" t="s">
        <v>150</v>
      </c>
      <c r="E33" s="38"/>
      <c r="F33" s="38"/>
      <c r="I33" s="15">
        <f>COUNTIFS(E12:E26,"M",F12:F26,"C",I12:I26,"&gt;100")</f>
        <v>2</v>
      </c>
      <c r="J33" s="18">
        <v>2</v>
      </c>
      <c r="K33" s="50" t="s">
        <v>151</v>
      </c>
    </row>
    <row r="34" spans="2:11" ht="15.75" customHeight="1">
      <c r="B34" s="68"/>
      <c r="E34" s="38"/>
      <c r="F34" s="38"/>
      <c r="I34" s="22"/>
    </row>
    <row r="35" spans="2:11" ht="15.75" customHeight="1">
      <c r="B35" s="14"/>
      <c r="E35" s="38"/>
      <c r="F35" s="38"/>
      <c r="I35" s="22"/>
    </row>
    <row r="36" spans="2:11" ht="15.75" customHeight="1">
      <c r="B36" s="14"/>
      <c r="E36" s="38"/>
      <c r="F36" s="38"/>
      <c r="I36" s="22"/>
    </row>
    <row r="37" spans="2:11" ht="15.75" customHeight="1">
      <c r="E37" s="38"/>
      <c r="F37" s="38"/>
    </row>
    <row r="38" spans="2:11" ht="15.75" customHeight="1">
      <c r="E38" s="38"/>
      <c r="F38" s="38"/>
    </row>
    <row r="39" spans="2:11" ht="15.75" customHeight="1">
      <c r="E39" s="38"/>
      <c r="F39" s="38"/>
    </row>
    <row r="40" spans="2:11" ht="15.75" customHeight="1">
      <c r="E40" s="38"/>
      <c r="F40" s="38"/>
    </row>
    <row r="41" spans="2:11" ht="15.75" customHeight="1">
      <c r="E41" s="38"/>
      <c r="F41" s="38"/>
    </row>
    <row r="42" spans="2:11" ht="15.75" customHeight="1">
      <c r="E42" s="38"/>
      <c r="F42" s="38"/>
    </row>
    <row r="43" spans="2:11" ht="15.75" customHeight="1">
      <c r="E43" s="38"/>
      <c r="F43" s="38"/>
    </row>
    <row r="44" spans="2:11" ht="15.75" customHeight="1">
      <c r="E44" s="38"/>
      <c r="F44" s="38"/>
    </row>
    <row r="45" spans="2:11" ht="15.75" customHeight="1">
      <c r="E45" s="38"/>
      <c r="F45" s="38"/>
    </row>
    <row r="46" spans="2:11" ht="15.75" customHeight="1">
      <c r="E46" s="38"/>
      <c r="F46" s="38"/>
    </row>
    <row r="47" spans="2:11" ht="15.75" customHeight="1">
      <c r="E47" s="38"/>
      <c r="F47" s="38"/>
    </row>
    <row r="48" spans="2:11" ht="15.75" customHeight="1">
      <c r="E48" s="38"/>
      <c r="F48" s="38"/>
    </row>
    <row r="49" spans="5:6" ht="15.75" customHeight="1">
      <c r="E49" s="38"/>
      <c r="F49" s="38"/>
    </row>
    <row r="50" spans="5:6" ht="15.75" customHeight="1">
      <c r="E50" s="38"/>
      <c r="F50" s="38"/>
    </row>
    <row r="51" spans="5:6" ht="15.75" customHeight="1">
      <c r="E51" s="38"/>
      <c r="F51" s="38"/>
    </row>
    <row r="52" spans="5:6" ht="15.75" customHeight="1">
      <c r="E52" s="38"/>
      <c r="F52" s="38"/>
    </row>
    <row r="53" spans="5:6" ht="15.75" customHeight="1">
      <c r="E53" s="38"/>
      <c r="F53" s="38"/>
    </row>
    <row r="54" spans="5:6" ht="15.75" customHeight="1">
      <c r="E54" s="38"/>
      <c r="F54" s="38"/>
    </row>
    <row r="55" spans="5:6" ht="15.75" customHeight="1">
      <c r="E55" s="38"/>
      <c r="F55" s="38"/>
    </row>
    <row r="56" spans="5:6" ht="15.75" customHeight="1">
      <c r="E56" s="38"/>
      <c r="F56" s="38"/>
    </row>
    <row r="57" spans="5:6" ht="15.75" customHeight="1">
      <c r="E57" s="38"/>
      <c r="F57" s="38"/>
    </row>
    <row r="58" spans="5:6" ht="15.75" customHeight="1">
      <c r="E58" s="38"/>
      <c r="F58" s="38"/>
    </row>
    <row r="59" spans="5:6" ht="15.75" customHeight="1">
      <c r="E59" s="38"/>
      <c r="F59" s="38"/>
    </row>
    <row r="60" spans="5:6" ht="15.75" customHeight="1">
      <c r="E60" s="38"/>
      <c r="F60" s="38"/>
    </row>
    <row r="61" spans="5:6" ht="15.75" customHeight="1">
      <c r="E61" s="38"/>
      <c r="F61" s="38"/>
    </row>
    <row r="62" spans="5:6" ht="15.75" customHeight="1">
      <c r="E62" s="38"/>
      <c r="F62" s="38"/>
    </row>
    <row r="63" spans="5:6" ht="15.75" customHeight="1">
      <c r="E63" s="38"/>
      <c r="F63" s="38"/>
    </row>
    <row r="64" spans="5:6" ht="15.75" customHeight="1">
      <c r="E64" s="38"/>
      <c r="F64" s="38"/>
    </row>
    <row r="65" spans="5:6" ht="15.75" customHeight="1">
      <c r="E65" s="38"/>
      <c r="F65" s="38"/>
    </row>
    <row r="66" spans="5:6" ht="15.75" customHeight="1">
      <c r="E66" s="38"/>
      <c r="F66" s="38"/>
    </row>
    <row r="67" spans="5:6" ht="15.75" customHeight="1">
      <c r="E67" s="38"/>
      <c r="F67" s="38"/>
    </row>
    <row r="68" spans="5:6" ht="15.75" customHeight="1">
      <c r="E68" s="38"/>
      <c r="F68" s="38"/>
    </row>
    <row r="69" spans="5:6" ht="15.75" customHeight="1">
      <c r="E69" s="38"/>
      <c r="F69" s="38"/>
    </row>
    <row r="70" spans="5:6" ht="15.75" customHeight="1">
      <c r="E70" s="38"/>
      <c r="F70" s="38"/>
    </row>
    <row r="71" spans="5:6" ht="15.75" customHeight="1">
      <c r="E71" s="38"/>
      <c r="F71" s="38"/>
    </row>
    <row r="72" spans="5:6" ht="15.75" customHeight="1">
      <c r="E72" s="38"/>
      <c r="F72" s="38"/>
    </row>
    <row r="73" spans="5:6" ht="15.75" customHeight="1">
      <c r="E73" s="38"/>
      <c r="F73" s="38"/>
    </row>
    <row r="74" spans="5:6" ht="15.75" customHeight="1">
      <c r="E74" s="38"/>
      <c r="F74" s="38"/>
    </row>
    <row r="75" spans="5:6" ht="15.75" customHeight="1">
      <c r="E75" s="38"/>
      <c r="F75" s="38"/>
    </row>
    <row r="76" spans="5:6" ht="15.75" customHeight="1">
      <c r="E76" s="38"/>
      <c r="F76" s="38"/>
    </row>
    <row r="77" spans="5:6" ht="15.75" customHeight="1">
      <c r="E77" s="38"/>
      <c r="F77" s="38"/>
    </row>
    <row r="78" spans="5:6" ht="15.75" customHeight="1">
      <c r="E78" s="38"/>
      <c r="F78" s="38"/>
    </row>
    <row r="79" spans="5:6" ht="15.75" customHeight="1">
      <c r="E79" s="38"/>
      <c r="F79" s="38"/>
    </row>
    <row r="80" spans="5:6" ht="15.75" customHeight="1">
      <c r="E80" s="38"/>
      <c r="F80" s="38"/>
    </row>
    <row r="81" spans="5:6" ht="15.75" customHeight="1">
      <c r="E81" s="38"/>
      <c r="F81" s="38"/>
    </row>
    <row r="82" spans="5:6" ht="15.75" customHeight="1">
      <c r="E82" s="38"/>
      <c r="F82" s="38"/>
    </row>
    <row r="83" spans="5:6" ht="15.75" customHeight="1">
      <c r="E83" s="38"/>
      <c r="F83" s="38"/>
    </row>
    <row r="84" spans="5:6" ht="15.75" customHeight="1">
      <c r="E84" s="38"/>
      <c r="F84" s="38"/>
    </row>
    <row r="85" spans="5:6" ht="15.75" customHeight="1">
      <c r="E85" s="38"/>
      <c r="F85" s="38"/>
    </row>
    <row r="86" spans="5:6" ht="15.75" customHeight="1">
      <c r="E86" s="38"/>
      <c r="F86" s="38"/>
    </row>
    <row r="87" spans="5:6" ht="15.75" customHeight="1">
      <c r="E87" s="38"/>
      <c r="F87" s="38"/>
    </row>
    <row r="88" spans="5:6" ht="15.75" customHeight="1">
      <c r="E88" s="38"/>
      <c r="F88" s="38"/>
    </row>
    <row r="89" spans="5:6" ht="15.75" customHeight="1">
      <c r="E89" s="38"/>
      <c r="F89" s="38"/>
    </row>
    <row r="90" spans="5:6" ht="15.75" customHeight="1">
      <c r="E90" s="38"/>
      <c r="F90" s="38"/>
    </row>
    <row r="91" spans="5:6" ht="15.75" customHeight="1">
      <c r="E91" s="38"/>
      <c r="F91" s="38"/>
    </row>
    <row r="92" spans="5:6" ht="15.75" customHeight="1">
      <c r="E92" s="38"/>
      <c r="F92" s="38"/>
    </row>
    <row r="93" spans="5:6" ht="15.75" customHeight="1">
      <c r="E93" s="38"/>
      <c r="F93" s="38"/>
    </row>
    <row r="94" spans="5:6" ht="15.75" customHeight="1">
      <c r="E94" s="38"/>
      <c r="F94" s="38"/>
    </row>
    <row r="95" spans="5:6" ht="15.75" customHeight="1">
      <c r="E95" s="38"/>
      <c r="F95" s="38"/>
    </row>
    <row r="96" spans="5:6" ht="15.75" customHeight="1">
      <c r="E96" s="38"/>
      <c r="F96" s="38"/>
    </row>
    <row r="97" spans="5:6" ht="15.75" customHeight="1">
      <c r="E97" s="38"/>
      <c r="F97" s="38"/>
    </row>
    <row r="98" spans="5:6" ht="15.75" customHeight="1">
      <c r="E98" s="38"/>
      <c r="F98" s="38"/>
    </row>
    <row r="99" spans="5:6" ht="15.75" customHeight="1">
      <c r="E99" s="38"/>
      <c r="F99" s="38"/>
    </row>
    <row r="100" spans="5:6" ht="15.75" customHeight="1">
      <c r="E100" s="38"/>
      <c r="F100" s="38"/>
    </row>
    <row r="101" spans="5:6" ht="15.75" customHeight="1">
      <c r="E101" s="38"/>
      <c r="F101" s="38"/>
    </row>
    <row r="102" spans="5:6" ht="15.75" customHeight="1">
      <c r="E102" s="38"/>
      <c r="F102" s="38"/>
    </row>
    <row r="103" spans="5:6" ht="15.75" customHeight="1">
      <c r="E103" s="38"/>
      <c r="F103" s="38"/>
    </row>
    <row r="104" spans="5:6" ht="15.75" customHeight="1">
      <c r="E104" s="38"/>
      <c r="F104" s="38"/>
    </row>
    <row r="105" spans="5:6" ht="15.75" customHeight="1">
      <c r="E105" s="38"/>
      <c r="F105" s="38"/>
    </row>
    <row r="106" spans="5:6" ht="15.75" customHeight="1">
      <c r="E106" s="38"/>
      <c r="F106" s="38"/>
    </row>
    <row r="107" spans="5:6" ht="15.75" customHeight="1">
      <c r="E107" s="38"/>
      <c r="F107" s="38"/>
    </row>
    <row r="108" spans="5:6" ht="15.75" customHeight="1">
      <c r="E108" s="38"/>
      <c r="F108" s="38"/>
    </row>
    <row r="109" spans="5:6" ht="15.75" customHeight="1">
      <c r="E109" s="38"/>
      <c r="F109" s="38"/>
    </row>
    <row r="110" spans="5:6" ht="15.75" customHeight="1">
      <c r="E110" s="38"/>
      <c r="F110" s="38"/>
    </row>
    <row r="111" spans="5:6" ht="15.75" customHeight="1">
      <c r="E111" s="38"/>
      <c r="F111" s="38"/>
    </row>
    <row r="112" spans="5:6" ht="15.75" customHeight="1">
      <c r="E112" s="38"/>
      <c r="F112" s="38"/>
    </row>
    <row r="113" spans="5:6" ht="15.75" customHeight="1">
      <c r="E113" s="38"/>
      <c r="F113" s="38"/>
    </row>
    <row r="114" spans="5:6" ht="15.75" customHeight="1">
      <c r="E114" s="38"/>
      <c r="F114" s="38"/>
    </row>
    <row r="115" spans="5:6" ht="15.75" customHeight="1">
      <c r="E115" s="38"/>
      <c r="F115" s="38"/>
    </row>
    <row r="116" spans="5:6" ht="15.75" customHeight="1">
      <c r="E116" s="38"/>
      <c r="F116" s="38"/>
    </row>
    <row r="117" spans="5:6" ht="15.75" customHeight="1">
      <c r="E117" s="38"/>
      <c r="F117" s="38"/>
    </row>
    <row r="118" spans="5:6" ht="15.75" customHeight="1">
      <c r="E118" s="38"/>
      <c r="F118" s="38"/>
    </row>
    <row r="119" spans="5:6" ht="15.75" customHeight="1">
      <c r="E119" s="38"/>
      <c r="F119" s="38"/>
    </row>
    <row r="120" spans="5:6" ht="15.75" customHeight="1">
      <c r="E120" s="38"/>
      <c r="F120" s="38"/>
    </row>
    <row r="121" spans="5:6" ht="15.75" customHeight="1">
      <c r="E121" s="38"/>
      <c r="F121" s="38"/>
    </row>
    <row r="122" spans="5:6" ht="15.75" customHeight="1">
      <c r="E122" s="38"/>
      <c r="F122" s="38"/>
    </row>
    <row r="123" spans="5:6" ht="15.75" customHeight="1">
      <c r="E123" s="38"/>
      <c r="F123" s="38"/>
    </row>
    <row r="124" spans="5:6" ht="15.75" customHeight="1">
      <c r="E124" s="38"/>
      <c r="F124" s="38"/>
    </row>
    <row r="125" spans="5:6" ht="15.75" customHeight="1">
      <c r="E125" s="38"/>
      <c r="F125" s="38"/>
    </row>
    <row r="126" spans="5:6" ht="15.75" customHeight="1">
      <c r="E126" s="38"/>
      <c r="F126" s="38"/>
    </row>
    <row r="127" spans="5:6" ht="15.75" customHeight="1">
      <c r="E127" s="38"/>
      <c r="F127" s="38"/>
    </row>
    <row r="128" spans="5:6" ht="15.75" customHeight="1">
      <c r="E128" s="38"/>
      <c r="F128" s="38"/>
    </row>
    <row r="129" spans="5:6" ht="15.75" customHeight="1">
      <c r="E129" s="38"/>
      <c r="F129" s="38"/>
    </row>
    <row r="130" spans="5:6" ht="15.75" customHeight="1">
      <c r="E130" s="38"/>
      <c r="F130" s="38"/>
    </row>
    <row r="131" spans="5:6" ht="15.75" customHeight="1">
      <c r="E131" s="38"/>
      <c r="F131" s="38"/>
    </row>
    <row r="132" spans="5:6" ht="15.75" customHeight="1">
      <c r="E132" s="38"/>
      <c r="F132" s="38"/>
    </row>
    <row r="133" spans="5:6" ht="15.75" customHeight="1">
      <c r="E133" s="38"/>
      <c r="F133" s="38"/>
    </row>
    <row r="134" spans="5:6" ht="15.75" customHeight="1">
      <c r="E134" s="38"/>
      <c r="F134" s="38"/>
    </row>
    <row r="135" spans="5:6" ht="15.75" customHeight="1">
      <c r="E135" s="38"/>
      <c r="F135" s="38"/>
    </row>
    <row r="136" spans="5:6" ht="15.75" customHeight="1">
      <c r="E136" s="38"/>
      <c r="F136" s="38"/>
    </row>
    <row r="137" spans="5:6" ht="15.75" customHeight="1">
      <c r="E137" s="38"/>
      <c r="F137" s="38"/>
    </row>
    <row r="138" spans="5:6" ht="15.75" customHeight="1">
      <c r="E138" s="38"/>
      <c r="F138" s="38"/>
    </row>
    <row r="139" spans="5:6" ht="15.75" customHeight="1">
      <c r="E139" s="38"/>
      <c r="F139" s="38"/>
    </row>
    <row r="140" spans="5:6" ht="15.75" customHeight="1">
      <c r="E140" s="38"/>
      <c r="F140" s="38"/>
    </row>
    <row r="141" spans="5:6" ht="15.75" customHeight="1">
      <c r="E141" s="38"/>
      <c r="F141" s="38"/>
    </row>
    <row r="142" spans="5:6" ht="15.75" customHeight="1">
      <c r="E142" s="38"/>
      <c r="F142" s="38"/>
    </row>
    <row r="143" spans="5:6" ht="15.75" customHeight="1">
      <c r="E143" s="38"/>
      <c r="F143" s="38"/>
    </row>
    <row r="144" spans="5:6" ht="15.75" customHeight="1">
      <c r="E144" s="38"/>
      <c r="F144" s="38"/>
    </row>
    <row r="145" spans="5:6" ht="15.75" customHeight="1">
      <c r="E145" s="38"/>
      <c r="F145" s="38"/>
    </row>
    <row r="146" spans="5:6" ht="15.75" customHeight="1">
      <c r="E146" s="38"/>
      <c r="F146" s="38"/>
    </row>
    <row r="147" spans="5:6" ht="15.75" customHeight="1">
      <c r="E147" s="38"/>
      <c r="F147" s="38"/>
    </row>
    <row r="148" spans="5:6" ht="15.75" customHeight="1">
      <c r="E148" s="38"/>
      <c r="F148" s="38"/>
    </row>
    <row r="149" spans="5:6" ht="15.75" customHeight="1">
      <c r="E149" s="38"/>
      <c r="F149" s="38"/>
    </row>
    <row r="150" spans="5:6" ht="15.75" customHeight="1">
      <c r="E150" s="38"/>
      <c r="F150" s="38"/>
    </row>
    <row r="151" spans="5:6" ht="15.75" customHeight="1">
      <c r="E151" s="38"/>
      <c r="F151" s="38"/>
    </row>
    <row r="152" spans="5:6" ht="15.75" customHeight="1">
      <c r="E152" s="38"/>
      <c r="F152" s="38"/>
    </row>
    <row r="153" spans="5:6" ht="15.75" customHeight="1">
      <c r="E153" s="38"/>
      <c r="F153" s="38"/>
    </row>
    <row r="154" spans="5:6" ht="15.75" customHeight="1">
      <c r="E154" s="38"/>
      <c r="F154" s="38"/>
    </row>
    <row r="155" spans="5:6" ht="15.75" customHeight="1">
      <c r="E155" s="38"/>
      <c r="F155" s="38"/>
    </row>
    <row r="156" spans="5:6" ht="15.75" customHeight="1">
      <c r="E156" s="38"/>
      <c r="F156" s="38"/>
    </row>
    <row r="157" spans="5:6" ht="15.75" customHeight="1">
      <c r="E157" s="38"/>
      <c r="F157" s="38"/>
    </row>
    <row r="158" spans="5:6" ht="15.75" customHeight="1">
      <c r="E158" s="38"/>
      <c r="F158" s="38"/>
    </row>
    <row r="159" spans="5:6" ht="15.75" customHeight="1">
      <c r="E159" s="38"/>
      <c r="F159" s="38"/>
    </row>
    <row r="160" spans="5:6" ht="15.75" customHeight="1">
      <c r="E160" s="38"/>
      <c r="F160" s="38"/>
    </row>
    <row r="161" spans="5:6" ht="15.75" customHeight="1">
      <c r="E161" s="38"/>
      <c r="F161" s="38"/>
    </row>
    <row r="162" spans="5:6" ht="15.75" customHeight="1">
      <c r="E162" s="38"/>
      <c r="F162" s="38"/>
    </row>
    <row r="163" spans="5:6" ht="15.75" customHeight="1">
      <c r="E163" s="38"/>
      <c r="F163" s="38"/>
    </row>
    <row r="164" spans="5:6" ht="15.75" customHeight="1">
      <c r="E164" s="38"/>
      <c r="F164" s="38"/>
    </row>
    <row r="165" spans="5:6" ht="15.75" customHeight="1">
      <c r="E165" s="38"/>
      <c r="F165" s="38"/>
    </row>
    <row r="166" spans="5:6" ht="15.75" customHeight="1">
      <c r="E166" s="38"/>
      <c r="F166" s="38"/>
    </row>
    <row r="167" spans="5:6" ht="15.75" customHeight="1">
      <c r="E167" s="38"/>
      <c r="F167" s="38"/>
    </row>
    <row r="168" spans="5:6" ht="15.75" customHeight="1">
      <c r="E168" s="38"/>
      <c r="F168" s="38"/>
    </row>
    <row r="169" spans="5:6" ht="15.75" customHeight="1">
      <c r="E169" s="38"/>
      <c r="F169" s="38"/>
    </row>
    <row r="170" spans="5:6" ht="15.75" customHeight="1">
      <c r="E170" s="38"/>
      <c r="F170" s="38"/>
    </row>
    <row r="171" spans="5:6" ht="15.75" customHeight="1">
      <c r="E171" s="38"/>
      <c r="F171" s="38"/>
    </row>
    <row r="172" spans="5:6" ht="15.75" customHeight="1">
      <c r="E172" s="38"/>
      <c r="F172" s="38"/>
    </row>
    <row r="173" spans="5:6" ht="15.75" customHeight="1">
      <c r="E173" s="38"/>
      <c r="F173" s="38"/>
    </row>
    <row r="174" spans="5:6" ht="15.75" customHeight="1">
      <c r="E174" s="38"/>
      <c r="F174" s="38"/>
    </row>
    <row r="175" spans="5:6" ht="15.75" customHeight="1">
      <c r="E175" s="38"/>
      <c r="F175" s="38"/>
    </row>
    <row r="176" spans="5:6" ht="15.75" customHeight="1">
      <c r="E176" s="38"/>
      <c r="F176" s="38"/>
    </row>
    <row r="177" spans="5:6" ht="15.75" customHeight="1">
      <c r="E177" s="38"/>
      <c r="F177" s="38"/>
    </row>
    <row r="178" spans="5:6" ht="15.75" customHeight="1">
      <c r="E178" s="38"/>
      <c r="F178" s="38"/>
    </row>
    <row r="179" spans="5:6" ht="15.75" customHeight="1">
      <c r="E179" s="38"/>
      <c r="F179" s="38"/>
    </row>
    <row r="180" spans="5:6" ht="15.75" customHeight="1">
      <c r="E180" s="38"/>
      <c r="F180" s="38"/>
    </row>
    <row r="181" spans="5:6" ht="15.75" customHeight="1">
      <c r="E181" s="38"/>
      <c r="F181" s="38"/>
    </row>
    <row r="182" spans="5:6" ht="15.75" customHeight="1">
      <c r="E182" s="38"/>
      <c r="F182" s="38"/>
    </row>
    <row r="183" spans="5:6" ht="15.75" customHeight="1">
      <c r="E183" s="38"/>
      <c r="F183" s="38"/>
    </row>
    <row r="184" spans="5:6" ht="15.75" customHeight="1">
      <c r="E184" s="38"/>
      <c r="F184" s="38"/>
    </row>
    <row r="185" spans="5:6" ht="15.75" customHeight="1">
      <c r="E185" s="38"/>
      <c r="F185" s="38"/>
    </row>
    <row r="186" spans="5:6" ht="15.75" customHeight="1">
      <c r="E186" s="38"/>
      <c r="F186" s="38"/>
    </row>
    <row r="187" spans="5:6" ht="15.75" customHeight="1">
      <c r="E187" s="38"/>
      <c r="F187" s="38"/>
    </row>
    <row r="188" spans="5:6" ht="15.75" customHeight="1">
      <c r="E188" s="38"/>
      <c r="F188" s="38"/>
    </row>
    <row r="189" spans="5:6" ht="15.75" customHeight="1">
      <c r="E189" s="38"/>
      <c r="F189" s="38"/>
    </row>
    <row r="190" spans="5:6" ht="15.75" customHeight="1">
      <c r="E190" s="38"/>
      <c r="F190" s="38"/>
    </row>
    <row r="191" spans="5:6" ht="15.75" customHeight="1">
      <c r="E191" s="38"/>
      <c r="F191" s="38"/>
    </row>
    <row r="192" spans="5:6" ht="15.75" customHeight="1">
      <c r="E192" s="38"/>
      <c r="F192" s="38"/>
    </row>
    <row r="193" spans="5:6" ht="15.75" customHeight="1">
      <c r="E193" s="38"/>
      <c r="F193" s="38"/>
    </row>
    <row r="194" spans="5:6" ht="15.75" customHeight="1">
      <c r="E194" s="38"/>
      <c r="F194" s="38"/>
    </row>
    <row r="195" spans="5:6" ht="15.75" customHeight="1">
      <c r="E195" s="38"/>
      <c r="F195" s="38"/>
    </row>
    <row r="196" spans="5:6" ht="15.75" customHeight="1">
      <c r="E196" s="38"/>
      <c r="F196" s="38"/>
    </row>
    <row r="197" spans="5:6" ht="15.75" customHeight="1">
      <c r="E197" s="38"/>
      <c r="F197" s="38"/>
    </row>
    <row r="198" spans="5:6" ht="15.75" customHeight="1">
      <c r="E198" s="38"/>
      <c r="F198" s="38"/>
    </row>
    <row r="199" spans="5:6" ht="15.75" customHeight="1">
      <c r="E199" s="38"/>
      <c r="F199" s="38"/>
    </row>
    <row r="200" spans="5:6" ht="15.75" customHeight="1">
      <c r="E200" s="38"/>
      <c r="F200" s="38"/>
    </row>
    <row r="201" spans="5:6" ht="15.75" customHeight="1">
      <c r="E201" s="38"/>
      <c r="F201" s="38"/>
    </row>
    <row r="202" spans="5:6" ht="15.75" customHeight="1">
      <c r="E202" s="38"/>
      <c r="F202" s="38"/>
    </row>
    <row r="203" spans="5:6" ht="15.75" customHeight="1">
      <c r="E203" s="38"/>
      <c r="F203" s="38"/>
    </row>
    <row r="204" spans="5:6" ht="15.75" customHeight="1">
      <c r="E204" s="38"/>
      <c r="F204" s="38"/>
    </row>
    <row r="205" spans="5:6" ht="15.75" customHeight="1">
      <c r="E205" s="38"/>
      <c r="F205" s="38"/>
    </row>
    <row r="206" spans="5:6" ht="15.75" customHeight="1">
      <c r="E206" s="38"/>
      <c r="F206" s="38"/>
    </row>
    <row r="207" spans="5:6" ht="15.75" customHeight="1">
      <c r="E207" s="38"/>
      <c r="F207" s="38"/>
    </row>
    <row r="208" spans="5:6" ht="15.75" customHeight="1">
      <c r="E208" s="38"/>
      <c r="F208" s="38"/>
    </row>
    <row r="209" spans="5:6" ht="15.75" customHeight="1">
      <c r="E209" s="38"/>
      <c r="F209" s="38"/>
    </row>
    <row r="210" spans="5:6" ht="15.75" customHeight="1">
      <c r="E210" s="38"/>
      <c r="F210" s="38"/>
    </row>
    <row r="211" spans="5:6" ht="15.75" customHeight="1">
      <c r="E211" s="38"/>
      <c r="F211" s="38"/>
    </row>
    <row r="212" spans="5:6" ht="15.75" customHeight="1">
      <c r="E212" s="38"/>
      <c r="F212" s="38"/>
    </row>
    <row r="213" spans="5:6" ht="15.75" customHeight="1">
      <c r="E213" s="38"/>
      <c r="F213" s="38"/>
    </row>
    <row r="214" spans="5:6" ht="15.75" customHeight="1">
      <c r="E214" s="38"/>
      <c r="F214" s="38"/>
    </row>
    <row r="215" spans="5:6" ht="15.75" customHeight="1">
      <c r="E215" s="38"/>
      <c r="F215" s="38"/>
    </row>
    <row r="216" spans="5:6" ht="15.75" customHeight="1">
      <c r="E216" s="38"/>
      <c r="F216" s="38"/>
    </row>
    <row r="217" spans="5:6" ht="15.75" customHeight="1">
      <c r="E217" s="38"/>
      <c r="F217" s="38"/>
    </row>
    <row r="218" spans="5:6" ht="15.75" customHeight="1">
      <c r="E218" s="38"/>
      <c r="F218" s="38"/>
    </row>
    <row r="219" spans="5:6" ht="15.75" customHeight="1">
      <c r="E219" s="38"/>
      <c r="F219" s="38"/>
    </row>
    <row r="220" spans="5:6" ht="15.75" customHeight="1">
      <c r="E220" s="38"/>
      <c r="F220" s="38"/>
    </row>
    <row r="221" spans="5:6" ht="15.75" customHeight="1">
      <c r="E221" s="38"/>
      <c r="F221" s="38"/>
    </row>
    <row r="222" spans="5:6" ht="15.75" customHeight="1">
      <c r="E222" s="38"/>
      <c r="F222" s="38"/>
    </row>
    <row r="223" spans="5:6" ht="15.75" customHeight="1">
      <c r="E223" s="38"/>
      <c r="F223" s="38"/>
    </row>
    <row r="224" spans="5:6" ht="15.75" customHeight="1">
      <c r="E224" s="38"/>
      <c r="F224" s="38"/>
    </row>
    <row r="225" spans="5:6" ht="15.75" customHeight="1">
      <c r="E225" s="38"/>
      <c r="F225" s="38"/>
    </row>
    <row r="226" spans="5:6" ht="15.75" customHeight="1">
      <c r="E226" s="38"/>
      <c r="F226" s="38"/>
    </row>
    <row r="227" spans="5:6" ht="15.75" customHeight="1">
      <c r="E227" s="38"/>
      <c r="F227" s="38"/>
    </row>
    <row r="228" spans="5:6" ht="15.75" customHeight="1">
      <c r="E228" s="38"/>
      <c r="F228" s="38"/>
    </row>
    <row r="229" spans="5:6" ht="15.75" customHeight="1">
      <c r="E229" s="38"/>
      <c r="F229" s="38"/>
    </row>
    <row r="230" spans="5:6" ht="15.75" customHeight="1">
      <c r="E230" s="38"/>
      <c r="F230" s="38"/>
    </row>
    <row r="231" spans="5:6" ht="15.75" customHeight="1">
      <c r="E231" s="38"/>
      <c r="F231" s="38"/>
    </row>
    <row r="232" spans="5:6" ht="15.75" customHeight="1">
      <c r="E232" s="38"/>
      <c r="F232" s="38"/>
    </row>
    <row r="233" spans="5:6" ht="15.75" customHeight="1">
      <c r="E233" s="38"/>
      <c r="F233" s="38"/>
    </row>
    <row r="234" spans="5:6" ht="15.75" customHeight="1">
      <c r="E234" s="38"/>
      <c r="F234" s="38"/>
    </row>
    <row r="235" spans="5:6" ht="15.75" customHeight="1">
      <c r="E235" s="38"/>
      <c r="F235" s="38"/>
    </row>
    <row r="236" spans="5:6" ht="15.75" customHeight="1">
      <c r="E236" s="38"/>
      <c r="F236" s="38"/>
    </row>
    <row r="237" spans="5:6" ht="15.75" customHeight="1">
      <c r="E237" s="38"/>
      <c r="F237" s="38"/>
    </row>
    <row r="238" spans="5:6" ht="15.75" customHeight="1">
      <c r="E238" s="38"/>
      <c r="F238" s="38"/>
    </row>
    <row r="239" spans="5:6" ht="15.75" customHeight="1">
      <c r="E239" s="38"/>
      <c r="F239" s="38"/>
    </row>
    <row r="240" spans="5:6" ht="15.75" customHeight="1">
      <c r="E240" s="38"/>
      <c r="F240" s="38"/>
    </row>
    <row r="241" spans="5:6" ht="15.75" customHeight="1">
      <c r="E241" s="38"/>
      <c r="F241" s="38"/>
    </row>
    <row r="242" spans="5:6" ht="15.75" customHeight="1">
      <c r="E242" s="38"/>
      <c r="F242" s="38"/>
    </row>
    <row r="243" spans="5:6" ht="15.75" customHeight="1">
      <c r="E243" s="38"/>
      <c r="F243" s="38"/>
    </row>
    <row r="244" spans="5:6" ht="15.75" customHeight="1">
      <c r="E244" s="38"/>
      <c r="F244" s="38"/>
    </row>
    <row r="245" spans="5:6" ht="15.75" customHeight="1">
      <c r="E245" s="38"/>
      <c r="F245" s="38"/>
    </row>
    <row r="246" spans="5:6" ht="15.75" customHeight="1">
      <c r="E246" s="38"/>
      <c r="F246" s="38"/>
    </row>
    <row r="247" spans="5:6" ht="15.75" customHeight="1">
      <c r="E247" s="38"/>
      <c r="F247" s="38"/>
    </row>
    <row r="248" spans="5:6" ht="15.75" customHeight="1">
      <c r="E248" s="38"/>
      <c r="F248" s="38"/>
    </row>
    <row r="249" spans="5:6" ht="15.75" customHeight="1">
      <c r="E249" s="38"/>
      <c r="F249" s="38"/>
    </row>
    <row r="250" spans="5:6" ht="15.75" customHeight="1">
      <c r="E250" s="38"/>
      <c r="F250" s="38"/>
    </row>
    <row r="251" spans="5:6" ht="15.75" customHeight="1">
      <c r="E251" s="38"/>
      <c r="F251" s="38"/>
    </row>
    <row r="252" spans="5:6" ht="15.75" customHeight="1">
      <c r="E252" s="38"/>
      <c r="F252" s="38"/>
    </row>
    <row r="253" spans="5:6" ht="15.75" customHeight="1">
      <c r="E253" s="38"/>
      <c r="F253" s="38"/>
    </row>
    <row r="254" spans="5:6" ht="15.75" customHeight="1">
      <c r="E254" s="38"/>
      <c r="F254" s="38"/>
    </row>
    <row r="255" spans="5:6" ht="15.75" customHeight="1">
      <c r="E255" s="38"/>
      <c r="F255" s="38"/>
    </row>
    <row r="256" spans="5:6" ht="15.75" customHeight="1">
      <c r="E256" s="38"/>
      <c r="F256" s="38"/>
    </row>
    <row r="257" spans="5:6" ht="15.75" customHeight="1">
      <c r="E257" s="38"/>
      <c r="F257" s="38"/>
    </row>
    <row r="258" spans="5:6" ht="15.75" customHeight="1">
      <c r="E258" s="38"/>
      <c r="F258" s="38"/>
    </row>
    <row r="259" spans="5:6" ht="15.75" customHeight="1">
      <c r="E259" s="38"/>
      <c r="F259" s="38"/>
    </row>
    <row r="260" spans="5:6" ht="15.75" customHeight="1">
      <c r="E260" s="38"/>
      <c r="F260" s="38"/>
    </row>
    <row r="261" spans="5:6" ht="15.75" customHeight="1">
      <c r="E261" s="38"/>
      <c r="F261" s="38"/>
    </row>
    <row r="262" spans="5:6" ht="15.75" customHeight="1">
      <c r="E262" s="38"/>
      <c r="F262" s="38"/>
    </row>
    <row r="263" spans="5:6" ht="15.75" customHeight="1">
      <c r="E263" s="38"/>
      <c r="F263" s="38"/>
    </row>
    <row r="264" spans="5:6" ht="15.75" customHeight="1">
      <c r="E264" s="38"/>
      <c r="F264" s="38"/>
    </row>
    <row r="265" spans="5:6" ht="15.75" customHeight="1">
      <c r="E265" s="38"/>
      <c r="F265" s="38"/>
    </row>
    <row r="266" spans="5:6" ht="15.75" customHeight="1">
      <c r="E266" s="38"/>
      <c r="F266" s="38"/>
    </row>
    <row r="267" spans="5:6" ht="15.75" customHeight="1">
      <c r="E267" s="38"/>
      <c r="F267" s="38"/>
    </row>
    <row r="268" spans="5:6" ht="15.75" customHeight="1">
      <c r="E268" s="38"/>
      <c r="F268" s="38"/>
    </row>
    <row r="269" spans="5:6" ht="15.75" customHeight="1">
      <c r="E269" s="38"/>
      <c r="F269" s="38"/>
    </row>
    <row r="270" spans="5:6" ht="15.75" customHeight="1">
      <c r="E270" s="38"/>
      <c r="F270" s="38"/>
    </row>
    <row r="271" spans="5:6" ht="15.75" customHeight="1">
      <c r="E271" s="38"/>
      <c r="F271" s="38"/>
    </row>
    <row r="272" spans="5:6" ht="15.75" customHeight="1">
      <c r="E272" s="38"/>
      <c r="F272" s="38"/>
    </row>
    <row r="273" spans="5:6" ht="15.75" customHeight="1">
      <c r="E273" s="38"/>
      <c r="F273" s="38"/>
    </row>
    <row r="274" spans="5:6" ht="15.75" customHeight="1">
      <c r="E274" s="38"/>
      <c r="F274" s="38"/>
    </row>
    <row r="275" spans="5:6" ht="15.75" customHeight="1">
      <c r="E275" s="38"/>
      <c r="F275" s="38"/>
    </row>
    <row r="276" spans="5:6" ht="15.75" customHeight="1">
      <c r="E276" s="38"/>
      <c r="F276" s="38"/>
    </row>
    <row r="277" spans="5:6" ht="15.75" customHeight="1">
      <c r="E277" s="38"/>
      <c r="F277" s="38"/>
    </row>
    <row r="278" spans="5:6" ht="15.75" customHeight="1">
      <c r="E278" s="38"/>
      <c r="F278" s="38"/>
    </row>
    <row r="279" spans="5:6" ht="15.75" customHeight="1">
      <c r="E279" s="38"/>
      <c r="F279" s="38"/>
    </row>
    <row r="280" spans="5:6" ht="15.75" customHeight="1">
      <c r="E280" s="38"/>
      <c r="F280" s="38"/>
    </row>
    <row r="281" spans="5:6" ht="15.75" customHeight="1">
      <c r="E281" s="38"/>
      <c r="F281" s="38"/>
    </row>
    <row r="282" spans="5:6" ht="15.75" customHeight="1">
      <c r="E282" s="38"/>
      <c r="F282" s="38"/>
    </row>
    <row r="283" spans="5:6" ht="15.75" customHeight="1">
      <c r="E283" s="38"/>
      <c r="F283" s="38"/>
    </row>
    <row r="284" spans="5:6" ht="15.75" customHeight="1">
      <c r="E284" s="38"/>
      <c r="F284" s="38"/>
    </row>
    <row r="285" spans="5:6" ht="15.75" customHeight="1">
      <c r="E285" s="38"/>
      <c r="F285" s="38"/>
    </row>
    <row r="286" spans="5:6" ht="15.75" customHeight="1">
      <c r="E286" s="38"/>
      <c r="F286" s="38"/>
    </row>
    <row r="287" spans="5:6" ht="15.75" customHeight="1">
      <c r="E287" s="38"/>
      <c r="F287" s="38"/>
    </row>
    <row r="288" spans="5:6" ht="15.75" customHeight="1">
      <c r="E288" s="38"/>
      <c r="F288" s="38"/>
    </row>
    <row r="289" spans="5:6" ht="15.75" customHeight="1">
      <c r="E289" s="38"/>
      <c r="F289" s="38"/>
    </row>
    <row r="290" spans="5:6" ht="15.75" customHeight="1">
      <c r="E290" s="38"/>
      <c r="F290" s="38"/>
    </row>
    <row r="291" spans="5:6" ht="15.75" customHeight="1">
      <c r="E291" s="38"/>
      <c r="F291" s="38"/>
    </row>
    <row r="292" spans="5:6" ht="15.75" customHeight="1">
      <c r="E292" s="38"/>
      <c r="F292" s="38"/>
    </row>
    <row r="293" spans="5:6" ht="15.75" customHeight="1">
      <c r="E293" s="38"/>
      <c r="F293" s="38"/>
    </row>
    <row r="294" spans="5:6" ht="15.75" customHeight="1">
      <c r="E294" s="38"/>
      <c r="F294" s="38"/>
    </row>
    <row r="295" spans="5:6" ht="15.75" customHeight="1">
      <c r="E295" s="38"/>
      <c r="F295" s="38"/>
    </row>
    <row r="296" spans="5:6" ht="15.75" customHeight="1">
      <c r="E296" s="38"/>
      <c r="F296" s="38"/>
    </row>
    <row r="297" spans="5:6" ht="15.75" customHeight="1">
      <c r="E297" s="38"/>
      <c r="F297" s="38"/>
    </row>
    <row r="298" spans="5:6" ht="15.75" customHeight="1">
      <c r="E298" s="38"/>
      <c r="F298" s="38"/>
    </row>
    <row r="299" spans="5:6" ht="15.75" customHeight="1">
      <c r="E299" s="38"/>
      <c r="F299" s="38"/>
    </row>
    <row r="300" spans="5:6" ht="15.75" customHeight="1">
      <c r="E300" s="38"/>
      <c r="F300" s="38"/>
    </row>
    <row r="301" spans="5:6" ht="15.75" customHeight="1">
      <c r="E301" s="38"/>
      <c r="F301" s="38"/>
    </row>
    <row r="302" spans="5:6" ht="15.75" customHeight="1">
      <c r="E302" s="38"/>
      <c r="F302" s="38"/>
    </row>
    <row r="303" spans="5:6" ht="15.75" customHeight="1">
      <c r="E303" s="38"/>
      <c r="F303" s="38"/>
    </row>
    <row r="304" spans="5:6" ht="15.75" customHeight="1">
      <c r="E304" s="38"/>
      <c r="F304" s="38"/>
    </row>
    <row r="305" spans="5:6" ht="15.75" customHeight="1">
      <c r="E305" s="38"/>
      <c r="F305" s="38"/>
    </row>
    <row r="306" spans="5:6" ht="15.75" customHeight="1">
      <c r="E306" s="38"/>
      <c r="F306" s="38"/>
    </row>
    <row r="307" spans="5:6" ht="15.75" customHeight="1">
      <c r="E307" s="38"/>
      <c r="F307" s="38"/>
    </row>
    <row r="308" spans="5:6" ht="15.75" customHeight="1">
      <c r="E308" s="38"/>
      <c r="F308" s="38"/>
    </row>
    <row r="309" spans="5:6" ht="15.75" customHeight="1">
      <c r="E309" s="38"/>
      <c r="F309" s="38"/>
    </row>
    <row r="310" spans="5:6" ht="15.75" customHeight="1">
      <c r="E310" s="38"/>
      <c r="F310" s="38"/>
    </row>
    <row r="311" spans="5:6" ht="15.75" customHeight="1">
      <c r="E311" s="38"/>
      <c r="F311" s="38"/>
    </row>
    <row r="312" spans="5:6" ht="15.75" customHeight="1">
      <c r="E312" s="38"/>
      <c r="F312" s="38"/>
    </row>
    <row r="313" spans="5:6" ht="15.75" customHeight="1">
      <c r="E313" s="38"/>
      <c r="F313" s="38"/>
    </row>
    <row r="314" spans="5:6" ht="15.75" customHeight="1">
      <c r="E314" s="38"/>
      <c r="F314" s="38"/>
    </row>
    <row r="315" spans="5:6" ht="15.75" customHeight="1">
      <c r="E315" s="38"/>
      <c r="F315" s="38"/>
    </row>
    <row r="316" spans="5:6" ht="15.75" customHeight="1">
      <c r="E316" s="38"/>
      <c r="F316" s="38"/>
    </row>
    <row r="317" spans="5:6" ht="15.75" customHeight="1">
      <c r="E317" s="38"/>
      <c r="F317" s="38"/>
    </row>
    <row r="318" spans="5:6" ht="15.75" customHeight="1">
      <c r="E318" s="38"/>
      <c r="F318" s="38"/>
    </row>
    <row r="319" spans="5:6" ht="15.75" customHeight="1">
      <c r="E319" s="38"/>
      <c r="F319" s="38"/>
    </row>
    <row r="320" spans="5:6" ht="15.75" customHeight="1">
      <c r="E320" s="38"/>
      <c r="F320" s="38"/>
    </row>
    <row r="321" spans="5:6" ht="15.75" customHeight="1">
      <c r="E321" s="38"/>
      <c r="F321" s="38"/>
    </row>
    <row r="322" spans="5:6" ht="15.75" customHeight="1">
      <c r="E322" s="38"/>
      <c r="F322" s="38"/>
    </row>
    <row r="323" spans="5:6" ht="15.75" customHeight="1">
      <c r="E323" s="38"/>
      <c r="F323" s="38"/>
    </row>
    <row r="324" spans="5:6" ht="15.75" customHeight="1">
      <c r="E324" s="38"/>
      <c r="F324" s="38"/>
    </row>
    <row r="325" spans="5:6" ht="15.75" customHeight="1">
      <c r="E325" s="38"/>
      <c r="F325" s="38"/>
    </row>
    <row r="326" spans="5:6" ht="15.75" customHeight="1">
      <c r="E326" s="38"/>
      <c r="F326" s="38"/>
    </row>
    <row r="327" spans="5:6" ht="15.75" customHeight="1">
      <c r="E327" s="38"/>
      <c r="F327" s="38"/>
    </row>
    <row r="328" spans="5:6" ht="15.75" customHeight="1">
      <c r="E328" s="38"/>
      <c r="F328" s="38"/>
    </row>
    <row r="329" spans="5:6" ht="15.75" customHeight="1">
      <c r="E329" s="38"/>
      <c r="F329" s="38"/>
    </row>
    <row r="330" spans="5:6" ht="15.75" customHeight="1">
      <c r="E330" s="38"/>
      <c r="F330" s="38"/>
    </row>
    <row r="331" spans="5:6" ht="15.75" customHeight="1">
      <c r="E331" s="38"/>
      <c r="F331" s="38"/>
    </row>
    <row r="332" spans="5:6" ht="15.75" customHeight="1">
      <c r="E332" s="38"/>
      <c r="F332" s="38"/>
    </row>
    <row r="333" spans="5:6" ht="15.75" customHeight="1">
      <c r="E333" s="38"/>
      <c r="F333" s="38"/>
    </row>
    <row r="334" spans="5:6" ht="15.75" customHeight="1">
      <c r="E334" s="38"/>
      <c r="F334" s="38"/>
    </row>
    <row r="335" spans="5:6" ht="15.75" customHeight="1">
      <c r="E335" s="38"/>
      <c r="F335" s="38"/>
    </row>
    <row r="336" spans="5:6" ht="15.75" customHeight="1">
      <c r="E336" s="38"/>
      <c r="F336" s="38"/>
    </row>
    <row r="337" spans="5:6" ht="15.75" customHeight="1">
      <c r="E337" s="38"/>
      <c r="F337" s="38"/>
    </row>
    <row r="338" spans="5:6" ht="15.75" customHeight="1">
      <c r="E338" s="38"/>
      <c r="F338" s="38"/>
    </row>
    <row r="339" spans="5:6" ht="15.75" customHeight="1">
      <c r="E339" s="38"/>
      <c r="F339" s="38"/>
    </row>
    <row r="340" spans="5:6" ht="15.75" customHeight="1">
      <c r="E340" s="38"/>
      <c r="F340" s="38"/>
    </row>
    <row r="341" spans="5:6" ht="15.75" customHeight="1">
      <c r="E341" s="38"/>
      <c r="F341" s="38"/>
    </row>
    <row r="342" spans="5:6" ht="15.75" customHeight="1">
      <c r="E342" s="38"/>
      <c r="F342" s="38"/>
    </row>
    <row r="343" spans="5:6" ht="15.75" customHeight="1">
      <c r="E343" s="38"/>
      <c r="F343" s="38"/>
    </row>
    <row r="344" spans="5:6" ht="15.75" customHeight="1">
      <c r="E344" s="38"/>
      <c r="F344" s="38"/>
    </row>
    <row r="345" spans="5:6" ht="15.75" customHeight="1">
      <c r="E345" s="38"/>
      <c r="F345" s="38"/>
    </row>
    <row r="346" spans="5:6" ht="15.75" customHeight="1">
      <c r="E346" s="38"/>
      <c r="F346" s="38"/>
    </row>
    <row r="347" spans="5:6" ht="15.75" customHeight="1">
      <c r="E347" s="38"/>
      <c r="F347" s="38"/>
    </row>
    <row r="348" spans="5:6" ht="15.75" customHeight="1">
      <c r="E348" s="38"/>
      <c r="F348" s="38"/>
    </row>
    <row r="349" spans="5:6" ht="15.75" customHeight="1">
      <c r="E349" s="38"/>
      <c r="F349" s="38"/>
    </row>
    <row r="350" spans="5:6" ht="15.75" customHeight="1">
      <c r="E350" s="38"/>
      <c r="F350" s="38"/>
    </row>
    <row r="351" spans="5:6" ht="15.75" customHeight="1">
      <c r="E351" s="38"/>
      <c r="F351" s="38"/>
    </row>
    <row r="352" spans="5:6" ht="15.75" customHeight="1">
      <c r="E352" s="38"/>
      <c r="F352" s="38"/>
    </row>
    <row r="353" spans="5:6" ht="15.75" customHeight="1">
      <c r="E353" s="38"/>
      <c r="F353" s="38"/>
    </row>
    <row r="354" spans="5:6" ht="15.75" customHeight="1">
      <c r="E354" s="38"/>
      <c r="F354" s="38"/>
    </row>
    <row r="355" spans="5:6" ht="15.75" customHeight="1">
      <c r="E355" s="38"/>
      <c r="F355" s="38"/>
    </row>
    <row r="356" spans="5:6" ht="15.75" customHeight="1">
      <c r="E356" s="38"/>
      <c r="F356" s="38"/>
    </row>
    <row r="357" spans="5:6" ht="15.75" customHeight="1">
      <c r="E357" s="38"/>
      <c r="F357" s="38"/>
    </row>
    <row r="358" spans="5:6" ht="15.75" customHeight="1">
      <c r="E358" s="38"/>
      <c r="F358" s="38"/>
    </row>
    <row r="359" spans="5:6" ht="15.75" customHeight="1">
      <c r="E359" s="38"/>
      <c r="F359" s="38"/>
    </row>
    <row r="360" spans="5:6" ht="15.75" customHeight="1">
      <c r="E360" s="38"/>
      <c r="F360" s="38"/>
    </row>
    <row r="361" spans="5:6" ht="15.75" customHeight="1">
      <c r="E361" s="38"/>
      <c r="F361" s="38"/>
    </row>
    <row r="362" spans="5:6" ht="15.75" customHeight="1">
      <c r="E362" s="38"/>
      <c r="F362" s="38"/>
    </row>
    <row r="363" spans="5:6" ht="15.75" customHeight="1">
      <c r="E363" s="38"/>
      <c r="F363" s="38"/>
    </row>
    <row r="364" spans="5:6" ht="15.75" customHeight="1">
      <c r="E364" s="38"/>
      <c r="F364" s="38"/>
    </row>
    <row r="365" spans="5:6" ht="15.75" customHeight="1">
      <c r="E365" s="38"/>
      <c r="F365" s="38"/>
    </row>
    <row r="366" spans="5:6" ht="15.75" customHeight="1">
      <c r="E366" s="38"/>
      <c r="F366" s="38"/>
    </row>
    <row r="367" spans="5:6" ht="15.75" customHeight="1">
      <c r="E367" s="38"/>
      <c r="F367" s="38"/>
    </row>
    <row r="368" spans="5:6" ht="15.75" customHeight="1">
      <c r="E368" s="38"/>
      <c r="F368" s="38"/>
    </row>
    <row r="369" spans="5:6" ht="15.75" customHeight="1">
      <c r="E369" s="38"/>
      <c r="F369" s="38"/>
    </row>
    <row r="370" spans="5:6" ht="15.75" customHeight="1">
      <c r="E370" s="38"/>
      <c r="F370" s="38"/>
    </row>
    <row r="371" spans="5:6" ht="15.75" customHeight="1">
      <c r="E371" s="38"/>
      <c r="F371" s="38"/>
    </row>
    <row r="372" spans="5:6" ht="15.75" customHeight="1">
      <c r="E372" s="38"/>
      <c r="F372" s="38"/>
    </row>
    <row r="373" spans="5:6" ht="15.75" customHeight="1">
      <c r="E373" s="38"/>
      <c r="F373" s="38"/>
    </row>
    <row r="374" spans="5:6" ht="15.75" customHeight="1">
      <c r="E374" s="38"/>
      <c r="F374" s="38"/>
    </row>
    <row r="375" spans="5:6" ht="15.75" customHeight="1">
      <c r="E375" s="38"/>
      <c r="F375" s="38"/>
    </row>
    <row r="376" spans="5:6" ht="15.75" customHeight="1">
      <c r="E376" s="38"/>
      <c r="F376" s="38"/>
    </row>
    <row r="377" spans="5:6" ht="15.75" customHeight="1">
      <c r="E377" s="38"/>
      <c r="F377" s="38"/>
    </row>
    <row r="378" spans="5:6" ht="15.75" customHeight="1">
      <c r="E378" s="38"/>
      <c r="F378" s="38"/>
    </row>
    <row r="379" spans="5:6" ht="15.75" customHeight="1">
      <c r="E379" s="38"/>
      <c r="F379" s="38"/>
    </row>
    <row r="380" spans="5:6" ht="15.75" customHeight="1">
      <c r="E380" s="38"/>
      <c r="F380" s="38"/>
    </row>
    <row r="381" spans="5:6" ht="15.75" customHeight="1">
      <c r="E381" s="38"/>
      <c r="F381" s="38"/>
    </row>
    <row r="382" spans="5:6" ht="15.75" customHeight="1">
      <c r="E382" s="38"/>
      <c r="F382" s="38"/>
    </row>
    <row r="383" spans="5:6" ht="15.75" customHeight="1">
      <c r="E383" s="38"/>
      <c r="F383" s="38"/>
    </row>
    <row r="384" spans="5:6" ht="15.75" customHeight="1">
      <c r="E384" s="38"/>
      <c r="F384" s="38"/>
    </row>
    <row r="385" spans="5:6" ht="15.75" customHeight="1">
      <c r="E385" s="38"/>
      <c r="F385" s="38"/>
    </row>
    <row r="386" spans="5:6" ht="15.75" customHeight="1">
      <c r="E386" s="38"/>
      <c r="F386" s="38"/>
    </row>
    <row r="387" spans="5:6" ht="15.75" customHeight="1">
      <c r="E387" s="38"/>
      <c r="F387" s="38"/>
    </row>
    <row r="388" spans="5:6" ht="15.75" customHeight="1">
      <c r="E388" s="38"/>
      <c r="F388" s="38"/>
    </row>
    <row r="389" spans="5:6" ht="15.75" customHeight="1">
      <c r="E389" s="38"/>
      <c r="F389" s="38"/>
    </row>
    <row r="390" spans="5:6" ht="15.75" customHeight="1">
      <c r="E390" s="38"/>
      <c r="F390" s="38"/>
    </row>
    <row r="391" spans="5:6" ht="15.75" customHeight="1">
      <c r="E391" s="38"/>
      <c r="F391" s="38"/>
    </row>
    <row r="392" spans="5:6" ht="15.75" customHeight="1">
      <c r="E392" s="38"/>
      <c r="F392" s="38"/>
    </row>
    <row r="393" spans="5:6" ht="15.75" customHeight="1">
      <c r="E393" s="38"/>
      <c r="F393" s="38"/>
    </row>
    <row r="394" spans="5:6" ht="15.75" customHeight="1">
      <c r="E394" s="38"/>
      <c r="F394" s="38"/>
    </row>
    <row r="395" spans="5:6" ht="15.75" customHeight="1">
      <c r="E395" s="38"/>
      <c r="F395" s="38"/>
    </row>
    <row r="396" spans="5:6" ht="15.75" customHeight="1">
      <c r="E396" s="38"/>
      <c r="F396" s="38"/>
    </row>
    <row r="397" spans="5:6" ht="15.75" customHeight="1">
      <c r="E397" s="38"/>
      <c r="F397" s="38"/>
    </row>
    <row r="398" spans="5:6" ht="15.75" customHeight="1">
      <c r="E398" s="38"/>
      <c r="F398" s="38"/>
    </row>
    <row r="399" spans="5:6" ht="15.75" customHeight="1">
      <c r="E399" s="38"/>
      <c r="F399" s="38"/>
    </row>
    <row r="400" spans="5:6" ht="15.75" customHeight="1">
      <c r="E400" s="38"/>
      <c r="F400" s="38"/>
    </row>
    <row r="401" spans="5:6" ht="15.75" customHeight="1">
      <c r="E401" s="38"/>
      <c r="F401" s="38"/>
    </row>
    <row r="402" spans="5:6" ht="15.75" customHeight="1">
      <c r="E402" s="38"/>
      <c r="F402" s="38"/>
    </row>
    <row r="403" spans="5:6" ht="15.75" customHeight="1">
      <c r="E403" s="38"/>
      <c r="F403" s="38"/>
    </row>
    <row r="404" spans="5:6" ht="15.75" customHeight="1">
      <c r="E404" s="38"/>
      <c r="F404" s="38"/>
    </row>
    <row r="405" spans="5:6" ht="15.75" customHeight="1">
      <c r="E405" s="38"/>
      <c r="F405" s="38"/>
    </row>
    <row r="406" spans="5:6" ht="15.75" customHeight="1">
      <c r="E406" s="38"/>
      <c r="F406" s="38"/>
    </row>
    <row r="407" spans="5:6" ht="15.75" customHeight="1">
      <c r="E407" s="38"/>
      <c r="F407" s="38"/>
    </row>
    <row r="408" spans="5:6" ht="15.75" customHeight="1">
      <c r="E408" s="38"/>
      <c r="F408" s="38"/>
    </row>
    <row r="409" spans="5:6" ht="15.75" customHeight="1">
      <c r="E409" s="38"/>
      <c r="F409" s="38"/>
    </row>
    <row r="410" spans="5:6" ht="15.75" customHeight="1">
      <c r="E410" s="38"/>
      <c r="F410" s="38"/>
    </row>
    <row r="411" spans="5:6" ht="15.75" customHeight="1">
      <c r="E411" s="38"/>
      <c r="F411" s="38"/>
    </row>
    <row r="412" spans="5:6" ht="15.75" customHeight="1">
      <c r="E412" s="38"/>
      <c r="F412" s="38"/>
    </row>
    <row r="413" spans="5:6" ht="15.75" customHeight="1">
      <c r="E413" s="38"/>
      <c r="F413" s="38"/>
    </row>
    <row r="414" spans="5:6" ht="15.75" customHeight="1">
      <c r="E414" s="38"/>
      <c r="F414" s="38"/>
    </row>
    <row r="415" spans="5:6" ht="15.75" customHeight="1">
      <c r="E415" s="38"/>
      <c r="F415" s="38"/>
    </row>
    <row r="416" spans="5:6" ht="15.75" customHeight="1">
      <c r="E416" s="38"/>
      <c r="F416" s="38"/>
    </row>
    <row r="417" spans="5:6" ht="15.75" customHeight="1">
      <c r="E417" s="38"/>
      <c r="F417" s="38"/>
    </row>
    <row r="418" spans="5:6" ht="15.75" customHeight="1">
      <c r="E418" s="38"/>
      <c r="F418" s="38"/>
    </row>
    <row r="419" spans="5:6" ht="15.75" customHeight="1">
      <c r="E419" s="38"/>
      <c r="F419" s="38"/>
    </row>
    <row r="420" spans="5:6" ht="15.75" customHeight="1">
      <c r="E420" s="38"/>
      <c r="F420" s="38"/>
    </row>
    <row r="421" spans="5:6" ht="15.75" customHeight="1">
      <c r="E421" s="38"/>
      <c r="F421" s="38"/>
    </row>
    <row r="422" spans="5:6" ht="15.75" customHeight="1">
      <c r="E422" s="38"/>
      <c r="F422" s="38"/>
    </row>
    <row r="423" spans="5:6" ht="15.75" customHeight="1">
      <c r="E423" s="38"/>
      <c r="F423" s="38"/>
    </row>
    <row r="424" spans="5:6" ht="15.75" customHeight="1">
      <c r="E424" s="38"/>
      <c r="F424" s="38"/>
    </row>
    <row r="425" spans="5:6" ht="15.75" customHeight="1">
      <c r="E425" s="38"/>
      <c r="F425" s="38"/>
    </row>
    <row r="426" spans="5:6" ht="15.75" customHeight="1">
      <c r="E426" s="38"/>
      <c r="F426" s="38"/>
    </row>
    <row r="427" spans="5:6" ht="15.75" customHeight="1">
      <c r="E427" s="38"/>
      <c r="F427" s="38"/>
    </row>
    <row r="428" spans="5:6" ht="15.75" customHeight="1">
      <c r="E428" s="38"/>
      <c r="F428" s="38"/>
    </row>
    <row r="429" spans="5:6" ht="15.75" customHeight="1">
      <c r="E429" s="38"/>
      <c r="F429" s="38"/>
    </row>
    <row r="430" spans="5:6" ht="15.75" customHeight="1">
      <c r="E430" s="38"/>
      <c r="F430" s="38"/>
    </row>
    <row r="431" spans="5:6" ht="15.75" customHeight="1">
      <c r="E431" s="38"/>
      <c r="F431" s="38"/>
    </row>
    <row r="432" spans="5:6" ht="15.75" customHeight="1">
      <c r="E432" s="38"/>
      <c r="F432" s="38"/>
    </row>
    <row r="433" spans="5:6" ht="15.75" customHeight="1">
      <c r="E433" s="38"/>
      <c r="F433" s="38"/>
    </row>
    <row r="434" spans="5:6" ht="15.75" customHeight="1">
      <c r="E434" s="38"/>
      <c r="F434" s="38"/>
    </row>
    <row r="435" spans="5:6" ht="15.75" customHeight="1">
      <c r="E435" s="38"/>
      <c r="F435" s="38"/>
    </row>
    <row r="436" spans="5:6" ht="15.75" customHeight="1">
      <c r="E436" s="38"/>
      <c r="F436" s="38"/>
    </row>
    <row r="437" spans="5:6" ht="15.75" customHeight="1">
      <c r="E437" s="38"/>
      <c r="F437" s="38"/>
    </row>
    <row r="438" spans="5:6" ht="15.75" customHeight="1">
      <c r="E438" s="38"/>
      <c r="F438" s="38"/>
    </row>
    <row r="439" spans="5:6" ht="15.75" customHeight="1">
      <c r="E439" s="38"/>
      <c r="F439" s="38"/>
    </row>
    <row r="440" spans="5:6" ht="15.75" customHeight="1">
      <c r="E440" s="38"/>
      <c r="F440" s="38"/>
    </row>
    <row r="441" spans="5:6" ht="15.75" customHeight="1">
      <c r="E441" s="38"/>
      <c r="F441" s="38"/>
    </row>
    <row r="442" spans="5:6" ht="15.75" customHeight="1">
      <c r="E442" s="38"/>
      <c r="F442" s="38"/>
    </row>
    <row r="443" spans="5:6" ht="15.75" customHeight="1">
      <c r="E443" s="38"/>
      <c r="F443" s="38"/>
    </row>
    <row r="444" spans="5:6" ht="15.75" customHeight="1">
      <c r="E444" s="38"/>
      <c r="F444" s="38"/>
    </row>
    <row r="445" spans="5:6" ht="15.75" customHeight="1">
      <c r="E445" s="38"/>
      <c r="F445" s="38"/>
    </row>
    <row r="446" spans="5:6" ht="15.75" customHeight="1">
      <c r="E446" s="38"/>
      <c r="F446" s="38"/>
    </row>
    <row r="447" spans="5:6" ht="15.75" customHeight="1">
      <c r="E447" s="38"/>
      <c r="F447" s="38"/>
    </row>
    <row r="448" spans="5:6" ht="15.75" customHeight="1">
      <c r="E448" s="38"/>
      <c r="F448" s="38"/>
    </row>
    <row r="449" spans="5:6" ht="15.75" customHeight="1">
      <c r="E449" s="38"/>
      <c r="F449" s="38"/>
    </row>
    <row r="450" spans="5:6" ht="15.75" customHeight="1">
      <c r="E450" s="38"/>
      <c r="F450" s="38"/>
    </row>
    <row r="451" spans="5:6" ht="15.75" customHeight="1">
      <c r="E451" s="38"/>
      <c r="F451" s="38"/>
    </row>
    <row r="452" spans="5:6" ht="15.75" customHeight="1">
      <c r="E452" s="38"/>
      <c r="F452" s="38"/>
    </row>
    <row r="453" spans="5:6" ht="15.75" customHeight="1">
      <c r="E453" s="38"/>
      <c r="F453" s="38"/>
    </row>
    <row r="454" spans="5:6" ht="15.75" customHeight="1">
      <c r="E454" s="38"/>
      <c r="F454" s="38"/>
    </row>
    <row r="455" spans="5:6" ht="15.75" customHeight="1">
      <c r="E455" s="38"/>
      <c r="F455" s="38"/>
    </row>
    <row r="456" spans="5:6" ht="15.75" customHeight="1">
      <c r="E456" s="38"/>
      <c r="F456" s="38"/>
    </row>
    <row r="457" spans="5:6" ht="15.75" customHeight="1">
      <c r="E457" s="38"/>
      <c r="F457" s="38"/>
    </row>
    <row r="458" spans="5:6" ht="15.75" customHeight="1">
      <c r="E458" s="38"/>
      <c r="F458" s="38"/>
    </row>
    <row r="459" spans="5:6" ht="15.75" customHeight="1">
      <c r="E459" s="38"/>
      <c r="F459" s="38"/>
    </row>
    <row r="460" spans="5:6" ht="15.75" customHeight="1">
      <c r="E460" s="38"/>
      <c r="F460" s="38"/>
    </row>
    <row r="461" spans="5:6" ht="15.75" customHeight="1">
      <c r="E461" s="38"/>
      <c r="F461" s="38"/>
    </row>
    <row r="462" spans="5:6" ht="15.75" customHeight="1">
      <c r="E462" s="38"/>
      <c r="F462" s="38"/>
    </row>
    <row r="463" spans="5:6" ht="15.75" customHeight="1">
      <c r="E463" s="38"/>
      <c r="F463" s="38"/>
    </row>
    <row r="464" spans="5:6" ht="15.75" customHeight="1">
      <c r="E464" s="38"/>
      <c r="F464" s="38"/>
    </row>
    <row r="465" spans="5:6" ht="15.75" customHeight="1">
      <c r="E465" s="38"/>
      <c r="F465" s="38"/>
    </row>
    <row r="466" spans="5:6" ht="15.75" customHeight="1">
      <c r="E466" s="38"/>
      <c r="F466" s="38"/>
    </row>
    <row r="467" spans="5:6" ht="15.75" customHeight="1">
      <c r="E467" s="38"/>
      <c r="F467" s="38"/>
    </row>
    <row r="468" spans="5:6" ht="15.75" customHeight="1">
      <c r="E468" s="38"/>
      <c r="F468" s="38"/>
    </row>
    <row r="469" spans="5:6" ht="15.75" customHeight="1">
      <c r="E469" s="38"/>
      <c r="F469" s="38"/>
    </row>
    <row r="470" spans="5:6" ht="15.75" customHeight="1">
      <c r="E470" s="38"/>
      <c r="F470" s="38"/>
    </row>
    <row r="471" spans="5:6" ht="15.75" customHeight="1">
      <c r="E471" s="38"/>
      <c r="F471" s="38"/>
    </row>
    <row r="472" spans="5:6" ht="15.75" customHeight="1">
      <c r="E472" s="38"/>
      <c r="F472" s="38"/>
    </row>
    <row r="473" spans="5:6" ht="15.75" customHeight="1">
      <c r="E473" s="38"/>
      <c r="F473" s="38"/>
    </row>
    <row r="474" spans="5:6" ht="15.75" customHeight="1">
      <c r="E474" s="38"/>
      <c r="F474" s="38"/>
    </row>
    <row r="475" spans="5:6" ht="15.75" customHeight="1">
      <c r="E475" s="38"/>
      <c r="F475" s="38"/>
    </row>
    <row r="476" spans="5:6" ht="15.75" customHeight="1">
      <c r="E476" s="38"/>
      <c r="F476" s="38"/>
    </row>
    <row r="477" spans="5:6" ht="15.75" customHeight="1">
      <c r="E477" s="38"/>
      <c r="F477" s="38"/>
    </row>
    <row r="478" spans="5:6" ht="15.75" customHeight="1">
      <c r="E478" s="38"/>
      <c r="F478" s="38"/>
    </row>
    <row r="479" spans="5:6" ht="15.75" customHeight="1">
      <c r="E479" s="38"/>
      <c r="F479" s="38"/>
    </row>
    <row r="480" spans="5:6" ht="15.75" customHeight="1">
      <c r="E480" s="38"/>
      <c r="F480" s="38"/>
    </row>
    <row r="481" spans="5:6" ht="15.75" customHeight="1">
      <c r="E481" s="38"/>
      <c r="F481" s="38"/>
    </row>
    <row r="482" spans="5:6" ht="15.75" customHeight="1">
      <c r="E482" s="38"/>
      <c r="F482" s="38"/>
    </row>
    <row r="483" spans="5:6" ht="15.75" customHeight="1">
      <c r="E483" s="38"/>
      <c r="F483" s="38"/>
    </row>
    <row r="484" spans="5:6" ht="15.75" customHeight="1">
      <c r="E484" s="38"/>
      <c r="F484" s="38"/>
    </row>
    <row r="485" spans="5:6" ht="15.75" customHeight="1">
      <c r="E485" s="38"/>
      <c r="F485" s="38"/>
    </row>
    <row r="486" spans="5:6" ht="15.75" customHeight="1">
      <c r="E486" s="38"/>
      <c r="F486" s="38"/>
    </row>
    <row r="487" spans="5:6" ht="15.75" customHeight="1">
      <c r="E487" s="38"/>
      <c r="F487" s="38"/>
    </row>
    <row r="488" spans="5:6" ht="15.75" customHeight="1">
      <c r="E488" s="38"/>
      <c r="F488" s="38"/>
    </row>
    <row r="489" spans="5:6" ht="15.75" customHeight="1">
      <c r="E489" s="38"/>
      <c r="F489" s="38"/>
    </row>
    <row r="490" spans="5:6" ht="15.75" customHeight="1">
      <c r="E490" s="38"/>
      <c r="F490" s="38"/>
    </row>
    <row r="491" spans="5:6" ht="15.75" customHeight="1">
      <c r="E491" s="38"/>
      <c r="F491" s="38"/>
    </row>
    <row r="492" spans="5:6" ht="15.75" customHeight="1">
      <c r="E492" s="38"/>
      <c r="F492" s="38"/>
    </row>
    <row r="493" spans="5:6" ht="15.75" customHeight="1">
      <c r="E493" s="38"/>
      <c r="F493" s="38"/>
    </row>
    <row r="494" spans="5:6" ht="15.75" customHeight="1">
      <c r="E494" s="38"/>
      <c r="F494" s="38"/>
    </row>
    <row r="495" spans="5:6" ht="15.75" customHeight="1">
      <c r="E495" s="38"/>
      <c r="F495" s="38"/>
    </row>
    <row r="496" spans="5:6" ht="15.75" customHeight="1">
      <c r="E496" s="38"/>
      <c r="F496" s="38"/>
    </row>
    <row r="497" spans="5:6" ht="15.75" customHeight="1">
      <c r="E497" s="38"/>
      <c r="F497" s="38"/>
    </row>
    <row r="498" spans="5:6" ht="15.75" customHeight="1">
      <c r="E498" s="38"/>
      <c r="F498" s="38"/>
    </row>
    <row r="499" spans="5:6" ht="15.75" customHeight="1">
      <c r="E499" s="38"/>
      <c r="F499" s="38"/>
    </row>
    <row r="500" spans="5:6" ht="15.75" customHeight="1">
      <c r="E500" s="38"/>
      <c r="F500" s="38"/>
    </row>
    <row r="501" spans="5:6" ht="15.75" customHeight="1">
      <c r="E501" s="38"/>
      <c r="F501" s="38"/>
    </row>
    <row r="502" spans="5:6" ht="15.75" customHeight="1">
      <c r="E502" s="38"/>
      <c r="F502" s="38"/>
    </row>
    <row r="503" spans="5:6" ht="15.75" customHeight="1">
      <c r="E503" s="38"/>
      <c r="F503" s="38"/>
    </row>
    <row r="504" spans="5:6" ht="15.75" customHeight="1">
      <c r="E504" s="38"/>
      <c r="F504" s="38"/>
    </row>
    <row r="505" spans="5:6" ht="15.75" customHeight="1">
      <c r="E505" s="38"/>
      <c r="F505" s="38"/>
    </row>
    <row r="506" spans="5:6" ht="15.75" customHeight="1">
      <c r="E506" s="38"/>
      <c r="F506" s="38"/>
    </row>
    <row r="507" spans="5:6" ht="15.75" customHeight="1">
      <c r="E507" s="38"/>
      <c r="F507" s="38"/>
    </row>
    <row r="508" spans="5:6" ht="15.75" customHeight="1">
      <c r="E508" s="38"/>
      <c r="F508" s="38"/>
    </row>
    <row r="509" spans="5:6" ht="15.75" customHeight="1">
      <c r="E509" s="38"/>
      <c r="F509" s="38"/>
    </row>
    <row r="510" spans="5:6" ht="15.75" customHeight="1">
      <c r="E510" s="38"/>
      <c r="F510" s="38"/>
    </row>
    <row r="511" spans="5:6" ht="15.75" customHeight="1">
      <c r="E511" s="38"/>
      <c r="F511" s="38"/>
    </row>
    <row r="512" spans="5:6" ht="15.75" customHeight="1">
      <c r="E512" s="38"/>
      <c r="F512" s="38"/>
    </row>
    <row r="513" spans="5:6" ht="15.75" customHeight="1">
      <c r="E513" s="38"/>
      <c r="F513" s="38"/>
    </row>
    <row r="514" spans="5:6" ht="15.75" customHeight="1">
      <c r="E514" s="38"/>
      <c r="F514" s="38"/>
    </row>
    <row r="515" spans="5:6" ht="15.75" customHeight="1">
      <c r="E515" s="38"/>
      <c r="F515" s="38"/>
    </row>
    <row r="516" spans="5:6" ht="15.75" customHeight="1">
      <c r="E516" s="38"/>
      <c r="F516" s="38"/>
    </row>
    <row r="517" spans="5:6" ht="15.75" customHeight="1">
      <c r="E517" s="38"/>
      <c r="F517" s="38"/>
    </row>
    <row r="518" spans="5:6" ht="15.75" customHeight="1">
      <c r="E518" s="38"/>
      <c r="F518" s="38"/>
    </row>
    <row r="519" spans="5:6" ht="15.75" customHeight="1">
      <c r="E519" s="38"/>
      <c r="F519" s="38"/>
    </row>
    <row r="520" spans="5:6" ht="15.75" customHeight="1">
      <c r="E520" s="38"/>
      <c r="F520" s="38"/>
    </row>
    <row r="521" spans="5:6" ht="15.75" customHeight="1">
      <c r="E521" s="38"/>
      <c r="F521" s="38"/>
    </row>
    <row r="522" spans="5:6" ht="15.75" customHeight="1">
      <c r="E522" s="38"/>
      <c r="F522" s="38"/>
    </row>
    <row r="523" spans="5:6" ht="15.75" customHeight="1">
      <c r="E523" s="38"/>
      <c r="F523" s="38"/>
    </row>
    <row r="524" spans="5:6" ht="15.75" customHeight="1">
      <c r="E524" s="38"/>
      <c r="F524" s="38"/>
    </row>
    <row r="525" spans="5:6" ht="15.75" customHeight="1">
      <c r="E525" s="38"/>
      <c r="F525" s="38"/>
    </row>
    <row r="526" spans="5:6" ht="15.75" customHeight="1">
      <c r="E526" s="38"/>
      <c r="F526" s="38"/>
    </row>
    <row r="527" spans="5:6" ht="15.75" customHeight="1">
      <c r="E527" s="38"/>
      <c r="F527" s="38"/>
    </row>
    <row r="528" spans="5:6" ht="15.75" customHeight="1">
      <c r="E528" s="38"/>
      <c r="F528" s="38"/>
    </row>
    <row r="529" spans="5:6" ht="15.75" customHeight="1">
      <c r="E529" s="38"/>
      <c r="F529" s="38"/>
    </row>
    <row r="530" spans="5:6" ht="15.75" customHeight="1">
      <c r="E530" s="38"/>
      <c r="F530" s="38"/>
    </row>
    <row r="531" spans="5:6" ht="15.75" customHeight="1">
      <c r="E531" s="38"/>
      <c r="F531" s="38"/>
    </row>
    <row r="532" spans="5:6" ht="15.75" customHeight="1">
      <c r="E532" s="38"/>
      <c r="F532" s="38"/>
    </row>
    <row r="533" spans="5:6" ht="15.75" customHeight="1">
      <c r="E533" s="38"/>
      <c r="F533" s="38"/>
    </row>
    <row r="534" spans="5:6" ht="15.75" customHeight="1">
      <c r="E534" s="38"/>
      <c r="F534" s="38"/>
    </row>
    <row r="535" spans="5:6" ht="15.75" customHeight="1">
      <c r="E535" s="38"/>
      <c r="F535" s="38"/>
    </row>
    <row r="536" spans="5:6" ht="15.75" customHeight="1">
      <c r="E536" s="38"/>
      <c r="F536" s="38"/>
    </row>
    <row r="537" spans="5:6" ht="15.75" customHeight="1">
      <c r="E537" s="38"/>
      <c r="F537" s="38"/>
    </row>
    <row r="538" spans="5:6" ht="15.75" customHeight="1">
      <c r="E538" s="38"/>
      <c r="F538" s="38"/>
    </row>
    <row r="539" spans="5:6" ht="15.75" customHeight="1">
      <c r="E539" s="38"/>
      <c r="F539" s="38"/>
    </row>
    <row r="540" spans="5:6" ht="15.75" customHeight="1">
      <c r="E540" s="38"/>
      <c r="F540" s="38"/>
    </row>
    <row r="541" spans="5:6" ht="15.75" customHeight="1">
      <c r="E541" s="38"/>
      <c r="F541" s="38"/>
    </row>
    <row r="542" spans="5:6" ht="15.75" customHeight="1">
      <c r="E542" s="38"/>
      <c r="F542" s="38"/>
    </row>
    <row r="543" spans="5:6" ht="15.75" customHeight="1">
      <c r="E543" s="38"/>
      <c r="F543" s="38"/>
    </row>
    <row r="544" spans="5:6" ht="15.75" customHeight="1">
      <c r="E544" s="38"/>
      <c r="F544" s="38"/>
    </row>
    <row r="545" spans="5:6" ht="15.75" customHeight="1">
      <c r="E545" s="38"/>
      <c r="F545" s="38"/>
    </row>
    <row r="546" spans="5:6" ht="15.75" customHeight="1">
      <c r="E546" s="38"/>
      <c r="F546" s="38"/>
    </row>
    <row r="547" spans="5:6" ht="15.75" customHeight="1">
      <c r="E547" s="38"/>
      <c r="F547" s="38"/>
    </row>
    <row r="548" spans="5:6" ht="15.75" customHeight="1">
      <c r="E548" s="38"/>
      <c r="F548" s="38"/>
    </row>
    <row r="549" spans="5:6" ht="15.75" customHeight="1">
      <c r="E549" s="38"/>
      <c r="F549" s="38"/>
    </row>
    <row r="550" spans="5:6" ht="15.75" customHeight="1">
      <c r="E550" s="38"/>
      <c r="F550" s="38"/>
    </row>
    <row r="551" spans="5:6" ht="15.75" customHeight="1">
      <c r="E551" s="38"/>
      <c r="F551" s="38"/>
    </row>
    <row r="552" spans="5:6" ht="15.75" customHeight="1">
      <c r="E552" s="38"/>
      <c r="F552" s="38"/>
    </row>
    <row r="553" spans="5:6" ht="15.75" customHeight="1">
      <c r="E553" s="38"/>
      <c r="F553" s="38"/>
    </row>
    <row r="554" spans="5:6" ht="15.75" customHeight="1">
      <c r="E554" s="38"/>
      <c r="F554" s="38"/>
    </row>
    <row r="555" spans="5:6" ht="15.75" customHeight="1">
      <c r="E555" s="38"/>
      <c r="F555" s="38"/>
    </row>
    <row r="556" spans="5:6" ht="15.75" customHeight="1">
      <c r="E556" s="38"/>
      <c r="F556" s="38"/>
    </row>
    <row r="557" spans="5:6" ht="15.75" customHeight="1">
      <c r="E557" s="38"/>
      <c r="F557" s="38"/>
    </row>
    <row r="558" spans="5:6" ht="15.75" customHeight="1">
      <c r="E558" s="38"/>
      <c r="F558" s="38"/>
    </row>
    <row r="559" spans="5:6" ht="15.75" customHeight="1">
      <c r="E559" s="38"/>
      <c r="F559" s="38"/>
    </row>
    <row r="560" spans="5:6" ht="15.75" customHeight="1">
      <c r="E560" s="38"/>
      <c r="F560" s="38"/>
    </row>
    <row r="561" spans="5:6" ht="15.75" customHeight="1">
      <c r="E561" s="38"/>
      <c r="F561" s="38"/>
    </row>
    <row r="562" spans="5:6" ht="15.75" customHeight="1">
      <c r="E562" s="38"/>
      <c r="F562" s="38"/>
    </row>
    <row r="563" spans="5:6" ht="15.75" customHeight="1">
      <c r="E563" s="38"/>
      <c r="F563" s="38"/>
    </row>
    <row r="564" spans="5:6" ht="15.75" customHeight="1">
      <c r="E564" s="38"/>
      <c r="F564" s="38"/>
    </row>
    <row r="565" spans="5:6" ht="15.75" customHeight="1">
      <c r="E565" s="38"/>
      <c r="F565" s="38"/>
    </row>
    <row r="566" spans="5:6" ht="15.75" customHeight="1">
      <c r="E566" s="38"/>
      <c r="F566" s="38"/>
    </row>
    <row r="567" spans="5:6" ht="15.75" customHeight="1">
      <c r="E567" s="38"/>
      <c r="F567" s="38"/>
    </row>
    <row r="568" spans="5:6" ht="15.75" customHeight="1">
      <c r="E568" s="38"/>
      <c r="F568" s="38"/>
    </row>
    <row r="569" spans="5:6" ht="15.75" customHeight="1">
      <c r="E569" s="38"/>
      <c r="F569" s="38"/>
    </row>
    <row r="570" spans="5:6" ht="15.75" customHeight="1">
      <c r="E570" s="38"/>
      <c r="F570" s="38"/>
    </row>
    <row r="571" spans="5:6" ht="15.75" customHeight="1">
      <c r="E571" s="38"/>
      <c r="F571" s="38"/>
    </row>
    <row r="572" spans="5:6" ht="15.75" customHeight="1">
      <c r="E572" s="38"/>
      <c r="F572" s="38"/>
    </row>
    <row r="573" spans="5:6" ht="15.75" customHeight="1">
      <c r="E573" s="38"/>
      <c r="F573" s="38"/>
    </row>
    <row r="574" spans="5:6" ht="15.75" customHeight="1">
      <c r="E574" s="38"/>
      <c r="F574" s="38"/>
    </row>
    <row r="575" spans="5:6" ht="15.75" customHeight="1">
      <c r="E575" s="38"/>
      <c r="F575" s="38"/>
    </row>
    <row r="576" spans="5:6" ht="15.75" customHeight="1">
      <c r="E576" s="38"/>
      <c r="F576" s="38"/>
    </row>
    <row r="577" spans="5:6" ht="15.75" customHeight="1">
      <c r="E577" s="38"/>
      <c r="F577" s="38"/>
    </row>
    <row r="578" spans="5:6" ht="15.75" customHeight="1">
      <c r="E578" s="38"/>
      <c r="F578" s="38"/>
    </row>
    <row r="579" spans="5:6" ht="15.75" customHeight="1">
      <c r="E579" s="38"/>
      <c r="F579" s="38"/>
    </row>
    <row r="580" spans="5:6" ht="15.75" customHeight="1">
      <c r="E580" s="38"/>
      <c r="F580" s="38"/>
    </row>
    <row r="581" spans="5:6" ht="15.75" customHeight="1">
      <c r="E581" s="38"/>
      <c r="F581" s="38"/>
    </row>
    <row r="582" spans="5:6" ht="15.75" customHeight="1">
      <c r="E582" s="38"/>
      <c r="F582" s="38"/>
    </row>
    <row r="583" spans="5:6" ht="15.75" customHeight="1">
      <c r="E583" s="38"/>
      <c r="F583" s="38"/>
    </row>
    <row r="584" spans="5:6" ht="15.75" customHeight="1">
      <c r="E584" s="38"/>
      <c r="F584" s="38"/>
    </row>
    <row r="585" spans="5:6" ht="15.75" customHeight="1">
      <c r="E585" s="38"/>
      <c r="F585" s="38"/>
    </row>
    <row r="586" spans="5:6" ht="15.75" customHeight="1">
      <c r="E586" s="38"/>
      <c r="F586" s="38"/>
    </row>
    <row r="587" spans="5:6" ht="15.75" customHeight="1">
      <c r="E587" s="38"/>
      <c r="F587" s="38"/>
    </row>
    <row r="588" spans="5:6" ht="15.75" customHeight="1">
      <c r="E588" s="38"/>
      <c r="F588" s="38"/>
    </row>
    <row r="589" spans="5:6" ht="15.75" customHeight="1">
      <c r="E589" s="38"/>
      <c r="F589" s="38"/>
    </row>
    <row r="590" spans="5:6" ht="15.75" customHeight="1">
      <c r="E590" s="38"/>
      <c r="F590" s="38"/>
    </row>
    <row r="591" spans="5:6" ht="15.75" customHeight="1">
      <c r="E591" s="38"/>
      <c r="F591" s="38"/>
    </row>
    <row r="592" spans="5:6" ht="15.75" customHeight="1">
      <c r="E592" s="38"/>
      <c r="F592" s="38"/>
    </row>
    <row r="593" spans="5:6" ht="15.75" customHeight="1">
      <c r="E593" s="38"/>
      <c r="F593" s="38"/>
    </row>
    <row r="594" spans="5:6" ht="15.75" customHeight="1">
      <c r="E594" s="38"/>
      <c r="F594" s="38"/>
    </row>
    <row r="595" spans="5:6" ht="15.75" customHeight="1">
      <c r="E595" s="38"/>
      <c r="F595" s="38"/>
    </row>
    <row r="596" spans="5:6" ht="15.75" customHeight="1">
      <c r="E596" s="38"/>
      <c r="F596" s="38"/>
    </row>
    <row r="597" spans="5:6" ht="15.75" customHeight="1">
      <c r="E597" s="38"/>
      <c r="F597" s="38"/>
    </row>
    <row r="598" spans="5:6" ht="15.75" customHeight="1">
      <c r="E598" s="38"/>
      <c r="F598" s="38"/>
    </row>
    <row r="599" spans="5:6" ht="15.75" customHeight="1">
      <c r="E599" s="38"/>
      <c r="F599" s="38"/>
    </row>
    <row r="600" spans="5:6" ht="15.75" customHeight="1">
      <c r="E600" s="38"/>
      <c r="F600" s="38"/>
    </row>
    <row r="601" spans="5:6" ht="15.75" customHeight="1">
      <c r="E601" s="38"/>
      <c r="F601" s="38"/>
    </row>
    <row r="602" spans="5:6" ht="15.75" customHeight="1">
      <c r="E602" s="38"/>
      <c r="F602" s="38"/>
    </row>
    <row r="603" spans="5:6" ht="15.75" customHeight="1">
      <c r="E603" s="38"/>
      <c r="F603" s="38"/>
    </row>
    <row r="604" spans="5:6" ht="15.75" customHeight="1">
      <c r="E604" s="38"/>
      <c r="F604" s="38"/>
    </row>
    <row r="605" spans="5:6" ht="15.75" customHeight="1">
      <c r="E605" s="38"/>
      <c r="F605" s="38"/>
    </row>
    <row r="606" spans="5:6" ht="15.75" customHeight="1">
      <c r="E606" s="38"/>
      <c r="F606" s="38"/>
    </row>
    <row r="607" spans="5:6" ht="15.75" customHeight="1">
      <c r="E607" s="38"/>
      <c r="F607" s="38"/>
    </row>
    <row r="608" spans="5:6" ht="15.75" customHeight="1">
      <c r="E608" s="38"/>
      <c r="F608" s="38"/>
    </row>
    <row r="609" spans="5:6" ht="15.75" customHeight="1">
      <c r="E609" s="38"/>
      <c r="F609" s="38"/>
    </row>
    <row r="610" spans="5:6" ht="15.75" customHeight="1">
      <c r="E610" s="38"/>
      <c r="F610" s="38"/>
    </row>
    <row r="611" spans="5:6" ht="15.75" customHeight="1">
      <c r="E611" s="38"/>
      <c r="F611" s="38"/>
    </row>
    <row r="612" spans="5:6" ht="15.75" customHeight="1">
      <c r="E612" s="38"/>
      <c r="F612" s="38"/>
    </row>
    <row r="613" spans="5:6" ht="15.75" customHeight="1">
      <c r="E613" s="38"/>
      <c r="F613" s="38"/>
    </row>
    <row r="614" spans="5:6" ht="15.75" customHeight="1">
      <c r="E614" s="38"/>
      <c r="F614" s="38"/>
    </row>
    <row r="615" spans="5:6" ht="15.75" customHeight="1">
      <c r="E615" s="38"/>
      <c r="F615" s="38"/>
    </row>
    <row r="616" spans="5:6" ht="15.75" customHeight="1">
      <c r="E616" s="38"/>
      <c r="F616" s="38"/>
    </row>
    <row r="617" spans="5:6" ht="15.75" customHeight="1">
      <c r="E617" s="38"/>
      <c r="F617" s="38"/>
    </row>
    <row r="618" spans="5:6" ht="15.75" customHeight="1">
      <c r="E618" s="38"/>
      <c r="F618" s="38"/>
    </row>
    <row r="619" spans="5:6" ht="15.75" customHeight="1">
      <c r="E619" s="38"/>
      <c r="F619" s="38"/>
    </row>
    <row r="620" spans="5:6" ht="15.75" customHeight="1">
      <c r="E620" s="38"/>
      <c r="F620" s="38"/>
    </row>
    <row r="621" spans="5:6" ht="15.75" customHeight="1">
      <c r="E621" s="38"/>
      <c r="F621" s="38"/>
    </row>
    <row r="622" spans="5:6" ht="15.75" customHeight="1">
      <c r="E622" s="38"/>
      <c r="F622" s="38"/>
    </row>
    <row r="623" spans="5:6" ht="15.75" customHeight="1">
      <c r="E623" s="38"/>
      <c r="F623" s="38"/>
    </row>
    <row r="624" spans="5:6" ht="15.75" customHeight="1">
      <c r="E624" s="38"/>
      <c r="F624" s="38"/>
    </row>
    <row r="625" spans="5:6" ht="15.75" customHeight="1">
      <c r="E625" s="38"/>
      <c r="F625" s="38"/>
    </row>
    <row r="626" spans="5:6" ht="15.75" customHeight="1">
      <c r="E626" s="38"/>
      <c r="F626" s="38"/>
    </row>
    <row r="627" spans="5:6" ht="15.75" customHeight="1">
      <c r="E627" s="38"/>
      <c r="F627" s="38"/>
    </row>
    <row r="628" spans="5:6" ht="15.75" customHeight="1">
      <c r="E628" s="38"/>
      <c r="F628" s="38"/>
    </row>
    <row r="629" spans="5:6" ht="15.75" customHeight="1">
      <c r="E629" s="38"/>
      <c r="F629" s="38"/>
    </row>
    <row r="630" spans="5:6" ht="15.75" customHeight="1">
      <c r="E630" s="38"/>
      <c r="F630" s="38"/>
    </row>
    <row r="631" spans="5:6" ht="15.75" customHeight="1">
      <c r="E631" s="38"/>
      <c r="F631" s="38"/>
    </row>
    <row r="632" spans="5:6" ht="15.75" customHeight="1">
      <c r="E632" s="38"/>
      <c r="F632" s="38"/>
    </row>
    <row r="633" spans="5:6" ht="15.75" customHeight="1">
      <c r="E633" s="38"/>
      <c r="F633" s="38"/>
    </row>
    <row r="634" spans="5:6" ht="15.75" customHeight="1">
      <c r="E634" s="38"/>
      <c r="F634" s="38"/>
    </row>
    <row r="635" spans="5:6" ht="15.75" customHeight="1">
      <c r="E635" s="38"/>
      <c r="F635" s="38"/>
    </row>
    <row r="636" spans="5:6" ht="15.75" customHeight="1">
      <c r="E636" s="38"/>
      <c r="F636" s="38"/>
    </row>
    <row r="637" spans="5:6" ht="15.75" customHeight="1">
      <c r="E637" s="38"/>
      <c r="F637" s="38"/>
    </row>
    <row r="638" spans="5:6" ht="15.75" customHeight="1">
      <c r="E638" s="38"/>
      <c r="F638" s="38"/>
    </row>
    <row r="639" spans="5:6" ht="15.75" customHeight="1">
      <c r="E639" s="38"/>
      <c r="F639" s="38"/>
    </row>
    <row r="640" spans="5:6" ht="15.75" customHeight="1">
      <c r="E640" s="38"/>
      <c r="F640" s="38"/>
    </row>
    <row r="641" spans="5:6" ht="15.75" customHeight="1">
      <c r="E641" s="38"/>
      <c r="F641" s="38"/>
    </row>
    <row r="642" spans="5:6" ht="15.75" customHeight="1">
      <c r="E642" s="38"/>
      <c r="F642" s="38"/>
    </row>
    <row r="643" spans="5:6" ht="15.75" customHeight="1">
      <c r="E643" s="38"/>
      <c r="F643" s="38"/>
    </row>
    <row r="644" spans="5:6" ht="15.75" customHeight="1">
      <c r="E644" s="38"/>
      <c r="F644" s="38"/>
    </row>
    <row r="645" spans="5:6" ht="15.75" customHeight="1">
      <c r="E645" s="38"/>
      <c r="F645" s="38"/>
    </row>
    <row r="646" spans="5:6" ht="15.75" customHeight="1">
      <c r="E646" s="38"/>
      <c r="F646" s="38"/>
    </row>
    <row r="647" spans="5:6" ht="15.75" customHeight="1">
      <c r="E647" s="38"/>
      <c r="F647" s="38"/>
    </row>
    <row r="648" spans="5:6" ht="15.75" customHeight="1">
      <c r="E648" s="38"/>
      <c r="F648" s="38"/>
    </row>
    <row r="649" spans="5:6" ht="15.75" customHeight="1">
      <c r="E649" s="38"/>
      <c r="F649" s="38"/>
    </row>
    <row r="650" spans="5:6" ht="15.75" customHeight="1">
      <c r="E650" s="38"/>
      <c r="F650" s="38"/>
    </row>
    <row r="651" spans="5:6" ht="15.75" customHeight="1">
      <c r="E651" s="38"/>
      <c r="F651" s="38"/>
    </row>
    <row r="652" spans="5:6" ht="15.75" customHeight="1">
      <c r="E652" s="38"/>
      <c r="F652" s="38"/>
    </row>
    <row r="653" spans="5:6" ht="15.75" customHeight="1">
      <c r="E653" s="38"/>
      <c r="F653" s="38"/>
    </row>
    <row r="654" spans="5:6" ht="15.75" customHeight="1">
      <c r="E654" s="38"/>
      <c r="F654" s="38"/>
    </row>
    <row r="655" spans="5:6" ht="15.75" customHeight="1">
      <c r="E655" s="38"/>
      <c r="F655" s="38"/>
    </row>
    <row r="656" spans="5:6" ht="15.75" customHeight="1">
      <c r="E656" s="38"/>
      <c r="F656" s="38"/>
    </row>
    <row r="657" spans="5:6" ht="15.75" customHeight="1">
      <c r="E657" s="38"/>
      <c r="F657" s="38"/>
    </row>
    <row r="658" spans="5:6" ht="15.75" customHeight="1">
      <c r="E658" s="38"/>
      <c r="F658" s="38"/>
    </row>
    <row r="659" spans="5:6" ht="15.75" customHeight="1">
      <c r="E659" s="38"/>
      <c r="F659" s="38"/>
    </row>
    <row r="660" spans="5:6" ht="15.75" customHeight="1">
      <c r="E660" s="38"/>
      <c r="F660" s="38"/>
    </row>
    <row r="661" spans="5:6" ht="15.75" customHeight="1">
      <c r="E661" s="38"/>
      <c r="F661" s="38"/>
    </row>
    <row r="662" spans="5:6" ht="15.75" customHeight="1">
      <c r="E662" s="38"/>
      <c r="F662" s="38"/>
    </row>
    <row r="663" spans="5:6" ht="15.75" customHeight="1">
      <c r="E663" s="38"/>
      <c r="F663" s="38"/>
    </row>
    <row r="664" spans="5:6" ht="15.75" customHeight="1">
      <c r="E664" s="38"/>
      <c r="F664" s="38"/>
    </row>
    <row r="665" spans="5:6" ht="15.75" customHeight="1">
      <c r="E665" s="38"/>
      <c r="F665" s="38"/>
    </row>
    <row r="666" spans="5:6" ht="15.75" customHeight="1">
      <c r="E666" s="38"/>
      <c r="F666" s="38"/>
    </row>
    <row r="667" spans="5:6" ht="15.75" customHeight="1">
      <c r="E667" s="38"/>
      <c r="F667" s="38"/>
    </row>
    <row r="668" spans="5:6" ht="15.75" customHeight="1">
      <c r="E668" s="38"/>
      <c r="F668" s="38"/>
    </row>
    <row r="669" spans="5:6" ht="15.75" customHeight="1">
      <c r="E669" s="38"/>
      <c r="F669" s="38"/>
    </row>
    <row r="670" spans="5:6" ht="15.75" customHeight="1">
      <c r="E670" s="38"/>
      <c r="F670" s="38"/>
    </row>
    <row r="671" spans="5:6" ht="15.75" customHeight="1">
      <c r="E671" s="38"/>
      <c r="F671" s="38"/>
    </row>
    <row r="672" spans="5:6" ht="15.75" customHeight="1">
      <c r="E672" s="38"/>
      <c r="F672" s="38"/>
    </row>
    <row r="673" spans="5:6" ht="15.75" customHeight="1">
      <c r="E673" s="38"/>
      <c r="F673" s="38"/>
    </row>
    <row r="674" spans="5:6" ht="15.75" customHeight="1">
      <c r="E674" s="38"/>
      <c r="F674" s="38"/>
    </row>
    <row r="675" spans="5:6" ht="15.75" customHeight="1">
      <c r="E675" s="38"/>
      <c r="F675" s="38"/>
    </row>
    <row r="676" spans="5:6" ht="15.75" customHeight="1">
      <c r="E676" s="38"/>
      <c r="F676" s="38"/>
    </row>
    <row r="677" spans="5:6" ht="15.75" customHeight="1">
      <c r="E677" s="38"/>
      <c r="F677" s="38"/>
    </row>
    <row r="678" spans="5:6" ht="15.75" customHeight="1">
      <c r="E678" s="38"/>
      <c r="F678" s="38"/>
    </row>
    <row r="679" spans="5:6" ht="15.75" customHeight="1">
      <c r="E679" s="38"/>
      <c r="F679" s="38"/>
    </row>
    <row r="680" spans="5:6" ht="15.75" customHeight="1">
      <c r="E680" s="38"/>
      <c r="F680" s="38"/>
    </row>
    <row r="681" spans="5:6" ht="15.75" customHeight="1">
      <c r="E681" s="38"/>
      <c r="F681" s="38"/>
    </row>
    <row r="682" spans="5:6" ht="15.75" customHeight="1">
      <c r="E682" s="38"/>
      <c r="F682" s="38"/>
    </row>
    <row r="683" spans="5:6" ht="15.75" customHeight="1">
      <c r="E683" s="38"/>
      <c r="F683" s="38"/>
    </row>
    <row r="684" spans="5:6" ht="15.75" customHeight="1">
      <c r="E684" s="38"/>
      <c r="F684" s="38"/>
    </row>
    <row r="685" spans="5:6" ht="15.75" customHeight="1">
      <c r="E685" s="38"/>
      <c r="F685" s="38"/>
    </row>
    <row r="686" spans="5:6" ht="15.75" customHeight="1">
      <c r="E686" s="38"/>
      <c r="F686" s="38"/>
    </row>
    <row r="687" spans="5:6" ht="15.75" customHeight="1">
      <c r="E687" s="38"/>
      <c r="F687" s="38"/>
    </row>
    <row r="688" spans="5:6" ht="15.75" customHeight="1">
      <c r="E688" s="38"/>
      <c r="F688" s="38"/>
    </row>
    <row r="689" spans="5:6" ht="15.75" customHeight="1">
      <c r="E689" s="38"/>
      <c r="F689" s="38"/>
    </row>
    <row r="690" spans="5:6" ht="15.75" customHeight="1">
      <c r="E690" s="38"/>
      <c r="F690" s="38"/>
    </row>
    <row r="691" spans="5:6" ht="15.75" customHeight="1">
      <c r="E691" s="38"/>
      <c r="F691" s="38"/>
    </row>
    <row r="692" spans="5:6" ht="15.75" customHeight="1">
      <c r="E692" s="38"/>
      <c r="F692" s="38"/>
    </row>
    <row r="693" spans="5:6" ht="15.75" customHeight="1">
      <c r="E693" s="38"/>
      <c r="F693" s="38"/>
    </row>
    <row r="694" spans="5:6" ht="15.75" customHeight="1">
      <c r="E694" s="38"/>
      <c r="F694" s="38"/>
    </row>
    <row r="695" spans="5:6" ht="15.75" customHeight="1">
      <c r="E695" s="38"/>
      <c r="F695" s="38"/>
    </row>
    <row r="696" spans="5:6" ht="15.75" customHeight="1">
      <c r="E696" s="38"/>
      <c r="F696" s="38"/>
    </row>
    <row r="697" spans="5:6" ht="15.75" customHeight="1">
      <c r="E697" s="38"/>
      <c r="F697" s="38"/>
    </row>
    <row r="698" spans="5:6" ht="15.75" customHeight="1">
      <c r="E698" s="38"/>
      <c r="F698" s="38"/>
    </row>
    <row r="699" spans="5:6" ht="15.75" customHeight="1">
      <c r="E699" s="38"/>
      <c r="F699" s="38"/>
    </row>
    <row r="700" spans="5:6" ht="15.75" customHeight="1">
      <c r="E700" s="38"/>
      <c r="F700" s="38"/>
    </row>
    <row r="701" spans="5:6" ht="15.75" customHeight="1">
      <c r="E701" s="38"/>
      <c r="F701" s="38"/>
    </row>
    <row r="702" spans="5:6" ht="15.75" customHeight="1">
      <c r="E702" s="38"/>
      <c r="F702" s="38"/>
    </row>
    <row r="703" spans="5:6" ht="15.75" customHeight="1">
      <c r="E703" s="38"/>
      <c r="F703" s="38"/>
    </row>
    <row r="704" spans="5:6" ht="15.75" customHeight="1">
      <c r="E704" s="38"/>
      <c r="F704" s="38"/>
    </row>
    <row r="705" spans="5:6" ht="15.75" customHeight="1">
      <c r="E705" s="38"/>
      <c r="F705" s="38"/>
    </row>
    <row r="706" spans="5:6" ht="15.75" customHeight="1">
      <c r="E706" s="38"/>
      <c r="F706" s="38"/>
    </row>
    <row r="707" spans="5:6" ht="15.75" customHeight="1">
      <c r="E707" s="38"/>
      <c r="F707" s="38"/>
    </row>
    <row r="708" spans="5:6" ht="15.75" customHeight="1">
      <c r="E708" s="38"/>
      <c r="F708" s="38"/>
    </row>
    <row r="709" spans="5:6" ht="15.75" customHeight="1">
      <c r="E709" s="38"/>
      <c r="F709" s="38"/>
    </row>
    <row r="710" spans="5:6" ht="15.75" customHeight="1">
      <c r="E710" s="38"/>
      <c r="F710" s="38"/>
    </row>
    <row r="711" spans="5:6" ht="15.75" customHeight="1">
      <c r="E711" s="38"/>
      <c r="F711" s="38"/>
    </row>
    <row r="712" spans="5:6" ht="15.75" customHeight="1">
      <c r="E712" s="38"/>
      <c r="F712" s="38"/>
    </row>
    <row r="713" spans="5:6" ht="15.75" customHeight="1">
      <c r="E713" s="38"/>
      <c r="F713" s="38"/>
    </row>
    <row r="714" spans="5:6" ht="15.75" customHeight="1">
      <c r="E714" s="38"/>
      <c r="F714" s="38"/>
    </row>
    <row r="715" spans="5:6" ht="15.75" customHeight="1">
      <c r="E715" s="38"/>
      <c r="F715" s="38"/>
    </row>
    <row r="716" spans="5:6" ht="15.75" customHeight="1">
      <c r="E716" s="38"/>
      <c r="F716" s="38"/>
    </row>
    <row r="717" spans="5:6" ht="15.75" customHeight="1">
      <c r="E717" s="38"/>
      <c r="F717" s="38"/>
    </row>
    <row r="718" spans="5:6" ht="15.75" customHeight="1">
      <c r="E718" s="38"/>
      <c r="F718" s="38"/>
    </row>
    <row r="719" spans="5:6" ht="15.75" customHeight="1">
      <c r="E719" s="38"/>
      <c r="F719" s="38"/>
    </row>
    <row r="720" spans="5:6" ht="15.75" customHeight="1">
      <c r="E720" s="38"/>
      <c r="F720" s="38"/>
    </row>
    <row r="721" spans="5:6" ht="15.75" customHeight="1">
      <c r="E721" s="38"/>
      <c r="F721" s="38"/>
    </row>
    <row r="722" spans="5:6" ht="15.75" customHeight="1">
      <c r="E722" s="38"/>
      <c r="F722" s="38"/>
    </row>
    <row r="723" spans="5:6" ht="15.75" customHeight="1">
      <c r="E723" s="38"/>
      <c r="F723" s="38"/>
    </row>
    <row r="724" spans="5:6" ht="15.75" customHeight="1">
      <c r="E724" s="38"/>
      <c r="F724" s="38"/>
    </row>
    <row r="725" spans="5:6" ht="15.75" customHeight="1">
      <c r="E725" s="38"/>
      <c r="F725" s="38"/>
    </row>
    <row r="726" spans="5:6" ht="15.75" customHeight="1">
      <c r="E726" s="38"/>
      <c r="F726" s="38"/>
    </row>
    <row r="727" spans="5:6" ht="15.75" customHeight="1">
      <c r="E727" s="38"/>
      <c r="F727" s="38"/>
    </row>
    <row r="728" spans="5:6" ht="15.75" customHeight="1">
      <c r="E728" s="38"/>
      <c r="F728" s="38"/>
    </row>
    <row r="729" spans="5:6" ht="15.75" customHeight="1">
      <c r="E729" s="38"/>
      <c r="F729" s="38"/>
    </row>
    <row r="730" spans="5:6" ht="15.75" customHeight="1">
      <c r="E730" s="38"/>
      <c r="F730" s="38"/>
    </row>
    <row r="731" spans="5:6" ht="15.75" customHeight="1">
      <c r="E731" s="38"/>
      <c r="F731" s="38"/>
    </row>
    <row r="732" spans="5:6" ht="15.75" customHeight="1">
      <c r="E732" s="38"/>
      <c r="F732" s="38"/>
    </row>
    <row r="733" spans="5:6" ht="15.75" customHeight="1">
      <c r="E733" s="38"/>
      <c r="F733" s="38"/>
    </row>
    <row r="734" spans="5:6" ht="15.75" customHeight="1">
      <c r="E734" s="38"/>
      <c r="F734" s="38"/>
    </row>
    <row r="735" spans="5:6" ht="15.75" customHeight="1">
      <c r="E735" s="38"/>
      <c r="F735" s="38"/>
    </row>
    <row r="736" spans="5:6" ht="15.75" customHeight="1">
      <c r="E736" s="38"/>
      <c r="F736" s="38"/>
    </row>
    <row r="737" spans="5:6" ht="15.75" customHeight="1">
      <c r="E737" s="38"/>
      <c r="F737" s="38"/>
    </row>
    <row r="738" spans="5:6" ht="15.75" customHeight="1">
      <c r="E738" s="38"/>
      <c r="F738" s="38"/>
    </row>
    <row r="739" spans="5:6" ht="15.75" customHeight="1">
      <c r="E739" s="38"/>
      <c r="F739" s="38"/>
    </row>
    <row r="740" spans="5:6" ht="15.75" customHeight="1">
      <c r="E740" s="38"/>
      <c r="F740" s="38"/>
    </row>
    <row r="741" spans="5:6" ht="15.75" customHeight="1">
      <c r="E741" s="38"/>
      <c r="F741" s="38"/>
    </row>
    <row r="742" spans="5:6" ht="15.75" customHeight="1">
      <c r="E742" s="38"/>
      <c r="F742" s="38"/>
    </row>
    <row r="743" spans="5:6" ht="15.75" customHeight="1">
      <c r="E743" s="38"/>
      <c r="F743" s="38"/>
    </row>
    <row r="744" spans="5:6" ht="15.75" customHeight="1">
      <c r="E744" s="38"/>
      <c r="F744" s="38"/>
    </row>
    <row r="745" spans="5:6" ht="15.75" customHeight="1">
      <c r="E745" s="38"/>
      <c r="F745" s="38"/>
    </row>
    <row r="746" spans="5:6" ht="15.75" customHeight="1">
      <c r="E746" s="38"/>
      <c r="F746" s="38"/>
    </row>
    <row r="747" spans="5:6" ht="15.75" customHeight="1">
      <c r="E747" s="38"/>
      <c r="F747" s="38"/>
    </row>
    <row r="748" spans="5:6" ht="15.75" customHeight="1">
      <c r="E748" s="38"/>
      <c r="F748" s="38"/>
    </row>
    <row r="749" spans="5:6" ht="15.75" customHeight="1">
      <c r="E749" s="38"/>
      <c r="F749" s="38"/>
    </row>
    <row r="750" spans="5:6" ht="15.75" customHeight="1">
      <c r="E750" s="38"/>
      <c r="F750" s="38"/>
    </row>
    <row r="751" spans="5:6" ht="15.75" customHeight="1">
      <c r="E751" s="38"/>
      <c r="F751" s="38"/>
    </row>
    <row r="752" spans="5:6" ht="15.75" customHeight="1">
      <c r="E752" s="38"/>
      <c r="F752" s="38"/>
    </row>
    <row r="753" spans="5:6" ht="15.75" customHeight="1">
      <c r="E753" s="38"/>
      <c r="F753" s="38"/>
    </row>
    <row r="754" spans="5:6" ht="15.75" customHeight="1">
      <c r="E754" s="38"/>
      <c r="F754" s="38"/>
    </row>
    <row r="755" spans="5:6" ht="15.75" customHeight="1">
      <c r="E755" s="38"/>
      <c r="F755" s="38"/>
    </row>
    <row r="756" spans="5:6" ht="15.75" customHeight="1">
      <c r="E756" s="38"/>
      <c r="F756" s="38"/>
    </row>
    <row r="757" spans="5:6" ht="15.75" customHeight="1">
      <c r="E757" s="38"/>
      <c r="F757" s="38"/>
    </row>
    <row r="758" spans="5:6" ht="15.75" customHeight="1">
      <c r="E758" s="38"/>
      <c r="F758" s="38"/>
    </row>
    <row r="759" spans="5:6" ht="15.75" customHeight="1">
      <c r="E759" s="38"/>
      <c r="F759" s="38"/>
    </row>
    <row r="760" spans="5:6" ht="15.75" customHeight="1">
      <c r="E760" s="38"/>
      <c r="F760" s="38"/>
    </row>
    <row r="761" spans="5:6" ht="15.75" customHeight="1">
      <c r="E761" s="38"/>
      <c r="F761" s="38"/>
    </row>
    <row r="762" spans="5:6" ht="15.75" customHeight="1">
      <c r="E762" s="38"/>
      <c r="F762" s="38"/>
    </row>
    <row r="763" spans="5:6" ht="15.75" customHeight="1">
      <c r="E763" s="38"/>
      <c r="F763" s="38"/>
    </row>
    <row r="764" spans="5:6" ht="15.75" customHeight="1">
      <c r="E764" s="38"/>
      <c r="F764" s="38"/>
    </row>
    <row r="765" spans="5:6" ht="15.75" customHeight="1">
      <c r="E765" s="38"/>
      <c r="F765" s="38"/>
    </row>
    <row r="766" spans="5:6" ht="15.75" customHeight="1">
      <c r="E766" s="38"/>
      <c r="F766" s="38"/>
    </row>
    <row r="767" spans="5:6" ht="15.75" customHeight="1">
      <c r="E767" s="38"/>
      <c r="F767" s="38"/>
    </row>
    <row r="768" spans="5:6" ht="15.75" customHeight="1">
      <c r="E768" s="38"/>
      <c r="F768" s="38"/>
    </row>
    <row r="769" spans="5:6" ht="15.75" customHeight="1">
      <c r="E769" s="38"/>
      <c r="F769" s="38"/>
    </row>
    <row r="770" spans="5:6" ht="15.75" customHeight="1">
      <c r="E770" s="38"/>
      <c r="F770" s="38"/>
    </row>
    <row r="771" spans="5:6" ht="15.75" customHeight="1">
      <c r="E771" s="38"/>
      <c r="F771" s="38"/>
    </row>
    <row r="772" spans="5:6" ht="15.75" customHeight="1">
      <c r="E772" s="38"/>
      <c r="F772" s="38"/>
    </row>
    <row r="773" spans="5:6" ht="15.75" customHeight="1">
      <c r="E773" s="38"/>
      <c r="F773" s="38"/>
    </row>
    <row r="774" spans="5:6" ht="15.75" customHeight="1">
      <c r="E774" s="38"/>
      <c r="F774" s="38"/>
    </row>
    <row r="775" spans="5:6" ht="15.75" customHeight="1">
      <c r="E775" s="38"/>
      <c r="F775" s="38"/>
    </row>
    <row r="776" spans="5:6" ht="15.75" customHeight="1">
      <c r="E776" s="38"/>
      <c r="F776" s="38"/>
    </row>
    <row r="777" spans="5:6" ht="15.75" customHeight="1">
      <c r="E777" s="38"/>
      <c r="F777" s="38"/>
    </row>
    <row r="778" spans="5:6" ht="15.75" customHeight="1">
      <c r="E778" s="38"/>
      <c r="F778" s="38"/>
    </row>
    <row r="779" spans="5:6" ht="15.75" customHeight="1">
      <c r="E779" s="38"/>
      <c r="F779" s="38"/>
    </row>
    <row r="780" spans="5:6" ht="15.75" customHeight="1">
      <c r="E780" s="38"/>
      <c r="F780" s="38"/>
    </row>
    <row r="781" spans="5:6" ht="15.75" customHeight="1">
      <c r="E781" s="38"/>
      <c r="F781" s="38"/>
    </row>
    <row r="782" spans="5:6" ht="15.75" customHeight="1">
      <c r="E782" s="38"/>
      <c r="F782" s="38"/>
    </row>
    <row r="783" spans="5:6" ht="15.75" customHeight="1">
      <c r="E783" s="38"/>
      <c r="F783" s="38"/>
    </row>
    <row r="784" spans="5:6" ht="15.75" customHeight="1">
      <c r="E784" s="38"/>
      <c r="F784" s="38"/>
    </row>
    <row r="785" spans="5:6" ht="15.75" customHeight="1">
      <c r="E785" s="38"/>
      <c r="F785" s="38"/>
    </row>
    <row r="786" spans="5:6" ht="15.75" customHeight="1">
      <c r="E786" s="38"/>
      <c r="F786" s="38"/>
    </row>
    <row r="787" spans="5:6" ht="15.75" customHeight="1">
      <c r="E787" s="38"/>
      <c r="F787" s="38"/>
    </row>
    <row r="788" spans="5:6" ht="15.75" customHeight="1">
      <c r="E788" s="38"/>
      <c r="F788" s="38"/>
    </row>
    <row r="789" spans="5:6" ht="15.75" customHeight="1">
      <c r="E789" s="38"/>
      <c r="F789" s="38"/>
    </row>
    <row r="790" spans="5:6" ht="15.75" customHeight="1">
      <c r="E790" s="38"/>
      <c r="F790" s="38"/>
    </row>
    <row r="791" spans="5:6" ht="15.75" customHeight="1">
      <c r="E791" s="38"/>
      <c r="F791" s="38"/>
    </row>
    <row r="792" spans="5:6" ht="15.75" customHeight="1">
      <c r="E792" s="38"/>
      <c r="F792" s="38"/>
    </row>
    <row r="793" spans="5:6" ht="15.75" customHeight="1">
      <c r="E793" s="38"/>
      <c r="F793" s="38"/>
    </row>
    <row r="794" spans="5:6" ht="15.75" customHeight="1">
      <c r="E794" s="38"/>
      <c r="F794" s="38"/>
    </row>
    <row r="795" spans="5:6" ht="15.75" customHeight="1">
      <c r="E795" s="38"/>
      <c r="F795" s="38"/>
    </row>
    <row r="796" spans="5:6" ht="15.75" customHeight="1">
      <c r="E796" s="38"/>
      <c r="F796" s="38"/>
    </row>
    <row r="797" spans="5:6" ht="15.75" customHeight="1">
      <c r="E797" s="38"/>
      <c r="F797" s="38"/>
    </row>
    <row r="798" spans="5:6" ht="15.75" customHeight="1">
      <c r="E798" s="38"/>
      <c r="F798" s="38"/>
    </row>
    <row r="799" spans="5:6" ht="15.75" customHeight="1">
      <c r="E799" s="38"/>
      <c r="F799" s="38"/>
    </row>
    <row r="800" spans="5:6" ht="15.75" customHeight="1">
      <c r="E800" s="38"/>
      <c r="F800" s="38"/>
    </row>
    <row r="801" spans="5:6" ht="15.75" customHeight="1">
      <c r="E801" s="38"/>
      <c r="F801" s="38"/>
    </row>
    <row r="802" spans="5:6" ht="15.75" customHeight="1">
      <c r="E802" s="38"/>
      <c r="F802" s="38"/>
    </row>
    <row r="803" spans="5:6" ht="15.75" customHeight="1">
      <c r="E803" s="38"/>
      <c r="F803" s="38"/>
    </row>
    <row r="804" spans="5:6" ht="15.75" customHeight="1">
      <c r="E804" s="38"/>
      <c r="F804" s="38"/>
    </row>
    <row r="805" spans="5:6" ht="15.75" customHeight="1">
      <c r="E805" s="38"/>
      <c r="F805" s="38"/>
    </row>
    <row r="806" spans="5:6" ht="15.75" customHeight="1">
      <c r="E806" s="38"/>
      <c r="F806" s="38"/>
    </row>
    <row r="807" spans="5:6" ht="15.75" customHeight="1">
      <c r="E807" s="38"/>
      <c r="F807" s="38"/>
    </row>
    <row r="808" spans="5:6" ht="15.75" customHeight="1">
      <c r="E808" s="38"/>
      <c r="F808" s="38"/>
    </row>
    <row r="809" spans="5:6" ht="15.75" customHeight="1">
      <c r="E809" s="38"/>
      <c r="F809" s="38"/>
    </row>
    <row r="810" spans="5:6" ht="15.75" customHeight="1">
      <c r="E810" s="38"/>
      <c r="F810" s="38"/>
    </row>
    <row r="811" spans="5:6" ht="15.75" customHeight="1">
      <c r="E811" s="38"/>
      <c r="F811" s="38"/>
    </row>
    <row r="812" spans="5:6" ht="15.75" customHeight="1">
      <c r="E812" s="38"/>
      <c r="F812" s="38"/>
    </row>
    <row r="813" spans="5:6" ht="15.75" customHeight="1">
      <c r="E813" s="38"/>
      <c r="F813" s="38"/>
    </row>
    <row r="814" spans="5:6" ht="15.75" customHeight="1">
      <c r="E814" s="38"/>
      <c r="F814" s="38"/>
    </row>
    <row r="815" spans="5:6" ht="15.75" customHeight="1">
      <c r="E815" s="38"/>
      <c r="F815" s="38"/>
    </row>
    <row r="816" spans="5:6" ht="15.75" customHeight="1">
      <c r="E816" s="38"/>
      <c r="F816" s="38"/>
    </row>
    <row r="817" spans="5:6" ht="15.75" customHeight="1">
      <c r="E817" s="38"/>
      <c r="F817" s="38"/>
    </row>
    <row r="818" spans="5:6" ht="15.75" customHeight="1">
      <c r="E818" s="38"/>
      <c r="F818" s="38"/>
    </row>
    <row r="819" spans="5:6" ht="15.75" customHeight="1">
      <c r="E819" s="38"/>
      <c r="F819" s="38"/>
    </row>
    <row r="820" spans="5:6" ht="15.75" customHeight="1">
      <c r="E820" s="38"/>
      <c r="F820" s="38"/>
    </row>
    <row r="821" spans="5:6" ht="15.75" customHeight="1">
      <c r="E821" s="38"/>
      <c r="F821" s="38"/>
    </row>
    <row r="822" spans="5:6" ht="15.75" customHeight="1">
      <c r="E822" s="38"/>
      <c r="F822" s="38"/>
    </row>
    <row r="823" spans="5:6" ht="15.75" customHeight="1">
      <c r="E823" s="38"/>
      <c r="F823" s="38"/>
    </row>
    <row r="824" spans="5:6" ht="15.75" customHeight="1">
      <c r="E824" s="38"/>
      <c r="F824" s="38"/>
    </row>
    <row r="825" spans="5:6" ht="15.75" customHeight="1">
      <c r="E825" s="38"/>
      <c r="F825" s="38"/>
    </row>
    <row r="826" spans="5:6" ht="15.75" customHeight="1">
      <c r="E826" s="38"/>
      <c r="F826" s="38"/>
    </row>
    <row r="827" spans="5:6" ht="15.75" customHeight="1">
      <c r="E827" s="38"/>
      <c r="F827" s="38"/>
    </row>
    <row r="828" spans="5:6" ht="15.75" customHeight="1">
      <c r="E828" s="38"/>
      <c r="F828" s="38"/>
    </row>
    <row r="829" spans="5:6" ht="15.75" customHeight="1">
      <c r="E829" s="38"/>
      <c r="F829" s="38"/>
    </row>
    <row r="830" spans="5:6" ht="15.75" customHeight="1">
      <c r="E830" s="38"/>
      <c r="F830" s="38"/>
    </row>
    <row r="831" spans="5:6" ht="15.75" customHeight="1">
      <c r="E831" s="38"/>
      <c r="F831" s="38"/>
    </row>
    <row r="832" spans="5:6" ht="15.75" customHeight="1">
      <c r="E832" s="38"/>
      <c r="F832" s="38"/>
    </row>
    <row r="833" spans="5:6" ht="15.75" customHeight="1">
      <c r="E833" s="38"/>
      <c r="F833" s="38"/>
    </row>
    <row r="834" spans="5:6" ht="15.75" customHeight="1">
      <c r="E834" s="38"/>
      <c r="F834" s="38"/>
    </row>
    <row r="835" spans="5:6" ht="15.75" customHeight="1">
      <c r="E835" s="38"/>
      <c r="F835" s="38"/>
    </row>
    <row r="836" spans="5:6" ht="15.75" customHeight="1">
      <c r="E836" s="38"/>
      <c r="F836" s="38"/>
    </row>
    <row r="837" spans="5:6" ht="15.75" customHeight="1">
      <c r="E837" s="38"/>
      <c r="F837" s="38"/>
    </row>
    <row r="838" spans="5:6" ht="15.75" customHeight="1">
      <c r="E838" s="38"/>
      <c r="F838" s="38"/>
    </row>
    <row r="839" spans="5:6" ht="15.75" customHeight="1">
      <c r="E839" s="38"/>
      <c r="F839" s="38"/>
    </row>
    <row r="840" spans="5:6" ht="15.75" customHeight="1">
      <c r="E840" s="38"/>
      <c r="F840" s="38"/>
    </row>
    <row r="841" spans="5:6" ht="15.75" customHeight="1">
      <c r="E841" s="38"/>
      <c r="F841" s="38"/>
    </row>
    <row r="842" spans="5:6" ht="15.75" customHeight="1">
      <c r="E842" s="38"/>
      <c r="F842" s="38"/>
    </row>
    <row r="843" spans="5:6" ht="15.75" customHeight="1">
      <c r="E843" s="38"/>
      <c r="F843" s="38"/>
    </row>
    <row r="844" spans="5:6" ht="15.75" customHeight="1">
      <c r="E844" s="38"/>
      <c r="F844" s="38"/>
    </row>
    <row r="845" spans="5:6" ht="15.75" customHeight="1">
      <c r="E845" s="38"/>
      <c r="F845" s="38"/>
    </row>
    <row r="846" spans="5:6" ht="15.75" customHeight="1">
      <c r="E846" s="38"/>
      <c r="F846" s="38"/>
    </row>
    <row r="847" spans="5:6" ht="15.75" customHeight="1">
      <c r="E847" s="38"/>
      <c r="F847" s="38"/>
    </row>
    <row r="848" spans="5:6" ht="15.75" customHeight="1">
      <c r="E848" s="38"/>
      <c r="F848" s="38"/>
    </row>
    <row r="849" spans="5:6" ht="15.75" customHeight="1">
      <c r="E849" s="38"/>
      <c r="F849" s="38"/>
    </row>
    <row r="850" spans="5:6" ht="15.75" customHeight="1">
      <c r="E850" s="38"/>
      <c r="F850" s="38"/>
    </row>
    <row r="851" spans="5:6" ht="15.75" customHeight="1">
      <c r="E851" s="38"/>
      <c r="F851" s="38"/>
    </row>
    <row r="852" spans="5:6" ht="15.75" customHeight="1">
      <c r="E852" s="38"/>
      <c r="F852" s="38"/>
    </row>
    <row r="853" spans="5:6" ht="15.75" customHeight="1">
      <c r="E853" s="38"/>
      <c r="F853" s="38"/>
    </row>
    <row r="854" spans="5:6" ht="15.75" customHeight="1">
      <c r="E854" s="38"/>
      <c r="F854" s="38"/>
    </row>
    <row r="855" spans="5:6" ht="15.75" customHeight="1">
      <c r="E855" s="38"/>
      <c r="F855" s="38"/>
    </row>
    <row r="856" spans="5:6" ht="15.75" customHeight="1">
      <c r="E856" s="38"/>
      <c r="F856" s="38"/>
    </row>
    <row r="857" spans="5:6" ht="15.75" customHeight="1">
      <c r="E857" s="38"/>
      <c r="F857" s="38"/>
    </row>
    <row r="858" spans="5:6" ht="15.75" customHeight="1">
      <c r="E858" s="38"/>
      <c r="F858" s="38"/>
    </row>
    <row r="859" spans="5:6" ht="15.75" customHeight="1">
      <c r="E859" s="38"/>
      <c r="F859" s="38"/>
    </row>
    <row r="860" spans="5:6" ht="15.75" customHeight="1">
      <c r="E860" s="38"/>
      <c r="F860" s="38"/>
    </row>
    <row r="861" spans="5:6" ht="15.75" customHeight="1">
      <c r="E861" s="38"/>
      <c r="F861" s="38"/>
    </row>
    <row r="862" spans="5:6" ht="15.75" customHeight="1">
      <c r="E862" s="38"/>
      <c r="F862" s="38"/>
    </row>
    <row r="863" spans="5:6" ht="15.75" customHeight="1">
      <c r="E863" s="38"/>
      <c r="F863" s="38"/>
    </row>
    <row r="864" spans="5:6" ht="15.75" customHeight="1">
      <c r="E864" s="38"/>
      <c r="F864" s="38"/>
    </row>
    <row r="865" spans="5:6" ht="15.75" customHeight="1">
      <c r="E865" s="38"/>
      <c r="F865" s="38"/>
    </row>
    <row r="866" spans="5:6" ht="15.75" customHeight="1">
      <c r="E866" s="38"/>
      <c r="F866" s="38"/>
    </row>
    <row r="867" spans="5:6" ht="15.75" customHeight="1">
      <c r="E867" s="38"/>
      <c r="F867" s="38"/>
    </row>
    <row r="868" spans="5:6" ht="15.75" customHeight="1">
      <c r="E868" s="38"/>
      <c r="F868" s="38"/>
    </row>
    <row r="869" spans="5:6" ht="15.75" customHeight="1">
      <c r="E869" s="38"/>
      <c r="F869" s="38"/>
    </row>
    <row r="870" spans="5:6" ht="15.75" customHeight="1">
      <c r="E870" s="38"/>
      <c r="F870" s="38"/>
    </row>
    <row r="871" spans="5:6" ht="15.75" customHeight="1">
      <c r="E871" s="38"/>
      <c r="F871" s="38"/>
    </row>
    <row r="872" spans="5:6" ht="15.75" customHeight="1">
      <c r="E872" s="38"/>
      <c r="F872" s="38"/>
    </row>
    <row r="873" spans="5:6" ht="15.75" customHeight="1">
      <c r="E873" s="38"/>
      <c r="F873" s="38"/>
    </row>
    <row r="874" spans="5:6" ht="15.75" customHeight="1">
      <c r="E874" s="38"/>
      <c r="F874" s="38"/>
    </row>
    <row r="875" spans="5:6" ht="15.75" customHeight="1">
      <c r="E875" s="38"/>
      <c r="F875" s="38"/>
    </row>
    <row r="876" spans="5:6" ht="15.75" customHeight="1">
      <c r="E876" s="38"/>
      <c r="F876" s="38"/>
    </row>
    <row r="877" spans="5:6" ht="15.75" customHeight="1">
      <c r="E877" s="38"/>
      <c r="F877" s="38"/>
    </row>
    <row r="878" spans="5:6" ht="15.75" customHeight="1">
      <c r="E878" s="38"/>
      <c r="F878" s="38"/>
    </row>
    <row r="879" spans="5:6" ht="15.75" customHeight="1">
      <c r="E879" s="38"/>
      <c r="F879" s="38"/>
    </row>
    <row r="880" spans="5:6" ht="15.75" customHeight="1">
      <c r="E880" s="38"/>
      <c r="F880" s="38"/>
    </row>
    <row r="881" spans="5:6" ht="15.75" customHeight="1">
      <c r="E881" s="38"/>
      <c r="F881" s="38"/>
    </row>
    <row r="882" spans="5:6" ht="15.75" customHeight="1">
      <c r="E882" s="38"/>
      <c r="F882" s="38"/>
    </row>
    <row r="883" spans="5:6" ht="15.75" customHeight="1">
      <c r="E883" s="38"/>
      <c r="F883" s="38"/>
    </row>
    <row r="884" spans="5:6" ht="15.75" customHeight="1">
      <c r="E884" s="38"/>
      <c r="F884" s="38"/>
    </row>
    <row r="885" spans="5:6" ht="15.75" customHeight="1">
      <c r="E885" s="38"/>
      <c r="F885" s="38"/>
    </row>
    <row r="886" spans="5:6" ht="15.75" customHeight="1">
      <c r="E886" s="38"/>
      <c r="F886" s="38"/>
    </row>
    <row r="887" spans="5:6" ht="15.75" customHeight="1">
      <c r="E887" s="38"/>
      <c r="F887" s="38"/>
    </row>
    <row r="888" spans="5:6" ht="15.75" customHeight="1">
      <c r="E888" s="38"/>
      <c r="F888" s="38"/>
    </row>
    <row r="889" spans="5:6" ht="15.75" customHeight="1">
      <c r="E889" s="38"/>
      <c r="F889" s="38"/>
    </row>
    <row r="890" spans="5:6" ht="15.75" customHeight="1">
      <c r="E890" s="38"/>
      <c r="F890" s="38"/>
    </row>
    <row r="891" spans="5:6" ht="15.75" customHeight="1">
      <c r="E891" s="38"/>
      <c r="F891" s="38"/>
    </row>
    <row r="892" spans="5:6" ht="15.75" customHeight="1">
      <c r="E892" s="38"/>
      <c r="F892" s="38"/>
    </row>
    <row r="893" spans="5:6" ht="15.75" customHeight="1">
      <c r="E893" s="38"/>
      <c r="F893" s="38"/>
    </row>
    <row r="894" spans="5:6" ht="15.75" customHeight="1">
      <c r="E894" s="38"/>
      <c r="F894" s="38"/>
    </row>
    <row r="895" spans="5:6" ht="15.75" customHeight="1">
      <c r="E895" s="38"/>
      <c r="F895" s="38"/>
    </row>
    <row r="896" spans="5:6" ht="15.75" customHeight="1">
      <c r="E896" s="38"/>
      <c r="F896" s="38"/>
    </row>
    <row r="897" spans="5:6" ht="15.75" customHeight="1">
      <c r="E897" s="38"/>
      <c r="F897" s="38"/>
    </row>
    <row r="898" spans="5:6" ht="15.75" customHeight="1">
      <c r="E898" s="38"/>
      <c r="F898" s="38"/>
    </row>
    <row r="899" spans="5:6" ht="15.75" customHeight="1">
      <c r="E899" s="38"/>
      <c r="F899" s="38"/>
    </row>
    <row r="900" spans="5:6" ht="15.75" customHeight="1">
      <c r="E900" s="38"/>
      <c r="F900" s="38"/>
    </row>
    <row r="901" spans="5:6" ht="15.75" customHeight="1">
      <c r="E901" s="38"/>
      <c r="F901" s="38"/>
    </row>
    <row r="902" spans="5:6" ht="15.75" customHeight="1">
      <c r="E902" s="38"/>
      <c r="F902" s="38"/>
    </row>
    <row r="903" spans="5:6" ht="15.75" customHeight="1">
      <c r="E903" s="38"/>
      <c r="F903" s="38"/>
    </row>
    <row r="904" spans="5:6" ht="15.75" customHeight="1">
      <c r="E904" s="38"/>
      <c r="F904" s="38"/>
    </row>
    <row r="905" spans="5:6" ht="15.75" customHeight="1">
      <c r="E905" s="38"/>
      <c r="F905" s="38"/>
    </row>
    <row r="906" spans="5:6" ht="15.75" customHeight="1">
      <c r="E906" s="38"/>
      <c r="F906" s="38"/>
    </row>
    <row r="907" spans="5:6" ht="15.75" customHeight="1">
      <c r="E907" s="38"/>
      <c r="F907" s="38"/>
    </row>
    <row r="908" spans="5:6" ht="15.75" customHeight="1">
      <c r="E908" s="38"/>
      <c r="F908" s="38"/>
    </row>
    <row r="909" spans="5:6" ht="15.75" customHeight="1">
      <c r="E909" s="38"/>
      <c r="F909" s="38"/>
    </row>
    <row r="910" spans="5:6" ht="15.75" customHeight="1">
      <c r="E910" s="38"/>
      <c r="F910" s="38"/>
    </row>
    <row r="911" spans="5:6" ht="15.75" customHeight="1">
      <c r="E911" s="38"/>
      <c r="F911" s="38"/>
    </row>
    <row r="912" spans="5:6" ht="15.75" customHeight="1">
      <c r="E912" s="38"/>
      <c r="F912" s="38"/>
    </row>
    <row r="913" spans="5:6" ht="15.75" customHeight="1">
      <c r="E913" s="38"/>
      <c r="F913" s="38"/>
    </row>
    <row r="914" spans="5:6" ht="15.75" customHeight="1">
      <c r="E914" s="38"/>
      <c r="F914" s="38"/>
    </row>
    <row r="915" spans="5:6" ht="15.75" customHeight="1">
      <c r="E915" s="38"/>
      <c r="F915" s="38"/>
    </row>
    <row r="916" spans="5:6" ht="15.75" customHeight="1">
      <c r="E916" s="38"/>
      <c r="F916" s="38"/>
    </row>
    <row r="917" spans="5:6" ht="15.75" customHeight="1">
      <c r="E917" s="38"/>
      <c r="F917" s="38"/>
    </row>
    <row r="918" spans="5:6" ht="15.75" customHeight="1">
      <c r="E918" s="38"/>
      <c r="F918" s="38"/>
    </row>
    <row r="919" spans="5:6" ht="15.75" customHeight="1">
      <c r="E919" s="38"/>
      <c r="F919" s="38"/>
    </row>
    <row r="920" spans="5:6" ht="15.75" customHeight="1">
      <c r="E920" s="38"/>
      <c r="F920" s="38"/>
    </row>
    <row r="921" spans="5:6" ht="15.75" customHeight="1">
      <c r="E921" s="38"/>
      <c r="F921" s="38"/>
    </row>
    <row r="922" spans="5:6" ht="15.75" customHeight="1">
      <c r="E922" s="38"/>
      <c r="F922" s="38"/>
    </row>
    <row r="923" spans="5:6" ht="15.75" customHeight="1">
      <c r="E923" s="38"/>
      <c r="F923" s="38"/>
    </row>
    <row r="924" spans="5:6" ht="15.75" customHeight="1">
      <c r="E924" s="38"/>
      <c r="F924" s="38"/>
    </row>
    <row r="925" spans="5:6" ht="15.75" customHeight="1">
      <c r="E925" s="38"/>
      <c r="F925" s="38"/>
    </row>
    <row r="926" spans="5:6" ht="15.75" customHeight="1">
      <c r="E926" s="38"/>
      <c r="F926" s="38"/>
    </row>
    <row r="927" spans="5:6" ht="15.75" customHeight="1">
      <c r="E927" s="38"/>
      <c r="F927" s="38"/>
    </row>
    <row r="928" spans="5:6" ht="15.75" customHeight="1">
      <c r="E928" s="38"/>
      <c r="F928" s="38"/>
    </row>
    <row r="929" spans="5:6" ht="15.75" customHeight="1">
      <c r="E929" s="38"/>
      <c r="F929" s="38"/>
    </row>
    <row r="930" spans="5:6" ht="15.75" customHeight="1">
      <c r="E930" s="38"/>
      <c r="F930" s="38"/>
    </row>
    <row r="931" spans="5:6" ht="15.75" customHeight="1">
      <c r="E931" s="38"/>
      <c r="F931" s="38"/>
    </row>
    <row r="932" spans="5:6" ht="15.75" customHeight="1">
      <c r="E932" s="38"/>
      <c r="F932" s="38"/>
    </row>
    <row r="933" spans="5:6" ht="15.75" customHeight="1">
      <c r="E933" s="38"/>
      <c r="F933" s="38"/>
    </row>
    <row r="934" spans="5:6" ht="15.75" customHeight="1">
      <c r="E934" s="38"/>
      <c r="F934" s="38"/>
    </row>
    <row r="935" spans="5:6" ht="15.75" customHeight="1">
      <c r="E935" s="38"/>
      <c r="F935" s="38"/>
    </row>
    <row r="936" spans="5:6" ht="15.75" customHeight="1">
      <c r="E936" s="38"/>
      <c r="F936" s="38"/>
    </row>
    <row r="937" spans="5:6" ht="15.75" customHeight="1">
      <c r="E937" s="38"/>
      <c r="F937" s="38"/>
    </row>
    <row r="938" spans="5:6" ht="15.75" customHeight="1">
      <c r="E938" s="38"/>
      <c r="F938" s="38"/>
    </row>
    <row r="939" spans="5:6" ht="15.75" customHeight="1">
      <c r="E939" s="38"/>
      <c r="F939" s="38"/>
    </row>
    <row r="940" spans="5:6" ht="15.75" customHeight="1">
      <c r="E940" s="38"/>
      <c r="F940" s="38"/>
    </row>
    <row r="941" spans="5:6" ht="15.75" customHeight="1">
      <c r="E941" s="38"/>
      <c r="F941" s="38"/>
    </row>
    <row r="942" spans="5:6" ht="15.75" customHeight="1">
      <c r="E942" s="38"/>
      <c r="F942" s="38"/>
    </row>
    <row r="943" spans="5:6" ht="15.75" customHeight="1">
      <c r="E943" s="38"/>
      <c r="F943" s="38"/>
    </row>
    <row r="944" spans="5:6" ht="15.75" customHeight="1">
      <c r="E944" s="38"/>
      <c r="F944" s="38"/>
    </row>
    <row r="945" spans="5:6" ht="15.75" customHeight="1">
      <c r="E945" s="38"/>
      <c r="F945" s="38"/>
    </row>
    <row r="946" spans="5:6" ht="15.75" customHeight="1">
      <c r="E946" s="38"/>
      <c r="F946" s="38"/>
    </row>
    <row r="947" spans="5:6" ht="15.75" customHeight="1">
      <c r="E947" s="38"/>
      <c r="F947" s="38"/>
    </row>
    <row r="948" spans="5:6" ht="15.75" customHeight="1">
      <c r="E948" s="38"/>
      <c r="F948" s="38"/>
    </row>
    <row r="949" spans="5:6" ht="15.75" customHeight="1">
      <c r="E949" s="38"/>
      <c r="F949" s="38"/>
    </row>
    <row r="950" spans="5:6" ht="15.75" customHeight="1">
      <c r="E950" s="38"/>
      <c r="F950" s="38"/>
    </row>
    <row r="951" spans="5:6" ht="15.75" customHeight="1">
      <c r="E951" s="38"/>
      <c r="F951" s="38"/>
    </row>
    <row r="952" spans="5:6" ht="15.75" customHeight="1">
      <c r="E952" s="38"/>
      <c r="F952" s="38"/>
    </row>
    <row r="953" spans="5:6" ht="15.75" customHeight="1">
      <c r="E953" s="38"/>
      <c r="F953" s="38"/>
    </row>
    <row r="954" spans="5:6" ht="15.75" customHeight="1">
      <c r="E954" s="38"/>
      <c r="F954" s="38"/>
    </row>
    <row r="955" spans="5:6" ht="15.75" customHeight="1">
      <c r="E955" s="38"/>
      <c r="F955" s="38"/>
    </row>
    <row r="956" spans="5:6" ht="15.75" customHeight="1">
      <c r="E956" s="38"/>
      <c r="F956" s="38"/>
    </row>
    <row r="957" spans="5:6" ht="15.75" customHeight="1">
      <c r="E957" s="38"/>
      <c r="F957" s="38"/>
    </row>
    <row r="958" spans="5:6" ht="15.75" customHeight="1">
      <c r="E958" s="38"/>
      <c r="F958" s="38"/>
    </row>
    <row r="959" spans="5:6" ht="15.75" customHeight="1">
      <c r="E959" s="38"/>
      <c r="F959" s="38"/>
    </row>
    <row r="960" spans="5:6" ht="15.75" customHeight="1">
      <c r="E960" s="38"/>
      <c r="F960" s="38"/>
    </row>
    <row r="961" spans="5:6" ht="15.75" customHeight="1">
      <c r="E961" s="38"/>
      <c r="F961" s="38"/>
    </row>
    <row r="962" spans="5:6" ht="15.75" customHeight="1">
      <c r="E962" s="38"/>
      <c r="F962" s="38"/>
    </row>
    <row r="963" spans="5:6" ht="15.75" customHeight="1">
      <c r="E963" s="38"/>
      <c r="F963" s="38"/>
    </row>
    <row r="964" spans="5:6" ht="15.75" customHeight="1">
      <c r="E964" s="38"/>
      <c r="F964" s="38"/>
    </row>
    <row r="965" spans="5:6" ht="15.75" customHeight="1">
      <c r="E965" s="38"/>
      <c r="F965" s="38"/>
    </row>
    <row r="966" spans="5:6" ht="15.75" customHeight="1">
      <c r="E966" s="38"/>
      <c r="F966" s="38"/>
    </row>
    <row r="967" spans="5:6" ht="15.75" customHeight="1">
      <c r="E967" s="38"/>
      <c r="F967" s="38"/>
    </row>
    <row r="968" spans="5:6" ht="15.75" customHeight="1">
      <c r="E968" s="38"/>
      <c r="F968" s="38"/>
    </row>
    <row r="969" spans="5:6" ht="15.75" customHeight="1">
      <c r="E969" s="38"/>
      <c r="F969" s="38"/>
    </row>
    <row r="970" spans="5:6" ht="15.75" customHeight="1">
      <c r="E970" s="38"/>
      <c r="F970" s="38"/>
    </row>
    <row r="971" spans="5:6" ht="15.75" customHeight="1">
      <c r="E971" s="38"/>
      <c r="F971" s="38"/>
    </row>
    <row r="972" spans="5:6" ht="15.75" customHeight="1">
      <c r="E972" s="38"/>
      <c r="F972" s="38"/>
    </row>
    <row r="973" spans="5:6" ht="15.75" customHeight="1">
      <c r="E973" s="38"/>
      <c r="F973" s="38"/>
    </row>
    <row r="974" spans="5:6" ht="15.75" customHeight="1">
      <c r="E974" s="38"/>
      <c r="F974" s="38"/>
    </row>
    <row r="975" spans="5:6" ht="15.75" customHeight="1">
      <c r="E975" s="38"/>
      <c r="F975" s="38"/>
    </row>
    <row r="976" spans="5:6" ht="15.75" customHeight="1">
      <c r="E976" s="38"/>
      <c r="F976" s="38"/>
    </row>
    <row r="977" spans="5:6" ht="15.75" customHeight="1">
      <c r="E977" s="38"/>
      <c r="F977" s="38"/>
    </row>
    <row r="978" spans="5:6" ht="15.75" customHeight="1">
      <c r="E978" s="38"/>
      <c r="F978" s="38"/>
    </row>
    <row r="979" spans="5:6" ht="15.75" customHeight="1">
      <c r="E979" s="38"/>
      <c r="F979" s="38"/>
    </row>
    <row r="980" spans="5:6" ht="15.75" customHeight="1">
      <c r="E980" s="38"/>
      <c r="F980" s="38"/>
    </row>
    <row r="981" spans="5:6" ht="15.75" customHeight="1">
      <c r="E981" s="38"/>
      <c r="F981" s="38"/>
    </row>
    <row r="982" spans="5:6" ht="15.75" customHeight="1">
      <c r="E982" s="38"/>
      <c r="F982" s="38"/>
    </row>
    <row r="983" spans="5:6" ht="15.75" customHeight="1">
      <c r="E983" s="38"/>
      <c r="F983" s="38"/>
    </row>
    <row r="984" spans="5:6" ht="15.75" customHeight="1">
      <c r="E984" s="38"/>
      <c r="F984" s="38"/>
    </row>
    <row r="985" spans="5:6" ht="15.75" customHeight="1">
      <c r="E985" s="38"/>
      <c r="F985" s="38"/>
    </row>
    <row r="986" spans="5:6" ht="15.75" customHeight="1">
      <c r="E986" s="38"/>
      <c r="F986" s="38"/>
    </row>
    <row r="987" spans="5:6" ht="15.75" customHeight="1">
      <c r="E987" s="38"/>
      <c r="F987" s="38"/>
    </row>
    <row r="988" spans="5:6" ht="15.75" customHeight="1">
      <c r="E988" s="38"/>
      <c r="F988" s="38"/>
    </row>
    <row r="989" spans="5:6" ht="15.75" customHeight="1">
      <c r="E989" s="38"/>
      <c r="F989" s="38"/>
    </row>
    <row r="990" spans="5:6" ht="15.75" customHeight="1">
      <c r="E990" s="38"/>
      <c r="F990" s="38"/>
    </row>
    <row r="991" spans="5:6" ht="15.75" customHeight="1">
      <c r="E991" s="38"/>
      <c r="F991" s="38"/>
    </row>
    <row r="992" spans="5:6" ht="15.75" customHeight="1">
      <c r="E992" s="38"/>
      <c r="F992" s="38"/>
    </row>
    <row r="993" spans="5:6" ht="15.75" customHeight="1">
      <c r="E993" s="38"/>
      <c r="F993" s="38"/>
    </row>
    <row r="994" spans="5:6" ht="15.75" customHeight="1">
      <c r="E994" s="38"/>
      <c r="F994" s="38"/>
    </row>
    <row r="995" spans="5:6" ht="15.75" customHeight="1">
      <c r="E995" s="38"/>
      <c r="F995" s="38"/>
    </row>
    <row r="996" spans="5:6" ht="15.75" customHeight="1">
      <c r="E996" s="38"/>
      <c r="F996" s="38"/>
    </row>
    <row r="997" spans="5:6" ht="15.75" customHeight="1">
      <c r="E997" s="38"/>
      <c r="F997" s="38"/>
    </row>
    <row r="998" spans="5:6" ht="15.75" customHeight="1">
      <c r="E998" s="38"/>
      <c r="F998" s="38"/>
    </row>
    <row r="999" spans="5:6" ht="15.75" customHeight="1">
      <c r="E999" s="38"/>
      <c r="F999" s="38"/>
    </row>
    <row r="1000" spans="5:6" ht="15.75" customHeight="1">
      <c r="E1000" s="38"/>
      <c r="F1000" s="38"/>
    </row>
    <row r="1001" spans="5:6" ht="15.75" customHeight="1">
      <c r="E1001" s="38"/>
      <c r="F1001" s="38"/>
    </row>
  </sheetData>
  <mergeCells count="5">
    <mergeCell ref="A1:B1"/>
    <mergeCell ref="B3:F3"/>
    <mergeCell ref="B5:C5"/>
    <mergeCell ref="B7:I7"/>
    <mergeCell ref="B10:I10"/>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CFF"/>
  </sheetPr>
  <dimension ref="A1:J1001"/>
  <sheetViews>
    <sheetView showGridLines="0" workbookViewId="0">
      <selection activeCell="J12" sqref="J12"/>
    </sheetView>
  </sheetViews>
  <sheetFormatPr baseColWidth="10" defaultColWidth="12.625" defaultRowHeight="15" customHeight="1"/>
  <cols>
    <col min="1" max="1" width="19" customWidth="1"/>
    <col min="2" max="2" width="11.25" customWidth="1"/>
    <col min="3" max="3" width="16" customWidth="1"/>
    <col min="4" max="4" width="8.5" customWidth="1"/>
    <col min="5" max="5" width="3.25" customWidth="1"/>
    <col min="6" max="6" width="8.375" customWidth="1"/>
    <col min="7" max="7" width="26" customWidth="1"/>
    <col min="8" max="8" width="3.25" customWidth="1"/>
    <col min="9" max="9" width="8.875" customWidth="1"/>
    <col min="10" max="10" width="25.375" customWidth="1"/>
    <col min="11" max="26" width="9.375" customWidth="1"/>
  </cols>
  <sheetData>
    <row r="1" spans="1:10" ht="13.5" customHeight="1">
      <c r="A1" s="110" t="s">
        <v>152</v>
      </c>
      <c r="B1" s="111"/>
    </row>
    <row r="2" spans="1:10" ht="13.5" customHeight="1"/>
    <row r="3" spans="1:10" ht="27" customHeight="1">
      <c r="B3" s="143" t="s">
        <v>1</v>
      </c>
      <c r="C3" s="126"/>
      <c r="D3" s="111"/>
    </row>
    <row r="4" spans="1:10" ht="9" customHeight="1"/>
    <row r="5" spans="1:10" ht="24" customHeight="1">
      <c r="B5" s="147" t="s">
        <v>153</v>
      </c>
      <c r="C5" s="148"/>
      <c r="D5" s="149"/>
      <c r="F5" s="110" t="s">
        <v>154</v>
      </c>
      <c r="G5" s="111"/>
      <c r="I5" s="110" t="s">
        <v>155</v>
      </c>
      <c r="J5" s="111"/>
    </row>
    <row r="6" spans="1:10" ht="9" customHeight="1"/>
    <row r="7" spans="1:10" ht="24" customHeight="1">
      <c r="B7" s="3" t="s">
        <v>156</v>
      </c>
      <c r="C7" s="3" t="s">
        <v>49</v>
      </c>
      <c r="D7" s="3" t="s">
        <v>157</v>
      </c>
      <c r="F7" s="146" t="s">
        <v>158</v>
      </c>
      <c r="G7" s="114"/>
      <c r="I7" s="146" t="s">
        <v>159</v>
      </c>
      <c r="J7" s="114"/>
    </row>
    <row r="8" spans="1:10" ht="21" customHeight="1">
      <c r="B8" s="69" t="s">
        <v>160</v>
      </c>
      <c r="C8" s="70">
        <v>5</v>
      </c>
      <c r="D8" s="70">
        <v>350</v>
      </c>
      <c r="F8" s="115"/>
      <c r="G8" s="117"/>
      <c r="I8" s="115"/>
      <c r="J8" s="117"/>
    </row>
    <row r="9" spans="1:10" ht="21" customHeight="1">
      <c r="B9" s="69" t="s">
        <v>161</v>
      </c>
      <c r="C9" s="70">
        <v>14</v>
      </c>
      <c r="D9" s="70">
        <v>50</v>
      </c>
      <c r="F9" s="7" t="s">
        <v>15</v>
      </c>
      <c r="G9" s="71" t="s">
        <v>162</v>
      </c>
      <c r="I9" s="7" t="s">
        <v>15</v>
      </c>
      <c r="J9" s="71" t="s">
        <v>163</v>
      </c>
    </row>
    <row r="10" spans="1:10" ht="21" customHeight="1">
      <c r="B10" s="69" t="s">
        <v>164</v>
      </c>
      <c r="C10" s="70">
        <v>21</v>
      </c>
      <c r="D10" s="70">
        <v>300</v>
      </c>
      <c r="H10" s="72"/>
    </row>
    <row r="11" spans="1:10" ht="21" customHeight="1">
      <c r="B11" s="69" t="s">
        <v>165</v>
      </c>
      <c r="C11" s="70">
        <v>10</v>
      </c>
      <c r="D11" s="70">
        <v>100</v>
      </c>
      <c r="E11" s="72"/>
      <c r="G11" s="62">
        <f>MAX(D8:D12)</f>
        <v>350</v>
      </c>
      <c r="J11" s="62">
        <f>MIN(D8:D12)</f>
        <v>50</v>
      </c>
    </row>
    <row r="12" spans="1:10" ht="21" customHeight="1">
      <c r="B12" s="69" t="s">
        <v>166</v>
      </c>
      <c r="C12" s="70">
        <v>17</v>
      </c>
      <c r="D12" s="70">
        <v>147</v>
      </c>
      <c r="G12" s="63">
        <v>350</v>
      </c>
      <c r="J12" s="63">
        <v>50</v>
      </c>
    </row>
    <row r="13" spans="1:10" ht="30" customHeight="1">
      <c r="G13" s="73" t="s">
        <v>167</v>
      </c>
      <c r="J13" s="73" t="s">
        <v>168</v>
      </c>
    </row>
    <row r="14" spans="1:10" ht="14.25">
      <c r="B14" s="14"/>
      <c r="C14" s="14"/>
      <c r="D14" s="1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F7:G8"/>
    <mergeCell ref="I7:J8"/>
    <mergeCell ref="A1:B1"/>
    <mergeCell ref="B3:D3"/>
    <mergeCell ref="B5:D5"/>
    <mergeCell ref="F5:G5"/>
    <mergeCell ref="I5:J5"/>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CFF"/>
  </sheetPr>
  <dimension ref="A1:Z1002"/>
  <sheetViews>
    <sheetView showGridLines="0" workbookViewId="0">
      <selection activeCell="O23" sqref="O23"/>
    </sheetView>
  </sheetViews>
  <sheetFormatPr baseColWidth="10" defaultColWidth="12.625" defaultRowHeight="15" customHeight="1"/>
  <cols>
    <col min="1" max="1" width="19" customWidth="1"/>
    <col min="2" max="2" width="4.375" customWidth="1"/>
    <col min="3" max="3" width="16.625" customWidth="1"/>
    <col min="4" max="4" width="6.125" customWidth="1"/>
    <col min="5" max="5" width="6.75" customWidth="1"/>
    <col min="6" max="6" width="16.25" customWidth="1"/>
    <col min="7" max="7" width="1.5" customWidth="1"/>
    <col min="8" max="8" width="8.125" customWidth="1"/>
    <col min="9" max="9" width="24.625" customWidth="1"/>
    <col min="10" max="10" width="1.75" customWidth="1"/>
    <col min="11" max="11" width="8.25" customWidth="1"/>
    <col min="12" max="12" width="33.125" customWidth="1"/>
    <col min="13" max="14" width="9.375" customWidth="1"/>
    <col min="15" max="15" width="18.125" customWidth="1"/>
    <col min="16" max="16" width="13.375" customWidth="1"/>
    <col min="17" max="26" width="9.375" customWidth="1"/>
  </cols>
  <sheetData>
    <row r="1" spans="1:26" ht="13.5" customHeight="1">
      <c r="A1" s="110" t="s">
        <v>169</v>
      </c>
      <c r="B1" s="111"/>
      <c r="D1" s="38"/>
      <c r="E1" s="38"/>
    </row>
    <row r="2" spans="1:26" ht="13.5" customHeight="1">
      <c r="A2" s="110" t="s">
        <v>169</v>
      </c>
      <c r="B2" s="111"/>
      <c r="D2" s="38"/>
      <c r="E2" s="38"/>
    </row>
    <row r="3" spans="1:26" ht="13.5" customHeight="1">
      <c r="D3" s="38"/>
      <c r="E3" s="38"/>
    </row>
    <row r="4" spans="1:26" ht="22.5" customHeight="1">
      <c r="B4" s="151" t="s">
        <v>99</v>
      </c>
      <c r="C4" s="126"/>
      <c r="D4" s="126"/>
      <c r="E4" s="126"/>
      <c r="F4" s="111"/>
    </row>
    <row r="5" spans="1:26" ht="9" customHeight="1"/>
    <row r="6" spans="1:26" ht="27" customHeight="1">
      <c r="B6" s="145" t="s">
        <v>48</v>
      </c>
      <c r="C6" s="129"/>
      <c r="D6" s="129"/>
      <c r="E6" s="129"/>
      <c r="F6" s="130"/>
      <c r="H6" s="110" t="s">
        <v>170</v>
      </c>
      <c r="I6" s="111"/>
      <c r="K6" s="110" t="s">
        <v>171</v>
      </c>
      <c r="L6" s="111"/>
    </row>
    <row r="7" spans="1:26" ht="9" customHeight="1"/>
    <row r="8" spans="1:26" ht="24.75" customHeight="1">
      <c r="B8" s="25" t="s">
        <v>51</v>
      </c>
      <c r="C8" s="74" t="s">
        <v>172</v>
      </c>
      <c r="D8" s="26" t="s">
        <v>7</v>
      </c>
      <c r="E8" s="26" t="s">
        <v>103</v>
      </c>
      <c r="F8" s="27" t="s">
        <v>53</v>
      </c>
      <c r="G8" s="58"/>
      <c r="H8" s="152" t="s">
        <v>173</v>
      </c>
      <c r="I8" s="114"/>
      <c r="J8" s="6"/>
      <c r="K8" s="152" t="s">
        <v>174</v>
      </c>
      <c r="L8" s="114"/>
      <c r="M8" s="6"/>
      <c r="N8" s="6"/>
      <c r="O8" s="6"/>
      <c r="P8" s="6"/>
      <c r="Q8" s="6"/>
      <c r="R8" s="6"/>
      <c r="S8" s="6"/>
      <c r="T8" s="6"/>
      <c r="U8" s="6"/>
      <c r="V8" s="6"/>
      <c r="W8" s="6"/>
      <c r="X8" s="6"/>
      <c r="Y8" s="6"/>
      <c r="Z8" s="6"/>
    </row>
    <row r="9" spans="1:26" ht="22.5" customHeight="1">
      <c r="A9" s="6"/>
      <c r="B9" s="34">
        <v>1</v>
      </c>
      <c r="C9" s="109" t="s">
        <v>175</v>
      </c>
      <c r="D9" s="56" t="s">
        <v>12</v>
      </c>
      <c r="E9" s="56" t="s">
        <v>60</v>
      </c>
      <c r="F9" s="57">
        <v>100</v>
      </c>
      <c r="G9" s="58"/>
      <c r="H9" s="153"/>
      <c r="I9" s="154"/>
      <c r="J9" s="6"/>
      <c r="K9" s="153"/>
      <c r="L9" s="154"/>
      <c r="M9" s="6"/>
      <c r="N9" s="6"/>
      <c r="O9" s="6"/>
      <c r="P9" s="6"/>
      <c r="Q9" s="6"/>
      <c r="R9" s="6"/>
      <c r="S9" s="6"/>
      <c r="T9" s="6"/>
      <c r="U9" s="6"/>
      <c r="V9" s="6"/>
      <c r="W9" s="6"/>
      <c r="X9" s="6"/>
      <c r="Y9" s="6"/>
      <c r="Z9" s="6"/>
    </row>
    <row r="10" spans="1:26" ht="22.5" customHeight="1">
      <c r="A10" s="6"/>
      <c r="B10" s="34">
        <v>2</v>
      </c>
      <c r="C10" s="109" t="s">
        <v>176</v>
      </c>
      <c r="D10" s="56" t="s">
        <v>12</v>
      </c>
      <c r="E10" s="56" t="s">
        <v>110</v>
      </c>
      <c r="F10" s="57">
        <v>150</v>
      </c>
      <c r="G10" s="58"/>
      <c r="H10" s="115"/>
      <c r="I10" s="117"/>
      <c r="J10" s="6"/>
      <c r="K10" s="115"/>
      <c r="L10" s="117"/>
      <c r="M10" s="6"/>
      <c r="N10" s="6"/>
      <c r="O10" s="6"/>
      <c r="P10" s="6"/>
      <c r="Q10" s="6"/>
      <c r="R10" s="6"/>
      <c r="S10" s="6"/>
      <c r="T10" s="6"/>
      <c r="U10" s="6"/>
      <c r="V10" s="6"/>
      <c r="W10" s="6"/>
      <c r="X10" s="6"/>
      <c r="Y10" s="6"/>
      <c r="Z10" s="6"/>
    </row>
    <row r="11" spans="1:26" ht="22.5" customHeight="1">
      <c r="A11" s="6"/>
      <c r="B11" s="34">
        <v>3</v>
      </c>
      <c r="C11" s="109" t="s">
        <v>177</v>
      </c>
      <c r="D11" s="56" t="s">
        <v>12</v>
      </c>
      <c r="E11" s="56" t="s">
        <v>114</v>
      </c>
      <c r="F11" s="57">
        <v>120</v>
      </c>
      <c r="G11" s="58"/>
      <c r="H11" s="7" t="s">
        <v>15</v>
      </c>
      <c r="I11" s="75" t="s">
        <v>178</v>
      </c>
      <c r="J11" s="6"/>
      <c r="K11" s="7" t="s">
        <v>15</v>
      </c>
      <c r="L11" s="75" t="s">
        <v>179</v>
      </c>
      <c r="M11" s="6"/>
      <c r="N11" s="6"/>
      <c r="O11" s="6"/>
      <c r="P11" s="6"/>
      <c r="Q11" s="6"/>
      <c r="R11" s="6"/>
      <c r="S11" s="6"/>
      <c r="T11" s="6"/>
      <c r="U11" s="6"/>
      <c r="V11" s="6"/>
      <c r="W11" s="6"/>
      <c r="X11" s="6"/>
      <c r="Y11" s="6"/>
      <c r="Z11" s="6"/>
    </row>
    <row r="12" spans="1:26" ht="22.5" customHeight="1">
      <c r="A12" s="6"/>
      <c r="B12" s="34">
        <v>4</v>
      </c>
      <c r="C12" s="109" t="s">
        <v>180</v>
      </c>
      <c r="D12" s="56" t="s">
        <v>24</v>
      </c>
      <c r="E12" s="56" t="s">
        <v>110</v>
      </c>
      <c r="F12" s="57">
        <v>150</v>
      </c>
      <c r="G12" s="58"/>
      <c r="H12" s="58"/>
      <c r="I12" s="58"/>
      <c r="K12" s="58"/>
      <c r="L12" s="58"/>
      <c r="M12" s="76"/>
      <c r="N12" s="6"/>
      <c r="O12" s="6"/>
      <c r="P12" s="6"/>
      <c r="Q12" s="6"/>
      <c r="R12" s="6"/>
      <c r="S12" s="6"/>
      <c r="T12" s="6"/>
      <c r="U12" s="6"/>
      <c r="V12" s="6"/>
      <c r="W12" s="6"/>
      <c r="X12" s="6"/>
      <c r="Y12" s="6"/>
      <c r="Z12" s="6"/>
    </row>
    <row r="13" spans="1:26" ht="22.5" customHeight="1">
      <c r="A13" s="6"/>
      <c r="B13" s="34">
        <v>5</v>
      </c>
      <c r="C13" s="109" t="s">
        <v>181</v>
      </c>
      <c r="D13" s="56" t="s">
        <v>24</v>
      </c>
      <c r="E13" s="56" t="s">
        <v>110</v>
      </c>
      <c r="F13" s="57">
        <v>100</v>
      </c>
      <c r="G13" s="58"/>
      <c r="H13" s="6"/>
      <c r="I13" s="62">
        <f>AVERAGE(F9:F23)</f>
        <v>123.33333333333333</v>
      </c>
      <c r="K13" s="6"/>
      <c r="L13" s="62">
        <f>AVERAGEIF(D9:D23,"F",F9:F23)</f>
        <v>117.77777777777777</v>
      </c>
      <c r="M13" s="6"/>
      <c r="N13" s="6"/>
      <c r="O13" s="6"/>
      <c r="P13" s="6"/>
      <c r="Q13" s="6"/>
      <c r="R13" s="6"/>
      <c r="S13" s="6"/>
      <c r="T13" s="6"/>
      <c r="U13" s="6"/>
      <c r="V13" s="6"/>
      <c r="W13" s="6"/>
      <c r="X13" s="6"/>
      <c r="Y13" s="6"/>
      <c r="Z13" s="6"/>
    </row>
    <row r="14" spans="1:26" ht="22.5" customHeight="1">
      <c r="A14" s="6"/>
      <c r="B14" s="34">
        <v>6</v>
      </c>
      <c r="C14" s="109" t="s">
        <v>182</v>
      </c>
      <c r="D14" s="56" t="s">
        <v>12</v>
      </c>
      <c r="E14" s="56" t="s">
        <v>114</v>
      </c>
      <c r="F14" s="57">
        <v>170</v>
      </c>
      <c r="G14" s="58"/>
      <c r="H14" s="58"/>
      <c r="I14" s="63">
        <v>123.33</v>
      </c>
      <c r="K14" s="58"/>
      <c r="L14" s="63">
        <v>117.78</v>
      </c>
      <c r="M14" s="6"/>
      <c r="N14" s="6"/>
      <c r="O14" s="6"/>
      <c r="P14" s="6"/>
      <c r="Q14" s="6"/>
      <c r="R14" s="6"/>
      <c r="S14" s="6"/>
      <c r="T14" s="6"/>
      <c r="U14" s="6"/>
      <c r="V14" s="6"/>
      <c r="W14" s="6"/>
      <c r="X14" s="6"/>
      <c r="Y14" s="6"/>
      <c r="Z14" s="6"/>
    </row>
    <row r="15" spans="1:26" ht="22.5" customHeight="1">
      <c r="A15" s="6"/>
      <c r="B15" s="34">
        <v>7</v>
      </c>
      <c r="C15" s="109" t="s">
        <v>183</v>
      </c>
      <c r="D15" s="56" t="s">
        <v>24</v>
      </c>
      <c r="E15" s="56" t="s">
        <v>110</v>
      </c>
      <c r="F15" s="57">
        <v>100</v>
      </c>
      <c r="G15" s="58"/>
      <c r="H15" s="58"/>
      <c r="I15" s="138" t="s">
        <v>184</v>
      </c>
      <c r="K15" s="58"/>
      <c r="L15" s="138" t="s">
        <v>185</v>
      </c>
      <c r="M15" s="6"/>
      <c r="N15" s="6"/>
      <c r="O15" s="6"/>
      <c r="P15" s="6"/>
      <c r="Q15" s="6"/>
      <c r="R15" s="6"/>
      <c r="S15" s="6"/>
      <c r="T15" s="6"/>
      <c r="U15" s="6"/>
      <c r="V15" s="6"/>
      <c r="W15" s="6"/>
      <c r="X15" s="6"/>
      <c r="Y15" s="6"/>
      <c r="Z15" s="6"/>
    </row>
    <row r="16" spans="1:26" ht="22.5" customHeight="1">
      <c r="A16" s="6"/>
      <c r="B16" s="34">
        <v>8</v>
      </c>
      <c r="C16" s="109" t="s">
        <v>186</v>
      </c>
      <c r="D16" s="56" t="s">
        <v>12</v>
      </c>
      <c r="E16" s="56" t="s">
        <v>110</v>
      </c>
      <c r="F16" s="57">
        <v>110</v>
      </c>
      <c r="H16" s="58"/>
      <c r="I16" s="140"/>
      <c r="K16" s="6"/>
      <c r="L16" s="140"/>
      <c r="M16" s="6"/>
      <c r="N16" s="6"/>
      <c r="O16" s="6"/>
      <c r="P16" s="6"/>
      <c r="Q16" s="6"/>
      <c r="R16" s="6"/>
      <c r="S16" s="6"/>
      <c r="T16" s="6"/>
      <c r="U16" s="6"/>
      <c r="V16" s="6"/>
      <c r="W16" s="6"/>
      <c r="X16" s="6"/>
      <c r="Y16" s="6"/>
      <c r="Z16" s="6"/>
    </row>
    <row r="17" spans="1:16" ht="22.5" customHeight="1">
      <c r="A17" s="6"/>
      <c r="B17" s="34">
        <v>9</v>
      </c>
      <c r="C17" s="109" t="s">
        <v>187</v>
      </c>
      <c r="D17" s="56" t="s">
        <v>24</v>
      </c>
      <c r="E17" s="56" t="s">
        <v>110</v>
      </c>
      <c r="F17" s="57">
        <v>100</v>
      </c>
      <c r="I17" s="6"/>
      <c r="K17" s="6"/>
      <c r="L17" s="6"/>
    </row>
    <row r="18" spans="1:16" ht="22.5" customHeight="1">
      <c r="B18" s="34">
        <v>10</v>
      </c>
      <c r="C18" s="109" t="s">
        <v>188</v>
      </c>
      <c r="D18" s="56" t="s">
        <v>24</v>
      </c>
      <c r="E18" s="56" t="s">
        <v>114</v>
      </c>
      <c r="F18" s="57">
        <v>130</v>
      </c>
      <c r="K18" s="77">
        <v>1</v>
      </c>
      <c r="L18" s="78" t="s">
        <v>189</v>
      </c>
      <c r="M18" s="79"/>
      <c r="N18" s="79"/>
      <c r="O18" s="62">
        <f>AVERAGEIF(D9:D23,"M",F9:F23)</f>
        <v>131.66666666666666</v>
      </c>
      <c r="P18" s="63">
        <v>131.66999999999999</v>
      </c>
    </row>
    <row r="19" spans="1:16" ht="22.5" customHeight="1">
      <c r="B19" s="34">
        <v>11</v>
      </c>
      <c r="C19" s="109" t="s">
        <v>190</v>
      </c>
      <c r="D19" s="56" t="s">
        <v>24</v>
      </c>
      <c r="E19" s="56" t="s">
        <v>60</v>
      </c>
      <c r="F19" s="57">
        <v>150</v>
      </c>
      <c r="H19" s="72"/>
      <c r="J19" s="72"/>
      <c r="K19" s="77">
        <v>2</v>
      </c>
      <c r="L19" s="78" t="s">
        <v>191</v>
      </c>
      <c r="M19" s="78"/>
      <c r="N19" s="78"/>
      <c r="O19" s="62">
        <f>AVERAGEIF(E9:E23,"C",F9:F23)</f>
        <v>124</v>
      </c>
      <c r="P19" s="63">
        <v>124</v>
      </c>
    </row>
    <row r="20" spans="1:16" ht="22.5" customHeight="1">
      <c r="B20" s="34">
        <v>12</v>
      </c>
      <c r="C20" s="109" t="s">
        <v>192</v>
      </c>
      <c r="D20" s="56" t="s">
        <v>24</v>
      </c>
      <c r="E20" s="56" t="s">
        <v>60</v>
      </c>
      <c r="F20" s="57">
        <v>120</v>
      </c>
      <c r="H20" s="72"/>
      <c r="J20" s="14"/>
      <c r="K20" s="77">
        <v>3</v>
      </c>
      <c r="L20" s="78" t="s">
        <v>193</v>
      </c>
      <c r="M20" s="21"/>
      <c r="N20" s="21"/>
      <c r="O20" s="62">
        <f>AVERAGEIF(E9:E23,"S",F9:F23)</f>
        <v>115.71428571428571</v>
      </c>
      <c r="P20" s="63">
        <v>115.71</v>
      </c>
    </row>
    <row r="21" spans="1:16" ht="22.5" customHeight="1">
      <c r="B21" s="34">
        <v>13</v>
      </c>
      <c r="C21" s="109" t="s">
        <v>194</v>
      </c>
      <c r="D21" s="56" t="s">
        <v>24</v>
      </c>
      <c r="E21" s="56" t="s">
        <v>60</v>
      </c>
      <c r="F21" s="57">
        <v>110</v>
      </c>
      <c r="H21" s="72"/>
      <c r="J21" s="14"/>
      <c r="K21" s="77">
        <v>4</v>
      </c>
      <c r="L21" s="78" t="s">
        <v>195</v>
      </c>
      <c r="M21" s="38"/>
      <c r="N21" s="38"/>
      <c r="O21" s="62">
        <f>AVERAGEIF(E9:E23,"D",F9:F23)</f>
        <v>140</v>
      </c>
      <c r="P21" s="63">
        <v>140</v>
      </c>
    </row>
    <row r="22" spans="1:16" ht="30" customHeight="1">
      <c r="B22" s="34">
        <v>14</v>
      </c>
      <c r="C22" s="109" t="s">
        <v>196</v>
      </c>
      <c r="D22" s="56" t="s">
        <v>12</v>
      </c>
      <c r="E22" s="56" t="s">
        <v>60</v>
      </c>
      <c r="F22" s="57">
        <v>140</v>
      </c>
      <c r="H22" s="72"/>
      <c r="K22" s="77">
        <v>5</v>
      </c>
      <c r="L22" s="150" t="s">
        <v>197</v>
      </c>
      <c r="M22" s="142"/>
      <c r="N22" s="142"/>
      <c r="O22" s="62">
        <f>AVERAGEIF(C9:C23,"F*",F9:F23)</f>
        <v>146.66666666666666</v>
      </c>
      <c r="P22" s="63">
        <v>146.66999999999999</v>
      </c>
    </row>
    <row r="23" spans="1:16" ht="18.75" customHeight="1">
      <c r="B23" s="34">
        <v>15</v>
      </c>
      <c r="C23" s="109" t="s">
        <v>198</v>
      </c>
      <c r="D23" s="60" t="s">
        <v>24</v>
      </c>
      <c r="E23" s="60" t="s">
        <v>110</v>
      </c>
      <c r="F23" s="61">
        <v>100</v>
      </c>
      <c r="H23" s="14"/>
    </row>
    <row r="24" spans="1:16" ht="40.5" customHeight="1">
      <c r="D24" s="38"/>
      <c r="E24" s="38"/>
      <c r="F24" s="62"/>
      <c r="H24" s="7"/>
      <c r="I24" s="80"/>
    </row>
    <row r="25" spans="1:16" ht="24.75" customHeight="1">
      <c r="D25" s="38"/>
      <c r="E25" s="38"/>
      <c r="F25" s="63">
        <v>1850</v>
      </c>
      <c r="G25" s="81"/>
    </row>
    <row r="26" spans="1:16" ht="24.75" customHeight="1">
      <c r="B26" s="20"/>
      <c r="C26" s="20"/>
      <c r="D26" s="67"/>
      <c r="E26" s="67"/>
      <c r="F26" s="82"/>
      <c r="G26" s="83"/>
      <c r="L26" s="84"/>
    </row>
    <row r="27" spans="1:16" ht="24.75" customHeight="1">
      <c r="B27" s="20"/>
      <c r="C27" s="20"/>
      <c r="D27" s="67"/>
      <c r="E27" s="67"/>
      <c r="F27" s="82"/>
      <c r="G27" s="85"/>
    </row>
    <row r="28" spans="1:16" ht="24.75" customHeight="1">
      <c r="B28" s="68"/>
      <c r="C28" s="68"/>
      <c r="D28" s="21"/>
      <c r="E28" s="21"/>
      <c r="F28" s="82"/>
      <c r="H28" s="86"/>
      <c r="J28" s="40"/>
    </row>
    <row r="29" spans="1:16" ht="15.75" customHeight="1">
      <c r="B29" s="68"/>
      <c r="C29" s="68"/>
      <c r="D29" s="38"/>
      <c r="E29" s="38"/>
      <c r="F29" s="82"/>
    </row>
    <row r="30" spans="1:16" ht="15.75" customHeight="1">
      <c r="B30" s="68"/>
      <c r="C30" s="68"/>
      <c r="D30" s="38"/>
      <c r="E30" s="38"/>
      <c r="F30" s="22"/>
    </row>
    <row r="31" spans="1:16" ht="15.75" customHeight="1">
      <c r="B31" s="14"/>
      <c r="C31" s="14"/>
      <c r="D31" s="38"/>
      <c r="E31" s="38"/>
      <c r="F31" s="22"/>
    </row>
    <row r="32" spans="1:16" ht="15.75" customHeight="1">
      <c r="B32" s="14"/>
      <c r="C32" s="14"/>
      <c r="D32" s="38"/>
      <c r="E32" s="38"/>
      <c r="F32" s="22"/>
    </row>
    <row r="33" spans="4:5" ht="15.75" customHeight="1">
      <c r="D33" s="38"/>
      <c r="E33" s="38"/>
    </row>
    <row r="34" spans="4:5" ht="15.75" customHeight="1">
      <c r="D34" s="38"/>
      <c r="E34" s="38"/>
    </row>
    <row r="35" spans="4:5" ht="15.75" customHeight="1">
      <c r="D35" s="38"/>
      <c r="E35" s="38"/>
    </row>
    <row r="36" spans="4:5" ht="15.75" customHeight="1">
      <c r="D36" s="38"/>
      <c r="E36" s="38"/>
    </row>
    <row r="37" spans="4:5" ht="15.75" customHeight="1">
      <c r="D37" s="38"/>
      <c r="E37" s="38"/>
    </row>
    <row r="38" spans="4:5" ht="15.75" customHeight="1">
      <c r="D38" s="38"/>
      <c r="E38" s="38"/>
    </row>
    <row r="39" spans="4:5" ht="15.75" customHeight="1">
      <c r="D39" s="38"/>
      <c r="E39" s="38"/>
    </row>
    <row r="40" spans="4:5" ht="15.75" customHeight="1">
      <c r="D40" s="38"/>
      <c r="E40" s="38"/>
    </row>
    <row r="41" spans="4:5" ht="15.75" customHeight="1">
      <c r="D41" s="38"/>
      <c r="E41" s="38"/>
    </row>
    <row r="42" spans="4:5" ht="15.75" customHeight="1">
      <c r="D42" s="38"/>
      <c r="E42" s="38"/>
    </row>
    <row r="43" spans="4:5" ht="15.75" customHeight="1">
      <c r="D43" s="38"/>
      <c r="E43" s="38"/>
    </row>
    <row r="44" spans="4:5" ht="15.75" customHeight="1">
      <c r="D44" s="38"/>
      <c r="E44" s="38"/>
    </row>
    <row r="45" spans="4:5" ht="15.75" customHeight="1">
      <c r="D45" s="38"/>
      <c r="E45" s="38"/>
    </row>
    <row r="46" spans="4:5" ht="15.75" customHeight="1">
      <c r="D46" s="38"/>
      <c r="E46" s="38"/>
    </row>
    <row r="47" spans="4:5" ht="15.75" customHeight="1">
      <c r="D47" s="38"/>
      <c r="E47" s="38"/>
    </row>
    <row r="48" spans="4:5" ht="15.75" customHeight="1">
      <c r="D48" s="38"/>
      <c r="E48" s="38"/>
    </row>
    <row r="49" spans="4:5" ht="15.75" customHeight="1">
      <c r="D49" s="38"/>
      <c r="E49" s="38"/>
    </row>
    <row r="50" spans="4:5" ht="15.75" customHeight="1">
      <c r="D50" s="38"/>
      <c r="E50" s="38"/>
    </row>
    <row r="51" spans="4:5" ht="15.75" customHeight="1">
      <c r="D51" s="38"/>
      <c r="E51" s="38"/>
    </row>
    <row r="52" spans="4:5" ht="15.75" customHeight="1">
      <c r="D52" s="38"/>
      <c r="E52" s="38"/>
    </row>
    <row r="53" spans="4:5" ht="15.75" customHeight="1">
      <c r="D53" s="38"/>
      <c r="E53" s="38"/>
    </row>
    <row r="54" spans="4:5" ht="15.75" customHeight="1">
      <c r="D54" s="38"/>
      <c r="E54" s="38"/>
    </row>
    <row r="55" spans="4:5" ht="15.75" customHeight="1">
      <c r="D55" s="38"/>
      <c r="E55" s="38"/>
    </row>
    <row r="56" spans="4:5" ht="15.75" customHeight="1">
      <c r="D56" s="38"/>
      <c r="E56" s="38"/>
    </row>
    <row r="57" spans="4:5" ht="15.75" customHeight="1">
      <c r="D57" s="38"/>
      <c r="E57" s="38"/>
    </row>
    <row r="58" spans="4:5" ht="15.75" customHeight="1">
      <c r="D58" s="38"/>
      <c r="E58" s="38"/>
    </row>
    <row r="59" spans="4:5" ht="15.75" customHeight="1">
      <c r="D59" s="38"/>
      <c r="E59" s="38"/>
    </row>
    <row r="60" spans="4:5" ht="15.75" customHeight="1">
      <c r="D60" s="38"/>
      <c r="E60" s="38"/>
    </row>
    <row r="61" spans="4:5" ht="15.75" customHeight="1">
      <c r="D61" s="38"/>
      <c r="E61" s="38"/>
    </row>
    <row r="62" spans="4:5" ht="15.75" customHeight="1">
      <c r="D62" s="38"/>
      <c r="E62" s="38"/>
    </row>
    <row r="63" spans="4:5" ht="15.75" customHeight="1">
      <c r="D63" s="38"/>
      <c r="E63" s="38"/>
    </row>
    <row r="64" spans="4:5" ht="15.75" customHeight="1">
      <c r="D64" s="38"/>
      <c r="E64" s="38"/>
    </row>
    <row r="65" spans="4:5" ht="15.75" customHeight="1">
      <c r="D65" s="38"/>
      <c r="E65" s="38"/>
    </row>
    <row r="66" spans="4:5" ht="15.75" customHeight="1">
      <c r="D66" s="38"/>
      <c r="E66" s="38"/>
    </row>
    <row r="67" spans="4:5" ht="15.75" customHeight="1">
      <c r="D67" s="38"/>
      <c r="E67" s="38"/>
    </row>
    <row r="68" spans="4:5" ht="15.75" customHeight="1">
      <c r="D68" s="38"/>
      <c r="E68" s="38"/>
    </row>
    <row r="69" spans="4:5" ht="15.75" customHeight="1">
      <c r="D69" s="38"/>
      <c r="E69" s="38"/>
    </row>
    <row r="70" spans="4:5" ht="15.75" customHeight="1">
      <c r="D70" s="38"/>
      <c r="E70" s="38"/>
    </row>
    <row r="71" spans="4:5" ht="15.75" customHeight="1">
      <c r="D71" s="38"/>
      <c r="E71" s="38"/>
    </row>
    <row r="72" spans="4:5" ht="15.75" customHeight="1">
      <c r="D72" s="38"/>
      <c r="E72" s="38"/>
    </row>
    <row r="73" spans="4:5" ht="15.75" customHeight="1">
      <c r="D73" s="38"/>
      <c r="E73" s="38"/>
    </row>
    <row r="74" spans="4:5" ht="15.75" customHeight="1">
      <c r="D74" s="38"/>
      <c r="E74" s="38"/>
    </row>
    <row r="75" spans="4:5" ht="15.75" customHeight="1">
      <c r="D75" s="38"/>
      <c r="E75" s="38"/>
    </row>
    <row r="76" spans="4:5" ht="15.75" customHeight="1">
      <c r="D76" s="38"/>
      <c r="E76" s="38"/>
    </row>
    <row r="77" spans="4:5" ht="15.75" customHeight="1">
      <c r="D77" s="38"/>
      <c r="E77" s="38"/>
    </row>
    <row r="78" spans="4:5" ht="15.75" customHeight="1">
      <c r="D78" s="38"/>
      <c r="E78" s="38"/>
    </row>
    <row r="79" spans="4:5" ht="15.75" customHeight="1">
      <c r="D79" s="38"/>
      <c r="E79" s="38"/>
    </row>
    <row r="80" spans="4:5" ht="15.75" customHeight="1">
      <c r="D80" s="38"/>
      <c r="E80" s="38"/>
    </row>
    <row r="81" spans="4:5" ht="15.75" customHeight="1">
      <c r="D81" s="38"/>
      <c r="E81" s="38"/>
    </row>
    <row r="82" spans="4:5" ht="15.75" customHeight="1">
      <c r="D82" s="38"/>
      <c r="E82" s="38"/>
    </row>
    <row r="83" spans="4:5" ht="15.75" customHeight="1">
      <c r="D83" s="38"/>
      <c r="E83" s="38"/>
    </row>
    <row r="84" spans="4:5" ht="15.75" customHeight="1">
      <c r="D84" s="38"/>
      <c r="E84" s="38"/>
    </row>
    <row r="85" spans="4:5" ht="15.75" customHeight="1">
      <c r="D85" s="38"/>
      <c r="E85" s="38"/>
    </row>
    <row r="86" spans="4:5" ht="15.75" customHeight="1">
      <c r="D86" s="38"/>
      <c r="E86" s="38"/>
    </row>
    <row r="87" spans="4:5" ht="15.75" customHeight="1">
      <c r="D87" s="38"/>
      <c r="E87" s="38"/>
    </row>
    <row r="88" spans="4:5" ht="15.75" customHeight="1">
      <c r="D88" s="38"/>
      <c r="E88" s="38"/>
    </row>
    <row r="89" spans="4:5" ht="15.75" customHeight="1">
      <c r="D89" s="38"/>
      <c r="E89" s="38"/>
    </row>
    <row r="90" spans="4:5" ht="15.75" customHeight="1">
      <c r="D90" s="38"/>
      <c r="E90" s="38"/>
    </row>
    <row r="91" spans="4:5" ht="15.75" customHeight="1">
      <c r="D91" s="38"/>
      <c r="E91" s="38"/>
    </row>
    <row r="92" spans="4:5" ht="15.75" customHeight="1">
      <c r="D92" s="38"/>
      <c r="E92" s="38"/>
    </row>
    <row r="93" spans="4:5" ht="15.75" customHeight="1">
      <c r="D93" s="38"/>
      <c r="E93" s="38"/>
    </row>
    <row r="94" spans="4:5" ht="15.75" customHeight="1">
      <c r="D94" s="38"/>
      <c r="E94" s="38"/>
    </row>
    <row r="95" spans="4:5" ht="15.75" customHeight="1">
      <c r="D95" s="38"/>
      <c r="E95" s="38"/>
    </row>
    <row r="96" spans="4:5" ht="15.75" customHeight="1">
      <c r="D96" s="38"/>
      <c r="E96" s="38"/>
    </row>
    <row r="97" spans="4:5" ht="15.75" customHeight="1">
      <c r="D97" s="38"/>
      <c r="E97" s="38"/>
    </row>
    <row r="98" spans="4:5" ht="15.75" customHeight="1">
      <c r="D98" s="38"/>
      <c r="E98" s="38"/>
    </row>
    <row r="99" spans="4:5" ht="15.75" customHeight="1">
      <c r="D99" s="38"/>
      <c r="E99" s="38"/>
    </row>
    <row r="100" spans="4:5" ht="15.75" customHeight="1">
      <c r="D100" s="38"/>
      <c r="E100" s="38"/>
    </row>
    <row r="101" spans="4:5" ht="15.75" customHeight="1">
      <c r="D101" s="38"/>
      <c r="E101" s="38"/>
    </row>
    <row r="102" spans="4:5" ht="15.75" customHeight="1">
      <c r="D102" s="38"/>
      <c r="E102" s="38"/>
    </row>
    <row r="103" spans="4:5" ht="15.75" customHeight="1">
      <c r="D103" s="38"/>
      <c r="E103" s="38"/>
    </row>
    <row r="104" spans="4:5" ht="15.75" customHeight="1">
      <c r="D104" s="38"/>
      <c r="E104" s="38"/>
    </row>
    <row r="105" spans="4:5" ht="15.75" customHeight="1">
      <c r="D105" s="38"/>
      <c r="E105" s="38"/>
    </row>
    <row r="106" spans="4:5" ht="15.75" customHeight="1">
      <c r="D106" s="38"/>
      <c r="E106" s="38"/>
    </row>
    <row r="107" spans="4:5" ht="15.75" customHeight="1">
      <c r="D107" s="38"/>
      <c r="E107" s="38"/>
    </row>
    <row r="108" spans="4:5" ht="15.75" customHeight="1">
      <c r="D108" s="38"/>
      <c r="E108" s="38"/>
    </row>
    <row r="109" spans="4:5" ht="15.75" customHeight="1">
      <c r="D109" s="38"/>
      <c r="E109" s="38"/>
    </row>
    <row r="110" spans="4:5" ht="15.75" customHeight="1">
      <c r="D110" s="38"/>
      <c r="E110" s="38"/>
    </row>
    <row r="111" spans="4:5" ht="15.75" customHeight="1">
      <c r="D111" s="38"/>
      <c r="E111" s="38"/>
    </row>
    <row r="112" spans="4:5" ht="15.75" customHeight="1">
      <c r="D112" s="38"/>
      <c r="E112" s="38"/>
    </row>
    <row r="113" spans="4:5" ht="15.75" customHeight="1">
      <c r="D113" s="38"/>
      <c r="E113" s="38"/>
    </row>
    <row r="114" spans="4:5" ht="15.75" customHeight="1">
      <c r="D114" s="38"/>
      <c r="E114" s="38"/>
    </row>
    <row r="115" spans="4:5" ht="15.75" customHeight="1">
      <c r="D115" s="38"/>
      <c r="E115" s="38"/>
    </row>
    <row r="116" spans="4:5" ht="15.75" customHeight="1">
      <c r="D116" s="38"/>
      <c r="E116" s="38"/>
    </row>
    <row r="117" spans="4:5" ht="15.75" customHeight="1">
      <c r="D117" s="38"/>
      <c r="E117" s="38"/>
    </row>
    <row r="118" spans="4:5" ht="15.75" customHeight="1">
      <c r="D118" s="38"/>
      <c r="E118" s="38"/>
    </row>
    <row r="119" spans="4:5" ht="15.75" customHeight="1">
      <c r="D119" s="38"/>
      <c r="E119" s="38"/>
    </row>
    <row r="120" spans="4:5" ht="15.75" customHeight="1">
      <c r="D120" s="38"/>
      <c r="E120" s="38"/>
    </row>
    <row r="121" spans="4:5" ht="15.75" customHeight="1">
      <c r="D121" s="38"/>
      <c r="E121" s="38"/>
    </row>
    <row r="122" spans="4:5" ht="15.75" customHeight="1">
      <c r="D122" s="38"/>
      <c r="E122" s="38"/>
    </row>
    <row r="123" spans="4:5" ht="15.75" customHeight="1">
      <c r="D123" s="38"/>
      <c r="E123" s="38"/>
    </row>
    <row r="124" spans="4:5" ht="15.75" customHeight="1">
      <c r="D124" s="38"/>
      <c r="E124" s="38"/>
    </row>
    <row r="125" spans="4:5" ht="15.75" customHeight="1">
      <c r="D125" s="38"/>
      <c r="E125" s="38"/>
    </row>
    <row r="126" spans="4:5" ht="15.75" customHeight="1">
      <c r="D126" s="38"/>
      <c r="E126" s="38"/>
    </row>
    <row r="127" spans="4:5" ht="15.75" customHeight="1">
      <c r="D127" s="38"/>
      <c r="E127" s="38"/>
    </row>
    <row r="128" spans="4:5" ht="15.75" customHeight="1">
      <c r="D128" s="38"/>
      <c r="E128" s="38"/>
    </row>
    <row r="129" spans="4:5" ht="15.75" customHeight="1">
      <c r="D129" s="38"/>
      <c r="E129" s="38"/>
    </row>
    <row r="130" spans="4:5" ht="15.75" customHeight="1">
      <c r="D130" s="38"/>
      <c r="E130" s="38"/>
    </row>
    <row r="131" spans="4:5" ht="15.75" customHeight="1">
      <c r="D131" s="38"/>
      <c r="E131" s="38"/>
    </row>
    <row r="132" spans="4:5" ht="15.75" customHeight="1">
      <c r="D132" s="38"/>
      <c r="E132" s="38"/>
    </row>
    <row r="133" spans="4:5" ht="15.75" customHeight="1">
      <c r="D133" s="38"/>
      <c r="E133" s="38"/>
    </row>
    <row r="134" spans="4:5" ht="15.75" customHeight="1">
      <c r="D134" s="38"/>
      <c r="E134" s="38"/>
    </row>
    <row r="135" spans="4:5" ht="15.75" customHeight="1">
      <c r="D135" s="38"/>
      <c r="E135" s="38"/>
    </row>
    <row r="136" spans="4:5" ht="15.75" customHeight="1">
      <c r="D136" s="38"/>
      <c r="E136" s="38"/>
    </row>
    <row r="137" spans="4:5" ht="15.75" customHeight="1">
      <c r="D137" s="38"/>
      <c r="E137" s="38"/>
    </row>
    <row r="138" spans="4:5" ht="15.75" customHeight="1">
      <c r="D138" s="38"/>
      <c r="E138" s="38"/>
    </row>
    <row r="139" spans="4:5" ht="15.75" customHeight="1">
      <c r="D139" s="38"/>
      <c r="E139" s="38"/>
    </row>
    <row r="140" spans="4:5" ht="15.75" customHeight="1">
      <c r="D140" s="38"/>
      <c r="E140" s="38"/>
    </row>
    <row r="141" spans="4:5" ht="15.75" customHeight="1">
      <c r="D141" s="38"/>
      <c r="E141" s="38"/>
    </row>
    <row r="142" spans="4:5" ht="15.75" customHeight="1">
      <c r="D142" s="38"/>
      <c r="E142" s="38"/>
    </row>
    <row r="143" spans="4:5" ht="15.75" customHeight="1">
      <c r="D143" s="38"/>
      <c r="E143" s="38"/>
    </row>
    <row r="144" spans="4:5" ht="15.75" customHeight="1">
      <c r="D144" s="38"/>
      <c r="E144" s="38"/>
    </row>
    <row r="145" spans="4:5" ht="15.75" customHeight="1">
      <c r="D145" s="38"/>
      <c r="E145" s="38"/>
    </row>
    <row r="146" spans="4:5" ht="15.75" customHeight="1">
      <c r="D146" s="38"/>
      <c r="E146" s="38"/>
    </row>
    <row r="147" spans="4:5" ht="15.75" customHeight="1">
      <c r="D147" s="38"/>
      <c r="E147" s="38"/>
    </row>
    <row r="148" spans="4:5" ht="15.75" customHeight="1">
      <c r="D148" s="38"/>
      <c r="E148" s="38"/>
    </row>
    <row r="149" spans="4:5" ht="15.75" customHeight="1">
      <c r="D149" s="38"/>
      <c r="E149" s="38"/>
    </row>
    <row r="150" spans="4:5" ht="15.75" customHeight="1">
      <c r="D150" s="38"/>
      <c r="E150" s="38"/>
    </row>
    <row r="151" spans="4:5" ht="15.75" customHeight="1">
      <c r="D151" s="38"/>
      <c r="E151" s="38"/>
    </row>
    <row r="152" spans="4:5" ht="15.75" customHeight="1">
      <c r="D152" s="38"/>
      <c r="E152" s="38"/>
    </row>
    <row r="153" spans="4:5" ht="15.75" customHeight="1">
      <c r="D153" s="38"/>
      <c r="E153" s="38"/>
    </row>
    <row r="154" spans="4:5" ht="15.75" customHeight="1">
      <c r="D154" s="38"/>
      <c r="E154" s="38"/>
    </row>
    <row r="155" spans="4:5" ht="15.75" customHeight="1">
      <c r="D155" s="38"/>
      <c r="E155" s="38"/>
    </row>
    <row r="156" spans="4:5" ht="15.75" customHeight="1">
      <c r="D156" s="38"/>
      <c r="E156" s="38"/>
    </row>
    <row r="157" spans="4:5" ht="15.75" customHeight="1">
      <c r="D157" s="38"/>
      <c r="E157" s="38"/>
    </row>
    <row r="158" spans="4:5" ht="15.75" customHeight="1">
      <c r="D158" s="38"/>
      <c r="E158" s="38"/>
    </row>
    <row r="159" spans="4:5" ht="15.75" customHeight="1">
      <c r="D159" s="38"/>
      <c r="E159" s="38"/>
    </row>
    <row r="160" spans="4:5" ht="15.75" customHeight="1">
      <c r="D160" s="38"/>
      <c r="E160" s="38"/>
    </row>
    <row r="161" spans="4:5" ht="15.75" customHeight="1">
      <c r="D161" s="38"/>
      <c r="E161" s="38"/>
    </row>
    <row r="162" spans="4:5" ht="15.75" customHeight="1">
      <c r="D162" s="38"/>
      <c r="E162" s="38"/>
    </row>
    <row r="163" spans="4:5" ht="15.75" customHeight="1">
      <c r="D163" s="38"/>
      <c r="E163" s="38"/>
    </row>
    <row r="164" spans="4:5" ht="15.75" customHeight="1">
      <c r="D164" s="38"/>
      <c r="E164" s="38"/>
    </row>
    <row r="165" spans="4:5" ht="15.75" customHeight="1">
      <c r="D165" s="38"/>
      <c r="E165" s="38"/>
    </row>
    <row r="166" spans="4:5" ht="15.75" customHeight="1">
      <c r="D166" s="38"/>
      <c r="E166" s="38"/>
    </row>
    <row r="167" spans="4:5" ht="15.75" customHeight="1">
      <c r="D167" s="38"/>
      <c r="E167" s="38"/>
    </row>
    <row r="168" spans="4:5" ht="15.75" customHeight="1">
      <c r="D168" s="38"/>
      <c r="E168" s="38"/>
    </row>
    <row r="169" spans="4:5" ht="15.75" customHeight="1">
      <c r="D169" s="38"/>
      <c r="E169" s="38"/>
    </row>
    <row r="170" spans="4:5" ht="15.75" customHeight="1">
      <c r="D170" s="38"/>
      <c r="E170" s="38"/>
    </row>
    <row r="171" spans="4:5" ht="15.75" customHeight="1">
      <c r="D171" s="38"/>
      <c r="E171" s="38"/>
    </row>
    <row r="172" spans="4:5" ht="15.75" customHeight="1">
      <c r="D172" s="38"/>
      <c r="E172" s="38"/>
    </row>
    <row r="173" spans="4:5" ht="15.75" customHeight="1">
      <c r="D173" s="38"/>
      <c r="E173" s="38"/>
    </row>
    <row r="174" spans="4:5" ht="15.75" customHeight="1">
      <c r="D174" s="38"/>
      <c r="E174" s="38"/>
    </row>
    <row r="175" spans="4:5" ht="15.75" customHeight="1">
      <c r="D175" s="38"/>
      <c r="E175" s="38"/>
    </row>
    <row r="176" spans="4:5" ht="15.75" customHeight="1">
      <c r="D176" s="38"/>
      <c r="E176" s="38"/>
    </row>
    <row r="177" spans="4:5" ht="15.75" customHeight="1">
      <c r="D177" s="38"/>
      <c r="E177" s="38"/>
    </row>
    <row r="178" spans="4:5" ht="15.75" customHeight="1">
      <c r="D178" s="38"/>
      <c r="E178" s="38"/>
    </row>
    <row r="179" spans="4:5" ht="15.75" customHeight="1">
      <c r="D179" s="38"/>
      <c r="E179" s="38"/>
    </row>
    <row r="180" spans="4:5" ht="15.75" customHeight="1">
      <c r="D180" s="38"/>
      <c r="E180" s="38"/>
    </row>
    <row r="181" spans="4:5" ht="15.75" customHeight="1">
      <c r="D181" s="38"/>
      <c r="E181" s="38"/>
    </row>
    <row r="182" spans="4:5" ht="15.75" customHeight="1">
      <c r="D182" s="38"/>
      <c r="E182" s="38"/>
    </row>
    <row r="183" spans="4:5" ht="15.75" customHeight="1">
      <c r="D183" s="38"/>
      <c r="E183" s="38"/>
    </row>
    <row r="184" spans="4:5" ht="15.75" customHeight="1">
      <c r="D184" s="38"/>
      <c r="E184" s="38"/>
    </row>
    <row r="185" spans="4:5" ht="15.75" customHeight="1">
      <c r="D185" s="38"/>
      <c r="E185" s="38"/>
    </row>
    <row r="186" spans="4:5" ht="15.75" customHeight="1">
      <c r="D186" s="38"/>
      <c r="E186" s="38"/>
    </row>
    <row r="187" spans="4:5" ht="15.75" customHeight="1">
      <c r="D187" s="38"/>
      <c r="E187" s="38"/>
    </row>
    <row r="188" spans="4:5" ht="15.75" customHeight="1">
      <c r="D188" s="38"/>
      <c r="E188" s="38"/>
    </row>
    <row r="189" spans="4:5" ht="15.75" customHeight="1">
      <c r="D189" s="38"/>
      <c r="E189" s="38"/>
    </row>
    <row r="190" spans="4:5" ht="15.75" customHeight="1">
      <c r="D190" s="38"/>
      <c r="E190" s="38"/>
    </row>
    <row r="191" spans="4:5" ht="15.75" customHeight="1">
      <c r="D191" s="38"/>
      <c r="E191" s="38"/>
    </row>
    <row r="192" spans="4:5" ht="15.75" customHeight="1">
      <c r="D192" s="38"/>
      <c r="E192" s="38"/>
    </row>
    <row r="193" spans="4:5" ht="15.75" customHeight="1">
      <c r="D193" s="38"/>
      <c r="E193" s="38"/>
    </row>
    <row r="194" spans="4:5" ht="15.75" customHeight="1">
      <c r="D194" s="38"/>
      <c r="E194" s="38"/>
    </row>
    <row r="195" spans="4:5" ht="15.75" customHeight="1">
      <c r="D195" s="38"/>
      <c r="E195" s="38"/>
    </row>
    <row r="196" spans="4:5" ht="15.75" customHeight="1">
      <c r="D196" s="38"/>
      <c r="E196" s="38"/>
    </row>
    <row r="197" spans="4:5" ht="15.75" customHeight="1">
      <c r="D197" s="38"/>
      <c r="E197" s="38"/>
    </row>
    <row r="198" spans="4:5" ht="15.75" customHeight="1">
      <c r="D198" s="38"/>
      <c r="E198" s="38"/>
    </row>
    <row r="199" spans="4:5" ht="15.75" customHeight="1">
      <c r="D199" s="38"/>
      <c r="E199" s="38"/>
    </row>
    <row r="200" spans="4:5" ht="15.75" customHeight="1">
      <c r="D200" s="38"/>
      <c r="E200" s="38"/>
    </row>
    <row r="201" spans="4:5" ht="15.75" customHeight="1">
      <c r="D201" s="38"/>
      <c r="E201" s="38"/>
    </row>
    <row r="202" spans="4:5" ht="15.75" customHeight="1">
      <c r="D202" s="38"/>
      <c r="E202" s="38"/>
    </row>
    <row r="203" spans="4:5" ht="15.75" customHeight="1">
      <c r="D203" s="38"/>
      <c r="E203" s="38"/>
    </row>
    <row r="204" spans="4:5" ht="15.75" customHeight="1">
      <c r="D204" s="38"/>
      <c r="E204" s="38"/>
    </row>
    <row r="205" spans="4:5" ht="15.75" customHeight="1">
      <c r="D205" s="38"/>
      <c r="E205" s="38"/>
    </row>
    <row r="206" spans="4:5" ht="15.75" customHeight="1">
      <c r="D206" s="38"/>
      <c r="E206" s="38"/>
    </row>
    <row r="207" spans="4:5" ht="15.75" customHeight="1">
      <c r="D207" s="38"/>
      <c r="E207" s="38"/>
    </row>
    <row r="208" spans="4:5" ht="15.75" customHeight="1">
      <c r="D208" s="38"/>
      <c r="E208" s="38"/>
    </row>
    <row r="209" spans="4:5" ht="15.75" customHeight="1">
      <c r="D209" s="38"/>
      <c r="E209" s="38"/>
    </row>
    <row r="210" spans="4:5" ht="15.75" customHeight="1">
      <c r="D210" s="38"/>
      <c r="E210" s="38"/>
    </row>
    <row r="211" spans="4:5" ht="15.75" customHeight="1">
      <c r="D211" s="38"/>
      <c r="E211" s="38"/>
    </row>
    <row r="212" spans="4:5" ht="15.75" customHeight="1">
      <c r="D212" s="38"/>
      <c r="E212" s="38"/>
    </row>
    <row r="213" spans="4:5" ht="15.75" customHeight="1">
      <c r="D213" s="38"/>
      <c r="E213" s="38"/>
    </row>
    <row r="214" spans="4:5" ht="15.75" customHeight="1">
      <c r="D214" s="38"/>
      <c r="E214" s="38"/>
    </row>
    <row r="215" spans="4:5" ht="15.75" customHeight="1">
      <c r="D215" s="38"/>
      <c r="E215" s="38"/>
    </row>
    <row r="216" spans="4:5" ht="15.75" customHeight="1">
      <c r="D216" s="38"/>
      <c r="E216" s="38"/>
    </row>
    <row r="217" spans="4:5" ht="15.75" customHeight="1">
      <c r="D217" s="38"/>
      <c r="E217" s="38"/>
    </row>
    <row r="218" spans="4:5" ht="15.75" customHeight="1">
      <c r="D218" s="38"/>
      <c r="E218" s="38"/>
    </row>
    <row r="219" spans="4:5" ht="15.75" customHeight="1">
      <c r="D219" s="38"/>
      <c r="E219" s="38"/>
    </row>
    <row r="220" spans="4:5" ht="15.75" customHeight="1">
      <c r="D220" s="38"/>
      <c r="E220" s="38"/>
    </row>
    <row r="221" spans="4:5" ht="15.75" customHeight="1">
      <c r="D221" s="38"/>
      <c r="E221" s="38"/>
    </row>
    <row r="222" spans="4:5" ht="15.75" customHeight="1">
      <c r="D222" s="38"/>
      <c r="E222" s="38"/>
    </row>
    <row r="223" spans="4:5" ht="15.75" customHeight="1">
      <c r="D223" s="38"/>
      <c r="E223" s="38"/>
    </row>
    <row r="224" spans="4:5" ht="15.75" customHeight="1">
      <c r="D224" s="38"/>
      <c r="E224" s="38"/>
    </row>
    <row r="225" spans="4:5" ht="15.75" customHeight="1">
      <c r="D225" s="38"/>
      <c r="E225" s="38"/>
    </row>
    <row r="226" spans="4:5" ht="15.75" customHeight="1">
      <c r="D226" s="38"/>
      <c r="E226" s="38"/>
    </row>
    <row r="227" spans="4:5" ht="15.75" customHeight="1">
      <c r="D227" s="38"/>
      <c r="E227" s="38"/>
    </row>
    <row r="228" spans="4:5" ht="15.75" customHeight="1">
      <c r="D228" s="38"/>
      <c r="E228" s="38"/>
    </row>
    <row r="229" spans="4:5" ht="15.75" customHeight="1">
      <c r="D229" s="38"/>
      <c r="E229" s="38"/>
    </row>
    <row r="230" spans="4:5" ht="15.75" customHeight="1">
      <c r="D230" s="38"/>
      <c r="E230" s="38"/>
    </row>
    <row r="231" spans="4:5" ht="15.75" customHeight="1">
      <c r="D231" s="38"/>
      <c r="E231" s="38"/>
    </row>
    <row r="232" spans="4:5" ht="15.75" customHeight="1">
      <c r="D232" s="38"/>
      <c r="E232" s="38"/>
    </row>
    <row r="233" spans="4:5" ht="15.75" customHeight="1">
      <c r="D233" s="38"/>
      <c r="E233" s="38"/>
    </row>
    <row r="234" spans="4:5" ht="15.75" customHeight="1">
      <c r="D234" s="38"/>
      <c r="E234" s="38"/>
    </row>
    <row r="235" spans="4:5" ht="15.75" customHeight="1">
      <c r="D235" s="38"/>
      <c r="E235" s="38"/>
    </row>
    <row r="236" spans="4:5" ht="15.75" customHeight="1">
      <c r="D236" s="38"/>
      <c r="E236" s="38"/>
    </row>
    <row r="237" spans="4:5" ht="15.75" customHeight="1">
      <c r="D237" s="38"/>
      <c r="E237" s="38"/>
    </row>
    <row r="238" spans="4:5" ht="15.75" customHeight="1">
      <c r="D238" s="38"/>
      <c r="E238" s="38"/>
    </row>
    <row r="239" spans="4:5" ht="15.75" customHeight="1">
      <c r="D239" s="38"/>
      <c r="E239" s="38"/>
    </row>
    <row r="240" spans="4:5" ht="15.75" customHeight="1">
      <c r="D240" s="38"/>
      <c r="E240" s="38"/>
    </row>
    <row r="241" spans="4:5" ht="15.75" customHeight="1">
      <c r="D241" s="38"/>
      <c r="E241" s="38"/>
    </row>
    <row r="242" spans="4:5" ht="15.75" customHeight="1">
      <c r="D242" s="38"/>
      <c r="E242" s="38"/>
    </row>
    <row r="243" spans="4:5" ht="15.75" customHeight="1">
      <c r="D243" s="38"/>
      <c r="E243" s="38"/>
    </row>
    <row r="244" spans="4:5" ht="15.75" customHeight="1">
      <c r="D244" s="38"/>
      <c r="E244" s="38"/>
    </row>
    <row r="245" spans="4:5" ht="15.75" customHeight="1">
      <c r="D245" s="38"/>
      <c r="E245" s="38"/>
    </row>
    <row r="246" spans="4:5" ht="15.75" customHeight="1">
      <c r="D246" s="38"/>
      <c r="E246" s="38"/>
    </row>
    <row r="247" spans="4:5" ht="15.75" customHeight="1">
      <c r="D247" s="38"/>
      <c r="E247" s="38"/>
    </row>
    <row r="248" spans="4:5" ht="15.75" customHeight="1">
      <c r="D248" s="38"/>
      <c r="E248" s="38"/>
    </row>
    <row r="249" spans="4:5" ht="15.75" customHeight="1">
      <c r="D249" s="38"/>
      <c r="E249" s="38"/>
    </row>
    <row r="250" spans="4:5" ht="15.75" customHeight="1">
      <c r="D250" s="38"/>
      <c r="E250" s="38"/>
    </row>
    <row r="251" spans="4:5" ht="15.75" customHeight="1">
      <c r="D251" s="38"/>
      <c r="E251" s="38"/>
    </row>
    <row r="252" spans="4:5" ht="15.75" customHeight="1">
      <c r="D252" s="38"/>
      <c r="E252" s="38"/>
    </row>
    <row r="253" spans="4:5" ht="15.75" customHeight="1">
      <c r="D253" s="38"/>
      <c r="E253" s="38"/>
    </row>
    <row r="254" spans="4:5" ht="15.75" customHeight="1">
      <c r="D254" s="38"/>
      <c r="E254" s="38"/>
    </row>
    <row r="255" spans="4:5" ht="15.75" customHeight="1">
      <c r="D255" s="38"/>
      <c r="E255" s="38"/>
    </row>
    <row r="256" spans="4:5" ht="15.75" customHeight="1">
      <c r="D256" s="38"/>
      <c r="E256" s="38"/>
    </row>
    <row r="257" spans="4:5" ht="15.75" customHeight="1">
      <c r="D257" s="38"/>
      <c r="E257" s="38"/>
    </row>
    <row r="258" spans="4:5" ht="15.75" customHeight="1">
      <c r="D258" s="38"/>
      <c r="E258" s="38"/>
    </row>
    <row r="259" spans="4:5" ht="15.75" customHeight="1">
      <c r="D259" s="38"/>
      <c r="E259" s="38"/>
    </row>
    <row r="260" spans="4:5" ht="15.75" customHeight="1">
      <c r="D260" s="38"/>
      <c r="E260" s="38"/>
    </row>
    <row r="261" spans="4:5" ht="15.75" customHeight="1">
      <c r="D261" s="38"/>
      <c r="E261" s="38"/>
    </row>
    <row r="262" spans="4:5" ht="15.75" customHeight="1">
      <c r="D262" s="38"/>
      <c r="E262" s="38"/>
    </row>
    <row r="263" spans="4:5" ht="15.75" customHeight="1">
      <c r="D263" s="38"/>
      <c r="E263" s="38"/>
    </row>
    <row r="264" spans="4:5" ht="15.75" customHeight="1">
      <c r="D264" s="38"/>
      <c r="E264" s="38"/>
    </row>
    <row r="265" spans="4:5" ht="15.75" customHeight="1">
      <c r="D265" s="38"/>
      <c r="E265" s="38"/>
    </row>
    <row r="266" spans="4:5" ht="15.75" customHeight="1">
      <c r="D266" s="38"/>
      <c r="E266" s="38"/>
    </row>
    <row r="267" spans="4:5" ht="15.75" customHeight="1">
      <c r="D267" s="38"/>
      <c r="E267" s="38"/>
    </row>
    <row r="268" spans="4:5" ht="15.75" customHeight="1">
      <c r="D268" s="38"/>
      <c r="E268" s="38"/>
    </row>
    <row r="269" spans="4:5" ht="15.75" customHeight="1">
      <c r="D269" s="38"/>
      <c r="E269" s="38"/>
    </row>
    <row r="270" spans="4:5" ht="15.75" customHeight="1">
      <c r="D270" s="38"/>
      <c r="E270" s="38"/>
    </row>
    <row r="271" spans="4:5" ht="15.75" customHeight="1">
      <c r="D271" s="38"/>
      <c r="E271" s="38"/>
    </row>
    <row r="272" spans="4:5" ht="15.75" customHeight="1">
      <c r="D272" s="38"/>
      <c r="E272" s="38"/>
    </row>
    <row r="273" spans="4:5" ht="15.75" customHeight="1">
      <c r="D273" s="38"/>
      <c r="E273" s="38"/>
    </row>
    <row r="274" spans="4:5" ht="15.75" customHeight="1">
      <c r="D274" s="38"/>
      <c r="E274" s="38"/>
    </row>
    <row r="275" spans="4:5" ht="15.75" customHeight="1">
      <c r="D275" s="38"/>
      <c r="E275" s="38"/>
    </row>
    <row r="276" spans="4:5" ht="15.75" customHeight="1">
      <c r="D276" s="38"/>
      <c r="E276" s="38"/>
    </row>
    <row r="277" spans="4:5" ht="15.75" customHeight="1">
      <c r="D277" s="38"/>
      <c r="E277" s="38"/>
    </row>
    <row r="278" spans="4:5" ht="15.75" customHeight="1">
      <c r="D278" s="38"/>
      <c r="E278" s="38"/>
    </row>
    <row r="279" spans="4:5" ht="15.75" customHeight="1">
      <c r="D279" s="38"/>
      <c r="E279" s="38"/>
    </row>
    <row r="280" spans="4:5" ht="15.75" customHeight="1">
      <c r="D280" s="38"/>
      <c r="E280" s="38"/>
    </row>
    <row r="281" spans="4:5" ht="15.75" customHeight="1">
      <c r="D281" s="38"/>
      <c r="E281" s="38"/>
    </row>
    <row r="282" spans="4:5" ht="15.75" customHeight="1">
      <c r="D282" s="38"/>
      <c r="E282" s="38"/>
    </row>
    <row r="283" spans="4:5" ht="15.75" customHeight="1">
      <c r="D283" s="38"/>
      <c r="E283" s="38"/>
    </row>
    <row r="284" spans="4:5" ht="15.75" customHeight="1">
      <c r="D284" s="38"/>
      <c r="E284" s="38"/>
    </row>
    <row r="285" spans="4:5" ht="15.75" customHeight="1">
      <c r="D285" s="38"/>
      <c r="E285" s="38"/>
    </row>
    <row r="286" spans="4:5" ht="15.75" customHeight="1">
      <c r="D286" s="38"/>
      <c r="E286" s="38"/>
    </row>
    <row r="287" spans="4:5" ht="15.75" customHeight="1">
      <c r="D287" s="38"/>
      <c r="E287" s="38"/>
    </row>
    <row r="288" spans="4:5" ht="15.75" customHeight="1">
      <c r="D288" s="38"/>
      <c r="E288" s="38"/>
    </row>
    <row r="289" spans="4:5" ht="15.75" customHeight="1">
      <c r="D289" s="38"/>
      <c r="E289" s="38"/>
    </row>
    <row r="290" spans="4:5" ht="15.75" customHeight="1">
      <c r="D290" s="38"/>
      <c r="E290" s="38"/>
    </row>
    <row r="291" spans="4:5" ht="15.75" customHeight="1">
      <c r="D291" s="38"/>
      <c r="E291" s="38"/>
    </row>
    <row r="292" spans="4:5" ht="15.75" customHeight="1">
      <c r="D292" s="38"/>
      <c r="E292" s="38"/>
    </row>
    <row r="293" spans="4:5" ht="15.75" customHeight="1">
      <c r="D293" s="38"/>
      <c r="E293" s="38"/>
    </row>
    <row r="294" spans="4:5" ht="15.75" customHeight="1">
      <c r="D294" s="38"/>
      <c r="E294" s="38"/>
    </row>
    <row r="295" spans="4:5" ht="15.75" customHeight="1">
      <c r="D295" s="38"/>
      <c r="E295" s="38"/>
    </row>
    <row r="296" spans="4:5" ht="15.75" customHeight="1">
      <c r="D296" s="38"/>
      <c r="E296" s="38"/>
    </row>
    <row r="297" spans="4:5" ht="15.75" customHeight="1">
      <c r="D297" s="38"/>
      <c r="E297" s="38"/>
    </row>
    <row r="298" spans="4:5" ht="15.75" customHeight="1">
      <c r="D298" s="38"/>
      <c r="E298" s="38"/>
    </row>
    <row r="299" spans="4:5" ht="15.75" customHeight="1">
      <c r="D299" s="38"/>
      <c r="E299" s="38"/>
    </row>
    <row r="300" spans="4:5" ht="15.75" customHeight="1">
      <c r="D300" s="38"/>
      <c r="E300" s="38"/>
    </row>
    <row r="301" spans="4:5" ht="15.75" customHeight="1">
      <c r="D301" s="38"/>
      <c r="E301" s="38"/>
    </row>
    <row r="302" spans="4:5" ht="15.75" customHeight="1">
      <c r="D302" s="38"/>
      <c r="E302" s="38"/>
    </row>
    <row r="303" spans="4:5" ht="15.75" customHeight="1">
      <c r="D303" s="38"/>
      <c r="E303" s="38"/>
    </row>
    <row r="304" spans="4:5" ht="15.75" customHeight="1">
      <c r="D304" s="38"/>
      <c r="E304" s="38"/>
    </row>
    <row r="305" spans="4:5" ht="15.75" customHeight="1">
      <c r="D305" s="38"/>
      <c r="E305" s="38"/>
    </row>
    <row r="306" spans="4:5" ht="15.75" customHeight="1">
      <c r="D306" s="38"/>
      <c r="E306" s="38"/>
    </row>
    <row r="307" spans="4:5" ht="15.75" customHeight="1">
      <c r="D307" s="38"/>
      <c r="E307" s="38"/>
    </row>
    <row r="308" spans="4:5" ht="15.75" customHeight="1">
      <c r="D308" s="38"/>
      <c r="E308" s="38"/>
    </row>
    <row r="309" spans="4:5" ht="15.75" customHeight="1">
      <c r="D309" s="38"/>
      <c r="E309" s="38"/>
    </row>
    <row r="310" spans="4:5" ht="15.75" customHeight="1">
      <c r="D310" s="38"/>
      <c r="E310" s="38"/>
    </row>
    <row r="311" spans="4:5" ht="15.75" customHeight="1">
      <c r="D311" s="38"/>
      <c r="E311" s="38"/>
    </row>
    <row r="312" spans="4:5" ht="15.75" customHeight="1">
      <c r="D312" s="38"/>
      <c r="E312" s="38"/>
    </row>
    <row r="313" spans="4:5" ht="15.75" customHeight="1">
      <c r="D313" s="38"/>
      <c r="E313" s="38"/>
    </row>
    <row r="314" spans="4:5" ht="15.75" customHeight="1">
      <c r="D314" s="38"/>
      <c r="E314" s="38"/>
    </row>
    <row r="315" spans="4:5" ht="15.75" customHeight="1">
      <c r="D315" s="38"/>
      <c r="E315" s="38"/>
    </row>
    <row r="316" spans="4:5" ht="15.75" customHeight="1">
      <c r="D316" s="38"/>
      <c r="E316" s="38"/>
    </row>
    <row r="317" spans="4:5" ht="15.75" customHeight="1">
      <c r="D317" s="38"/>
      <c r="E317" s="38"/>
    </row>
    <row r="318" spans="4:5" ht="15.75" customHeight="1">
      <c r="D318" s="38"/>
      <c r="E318" s="38"/>
    </row>
    <row r="319" spans="4:5" ht="15.75" customHeight="1">
      <c r="D319" s="38"/>
      <c r="E319" s="38"/>
    </row>
    <row r="320" spans="4:5" ht="15.75" customHeight="1">
      <c r="D320" s="38"/>
      <c r="E320" s="38"/>
    </row>
    <row r="321" spans="4:5" ht="15.75" customHeight="1">
      <c r="D321" s="38"/>
      <c r="E321" s="38"/>
    </row>
    <row r="322" spans="4:5" ht="15.75" customHeight="1">
      <c r="D322" s="38"/>
      <c r="E322" s="38"/>
    </row>
    <row r="323" spans="4:5" ht="15.75" customHeight="1">
      <c r="D323" s="38"/>
      <c r="E323" s="38"/>
    </row>
    <row r="324" spans="4:5" ht="15.75" customHeight="1">
      <c r="D324" s="38"/>
      <c r="E324" s="38"/>
    </row>
    <row r="325" spans="4:5" ht="15.75" customHeight="1">
      <c r="D325" s="38"/>
      <c r="E325" s="38"/>
    </row>
    <row r="326" spans="4:5" ht="15.75" customHeight="1">
      <c r="D326" s="38"/>
      <c r="E326" s="38"/>
    </row>
    <row r="327" spans="4:5" ht="15.75" customHeight="1">
      <c r="D327" s="38"/>
      <c r="E327" s="38"/>
    </row>
    <row r="328" spans="4:5" ht="15.75" customHeight="1">
      <c r="D328" s="38"/>
      <c r="E328" s="38"/>
    </row>
    <row r="329" spans="4:5" ht="15.75" customHeight="1">
      <c r="D329" s="38"/>
      <c r="E329" s="38"/>
    </row>
    <row r="330" spans="4:5" ht="15.75" customHeight="1">
      <c r="D330" s="38"/>
      <c r="E330" s="38"/>
    </row>
    <row r="331" spans="4:5" ht="15.75" customHeight="1">
      <c r="D331" s="38"/>
      <c r="E331" s="38"/>
    </row>
    <row r="332" spans="4:5" ht="15.75" customHeight="1">
      <c r="D332" s="38"/>
      <c r="E332" s="38"/>
    </row>
    <row r="333" spans="4:5" ht="15.75" customHeight="1">
      <c r="D333" s="38"/>
      <c r="E333" s="38"/>
    </row>
    <row r="334" spans="4:5" ht="15.75" customHeight="1">
      <c r="D334" s="38"/>
      <c r="E334" s="38"/>
    </row>
    <row r="335" spans="4:5" ht="15.75" customHeight="1">
      <c r="D335" s="38"/>
      <c r="E335" s="38"/>
    </row>
    <row r="336" spans="4:5" ht="15.75" customHeight="1">
      <c r="D336" s="38"/>
      <c r="E336" s="38"/>
    </row>
    <row r="337" spans="4:5" ht="15.75" customHeight="1">
      <c r="D337" s="38"/>
      <c r="E337" s="38"/>
    </row>
    <row r="338" spans="4:5" ht="15.75" customHeight="1">
      <c r="D338" s="38"/>
      <c r="E338" s="38"/>
    </row>
    <row r="339" spans="4:5" ht="15.75" customHeight="1">
      <c r="D339" s="38"/>
      <c r="E339" s="38"/>
    </row>
    <row r="340" spans="4:5" ht="15.75" customHeight="1">
      <c r="D340" s="38"/>
      <c r="E340" s="38"/>
    </row>
    <row r="341" spans="4:5" ht="15.75" customHeight="1">
      <c r="D341" s="38"/>
      <c r="E341" s="38"/>
    </row>
    <row r="342" spans="4:5" ht="15.75" customHeight="1">
      <c r="D342" s="38"/>
      <c r="E342" s="38"/>
    </row>
    <row r="343" spans="4:5" ht="15.75" customHeight="1">
      <c r="D343" s="38"/>
      <c r="E343" s="38"/>
    </row>
    <row r="344" spans="4:5" ht="15.75" customHeight="1">
      <c r="D344" s="38"/>
      <c r="E344" s="38"/>
    </row>
    <row r="345" spans="4:5" ht="15.75" customHeight="1">
      <c r="D345" s="38"/>
      <c r="E345" s="38"/>
    </row>
    <row r="346" spans="4:5" ht="15.75" customHeight="1">
      <c r="D346" s="38"/>
      <c r="E346" s="38"/>
    </row>
    <row r="347" spans="4:5" ht="15.75" customHeight="1">
      <c r="D347" s="38"/>
      <c r="E347" s="38"/>
    </row>
    <row r="348" spans="4:5" ht="15.75" customHeight="1">
      <c r="D348" s="38"/>
      <c r="E348" s="38"/>
    </row>
    <row r="349" spans="4:5" ht="15.75" customHeight="1">
      <c r="D349" s="38"/>
      <c r="E349" s="38"/>
    </row>
    <row r="350" spans="4:5" ht="15.75" customHeight="1">
      <c r="D350" s="38"/>
      <c r="E350" s="38"/>
    </row>
    <row r="351" spans="4:5" ht="15.75" customHeight="1">
      <c r="D351" s="38"/>
      <c r="E351" s="38"/>
    </row>
    <row r="352" spans="4:5" ht="15.75" customHeight="1">
      <c r="D352" s="38"/>
      <c r="E352" s="38"/>
    </row>
    <row r="353" spans="4:5" ht="15.75" customHeight="1">
      <c r="D353" s="38"/>
      <c r="E353" s="38"/>
    </row>
    <row r="354" spans="4:5" ht="15.75" customHeight="1">
      <c r="D354" s="38"/>
      <c r="E354" s="38"/>
    </row>
    <row r="355" spans="4:5" ht="15.75" customHeight="1">
      <c r="D355" s="38"/>
      <c r="E355" s="38"/>
    </row>
    <row r="356" spans="4:5" ht="15.75" customHeight="1">
      <c r="D356" s="38"/>
      <c r="E356" s="38"/>
    </row>
    <row r="357" spans="4:5" ht="15.75" customHeight="1">
      <c r="D357" s="38"/>
      <c r="E357" s="38"/>
    </row>
    <row r="358" spans="4:5" ht="15.75" customHeight="1">
      <c r="D358" s="38"/>
      <c r="E358" s="38"/>
    </row>
    <row r="359" spans="4:5" ht="15.75" customHeight="1">
      <c r="D359" s="38"/>
      <c r="E359" s="38"/>
    </row>
    <row r="360" spans="4:5" ht="15.75" customHeight="1">
      <c r="D360" s="38"/>
      <c r="E360" s="38"/>
    </row>
    <row r="361" spans="4:5" ht="15.75" customHeight="1">
      <c r="D361" s="38"/>
      <c r="E361" s="38"/>
    </row>
    <row r="362" spans="4:5" ht="15.75" customHeight="1">
      <c r="D362" s="38"/>
      <c r="E362" s="38"/>
    </row>
    <row r="363" spans="4:5" ht="15.75" customHeight="1">
      <c r="D363" s="38"/>
      <c r="E363" s="38"/>
    </row>
    <row r="364" spans="4:5" ht="15.75" customHeight="1">
      <c r="D364" s="38"/>
      <c r="E364" s="38"/>
    </row>
    <row r="365" spans="4:5" ht="15.75" customHeight="1">
      <c r="D365" s="38"/>
      <c r="E365" s="38"/>
    </row>
    <row r="366" spans="4:5" ht="15.75" customHeight="1">
      <c r="D366" s="38"/>
      <c r="E366" s="38"/>
    </row>
    <row r="367" spans="4:5" ht="15.75" customHeight="1">
      <c r="D367" s="38"/>
      <c r="E367" s="38"/>
    </row>
    <row r="368" spans="4:5" ht="15.75" customHeight="1">
      <c r="D368" s="38"/>
      <c r="E368" s="38"/>
    </row>
    <row r="369" spans="4:5" ht="15.75" customHeight="1">
      <c r="D369" s="38"/>
      <c r="E369" s="38"/>
    </row>
    <row r="370" spans="4:5" ht="15.75" customHeight="1">
      <c r="D370" s="38"/>
      <c r="E370" s="38"/>
    </row>
    <row r="371" spans="4:5" ht="15.75" customHeight="1">
      <c r="D371" s="38"/>
      <c r="E371" s="38"/>
    </row>
    <row r="372" spans="4:5" ht="15.75" customHeight="1">
      <c r="D372" s="38"/>
      <c r="E372" s="38"/>
    </row>
    <row r="373" spans="4:5" ht="15.75" customHeight="1">
      <c r="D373" s="38"/>
      <c r="E373" s="38"/>
    </row>
    <row r="374" spans="4:5" ht="15.75" customHeight="1">
      <c r="D374" s="38"/>
      <c r="E374" s="38"/>
    </row>
    <row r="375" spans="4:5" ht="15.75" customHeight="1">
      <c r="D375" s="38"/>
      <c r="E375" s="38"/>
    </row>
    <row r="376" spans="4:5" ht="15.75" customHeight="1">
      <c r="D376" s="38"/>
      <c r="E376" s="38"/>
    </row>
    <row r="377" spans="4:5" ht="15.75" customHeight="1">
      <c r="D377" s="38"/>
      <c r="E377" s="38"/>
    </row>
    <row r="378" spans="4:5" ht="15.75" customHeight="1">
      <c r="D378" s="38"/>
      <c r="E378" s="38"/>
    </row>
    <row r="379" spans="4:5" ht="15.75" customHeight="1">
      <c r="D379" s="38"/>
      <c r="E379" s="38"/>
    </row>
    <row r="380" spans="4:5" ht="15.75" customHeight="1">
      <c r="D380" s="38"/>
      <c r="E380" s="38"/>
    </row>
    <row r="381" spans="4:5" ht="15.75" customHeight="1">
      <c r="D381" s="38"/>
      <c r="E381" s="38"/>
    </row>
    <row r="382" spans="4:5" ht="15.75" customHeight="1">
      <c r="D382" s="38"/>
      <c r="E382" s="38"/>
    </row>
    <row r="383" spans="4:5" ht="15.75" customHeight="1">
      <c r="D383" s="38"/>
      <c r="E383" s="38"/>
    </row>
    <row r="384" spans="4:5" ht="15.75" customHeight="1">
      <c r="D384" s="38"/>
      <c r="E384" s="38"/>
    </row>
    <row r="385" spans="4:5" ht="15.75" customHeight="1">
      <c r="D385" s="38"/>
      <c r="E385" s="38"/>
    </row>
    <row r="386" spans="4:5" ht="15.75" customHeight="1">
      <c r="D386" s="38"/>
      <c r="E386" s="38"/>
    </row>
    <row r="387" spans="4:5" ht="15.75" customHeight="1">
      <c r="D387" s="38"/>
      <c r="E387" s="38"/>
    </row>
    <row r="388" spans="4:5" ht="15.75" customHeight="1">
      <c r="D388" s="38"/>
      <c r="E388" s="38"/>
    </row>
    <row r="389" spans="4:5" ht="15.75" customHeight="1">
      <c r="D389" s="38"/>
      <c r="E389" s="38"/>
    </row>
    <row r="390" spans="4:5" ht="15.75" customHeight="1">
      <c r="D390" s="38"/>
      <c r="E390" s="38"/>
    </row>
    <row r="391" spans="4:5" ht="15.75" customHeight="1">
      <c r="D391" s="38"/>
      <c r="E391" s="38"/>
    </row>
    <row r="392" spans="4:5" ht="15.75" customHeight="1">
      <c r="D392" s="38"/>
      <c r="E392" s="38"/>
    </row>
    <row r="393" spans="4:5" ht="15.75" customHeight="1">
      <c r="D393" s="38"/>
      <c r="E393" s="38"/>
    </row>
    <row r="394" spans="4:5" ht="15.75" customHeight="1">
      <c r="D394" s="38"/>
      <c r="E394" s="38"/>
    </row>
    <row r="395" spans="4:5" ht="15.75" customHeight="1">
      <c r="D395" s="38"/>
      <c r="E395" s="38"/>
    </row>
    <row r="396" spans="4:5" ht="15.75" customHeight="1">
      <c r="D396" s="38"/>
      <c r="E396" s="38"/>
    </row>
    <row r="397" spans="4:5" ht="15.75" customHeight="1">
      <c r="D397" s="38"/>
      <c r="E397" s="38"/>
    </row>
    <row r="398" spans="4:5" ht="15.75" customHeight="1">
      <c r="D398" s="38"/>
      <c r="E398" s="38"/>
    </row>
    <row r="399" spans="4:5" ht="15.75" customHeight="1">
      <c r="D399" s="38"/>
      <c r="E399" s="38"/>
    </row>
    <row r="400" spans="4:5" ht="15.75" customHeight="1">
      <c r="D400" s="38"/>
      <c r="E400" s="38"/>
    </row>
    <row r="401" spans="4:5" ht="15.75" customHeight="1">
      <c r="D401" s="38"/>
      <c r="E401" s="38"/>
    </row>
    <row r="402" spans="4:5" ht="15.75" customHeight="1">
      <c r="D402" s="38"/>
      <c r="E402" s="38"/>
    </row>
    <row r="403" spans="4:5" ht="15.75" customHeight="1">
      <c r="D403" s="38"/>
      <c r="E403" s="38"/>
    </row>
    <row r="404" spans="4:5" ht="15.75" customHeight="1">
      <c r="D404" s="38"/>
      <c r="E404" s="38"/>
    </row>
    <row r="405" spans="4:5" ht="15.75" customHeight="1">
      <c r="D405" s="38"/>
      <c r="E405" s="38"/>
    </row>
    <row r="406" spans="4:5" ht="15.75" customHeight="1">
      <c r="D406" s="38"/>
      <c r="E406" s="38"/>
    </row>
    <row r="407" spans="4:5" ht="15.75" customHeight="1">
      <c r="D407" s="38"/>
      <c r="E407" s="38"/>
    </row>
    <row r="408" spans="4:5" ht="15.75" customHeight="1">
      <c r="D408" s="38"/>
      <c r="E408" s="38"/>
    </row>
    <row r="409" spans="4:5" ht="15.75" customHeight="1">
      <c r="D409" s="38"/>
      <c r="E409" s="38"/>
    </row>
    <row r="410" spans="4:5" ht="15.75" customHeight="1">
      <c r="D410" s="38"/>
      <c r="E410" s="38"/>
    </row>
    <row r="411" spans="4:5" ht="15.75" customHeight="1">
      <c r="D411" s="38"/>
      <c r="E411" s="38"/>
    </row>
    <row r="412" spans="4:5" ht="15.75" customHeight="1">
      <c r="D412" s="38"/>
      <c r="E412" s="38"/>
    </row>
    <row r="413" spans="4:5" ht="15.75" customHeight="1">
      <c r="D413" s="38"/>
      <c r="E413" s="38"/>
    </row>
    <row r="414" spans="4:5" ht="15.75" customHeight="1">
      <c r="D414" s="38"/>
      <c r="E414" s="38"/>
    </row>
    <row r="415" spans="4:5" ht="15.75" customHeight="1">
      <c r="D415" s="38"/>
      <c r="E415" s="38"/>
    </row>
    <row r="416" spans="4:5" ht="15.75" customHeight="1">
      <c r="D416" s="38"/>
      <c r="E416" s="38"/>
    </row>
    <row r="417" spans="4:5" ht="15.75" customHeight="1">
      <c r="D417" s="38"/>
      <c r="E417" s="38"/>
    </row>
    <row r="418" spans="4:5" ht="15.75" customHeight="1">
      <c r="D418" s="38"/>
      <c r="E418" s="38"/>
    </row>
    <row r="419" spans="4:5" ht="15.75" customHeight="1">
      <c r="D419" s="38"/>
      <c r="E419" s="38"/>
    </row>
    <row r="420" spans="4:5" ht="15.75" customHeight="1">
      <c r="D420" s="38"/>
      <c r="E420" s="38"/>
    </row>
    <row r="421" spans="4:5" ht="15.75" customHeight="1">
      <c r="D421" s="38"/>
      <c r="E421" s="38"/>
    </row>
    <row r="422" spans="4:5" ht="15.75" customHeight="1">
      <c r="D422" s="38"/>
      <c r="E422" s="38"/>
    </row>
    <row r="423" spans="4:5" ht="15.75" customHeight="1">
      <c r="D423" s="38"/>
      <c r="E423" s="38"/>
    </row>
    <row r="424" spans="4:5" ht="15.75" customHeight="1">
      <c r="D424" s="38"/>
      <c r="E424" s="38"/>
    </row>
    <row r="425" spans="4:5" ht="15.75" customHeight="1">
      <c r="D425" s="38"/>
      <c r="E425" s="38"/>
    </row>
    <row r="426" spans="4:5" ht="15.75" customHeight="1">
      <c r="D426" s="38"/>
      <c r="E426" s="38"/>
    </row>
    <row r="427" spans="4:5" ht="15.75" customHeight="1">
      <c r="D427" s="38"/>
      <c r="E427" s="38"/>
    </row>
    <row r="428" spans="4:5" ht="15.75" customHeight="1">
      <c r="D428" s="38"/>
      <c r="E428" s="38"/>
    </row>
    <row r="429" spans="4:5" ht="15.75" customHeight="1">
      <c r="D429" s="38"/>
      <c r="E429" s="38"/>
    </row>
    <row r="430" spans="4:5" ht="15.75" customHeight="1">
      <c r="D430" s="38"/>
      <c r="E430" s="38"/>
    </row>
    <row r="431" spans="4:5" ht="15.75" customHeight="1">
      <c r="D431" s="38"/>
      <c r="E431" s="38"/>
    </row>
    <row r="432" spans="4:5" ht="15.75" customHeight="1">
      <c r="D432" s="38"/>
      <c r="E432" s="38"/>
    </row>
    <row r="433" spans="4:5" ht="15.75" customHeight="1">
      <c r="D433" s="38"/>
      <c r="E433" s="38"/>
    </row>
    <row r="434" spans="4:5" ht="15.75" customHeight="1">
      <c r="D434" s="38"/>
      <c r="E434" s="38"/>
    </row>
    <row r="435" spans="4:5" ht="15.75" customHeight="1">
      <c r="D435" s="38"/>
      <c r="E435" s="38"/>
    </row>
    <row r="436" spans="4:5" ht="15.75" customHeight="1">
      <c r="D436" s="38"/>
      <c r="E436" s="38"/>
    </row>
    <row r="437" spans="4:5" ht="15.75" customHeight="1">
      <c r="D437" s="38"/>
      <c r="E437" s="38"/>
    </row>
    <row r="438" spans="4:5" ht="15.75" customHeight="1">
      <c r="D438" s="38"/>
      <c r="E438" s="38"/>
    </row>
    <row r="439" spans="4:5" ht="15.75" customHeight="1">
      <c r="D439" s="38"/>
      <c r="E439" s="38"/>
    </row>
    <row r="440" spans="4:5" ht="15.75" customHeight="1">
      <c r="D440" s="38"/>
      <c r="E440" s="38"/>
    </row>
    <row r="441" spans="4:5" ht="15.75" customHeight="1">
      <c r="D441" s="38"/>
      <c r="E441" s="38"/>
    </row>
    <row r="442" spans="4:5" ht="15.75" customHeight="1">
      <c r="D442" s="38"/>
      <c r="E442" s="38"/>
    </row>
    <row r="443" spans="4:5" ht="15.75" customHeight="1">
      <c r="D443" s="38"/>
      <c r="E443" s="38"/>
    </row>
    <row r="444" spans="4:5" ht="15.75" customHeight="1">
      <c r="D444" s="38"/>
      <c r="E444" s="38"/>
    </row>
    <row r="445" spans="4:5" ht="15.75" customHeight="1">
      <c r="D445" s="38"/>
      <c r="E445" s="38"/>
    </row>
    <row r="446" spans="4:5" ht="15.75" customHeight="1">
      <c r="D446" s="38"/>
      <c r="E446" s="38"/>
    </row>
    <row r="447" spans="4:5" ht="15.75" customHeight="1">
      <c r="D447" s="38"/>
      <c r="E447" s="38"/>
    </row>
    <row r="448" spans="4:5" ht="15.75" customHeight="1">
      <c r="D448" s="38"/>
      <c r="E448" s="38"/>
    </row>
    <row r="449" spans="4:5" ht="15.75" customHeight="1">
      <c r="D449" s="38"/>
      <c r="E449" s="38"/>
    </row>
    <row r="450" spans="4:5" ht="15.75" customHeight="1">
      <c r="D450" s="38"/>
      <c r="E450" s="38"/>
    </row>
    <row r="451" spans="4:5" ht="15.75" customHeight="1">
      <c r="D451" s="38"/>
      <c r="E451" s="38"/>
    </row>
    <row r="452" spans="4:5" ht="15.75" customHeight="1">
      <c r="D452" s="38"/>
      <c r="E452" s="38"/>
    </row>
    <row r="453" spans="4:5" ht="15.75" customHeight="1">
      <c r="D453" s="38"/>
      <c r="E453" s="38"/>
    </row>
    <row r="454" spans="4:5" ht="15.75" customHeight="1">
      <c r="D454" s="38"/>
      <c r="E454" s="38"/>
    </row>
    <row r="455" spans="4:5" ht="15.75" customHeight="1">
      <c r="D455" s="38"/>
      <c r="E455" s="38"/>
    </row>
    <row r="456" spans="4:5" ht="15.75" customHeight="1">
      <c r="D456" s="38"/>
      <c r="E456" s="38"/>
    </row>
    <row r="457" spans="4:5" ht="15.75" customHeight="1">
      <c r="D457" s="38"/>
      <c r="E457" s="38"/>
    </row>
    <row r="458" spans="4:5" ht="15.75" customHeight="1">
      <c r="D458" s="38"/>
      <c r="E458" s="38"/>
    </row>
    <row r="459" spans="4:5" ht="15.75" customHeight="1">
      <c r="D459" s="38"/>
      <c r="E459" s="38"/>
    </row>
    <row r="460" spans="4:5" ht="15.75" customHeight="1">
      <c r="D460" s="38"/>
      <c r="E460" s="38"/>
    </row>
    <row r="461" spans="4:5" ht="15.75" customHeight="1">
      <c r="D461" s="38"/>
      <c r="E461" s="38"/>
    </row>
    <row r="462" spans="4:5" ht="15.75" customHeight="1">
      <c r="D462" s="38"/>
      <c r="E462" s="38"/>
    </row>
    <row r="463" spans="4:5" ht="15.75" customHeight="1">
      <c r="D463" s="38"/>
      <c r="E463" s="38"/>
    </row>
    <row r="464" spans="4:5" ht="15.75" customHeight="1">
      <c r="D464" s="38"/>
      <c r="E464" s="38"/>
    </row>
    <row r="465" spans="4:5" ht="15.75" customHeight="1">
      <c r="D465" s="38"/>
      <c r="E465" s="38"/>
    </row>
    <row r="466" spans="4:5" ht="15.75" customHeight="1">
      <c r="D466" s="38"/>
      <c r="E466" s="38"/>
    </row>
    <row r="467" spans="4:5" ht="15.75" customHeight="1">
      <c r="D467" s="38"/>
      <c r="E467" s="38"/>
    </row>
    <row r="468" spans="4:5" ht="15.75" customHeight="1">
      <c r="D468" s="38"/>
      <c r="E468" s="38"/>
    </row>
    <row r="469" spans="4:5" ht="15.75" customHeight="1">
      <c r="D469" s="38"/>
      <c r="E469" s="38"/>
    </row>
    <row r="470" spans="4:5" ht="15.75" customHeight="1">
      <c r="D470" s="38"/>
      <c r="E470" s="38"/>
    </row>
    <row r="471" spans="4:5" ht="15.75" customHeight="1">
      <c r="D471" s="38"/>
      <c r="E471" s="38"/>
    </row>
    <row r="472" spans="4:5" ht="15.75" customHeight="1">
      <c r="D472" s="38"/>
      <c r="E472" s="38"/>
    </row>
    <row r="473" spans="4:5" ht="15.75" customHeight="1">
      <c r="D473" s="38"/>
      <c r="E473" s="38"/>
    </row>
    <row r="474" spans="4:5" ht="15.75" customHeight="1">
      <c r="D474" s="38"/>
      <c r="E474" s="38"/>
    </row>
    <row r="475" spans="4:5" ht="15.75" customHeight="1">
      <c r="D475" s="38"/>
      <c r="E475" s="38"/>
    </row>
    <row r="476" spans="4:5" ht="15.75" customHeight="1">
      <c r="D476" s="38"/>
      <c r="E476" s="38"/>
    </row>
    <row r="477" spans="4:5" ht="15.75" customHeight="1">
      <c r="D477" s="38"/>
      <c r="E477" s="38"/>
    </row>
    <row r="478" spans="4:5" ht="15.75" customHeight="1">
      <c r="D478" s="38"/>
      <c r="E478" s="38"/>
    </row>
    <row r="479" spans="4:5" ht="15.75" customHeight="1">
      <c r="D479" s="38"/>
      <c r="E479" s="38"/>
    </row>
    <row r="480" spans="4:5" ht="15.75" customHeight="1">
      <c r="D480" s="38"/>
      <c r="E480" s="38"/>
    </row>
    <row r="481" spans="4:5" ht="15.75" customHeight="1">
      <c r="D481" s="38"/>
      <c r="E481" s="38"/>
    </row>
    <row r="482" spans="4:5" ht="15.75" customHeight="1">
      <c r="D482" s="38"/>
      <c r="E482" s="38"/>
    </row>
    <row r="483" spans="4:5" ht="15.75" customHeight="1">
      <c r="D483" s="38"/>
      <c r="E483" s="38"/>
    </row>
    <row r="484" spans="4:5" ht="15.75" customHeight="1">
      <c r="D484" s="38"/>
      <c r="E484" s="38"/>
    </row>
    <row r="485" spans="4:5" ht="15.75" customHeight="1">
      <c r="D485" s="38"/>
      <c r="E485" s="38"/>
    </row>
    <row r="486" spans="4:5" ht="15.75" customHeight="1">
      <c r="D486" s="38"/>
      <c r="E486" s="38"/>
    </row>
    <row r="487" spans="4:5" ht="15.75" customHeight="1">
      <c r="D487" s="38"/>
      <c r="E487" s="38"/>
    </row>
    <row r="488" spans="4:5" ht="15.75" customHeight="1">
      <c r="D488" s="38"/>
      <c r="E488" s="38"/>
    </row>
    <row r="489" spans="4:5" ht="15.75" customHeight="1">
      <c r="D489" s="38"/>
      <c r="E489" s="38"/>
    </row>
    <row r="490" spans="4:5" ht="15.75" customHeight="1">
      <c r="D490" s="38"/>
      <c r="E490" s="38"/>
    </row>
    <row r="491" spans="4:5" ht="15.75" customHeight="1">
      <c r="D491" s="38"/>
      <c r="E491" s="38"/>
    </row>
    <row r="492" spans="4:5" ht="15.75" customHeight="1">
      <c r="D492" s="38"/>
      <c r="E492" s="38"/>
    </row>
    <row r="493" spans="4:5" ht="15.75" customHeight="1">
      <c r="D493" s="38"/>
      <c r="E493" s="38"/>
    </row>
    <row r="494" spans="4:5" ht="15.75" customHeight="1">
      <c r="D494" s="38"/>
      <c r="E494" s="38"/>
    </row>
    <row r="495" spans="4:5" ht="15.75" customHeight="1">
      <c r="D495" s="38"/>
      <c r="E495" s="38"/>
    </row>
    <row r="496" spans="4:5" ht="15.75" customHeight="1">
      <c r="D496" s="38"/>
      <c r="E496" s="38"/>
    </row>
    <row r="497" spans="4:5" ht="15.75" customHeight="1">
      <c r="D497" s="38"/>
      <c r="E497" s="38"/>
    </row>
    <row r="498" spans="4:5" ht="15.75" customHeight="1">
      <c r="D498" s="38"/>
      <c r="E498" s="38"/>
    </row>
    <row r="499" spans="4:5" ht="15.75" customHeight="1">
      <c r="D499" s="38"/>
      <c r="E499" s="38"/>
    </row>
    <row r="500" spans="4:5" ht="15.75" customHeight="1">
      <c r="D500" s="38"/>
      <c r="E500" s="38"/>
    </row>
    <row r="501" spans="4:5" ht="15.75" customHeight="1">
      <c r="D501" s="38"/>
      <c r="E501" s="38"/>
    </row>
    <row r="502" spans="4:5" ht="15.75" customHeight="1">
      <c r="D502" s="38"/>
      <c r="E502" s="38"/>
    </row>
    <row r="503" spans="4:5" ht="15.75" customHeight="1">
      <c r="D503" s="38"/>
      <c r="E503" s="38"/>
    </row>
    <row r="504" spans="4:5" ht="15.75" customHeight="1">
      <c r="D504" s="38"/>
      <c r="E504" s="38"/>
    </row>
    <row r="505" spans="4:5" ht="15.75" customHeight="1">
      <c r="D505" s="38"/>
      <c r="E505" s="38"/>
    </row>
    <row r="506" spans="4:5" ht="15.75" customHeight="1">
      <c r="D506" s="38"/>
      <c r="E506" s="38"/>
    </row>
    <row r="507" spans="4:5" ht="15.75" customHeight="1">
      <c r="D507" s="38"/>
      <c r="E507" s="38"/>
    </row>
    <row r="508" spans="4:5" ht="15.75" customHeight="1">
      <c r="D508" s="38"/>
      <c r="E508" s="38"/>
    </row>
    <row r="509" spans="4:5" ht="15.75" customHeight="1">
      <c r="D509" s="38"/>
      <c r="E509" s="38"/>
    </row>
    <row r="510" spans="4:5" ht="15.75" customHeight="1">
      <c r="D510" s="38"/>
      <c r="E510" s="38"/>
    </row>
    <row r="511" spans="4:5" ht="15.75" customHeight="1">
      <c r="D511" s="38"/>
      <c r="E511" s="38"/>
    </row>
    <row r="512" spans="4:5" ht="15.75" customHeight="1">
      <c r="D512" s="38"/>
      <c r="E512" s="38"/>
    </row>
    <row r="513" spans="4:5" ht="15.75" customHeight="1">
      <c r="D513" s="38"/>
      <c r="E513" s="38"/>
    </row>
    <row r="514" spans="4:5" ht="15.75" customHeight="1">
      <c r="D514" s="38"/>
      <c r="E514" s="38"/>
    </row>
    <row r="515" spans="4:5" ht="15.75" customHeight="1">
      <c r="D515" s="38"/>
      <c r="E515" s="38"/>
    </row>
    <row r="516" spans="4:5" ht="15.75" customHeight="1">
      <c r="D516" s="38"/>
      <c r="E516" s="38"/>
    </row>
    <row r="517" spans="4:5" ht="15.75" customHeight="1">
      <c r="D517" s="38"/>
      <c r="E517" s="38"/>
    </row>
    <row r="518" spans="4:5" ht="15.75" customHeight="1">
      <c r="D518" s="38"/>
      <c r="E518" s="38"/>
    </row>
    <row r="519" spans="4:5" ht="15.75" customHeight="1">
      <c r="D519" s="38"/>
      <c r="E519" s="38"/>
    </row>
    <row r="520" spans="4:5" ht="15.75" customHeight="1">
      <c r="D520" s="38"/>
      <c r="E520" s="38"/>
    </row>
    <row r="521" spans="4:5" ht="15.75" customHeight="1">
      <c r="D521" s="38"/>
      <c r="E521" s="38"/>
    </row>
    <row r="522" spans="4:5" ht="15.75" customHeight="1">
      <c r="D522" s="38"/>
      <c r="E522" s="38"/>
    </row>
    <row r="523" spans="4:5" ht="15.75" customHeight="1">
      <c r="D523" s="38"/>
      <c r="E523" s="38"/>
    </row>
    <row r="524" spans="4:5" ht="15.75" customHeight="1">
      <c r="D524" s="38"/>
      <c r="E524" s="38"/>
    </row>
    <row r="525" spans="4:5" ht="15.75" customHeight="1">
      <c r="D525" s="38"/>
      <c r="E525" s="38"/>
    </row>
    <row r="526" spans="4:5" ht="15.75" customHeight="1">
      <c r="D526" s="38"/>
      <c r="E526" s="38"/>
    </row>
    <row r="527" spans="4:5" ht="15.75" customHeight="1">
      <c r="D527" s="38"/>
      <c r="E527" s="38"/>
    </row>
    <row r="528" spans="4:5" ht="15.75" customHeight="1">
      <c r="D528" s="38"/>
      <c r="E528" s="38"/>
    </row>
    <row r="529" spans="4:5" ht="15.75" customHeight="1">
      <c r="D529" s="38"/>
      <c r="E529" s="38"/>
    </row>
    <row r="530" spans="4:5" ht="15.75" customHeight="1">
      <c r="D530" s="38"/>
      <c r="E530" s="38"/>
    </row>
    <row r="531" spans="4:5" ht="15.75" customHeight="1">
      <c r="D531" s="38"/>
      <c r="E531" s="38"/>
    </row>
    <row r="532" spans="4:5" ht="15.75" customHeight="1">
      <c r="D532" s="38"/>
      <c r="E532" s="38"/>
    </row>
    <row r="533" spans="4:5" ht="15.75" customHeight="1">
      <c r="D533" s="38"/>
      <c r="E533" s="38"/>
    </row>
    <row r="534" spans="4:5" ht="15.75" customHeight="1">
      <c r="D534" s="38"/>
      <c r="E534" s="38"/>
    </row>
    <row r="535" spans="4:5" ht="15.75" customHeight="1">
      <c r="D535" s="38"/>
      <c r="E535" s="38"/>
    </row>
    <row r="536" spans="4:5" ht="15.75" customHeight="1">
      <c r="D536" s="38"/>
      <c r="E536" s="38"/>
    </row>
    <row r="537" spans="4:5" ht="15.75" customHeight="1">
      <c r="D537" s="38"/>
      <c r="E537" s="38"/>
    </row>
    <row r="538" spans="4:5" ht="15.75" customHeight="1">
      <c r="D538" s="38"/>
      <c r="E538" s="38"/>
    </row>
    <row r="539" spans="4:5" ht="15.75" customHeight="1">
      <c r="D539" s="38"/>
      <c r="E539" s="38"/>
    </row>
    <row r="540" spans="4:5" ht="15.75" customHeight="1">
      <c r="D540" s="38"/>
      <c r="E540" s="38"/>
    </row>
    <row r="541" spans="4:5" ht="15.75" customHeight="1">
      <c r="D541" s="38"/>
      <c r="E541" s="38"/>
    </row>
    <row r="542" spans="4:5" ht="15.75" customHeight="1">
      <c r="D542" s="38"/>
      <c r="E542" s="38"/>
    </row>
    <row r="543" spans="4:5" ht="15.75" customHeight="1">
      <c r="D543" s="38"/>
      <c r="E543" s="38"/>
    </row>
    <row r="544" spans="4:5" ht="15.75" customHeight="1">
      <c r="D544" s="38"/>
      <c r="E544" s="38"/>
    </row>
    <row r="545" spans="4:5" ht="15.75" customHeight="1">
      <c r="D545" s="38"/>
      <c r="E545" s="38"/>
    </row>
    <row r="546" spans="4:5" ht="15.75" customHeight="1">
      <c r="D546" s="38"/>
      <c r="E546" s="38"/>
    </row>
    <row r="547" spans="4:5" ht="15.75" customHeight="1">
      <c r="D547" s="38"/>
      <c r="E547" s="38"/>
    </row>
    <row r="548" spans="4:5" ht="15.75" customHeight="1">
      <c r="D548" s="38"/>
      <c r="E548" s="38"/>
    </row>
    <row r="549" spans="4:5" ht="15.75" customHeight="1">
      <c r="D549" s="38"/>
      <c r="E549" s="38"/>
    </row>
    <row r="550" spans="4:5" ht="15.75" customHeight="1">
      <c r="D550" s="38"/>
      <c r="E550" s="38"/>
    </row>
    <row r="551" spans="4:5" ht="15.75" customHeight="1">
      <c r="D551" s="38"/>
      <c r="E551" s="38"/>
    </row>
    <row r="552" spans="4:5" ht="15.75" customHeight="1">
      <c r="D552" s="38"/>
      <c r="E552" s="38"/>
    </row>
    <row r="553" spans="4:5" ht="15.75" customHeight="1">
      <c r="D553" s="38"/>
      <c r="E553" s="38"/>
    </row>
    <row r="554" spans="4:5" ht="15.75" customHeight="1">
      <c r="D554" s="38"/>
      <c r="E554" s="38"/>
    </row>
    <row r="555" spans="4:5" ht="15.75" customHeight="1">
      <c r="D555" s="38"/>
      <c r="E555" s="38"/>
    </row>
    <row r="556" spans="4:5" ht="15.75" customHeight="1">
      <c r="D556" s="38"/>
      <c r="E556" s="38"/>
    </row>
    <row r="557" spans="4:5" ht="15.75" customHeight="1">
      <c r="D557" s="38"/>
      <c r="E557" s="38"/>
    </row>
    <row r="558" spans="4:5" ht="15.75" customHeight="1">
      <c r="D558" s="38"/>
      <c r="E558" s="38"/>
    </row>
    <row r="559" spans="4:5" ht="15.75" customHeight="1">
      <c r="D559" s="38"/>
      <c r="E559" s="38"/>
    </row>
    <row r="560" spans="4:5" ht="15.75" customHeight="1">
      <c r="D560" s="38"/>
      <c r="E560" s="38"/>
    </row>
    <row r="561" spans="4:5" ht="15.75" customHeight="1">
      <c r="D561" s="38"/>
      <c r="E561" s="38"/>
    </row>
    <row r="562" spans="4:5" ht="15.75" customHeight="1">
      <c r="D562" s="38"/>
      <c r="E562" s="38"/>
    </row>
    <row r="563" spans="4:5" ht="15.75" customHeight="1">
      <c r="D563" s="38"/>
      <c r="E563" s="38"/>
    </row>
    <row r="564" spans="4:5" ht="15.75" customHeight="1">
      <c r="D564" s="38"/>
      <c r="E564" s="38"/>
    </row>
    <row r="565" spans="4:5" ht="15.75" customHeight="1">
      <c r="D565" s="38"/>
      <c r="E565" s="38"/>
    </row>
    <row r="566" spans="4:5" ht="15.75" customHeight="1">
      <c r="D566" s="38"/>
      <c r="E566" s="38"/>
    </row>
    <row r="567" spans="4:5" ht="15.75" customHeight="1">
      <c r="D567" s="38"/>
      <c r="E567" s="38"/>
    </row>
    <row r="568" spans="4:5" ht="15.75" customHeight="1">
      <c r="D568" s="38"/>
      <c r="E568" s="38"/>
    </row>
    <row r="569" spans="4:5" ht="15.75" customHeight="1">
      <c r="D569" s="38"/>
      <c r="E569" s="38"/>
    </row>
    <row r="570" spans="4:5" ht="15.75" customHeight="1">
      <c r="D570" s="38"/>
      <c r="E570" s="38"/>
    </row>
    <row r="571" spans="4:5" ht="15.75" customHeight="1">
      <c r="D571" s="38"/>
      <c r="E571" s="38"/>
    </row>
    <row r="572" spans="4:5" ht="15.75" customHeight="1">
      <c r="D572" s="38"/>
      <c r="E572" s="38"/>
    </row>
    <row r="573" spans="4:5" ht="15.75" customHeight="1">
      <c r="D573" s="38"/>
      <c r="E573" s="38"/>
    </row>
    <row r="574" spans="4:5" ht="15.75" customHeight="1">
      <c r="D574" s="38"/>
      <c r="E574" s="38"/>
    </row>
    <row r="575" spans="4:5" ht="15.75" customHeight="1">
      <c r="D575" s="38"/>
      <c r="E575" s="38"/>
    </row>
    <row r="576" spans="4:5" ht="15.75" customHeight="1">
      <c r="D576" s="38"/>
      <c r="E576" s="38"/>
    </row>
    <row r="577" spans="4:5" ht="15.75" customHeight="1">
      <c r="D577" s="38"/>
      <c r="E577" s="38"/>
    </row>
    <row r="578" spans="4:5" ht="15.75" customHeight="1">
      <c r="D578" s="38"/>
      <c r="E578" s="38"/>
    </row>
    <row r="579" spans="4:5" ht="15.75" customHeight="1">
      <c r="D579" s="38"/>
      <c r="E579" s="38"/>
    </row>
    <row r="580" spans="4:5" ht="15.75" customHeight="1">
      <c r="D580" s="38"/>
      <c r="E580" s="38"/>
    </row>
    <row r="581" spans="4:5" ht="15.75" customHeight="1">
      <c r="D581" s="38"/>
      <c r="E581" s="38"/>
    </row>
    <row r="582" spans="4:5" ht="15.75" customHeight="1">
      <c r="D582" s="38"/>
      <c r="E582" s="38"/>
    </row>
    <row r="583" spans="4:5" ht="15.75" customHeight="1">
      <c r="D583" s="38"/>
      <c r="E583" s="38"/>
    </row>
    <row r="584" spans="4:5" ht="15.75" customHeight="1">
      <c r="D584" s="38"/>
      <c r="E584" s="38"/>
    </row>
    <row r="585" spans="4:5" ht="15.75" customHeight="1">
      <c r="D585" s="38"/>
      <c r="E585" s="38"/>
    </row>
    <row r="586" spans="4:5" ht="15.75" customHeight="1">
      <c r="D586" s="38"/>
      <c r="E586" s="38"/>
    </row>
    <row r="587" spans="4:5" ht="15.75" customHeight="1">
      <c r="D587" s="38"/>
      <c r="E587" s="38"/>
    </row>
    <row r="588" spans="4:5" ht="15.75" customHeight="1">
      <c r="D588" s="38"/>
      <c r="E588" s="38"/>
    </row>
    <row r="589" spans="4:5" ht="15.75" customHeight="1">
      <c r="D589" s="38"/>
      <c r="E589" s="38"/>
    </row>
    <row r="590" spans="4:5" ht="15.75" customHeight="1">
      <c r="D590" s="38"/>
      <c r="E590" s="38"/>
    </row>
    <row r="591" spans="4:5" ht="15.75" customHeight="1">
      <c r="D591" s="38"/>
      <c r="E591" s="38"/>
    </row>
    <row r="592" spans="4:5" ht="15.75" customHeight="1">
      <c r="D592" s="38"/>
      <c r="E592" s="38"/>
    </row>
    <row r="593" spans="4:5" ht="15.75" customHeight="1">
      <c r="D593" s="38"/>
      <c r="E593" s="38"/>
    </row>
    <row r="594" spans="4:5" ht="15.75" customHeight="1">
      <c r="D594" s="38"/>
      <c r="E594" s="38"/>
    </row>
    <row r="595" spans="4:5" ht="15.75" customHeight="1">
      <c r="D595" s="38"/>
      <c r="E595" s="38"/>
    </row>
    <row r="596" spans="4:5" ht="15.75" customHeight="1">
      <c r="D596" s="38"/>
      <c r="E596" s="38"/>
    </row>
    <row r="597" spans="4:5" ht="15.75" customHeight="1">
      <c r="D597" s="38"/>
      <c r="E597" s="38"/>
    </row>
    <row r="598" spans="4:5" ht="15.75" customHeight="1">
      <c r="D598" s="38"/>
      <c r="E598" s="38"/>
    </row>
    <row r="599" spans="4:5" ht="15.75" customHeight="1">
      <c r="D599" s="38"/>
      <c r="E599" s="38"/>
    </row>
    <row r="600" spans="4:5" ht="15.75" customHeight="1">
      <c r="D600" s="38"/>
      <c r="E600" s="38"/>
    </row>
    <row r="601" spans="4:5" ht="15.75" customHeight="1">
      <c r="D601" s="38"/>
      <c r="E601" s="38"/>
    </row>
    <row r="602" spans="4:5" ht="15.75" customHeight="1">
      <c r="D602" s="38"/>
      <c r="E602" s="38"/>
    </row>
    <row r="603" spans="4:5" ht="15.75" customHeight="1">
      <c r="D603" s="38"/>
      <c r="E603" s="38"/>
    </row>
    <row r="604" spans="4:5" ht="15.75" customHeight="1">
      <c r="D604" s="38"/>
      <c r="E604" s="38"/>
    </row>
    <row r="605" spans="4:5" ht="15.75" customHeight="1">
      <c r="D605" s="38"/>
      <c r="E605" s="38"/>
    </row>
    <row r="606" spans="4:5" ht="15.75" customHeight="1">
      <c r="D606" s="38"/>
      <c r="E606" s="38"/>
    </row>
    <row r="607" spans="4:5" ht="15.75" customHeight="1">
      <c r="D607" s="38"/>
      <c r="E607" s="38"/>
    </row>
    <row r="608" spans="4:5" ht="15.75" customHeight="1">
      <c r="D608" s="38"/>
      <c r="E608" s="38"/>
    </row>
    <row r="609" spans="4:5" ht="15.75" customHeight="1">
      <c r="D609" s="38"/>
      <c r="E609" s="38"/>
    </row>
    <row r="610" spans="4:5" ht="15.75" customHeight="1">
      <c r="D610" s="38"/>
      <c r="E610" s="38"/>
    </row>
    <row r="611" spans="4:5" ht="15.75" customHeight="1">
      <c r="D611" s="38"/>
      <c r="E611" s="38"/>
    </row>
    <row r="612" spans="4:5" ht="15.75" customHeight="1">
      <c r="D612" s="38"/>
      <c r="E612" s="38"/>
    </row>
    <row r="613" spans="4:5" ht="15.75" customHeight="1">
      <c r="D613" s="38"/>
      <c r="E613" s="38"/>
    </row>
    <row r="614" spans="4:5" ht="15.75" customHeight="1">
      <c r="D614" s="38"/>
      <c r="E614" s="38"/>
    </row>
    <row r="615" spans="4:5" ht="15.75" customHeight="1">
      <c r="D615" s="38"/>
      <c r="E615" s="38"/>
    </row>
    <row r="616" spans="4:5" ht="15.75" customHeight="1">
      <c r="D616" s="38"/>
      <c r="E616" s="38"/>
    </row>
    <row r="617" spans="4:5" ht="15.75" customHeight="1">
      <c r="D617" s="38"/>
      <c r="E617" s="38"/>
    </row>
    <row r="618" spans="4:5" ht="15.75" customHeight="1">
      <c r="D618" s="38"/>
      <c r="E618" s="38"/>
    </row>
    <row r="619" spans="4:5" ht="15.75" customHeight="1">
      <c r="D619" s="38"/>
      <c r="E619" s="38"/>
    </row>
    <row r="620" spans="4:5" ht="15.75" customHeight="1">
      <c r="D620" s="38"/>
      <c r="E620" s="38"/>
    </row>
    <row r="621" spans="4:5" ht="15.75" customHeight="1">
      <c r="D621" s="38"/>
      <c r="E621" s="38"/>
    </row>
    <row r="622" spans="4:5" ht="15.75" customHeight="1">
      <c r="D622" s="38"/>
      <c r="E622" s="38"/>
    </row>
    <row r="623" spans="4:5" ht="15.75" customHeight="1">
      <c r="D623" s="38"/>
      <c r="E623" s="38"/>
    </row>
    <row r="624" spans="4:5" ht="15.75" customHeight="1">
      <c r="D624" s="38"/>
      <c r="E624" s="38"/>
    </row>
    <row r="625" spans="4:5" ht="15.75" customHeight="1">
      <c r="D625" s="38"/>
      <c r="E625" s="38"/>
    </row>
    <row r="626" spans="4:5" ht="15.75" customHeight="1">
      <c r="D626" s="38"/>
      <c r="E626" s="38"/>
    </row>
    <row r="627" spans="4:5" ht="15.75" customHeight="1">
      <c r="D627" s="38"/>
      <c r="E627" s="38"/>
    </row>
    <row r="628" spans="4:5" ht="15.75" customHeight="1">
      <c r="D628" s="38"/>
      <c r="E628" s="38"/>
    </row>
    <row r="629" spans="4:5" ht="15.75" customHeight="1">
      <c r="D629" s="38"/>
      <c r="E629" s="38"/>
    </row>
    <row r="630" spans="4:5" ht="15.75" customHeight="1">
      <c r="D630" s="38"/>
      <c r="E630" s="38"/>
    </row>
    <row r="631" spans="4:5" ht="15.75" customHeight="1">
      <c r="D631" s="38"/>
      <c r="E631" s="38"/>
    </row>
    <row r="632" spans="4:5" ht="15.75" customHeight="1">
      <c r="D632" s="38"/>
      <c r="E632" s="38"/>
    </row>
    <row r="633" spans="4:5" ht="15.75" customHeight="1">
      <c r="D633" s="38"/>
      <c r="E633" s="38"/>
    </row>
    <row r="634" spans="4:5" ht="15.75" customHeight="1">
      <c r="D634" s="38"/>
      <c r="E634" s="38"/>
    </row>
    <row r="635" spans="4:5" ht="15.75" customHeight="1">
      <c r="D635" s="38"/>
      <c r="E635" s="38"/>
    </row>
    <row r="636" spans="4:5" ht="15.75" customHeight="1">
      <c r="D636" s="38"/>
      <c r="E636" s="38"/>
    </row>
    <row r="637" spans="4:5" ht="15.75" customHeight="1">
      <c r="D637" s="38"/>
      <c r="E637" s="38"/>
    </row>
    <row r="638" spans="4:5" ht="15.75" customHeight="1">
      <c r="D638" s="38"/>
      <c r="E638" s="38"/>
    </row>
    <row r="639" spans="4:5" ht="15.75" customHeight="1">
      <c r="D639" s="38"/>
      <c r="E639" s="38"/>
    </row>
    <row r="640" spans="4:5" ht="15.75" customHeight="1">
      <c r="D640" s="38"/>
      <c r="E640" s="38"/>
    </row>
    <row r="641" spans="4:5" ht="15.75" customHeight="1">
      <c r="D641" s="38"/>
      <c r="E641" s="38"/>
    </row>
    <row r="642" spans="4:5" ht="15.75" customHeight="1">
      <c r="D642" s="38"/>
      <c r="E642" s="38"/>
    </row>
    <row r="643" spans="4:5" ht="15.75" customHeight="1">
      <c r="D643" s="38"/>
      <c r="E643" s="38"/>
    </row>
    <row r="644" spans="4:5" ht="15.75" customHeight="1">
      <c r="D644" s="38"/>
      <c r="E644" s="38"/>
    </row>
    <row r="645" spans="4:5" ht="15.75" customHeight="1">
      <c r="D645" s="38"/>
      <c r="E645" s="38"/>
    </row>
    <row r="646" spans="4:5" ht="15.75" customHeight="1">
      <c r="D646" s="38"/>
      <c r="E646" s="38"/>
    </row>
    <row r="647" spans="4:5" ht="15.75" customHeight="1">
      <c r="D647" s="38"/>
      <c r="E647" s="38"/>
    </row>
    <row r="648" spans="4:5" ht="15.75" customHeight="1">
      <c r="D648" s="38"/>
      <c r="E648" s="38"/>
    </row>
    <row r="649" spans="4:5" ht="15.75" customHeight="1">
      <c r="D649" s="38"/>
      <c r="E649" s="38"/>
    </row>
    <row r="650" spans="4:5" ht="15.75" customHeight="1">
      <c r="D650" s="38"/>
      <c r="E650" s="38"/>
    </row>
    <row r="651" spans="4:5" ht="15.75" customHeight="1">
      <c r="D651" s="38"/>
      <c r="E651" s="38"/>
    </row>
    <row r="652" spans="4:5" ht="15.75" customHeight="1">
      <c r="D652" s="38"/>
      <c r="E652" s="38"/>
    </row>
    <row r="653" spans="4:5" ht="15.75" customHeight="1">
      <c r="D653" s="38"/>
      <c r="E653" s="38"/>
    </row>
    <row r="654" spans="4:5" ht="15.75" customHeight="1">
      <c r="D654" s="38"/>
      <c r="E654" s="38"/>
    </row>
    <row r="655" spans="4:5" ht="15.75" customHeight="1">
      <c r="D655" s="38"/>
      <c r="E655" s="38"/>
    </row>
    <row r="656" spans="4:5" ht="15.75" customHeight="1">
      <c r="D656" s="38"/>
      <c r="E656" s="38"/>
    </row>
    <row r="657" spans="4:5" ht="15.75" customHeight="1">
      <c r="D657" s="38"/>
      <c r="E657" s="38"/>
    </row>
    <row r="658" spans="4:5" ht="15.75" customHeight="1">
      <c r="D658" s="38"/>
      <c r="E658" s="38"/>
    </row>
    <row r="659" spans="4:5" ht="15.75" customHeight="1">
      <c r="D659" s="38"/>
      <c r="E659" s="38"/>
    </row>
    <row r="660" spans="4:5" ht="15.75" customHeight="1">
      <c r="D660" s="38"/>
      <c r="E660" s="38"/>
    </row>
    <row r="661" spans="4:5" ht="15.75" customHeight="1">
      <c r="D661" s="38"/>
      <c r="E661" s="38"/>
    </row>
    <row r="662" spans="4:5" ht="15.75" customHeight="1">
      <c r="D662" s="38"/>
      <c r="E662" s="38"/>
    </row>
    <row r="663" spans="4:5" ht="15.75" customHeight="1">
      <c r="D663" s="38"/>
      <c r="E663" s="38"/>
    </row>
    <row r="664" spans="4:5" ht="15.75" customHeight="1">
      <c r="D664" s="38"/>
      <c r="E664" s="38"/>
    </row>
    <row r="665" spans="4:5" ht="15.75" customHeight="1">
      <c r="D665" s="38"/>
      <c r="E665" s="38"/>
    </row>
    <row r="666" spans="4:5" ht="15.75" customHeight="1">
      <c r="D666" s="38"/>
      <c r="E666" s="38"/>
    </row>
    <row r="667" spans="4:5" ht="15.75" customHeight="1">
      <c r="D667" s="38"/>
      <c r="E667" s="38"/>
    </row>
    <row r="668" spans="4:5" ht="15.75" customHeight="1">
      <c r="D668" s="38"/>
      <c r="E668" s="38"/>
    </row>
    <row r="669" spans="4:5" ht="15.75" customHeight="1">
      <c r="D669" s="38"/>
      <c r="E669" s="38"/>
    </row>
    <row r="670" spans="4:5" ht="15.75" customHeight="1">
      <c r="D670" s="38"/>
      <c r="E670" s="38"/>
    </row>
    <row r="671" spans="4:5" ht="15.75" customHeight="1">
      <c r="D671" s="38"/>
      <c r="E671" s="38"/>
    </row>
    <row r="672" spans="4:5" ht="15.75" customHeight="1">
      <c r="D672" s="38"/>
      <c r="E672" s="38"/>
    </row>
    <row r="673" spans="4:5" ht="15.75" customHeight="1">
      <c r="D673" s="38"/>
      <c r="E673" s="38"/>
    </row>
    <row r="674" spans="4:5" ht="15.75" customHeight="1">
      <c r="D674" s="38"/>
      <c r="E674" s="38"/>
    </row>
    <row r="675" spans="4:5" ht="15.75" customHeight="1">
      <c r="D675" s="38"/>
      <c r="E675" s="38"/>
    </row>
    <row r="676" spans="4:5" ht="15.75" customHeight="1">
      <c r="D676" s="38"/>
      <c r="E676" s="38"/>
    </row>
    <row r="677" spans="4:5" ht="15.75" customHeight="1">
      <c r="D677" s="38"/>
      <c r="E677" s="38"/>
    </row>
    <row r="678" spans="4:5" ht="15.75" customHeight="1">
      <c r="D678" s="38"/>
      <c r="E678" s="38"/>
    </row>
    <row r="679" spans="4:5" ht="15.75" customHeight="1">
      <c r="D679" s="38"/>
      <c r="E679" s="38"/>
    </row>
    <row r="680" spans="4:5" ht="15.75" customHeight="1">
      <c r="D680" s="38"/>
      <c r="E680" s="38"/>
    </row>
    <row r="681" spans="4:5" ht="15.75" customHeight="1">
      <c r="D681" s="38"/>
      <c r="E681" s="38"/>
    </row>
    <row r="682" spans="4:5" ht="15.75" customHeight="1">
      <c r="D682" s="38"/>
      <c r="E682" s="38"/>
    </row>
    <row r="683" spans="4:5" ht="15.75" customHeight="1">
      <c r="D683" s="38"/>
      <c r="E683" s="38"/>
    </row>
    <row r="684" spans="4:5" ht="15.75" customHeight="1">
      <c r="D684" s="38"/>
      <c r="E684" s="38"/>
    </row>
    <row r="685" spans="4:5" ht="15.75" customHeight="1">
      <c r="D685" s="38"/>
      <c r="E685" s="38"/>
    </row>
    <row r="686" spans="4:5" ht="15.75" customHeight="1">
      <c r="D686" s="38"/>
      <c r="E686" s="38"/>
    </row>
    <row r="687" spans="4:5" ht="15.75" customHeight="1">
      <c r="D687" s="38"/>
      <c r="E687" s="38"/>
    </row>
    <row r="688" spans="4:5" ht="15.75" customHeight="1">
      <c r="D688" s="38"/>
      <c r="E688" s="38"/>
    </row>
    <row r="689" spans="4:5" ht="15.75" customHeight="1">
      <c r="D689" s="38"/>
      <c r="E689" s="38"/>
    </row>
    <row r="690" spans="4:5" ht="15.75" customHeight="1">
      <c r="D690" s="38"/>
      <c r="E690" s="38"/>
    </row>
    <row r="691" spans="4:5" ht="15.75" customHeight="1">
      <c r="D691" s="38"/>
      <c r="E691" s="38"/>
    </row>
    <row r="692" spans="4:5" ht="15.75" customHeight="1">
      <c r="D692" s="38"/>
      <c r="E692" s="38"/>
    </row>
    <row r="693" spans="4:5" ht="15.75" customHeight="1">
      <c r="D693" s="38"/>
      <c r="E693" s="38"/>
    </row>
    <row r="694" spans="4:5" ht="15.75" customHeight="1">
      <c r="D694" s="38"/>
      <c r="E694" s="38"/>
    </row>
    <row r="695" spans="4:5" ht="15.75" customHeight="1">
      <c r="D695" s="38"/>
      <c r="E695" s="38"/>
    </row>
    <row r="696" spans="4:5" ht="15.75" customHeight="1">
      <c r="D696" s="38"/>
      <c r="E696" s="38"/>
    </row>
    <row r="697" spans="4:5" ht="15.75" customHeight="1">
      <c r="D697" s="38"/>
      <c r="E697" s="38"/>
    </row>
    <row r="698" spans="4:5" ht="15.75" customHeight="1">
      <c r="D698" s="38"/>
      <c r="E698" s="38"/>
    </row>
    <row r="699" spans="4:5" ht="15.75" customHeight="1">
      <c r="D699" s="38"/>
      <c r="E699" s="38"/>
    </row>
    <row r="700" spans="4:5" ht="15.75" customHeight="1">
      <c r="D700" s="38"/>
      <c r="E700" s="38"/>
    </row>
    <row r="701" spans="4:5" ht="15.75" customHeight="1">
      <c r="D701" s="38"/>
      <c r="E701" s="38"/>
    </row>
    <row r="702" spans="4:5" ht="15.75" customHeight="1">
      <c r="D702" s="38"/>
      <c r="E702" s="38"/>
    </row>
    <row r="703" spans="4:5" ht="15.75" customHeight="1">
      <c r="D703" s="38"/>
      <c r="E703" s="38"/>
    </row>
    <row r="704" spans="4:5" ht="15.75" customHeight="1">
      <c r="D704" s="38"/>
      <c r="E704" s="38"/>
    </row>
    <row r="705" spans="4:5" ht="15.75" customHeight="1">
      <c r="D705" s="38"/>
      <c r="E705" s="38"/>
    </row>
    <row r="706" spans="4:5" ht="15.75" customHeight="1">
      <c r="D706" s="38"/>
      <c r="E706" s="38"/>
    </row>
    <row r="707" spans="4:5" ht="15.75" customHeight="1">
      <c r="D707" s="38"/>
      <c r="E707" s="38"/>
    </row>
    <row r="708" spans="4:5" ht="15.75" customHeight="1">
      <c r="D708" s="38"/>
      <c r="E708" s="38"/>
    </row>
    <row r="709" spans="4:5" ht="15.75" customHeight="1">
      <c r="D709" s="38"/>
      <c r="E709" s="38"/>
    </row>
    <row r="710" spans="4:5" ht="15.75" customHeight="1">
      <c r="D710" s="38"/>
      <c r="E710" s="38"/>
    </row>
    <row r="711" spans="4:5" ht="15.75" customHeight="1">
      <c r="D711" s="38"/>
      <c r="E711" s="38"/>
    </row>
    <row r="712" spans="4:5" ht="15.75" customHeight="1">
      <c r="D712" s="38"/>
      <c r="E712" s="38"/>
    </row>
    <row r="713" spans="4:5" ht="15.75" customHeight="1">
      <c r="D713" s="38"/>
      <c r="E713" s="38"/>
    </row>
    <row r="714" spans="4:5" ht="15.75" customHeight="1">
      <c r="D714" s="38"/>
      <c r="E714" s="38"/>
    </row>
    <row r="715" spans="4:5" ht="15.75" customHeight="1">
      <c r="D715" s="38"/>
      <c r="E715" s="38"/>
    </row>
    <row r="716" spans="4:5" ht="15.75" customHeight="1">
      <c r="D716" s="38"/>
      <c r="E716" s="38"/>
    </row>
    <row r="717" spans="4:5" ht="15.75" customHeight="1">
      <c r="D717" s="38"/>
      <c r="E717" s="38"/>
    </row>
    <row r="718" spans="4:5" ht="15.75" customHeight="1">
      <c r="D718" s="38"/>
      <c r="E718" s="38"/>
    </row>
    <row r="719" spans="4:5" ht="15.75" customHeight="1">
      <c r="D719" s="38"/>
      <c r="E719" s="38"/>
    </row>
    <row r="720" spans="4:5" ht="15.75" customHeight="1">
      <c r="D720" s="38"/>
      <c r="E720" s="38"/>
    </row>
    <row r="721" spans="4:5" ht="15.75" customHeight="1">
      <c r="D721" s="38"/>
      <c r="E721" s="38"/>
    </row>
    <row r="722" spans="4:5" ht="15.75" customHeight="1">
      <c r="D722" s="38"/>
      <c r="E722" s="38"/>
    </row>
    <row r="723" spans="4:5" ht="15.75" customHeight="1">
      <c r="D723" s="38"/>
      <c r="E723" s="38"/>
    </row>
    <row r="724" spans="4:5" ht="15.75" customHeight="1">
      <c r="D724" s="38"/>
      <c r="E724" s="38"/>
    </row>
    <row r="725" spans="4:5" ht="15.75" customHeight="1">
      <c r="D725" s="38"/>
      <c r="E725" s="38"/>
    </row>
    <row r="726" spans="4:5" ht="15.75" customHeight="1">
      <c r="D726" s="38"/>
      <c r="E726" s="38"/>
    </row>
    <row r="727" spans="4:5" ht="15.75" customHeight="1">
      <c r="D727" s="38"/>
      <c r="E727" s="38"/>
    </row>
    <row r="728" spans="4:5" ht="15.75" customHeight="1">
      <c r="D728" s="38"/>
      <c r="E728" s="38"/>
    </row>
    <row r="729" spans="4:5" ht="15.75" customHeight="1">
      <c r="D729" s="38"/>
      <c r="E729" s="38"/>
    </row>
    <row r="730" spans="4:5" ht="15.75" customHeight="1">
      <c r="D730" s="38"/>
      <c r="E730" s="38"/>
    </row>
    <row r="731" spans="4:5" ht="15.75" customHeight="1">
      <c r="D731" s="38"/>
      <c r="E731" s="38"/>
    </row>
    <row r="732" spans="4:5" ht="15.75" customHeight="1">
      <c r="D732" s="38"/>
      <c r="E732" s="38"/>
    </row>
    <row r="733" spans="4:5" ht="15.75" customHeight="1">
      <c r="D733" s="38"/>
      <c r="E733" s="38"/>
    </row>
    <row r="734" spans="4:5" ht="15.75" customHeight="1">
      <c r="D734" s="38"/>
      <c r="E734" s="38"/>
    </row>
    <row r="735" spans="4:5" ht="15.75" customHeight="1">
      <c r="D735" s="38"/>
      <c r="E735" s="38"/>
    </row>
    <row r="736" spans="4:5" ht="15.75" customHeight="1">
      <c r="D736" s="38"/>
      <c r="E736" s="38"/>
    </row>
    <row r="737" spans="4:5" ht="15.75" customHeight="1">
      <c r="D737" s="38"/>
      <c r="E737" s="38"/>
    </row>
    <row r="738" spans="4:5" ht="15.75" customHeight="1">
      <c r="D738" s="38"/>
      <c r="E738" s="38"/>
    </row>
    <row r="739" spans="4:5" ht="15.75" customHeight="1">
      <c r="D739" s="38"/>
      <c r="E739" s="38"/>
    </row>
    <row r="740" spans="4:5" ht="15.75" customHeight="1">
      <c r="D740" s="38"/>
      <c r="E740" s="38"/>
    </row>
    <row r="741" spans="4:5" ht="15.75" customHeight="1">
      <c r="D741" s="38"/>
      <c r="E741" s="38"/>
    </row>
    <row r="742" spans="4:5" ht="15.75" customHeight="1">
      <c r="D742" s="38"/>
      <c r="E742" s="38"/>
    </row>
    <row r="743" spans="4:5" ht="15.75" customHeight="1">
      <c r="D743" s="38"/>
      <c r="E743" s="38"/>
    </row>
    <row r="744" spans="4:5" ht="15.75" customHeight="1">
      <c r="D744" s="38"/>
      <c r="E744" s="38"/>
    </row>
    <row r="745" spans="4:5" ht="15.75" customHeight="1">
      <c r="D745" s="38"/>
      <c r="E745" s="38"/>
    </row>
    <row r="746" spans="4:5" ht="15.75" customHeight="1">
      <c r="D746" s="38"/>
      <c r="E746" s="38"/>
    </row>
    <row r="747" spans="4:5" ht="15.75" customHeight="1">
      <c r="D747" s="38"/>
      <c r="E747" s="38"/>
    </row>
    <row r="748" spans="4:5" ht="15.75" customHeight="1">
      <c r="D748" s="38"/>
      <c r="E748" s="38"/>
    </row>
    <row r="749" spans="4:5" ht="15.75" customHeight="1">
      <c r="D749" s="38"/>
      <c r="E749" s="38"/>
    </row>
    <row r="750" spans="4:5" ht="15.75" customHeight="1">
      <c r="D750" s="38"/>
      <c r="E750" s="38"/>
    </row>
    <row r="751" spans="4:5" ht="15.75" customHeight="1">
      <c r="D751" s="38"/>
      <c r="E751" s="38"/>
    </row>
    <row r="752" spans="4:5" ht="15.75" customHeight="1">
      <c r="D752" s="38"/>
      <c r="E752" s="38"/>
    </row>
    <row r="753" spans="4:5" ht="15.75" customHeight="1">
      <c r="D753" s="38"/>
      <c r="E753" s="38"/>
    </row>
    <row r="754" spans="4:5" ht="15.75" customHeight="1">
      <c r="D754" s="38"/>
      <c r="E754" s="38"/>
    </row>
    <row r="755" spans="4:5" ht="15.75" customHeight="1">
      <c r="D755" s="38"/>
      <c r="E755" s="38"/>
    </row>
    <row r="756" spans="4:5" ht="15.75" customHeight="1">
      <c r="D756" s="38"/>
      <c r="E756" s="38"/>
    </row>
    <row r="757" spans="4:5" ht="15.75" customHeight="1">
      <c r="D757" s="38"/>
      <c r="E757" s="38"/>
    </row>
    <row r="758" spans="4:5" ht="15.75" customHeight="1">
      <c r="D758" s="38"/>
      <c r="E758" s="38"/>
    </row>
    <row r="759" spans="4:5" ht="15.75" customHeight="1">
      <c r="D759" s="38"/>
      <c r="E759" s="38"/>
    </row>
    <row r="760" spans="4:5" ht="15.75" customHeight="1">
      <c r="D760" s="38"/>
      <c r="E760" s="38"/>
    </row>
    <row r="761" spans="4:5" ht="15.75" customHeight="1">
      <c r="D761" s="38"/>
      <c r="E761" s="38"/>
    </row>
    <row r="762" spans="4:5" ht="15.75" customHeight="1">
      <c r="D762" s="38"/>
      <c r="E762" s="38"/>
    </row>
    <row r="763" spans="4:5" ht="15.75" customHeight="1">
      <c r="D763" s="38"/>
      <c r="E763" s="38"/>
    </row>
    <row r="764" spans="4:5" ht="15.75" customHeight="1">
      <c r="D764" s="38"/>
      <c r="E764" s="38"/>
    </row>
    <row r="765" spans="4:5" ht="15.75" customHeight="1">
      <c r="D765" s="38"/>
      <c r="E765" s="38"/>
    </row>
    <row r="766" spans="4:5" ht="15.75" customHeight="1">
      <c r="D766" s="38"/>
      <c r="E766" s="38"/>
    </row>
    <row r="767" spans="4:5" ht="15.75" customHeight="1">
      <c r="D767" s="38"/>
      <c r="E767" s="38"/>
    </row>
    <row r="768" spans="4:5" ht="15.75" customHeight="1">
      <c r="D768" s="38"/>
      <c r="E768" s="38"/>
    </row>
    <row r="769" spans="4:5" ht="15.75" customHeight="1">
      <c r="D769" s="38"/>
      <c r="E769" s="38"/>
    </row>
    <row r="770" spans="4:5" ht="15.75" customHeight="1">
      <c r="D770" s="38"/>
      <c r="E770" s="38"/>
    </row>
    <row r="771" spans="4:5" ht="15.75" customHeight="1">
      <c r="D771" s="38"/>
      <c r="E771" s="38"/>
    </row>
    <row r="772" spans="4:5" ht="15.75" customHeight="1">
      <c r="D772" s="38"/>
      <c r="E772" s="38"/>
    </row>
    <row r="773" spans="4:5" ht="15.75" customHeight="1">
      <c r="D773" s="38"/>
      <c r="E773" s="38"/>
    </row>
    <row r="774" spans="4:5" ht="15.75" customHeight="1">
      <c r="D774" s="38"/>
      <c r="E774" s="38"/>
    </row>
    <row r="775" spans="4:5" ht="15.75" customHeight="1">
      <c r="D775" s="38"/>
      <c r="E775" s="38"/>
    </row>
    <row r="776" spans="4:5" ht="15.75" customHeight="1">
      <c r="D776" s="38"/>
      <c r="E776" s="38"/>
    </row>
    <row r="777" spans="4:5" ht="15.75" customHeight="1">
      <c r="D777" s="38"/>
      <c r="E777" s="38"/>
    </row>
    <row r="778" spans="4:5" ht="15.75" customHeight="1">
      <c r="D778" s="38"/>
      <c r="E778" s="38"/>
    </row>
    <row r="779" spans="4:5" ht="15.75" customHeight="1">
      <c r="D779" s="38"/>
      <c r="E779" s="38"/>
    </row>
    <row r="780" spans="4:5" ht="15.75" customHeight="1">
      <c r="D780" s="38"/>
      <c r="E780" s="38"/>
    </row>
    <row r="781" spans="4:5" ht="15.75" customHeight="1">
      <c r="D781" s="38"/>
      <c r="E781" s="38"/>
    </row>
    <row r="782" spans="4:5" ht="15.75" customHeight="1">
      <c r="D782" s="38"/>
      <c r="E782" s="38"/>
    </row>
    <row r="783" spans="4:5" ht="15.75" customHeight="1">
      <c r="D783" s="38"/>
      <c r="E783" s="38"/>
    </row>
    <row r="784" spans="4:5" ht="15.75" customHeight="1">
      <c r="D784" s="38"/>
      <c r="E784" s="38"/>
    </row>
    <row r="785" spans="4:5" ht="15.75" customHeight="1">
      <c r="D785" s="38"/>
      <c r="E785" s="38"/>
    </row>
    <row r="786" spans="4:5" ht="15.75" customHeight="1">
      <c r="D786" s="38"/>
      <c r="E786" s="38"/>
    </row>
    <row r="787" spans="4:5" ht="15.75" customHeight="1">
      <c r="D787" s="38"/>
      <c r="E787" s="38"/>
    </row>
    <row r="788" spans="4:5" ht="15.75" customHeight="1">
      <c r="D788" s="38"/>
      <c r="E788" s="38"/>
    </row>
    <row r="789" spans="4:5" ht="15.75" customHeight="1">
      <c r="D789" s="38"/>
      <c r="E789" s="38"/>
    </row>
    <row r="790" spans="4:5" ht="15.75" customHeight="1">
      <c r="D790" s="38"/>
      <c r="E790" s="38"/>
    </row>
    <row r="791" spans="4:5" ht="15.75" customHeight="1">
      <c r="D791" s="38"/>
      <c r="E791" s="38"/>
    </row>
    <row r="792" spans="4:5" ht="15.75" customHeight="1">
      <c r="D792" s="38"/>
      <c r="E792" s="38"/>
    </row>
    <row r="793" spans="4:5" ht="15.75" customHeight="1">
      <c r="D793" s="38"/>
      <c r="E793" s="38"/>
    </row>
    <row r="794" spans="4:5" ht="15.75" customHeight="1">
      <c r="D794" s="38"/>
      <c r="E794" s="38"/>
    </row>
    <row r="795" spans="4:5" ht="15.75" customHeight="1">
      <c r="D795" s="38"/>
      <c r="E795" s="38"/>
    </row>
    <row r="796" spans="4:5" ht="15.75" customHeight="1">
      <c r="D796" s="38"/>
      <c r="E796" s="38"/>
    </row>
    <row r="797" spans="4:5" ht="15.75" customHeight="1">
      <c r="D797" s="38"/>
      <c r="E797" s="38"/>
    </row>
    <row r="798" spans="4:5" ht="15.75" customHeight="1">
      <c r="D798" s="38"/>
      <c r="E798" s="38"/>
    </row>
    <row r="799" spans="4:5" ht="15.75" customHeight="1">
      <c r="D799" s="38"/>
      <c r="E799" s="38"/>
    </row>
    <row r="800" spans="4:5" ht="15.75" customHeight="1">
      <c r="D800" s="38"/>
      <c r="E800" s="38"/>
    </row>
    <row r="801" spans="4:5" ht="15.75" customHeight="1">
      <c r="D801" s="38"/>
      <c r="E801" s="38"/>
    </row>
    <row r="802" spans="4:5" ht="15.75" customHeight="1">
      <c r="D802" s="38"/>
      <c r="E802" s="38"/>
    </row>
    <row r="803" spans="4:5" ht="15.75" customHeight="1">
      <c r="D803" s="38"/>
      <c r="E803" s="38"/>
    </row>
    <row r="804" spans="4:5" ht="15.75" customHeight="1">
      <c r="D804" s="38"/>
      <c r="E804" s="38"/>
    </row>
    <row r="805" spans="4:5" ht="15.75" customHeight="1">
      <c r="D805" s="38"/>
      <c r="E805" s="38"/>
    </row>
    <row r="806" spans="4:5" ht="15.75" customHeight="1">
      <c r="D806" s="38"/>
      <c r="E806" s="38"/>
    </row>
    <row r="807" spans="4:5" ht="15.75" customHeight="1">
      <c r="D807" s="38"/>
      <c r="E807" s="38"/>
    </row>
    <row r="808" spans="4:5" ht="15.75" customHeight="1">
      <c r="D808" s="38"/>
      <c r="E808" s="38"/>
    </row>
    <row r="809" spans="4:5" ht="15.75" customHeight="1">
      <c r="D809" s="38"/>
      <c r="E809" s="38"/>
    </row>
    <row r="810" spans="4:5" ht="15.75" customHeight="1">
      <c r="D810" s="38"/>
      <c r="E810" s="38"/>
    </row>
    <row r="811" spans="4:5" ht="15.75" customHeight="1">
      <c r="D811" s="38"/>
      <c r="E811" s="38"/>
    </row>
    <row r="812" spans="4:5" ht="15.75" customHeight="1">
      <c r="D812" s="38"/>
      <c r="E812" s="38"/>
    </row>
    <row r="813" spans="4:5" ht="15.75" customHeight="1">
      <c r="D813" s="38"/>
      <c r="E813" s="38"/>
    </row>
    <row r="814" spans="4:5" ht="15.75" customHeight="1">
      <c r="D814" s="38"/>
      <c r="E814" s="38"/>
    </row>
    <row r="815" spans="4:5" ht="15.75" customHeight="1">
      <c r="D815" s="38"/>
      <c r="E815" s="38"/>
    </row>
    <row r="816" spans="4:5" ht="15.75" customHeight="1">
      <c r="D816" s="38"/>
      <c r="E816" s="38"/>
    </row>
    <row r="817" spans="4:5" ht="15.75" customHeight="1">
      <c r="D817" s="38"/>
      <c r="E817" s="38"/>
    </row>
    <row r="818" spans="4:5" ht="15.75" customHeight="1">
      <c r="D818" s="38"/>
      <c r="E818" s="38"/>
    </row>
    <row r="819" spans="4:5" ht="15.75" customHeight="1">
      <c r="D819" s="38"/>
      <c r="E819" s="38"/>
    </row>
    <row r="820" spans="4:5" ht="15.75" customHeight="1">
      <c r="D820" s="38"/>
      <c r="E820" s="38"/>
    </row>
    <row r="821" spans="4:5" ht="15.75" customHeight="1">
      <c r="D821" s="38"/>
      <c r="E821" s="38"/>
    </row>
    <row r="822" spans="4:5" ht="15.75" customHeight="1">
      <c r="D822" s="38"/>
      <c r="E822" s="38"/>
    </row>
    <row r="823" spans="4:5" ht="15.75" customHeight="1">
      <c r="D823" s="38"/>
      <c r="E823" s="38"/>
    </row>
    <row r="824" spans="4:5" ht="15.75" customHeight="1">
      <c r="D824" s="38"/>
      <c r="E824" s="38"/>
    </row>
    <row r="825" spans="4:5" ht="15.75" customHeight="1">
      <c r="D825" s="38"/>
      <c r="E825" s="38"/>
    </row>
    <row r="826" spans="4:5" ht="15.75" customHeight="1">
      <c r="D826" s="38"/>
      <c r="E826" s="38"/>
    </row>
    <row r="827" spans="4:5" ht="15.75" customHeight="1">
      <c r="D827" s="38"/>
      <c r="E827" s="38"/>
    </row>
    <row r="828" spans="4:5" ht="15.75" customHeight="1">
      <c r="D828" s="38"/>
      <c r="E828" s="38"/>
    </row>
    <row r="829" spans="4:5" ht="15.75" customHeight="1">
      <c r="D829" s="38"/>
      <c r="E829" s="38"/>
    </row>
    <row r="830" spans="4:5" ht="15.75" customHeight="1">
      <c r="D830" s="38"/>
      <c r="E830" s="38"/>
    </row>
    <row r="831" spans="4:5" ht="15.75" customHeight="1">
      <c r="D831" s="38"/>
      <c r="E831" s="38"/>
    </row>
    <row r="832" spans="4:5" ht="15.75" customHeight="1">
      <c r="D832" s="38"/>
      <c r="E832" s="38"/>
    </row>
    <row r="833" spans="4:5" ht="15.75" customHeight="1">
      <c r="D833" s="38"/>
      <c r="E833" s="38"/>
    </row>
    <row r="834" spans="4:5" ht="15.75" customHeight="1">
      <c r="D834" s="38"/>
      <c r="E834" s="38"/>
    </row>
    <row r="835" spans="4:5" ht="15.75" customHeight="1">
      <c r="D835" s="38"/>
      <c r="E835" s="38"/>
    </row>
    <row r="836" spans="4:5" ht="15.75" customHeight="1">
      <c r="D836" s="38"/>
      <c r="E836" s="38"/>
    </row>
    <row r="837" spans="4:5" ht="15.75" customHeight="1">
      <c r="D837" s="38"/>
      <c r="E837" s="38"/>
    </row>
    <row r="838" spans="4:5" ht="15.75" customHeight="1">
      <c r="D838" s="38"/>
      <c r="E838" s="38"/>
    </row>
    <row r="839" spans="4:5" ht="15.75" customHeight="1">
      <c r="D839" s="38"/>
      <c r="E839" s="38"/>
    </row>
    <row r="840" spans="4:5" ht="15.75" customHeight="1">
      <c r="D840" s="38"/>
      <c r="E840" s="38"/>
    </row>
    <row r="841" spans="4:5" ht="15.75" customHeight="1">
      <c r="D841" s="38"/>
      <c r="E841" s="38"/>
    </row>
    <row r="842" spans="4:5" ht="15.75" customHeight="1">
      <c r="D842" s="38"/>
      <c r="E842" s="38"/>
    </row>
    <row r="843" spans="4:5" ht="15.75" customHeight="1">
      <c r="D843" s="38"/>
      <c r="E843" s="38"/>
    </row>
    <row r="844" spans="4:5" ht="15.75" customHeight="1">
      <c r="D844" s="38"/>
      <c r="E844" s="38"/>
    </row>
    <row r="845" spans="4:5" ht="15.75" customHeight="1">
      <c r="D845" s="38"/>
      <c r="E845" s="38"/>
    </row>
    <row r="846" spans="4:5" ht="15.75" customHeight="1">
      <c r="D846" s="38"/>
      <c r="E846" s="38"/>
    </row>
    <row r="847" spans="4:5" ht="15.75" customHeight="1">
      <c r="D847" s="38"/>
      <c r="E847" s="38"/>
    </row>
    <row r="848" spans="4:5" ht="15.75" customHeight="1">
      <c r="D848" s="38"/>
      <c r="E848" s="38"/>
    </row>
    <row r="849" spans="4:5" ht="15.75" customHeight="1">
      <c r="D849" s="38"/>
      <c r="E849" s="38"/>
    </row>
    <row r="850" spans="4:5" ht="15.75" customHeight="1">
      <c r="D850" s="38"/>
      <c r="E850" s="38"/>
    </row>
    <row r="851" spans="4:5" ht="15.75" customHeight="1">
      <c r="D851" s="38"/>
      <c r="E851" s="38"/>
    </row>
    <row r="852" spans="4:5" ht="15.75" customHeight="1">
      <c r="D852" s="38"/>
      <c r="E852" s="38"/>
    </row>
    <row r="853" spans="4:5" ht="15.75" customHeight="1">
      <c r="D853" s="38"/>
      <c r="E853" s="38"/>
    </row>
    <row r="854" spans="4:5" ht="15.75" customHeight="1">
      <c r="D854" s="38"/>
      <c r="E854" s="38"/>
    </row>
    <row r="855" spans="4:5" ht="15.75" customHeight="1">
      <c r="D855" s="38"/>
      <c r="E855" s="38"/>
    </row>
    <row r="856" spans="4:5" ht="15.75" customHeight="1">
      <c r="D856" s="38"/>
      <c r="E856" s="38"/>
    </row>
    <row r="857" spans="4:5" ht="15.75" customHeight="1">
      <c r="D857" s="38"/>
      <c r="E857" s="38"/>
    </row>
    <row r="858" spans="4:5" ht="15.75" customHeight="1">
      <c r="D858" s="38"/>
      <c r="E858" s="38"/>
    </row>
    <row r="859" spans="4:5" ht="15.75" customHeight="1">
      <c r="D859" s="38"/>
      <c r="E859" s="38"/>
    </row>
    <row r="860" spans="4:5" ht="15.75" customHeight="1">
      <c r="D860" s="38"/>
      <c r="E860" s="38"/>
    </row>
    <row r="861" spans="4:5" ht="15.75" customHeight="1">
      <c r="D861" s="38"/>
      <c r="E861" s="38"/>
    </row>
    <row r="862" spans="4:5" ht="15.75" customHeight="1">
      <c r="D862" s="38"/>
      <c r="E862" s="38"/>
    </row>
    <row r="863" spans="4:5" ht="15.75" customHeight="1">
      <c r="D863" s="38"/>
      <c r="E863" s="38"/>
    </row>
    <row r="864" spans="4:5" ht="15.75" customHeight="1">
      <c r="D864" s="38"/>
      <c r="E864" s="38"/>
    </row>
    <row r="865" spans="4:5" ht="15.75" customHeight="1">
      <c r="D865" s="38"/>
      <c r="E865" s="38"/>
    </row>
    <row r="866" spans="4:5" ht="15.75" customHeight="1">
      <c r="D866" s="38"/>
      <c r="E866" s="38"/>
    </row>
    <row r="867" spans="4:5" ht="15.75" customHeight="1">
      <c r="D867" s="38"/>
      <c r="E867" s="38"/>
    </row>
    <row r="868" spans="4:5" ht="15.75" customHeight="1">
      <c r="D868" s="38"/>
      <c r="E868" s="38"/>
    </row>
    <row r="869" spans="4:5" ht="15.75" customHeight="1">
      <c r="D869" s="38"/>
      <c r="E869" s="38"/>
    </row>
    <row r="870" spans="4:5" ht="15.75" customHeight="1">
      <c r="D870" s="38"/>
      <c r="E870" s="38"/>
    </row>
    <row r="871" spans="4:5" ht="15.75" customHeight="1">
      <c r="D871" s="38"/>
      <c r="E871" s="38"/>
    </row>
    <row r="872" spans="4:5" ht="15.75" customHeight="1">
      <c r="D872" s="38"/>
      <c r="E872" s="38"/>
    </row>
    <row r="873" spans="4:5" ht="15.75" customHeight="1">
      <c r="D873" s="38"/>
      <c r="E873" s="38"/>
    </row>
    <row r="874" spans="4:5" ht="15.75" customHeight="1">
      <c r="D874" s="38"/>
      <c r="E874" s="38"/>
    </row>
    <row r="875" spans="4:5" ht="15.75" customHeight="1">
      <c r="D875" s="38"/>
      <c r="E875" s="38"/>
    </row>
    <row r="876" spans="4:5" ht="15.75" customHeight="1">
      <c r="D876" s="38"/>
      <c r="E876" s="38"/>
    </row>
    <row r="877" spans="4:5" ht="15.75" customHeight="1">
      <c r="D877" s="38"/>
      <c r="E877" s="38"/>
    </row>
    <row r="878" spans="4:5" ht="15.75" customHeight="1">
      <c r="D878" s="38"/>
      <c r="E878" s="38"/>
    </row>
    <row r="879" spans="4:5" ht="15.75" customHeight="1">
      <c r="D879" s="38"/>
      <c r="E879" s="38"/>
    </row>
    <row r="880" spans="4:5" ht="15.75" customHeight="1">
      <c r="D880" s="38"/>
      <c r="E880" s="38"/>
    </row>
    <row r="881" spans="4:5" ht="15.75" customHeight="1">
      <c r="D881" s="38"/>
      <c r="E881" s="38"/>
    </row>
    <row r="882" spans="4:5" ht="15.75" customHeight="1">
      <c r="D882" s="38"/>
      <c r="E882" s="38"/>
    </row>
    <row r="883" spans="4:5" ht="15.75" customHeight="1">
      <c r="D883" s="38"/>
      <c r="E883" s="38"/>
    </row>
    <row r="884" spans="4:5" ht="15.75" customHeight="1">
      <c r="D884" s="38"/>
      <c r="E884" s="38"/>
    </row>
    <row r="885" spans="4:5" ht="15.75" customHeight="1">
      <c r="D885" s="38"/>
      <c r="E885" s="38"/>
    </row>
    <row r="886" spans="4:5" ht="15.75" customHeight="1">
      <c r="D886" s="38"/>
      <c r="E886" s="38"/>
    </row>
    <row r="887" spans="4:5" ht="15.75" customHeight="1">
      <c r="D887" s="38"/>
      <c r="E887" s="38"/>
    </row>
    <row r="888" spans="4:5" ht="15.75" customHeight="1">
      <c r="D888" s="38"/>
      <c r="E888" s="38"/>
    </row>
    <row r="889" spans="4:5" ht="15.75" customHeight="1">
      <c r="D889" s="38"/>
      <c r="E889" s="38"/>
    </row>
    <row r="890" spans="4:5" ht="15.75" customHeight="1">
      <c r="D890" s="38"/>
      <c r="E890" s="38"/>
    </row>
    <row r="891" spans="4:5" ht="15.75" customHeight="1">
      <c r="D891" s="38"/>
      <c r="E891" s="38"/>
    </row>
    <row r="892" spans="4:5" ht="15.75" customHeight="1">
      <c r="D892" s="38"/>
      <c r="E892" s="38"/>
    </row>
    <row r="893" spans="4:5" ht="15.75" customHeight="1">
      <c r="D893" s="38"/>
      <c r="E893" s="38"/>
    </row>
    <row r="894" spans="4:5" ht="15.75" customHeight="1">
      <c r="D894" s="38"/>
      <c r="E894" s="38"/>
    </row>
    <row r="895" spans="4:5" ht="15.75" customHeight="1">
      <c r="D895" s="38"/>
      <c r="E895" s="38"/>
    </row>
    <row r="896" spans="4:5" ht="15.75" customHeight="1">
      <c r="D896" s="38"/>
      <c r="E896" s="38"/>
    </row>
    <row r="897" spans="4:5" ht="15.75" customHeight="1">
      <c r="D897" s="38"/>
      <c r="E897" s="38"/>
    </row>
    <row r="898" spans="4:5" ht="15.75" customHeight="1">
      <c r="D898" s="38"/>
      <c r="E898" s="38"/>
    </row>
    <row r="899" spans="4:5" ht="15.75" customHeight="1">
      <c r="D899" s="38"/>
      <c r="E899" s="38"/>
    </row>
    <row r="900" spans="4:5" ht="15.75" customHeight="1">
      <c r="D900" s="38"/>
      <c r="E900" s="38"/>
    </row>
    <row r="901" spans="4:5" ht="15.75" customHeight="1">
      <c r="D901" s="38"/>
      <c r="E901" s="38"/>
    </row>
    <row r="902" spans="4:5" ht="15.75" customHeight="1">
      <c r="D902" s="38"/>
      <c r="E902" s="38"/>
    </row>
    <row r="903" spans="4:5" ht="15.75" customHeight="1">
      <c r="D903" s="38"/>
      <c r="E903" s="38"/>
    </row>
    <row r="904" spans="4:5" ht="15.75" customHeight="1">
      <c r="D904" s="38"/>
      <c r="E904" s="38"/>
    </row>
    <row r="905" spans="4:5" ht="15.75" customHeight="1">
      <c r="D905" s="38"/>
      <c r="E905" s="38"/>
    </row>
    <row r="906" spans="4:5" ht="15.75" customHeight="1">
      <c r="D906" s="38"/>
      <c r="E906" s="38"/>
    </row>
    <row r="907" spans="4:5" ht="15.75" customHeight="1">
      <c r="D907" s="38"/>
      <c r="E907" s="38"/>
    </row>
    <row r="908" spans="4:5" ht="15.75" customHeight="1">
      <c r="D908" s="38"/>
      <c r="E908" s="38"/>
    </row>
    <row r="909" spans="4:5" ht="15.75" customHeight="1">
      <c r="D909" s="38"/>
      <c r="E909" s="38"/>
    </row>
    <row r="910" spans="4:5" ht="15.75" customHeight="1">
      <c r="D910" s="38"/>
      <c r="E910" s="38"/>
    </row>
    <row r="911" spans="4:5" ht="15.75" customHeight="1">
      <c r="D911" s="38"/>
      <c r="E911" s="38"/>
    </row>
    <row r="912" spans="4:5" ht="15.75" customHeight="1">
      <c r="D912" s="38"/>
      <c r="E912" s="38"/>
    </row>
    <row r="913" spans="4:5" ht="15.75" customHeight="1">
      <c r="D913" s="38"/>
      <c r="E913" s="38"/>
    </row>
    <row r="914" spans="4:5" ht="15.75" customHeight="1">
      <c r="D914" s="38"/>
      <c r="E914" s="38"/>
    </row>
    <row r="915" spans="4:5" ht="15.75" customHeight="1">
      <c r="D915" s="38"/>
      <c r="E915" s="38"/>
    </row>
    <row r="916" spans="4:5" ht="15.75" customHeight="1">
      <c r="D916" s="38"/>
      <c r="E916" s="38"/>
    </row>
    <row r="917" spans="4:5" ht="15.75" customHeight="1">
      <c r="D917" s="38"/>
      <c r="E917" s="38"/>
    </row>
    <row r="918" spans="4:5" ht="15.75" customHeight="1">
      <c r="D918" s="38"/>
      <c r="E918" s="38"/>
    </row>
    <row r="919" spans="4:5" ht="15.75" customHeight="1">
      <c r="D919" s="38"/>
      <c r="E919" s="38"/>
    </row>
    <row r="920" spans="4:5" ht="15.75" customHeight="1">
      <c r="D920" s="38"/>
      <c r="E920" s="38"/>
    </row>
    <row r="921" spans="4:5" ht="15.75" customHeight="1">
      <c r="D921" s="38"/>
      <c r="E921" s="38"/>
    </row>
    <row r="922" spans="4:5" ht="15.75" customHeight="1">
      <c r="D922" s="38"/>
      <c r="E922" s="38"/>
    </row>
    <row r="923" spans="4:5" ht="15.75" customHeight="1">
      <c r="D923" s="38"/>
      <c r="E923" s="38"/>
    </row>
    <row r="924" spans="4:5" ht="15.75" customHeight="1">
      <c r="D924" s="38"/>
      <c r="E924" s="38"/>
    </row>
    <row r="925" spans="4:5" ht="15.75" customHeight="1">
      <c r="D925" s="38"/>
      <c r="E925" s="38"/>
    </row>
    <row r="926" spans="4:5" ht="15.75" customHeight="1">
      <c r="D926" s="38"/>
      <c r="E926" s="38"/>
    </row>
    <row r="927" spans="4:5" ht="15.75" customHeight="1">
      <c r="D927" s="38"/>
      <c r="E927" s="38"/>
    </row>
    <row r="928" spans="4:5" ht="15.75" customHeight="1">
      <c r="D928" s="38"/>
      <c r="E928" s="38"/>
    </row>
    <row r="929" spans="4:5" ht="15.75" customHeight="1">
      <c r="D929" s="38"/>
      <c r="E929" s="38"/>
    </row>
    <row r="930" spans="4:5" ht="15.75" customHeight="1">
      <c r="D930" s="38"/>
      <c r="E930" s="38"/>
    </row>
    <row r="931" spans="4:5" ht="15.75" customHeight="1">
      <c r="D931" s="38"/>
      <c r="E931" s="38"/>
    </row>
    <row r="932" spans="4:5" ht="15.75" customHeight="1">
      <c r="D932" s="38"/>
      <c r="E932" s="38"/>
    </row>
    <row r="933" spans="4:5" ht="15.75" customHeight="1">
      <c r="D933" s="38"/>
      <c r="E933" s="38"/>
    </row>
    <row r="934" spans="4:5" ht="15.75" customHeight="1">
      <c r="D934" s="38"/>
      <c r="E934" s="38"/>
    </row>
    <row r="935" spans="4:5" ht="15.75" customHeight="1">
      <c r="D935" s="38"/>
      <c r="E935" s="38"/>
    </row>
    <row r="936" spans="4:5" ht="15.75" customHeight="1">
      <c r="D936" s="38"/>
      <c r="E936" s="38"/>
    </row>
    <row r="937" spans="4:5" ht="15.75" customHeight="1">
      <c r="D937" s="38"/>
      <c r="E937" s="38"/>
    </row>
    <row r="938" spans="4:5" ht="15.75" customHeight="1">
      <c r="D938" s="38"/>
      <c r="E938" s="38"/>
    </row>
    <row r="939" spans="4:5" ht="15.75" customHeight="1">
      <c r="D939" s="38"/>
      <c r="E939" s="38"/>
    </row>
    <row r="940" spans="4:5" ht="15.75" customHeight="1">
      <c r="D940" s="38"/>
      <c r="E940" s="38"/>
    </row>
    <row r="941" spans="4:5" ht="15.75" customHeight="1">
      <c r="D941" s="38"/>
      <c r="E941" s="38"/>
    </row>
    <row r="942" spans="4:5" ht="15.75" customHeight="1">
      <c r="D942" s="38"/>
      <c r="E942" s="38"/>
    </row>
    <row r="943" spans="4:5" ht="15.75" customHeight="1">
      <c r="D943" s="38"/>
      <c r="E943" s="38"/>
    </row>
    <row r="944" spans="4:5" ht="15.75" customHeight="1">
      <c r="D944" s="38"/>
      <c r="E944" s="38"/>
    </row>
    <row r="945" spans="4:5" ht="15.75" customHeight="1">
      <c r="D945" s="38"/>
      <c r="E945" s="38"/>
    </row>
    <row r="946" spans="4:5" ht="15.75" customHeight="1">
      <c r="D946" s="38"/>
      <c r="E946" s="38"/>
    </row>
    <row r="947" spans="4:5" ht="15.75" customHeight="1">
      <c r="D947" s="38"/>
      <c r="E947" s="38"/>
    </row>
    <row r="948" spans="4:5" ht="15.75" customHeight="1">
      <c r="D948" s="38"/>
      <c r="E948" s="38"/>
    </row>
    <row r="949" spans="4:5" ht="15.75" customHeight="1">
      <c r="D949" s="38"/>
      <c r="E949" s="38"/>
    </row>
    <row r="950" spans="4:5" ht="15.75" customHeight="1">
      <c r="D950" s="38"/>
      <c r="E950" s="38"/>
    </row>
    <row r="951" spans="4:5" ht="15.75" customHeight="1">
      <c r="D951" s="38"/>
      <c r="E951" s="38"/>
    </row>
    <row r="952" spans="4:5" ht="15.75" customHeight="1">
      <c r="D952" s="38"/>
      <c r="E952" s="38"/>
    </row>
    <row r="953" spans="4:5" ht="15.75" customHeight="1">
      <c r="D953" s="38"/>
      <c r="E953" s="38"/>
    </row>
    <row r="954" spans="4:5" ht="15.75" customHeight="1">
      <c r="D954" s="38"/>
      <c r="E954" s="38"/>
    </row>
    <row r="955" spans="4:5" ht="15.75" customHeight="1">
      <c r="D955" s="38"/>
      <c r="E955" s="38"/>
    </row>
    <row r="956" spans="4:5" ht="15.75" customHeight="1">
      <c r="D956" s="38"/>
      <c r="E956" s="38"/>
    </row>
    <row r="957" spans="4:5" ht="15.75" customHeight="1">
      <c r="D957" s="38"/>
      <c r="E957" s="38"/>
    </row>
    <row r="958" spans="4:5" ht="15.75" customHeight="1">
      <c r="D958" s="38"/>
      <c r="E958" s="38"/>
    </row>
    <row r="959" spans="4:5" ht="15.75" customHeight="1">
      <c r="D959" s="38"/>
      <c r="E959" s="38"/>
    </row>
    <row r="960" spans="4:5" ht="15.75" customHeight="1">
      <c r="D960" s="38"/>
      <c r="E960" s="38"/>
    </row>
    <row r="961" spans="4:5" ht="15.75" customHeight="1">
      <c r="D961" s="38"/>
      <c r="E961" s="38"/>
    </row>
    <row r="962" spans="4:5" ht="15.75" customHeight="1">
      <c r="D962" s="38"/>
      <c r="E962" s="38"/>
    </row>
    <row r="963" spans="4:5" ht="15.75" customHeight="1">
      <c r="D963" s="38"/>
      <c r="E963" s="38"/>
    </row>
    <row r="964" spans="4:5" ht="15.75" customHeight="1">
      <c r="D964" s="38"/>
      <c r="E964" s="38"/>
    </row>
    <row r="965" spans="4:5" ht="15.75" customHeight="1">
      <c r="D965" s="38"/>
      <c r="E965" s="38"/>
    </row>
    <row r="966" spans="4:5" ht="15.75" customHeight="1">
      <c r="D966" s="38"/>
      <c r="E966" s="38"/>
    </row>
    <row r="967" spans="4:5" ht="15.75" customHeight="1">
      <c r="D967" s="38"/>
      <c r="E967" s="38"/>
    </row>
    <row r="968" spans="4:5" ht="15.75" customHeight="1">
      <c r="D968" s="38"/>
      <c r="E968" s="38"/>
    </row>
    <row r="969" spans="4:5" ht="15.75" customHeight="1">
      <c r="D969" s="38"/>
      <c r="E969" s="38"/>
    </row>
    <row r="970" spans="4:5" ht="15.75" customHeight="1">
      <c r="D970" s="38"/>
      <c r="E970" s="38"/>
    </row>
    <row r="971" spans="4:5" ht="15.75" customHeight="1">
      <c r="D971" s="38"/>
      <c r="E971" s="38"/>
    </row>
    <row r="972" spans="4:5" ht="15.75" customHeight="1">
      <c r="D972" s="38"/>
      <c r="E972" s="38"/>
    </row>
    <row r="973" spans="4:5" ht="15.75" customHeight="1">
      <c r="D973" s="38"/>
      <c r="E973" s="38"/>
    </row>
    <row r="974" spans="4:5" ht="15.75" customHeight="1">
      <c r="D974" s="38"/>
      <c r="E974" s="38"/>
    </row>
    <row r="975" spans="4:5" ht="15.75" customHeight="1">
      <c r="D975" s="38"/>
      <c r="E975" s="38"/>
    </row>
    <row r="976" spans="4:5" ht="15.75" customHeight="1">
      <c r="D976" s="38"/>
      <c r="E976" s="38"/>
    </row>
    <row r="977" spans="4:5" ht="15.75" customHeight="1">
      <c r="D977" s="38"/>
      <c r="E977" s="38"/>
    </row>
    <row r="978" spans="4:5" ht="15.75" customHeight="1">
      <c r="D978" s="38"/>
      <c r="E978" s="38"/>
    </row>
    <row r="979" spans="4:5" ht="15.75" customHeight="1">
      <c r="D979" s="38"/>
      <c r="E979" s="38"/>
    </row>
    <row r="980" spans="4:5" ht="15.75" customHeight="1">
      <c r="D980" s="38"/>
      <c r="E980" s="38"/>
    </row>
    <row r="981" spans="4:5" ht="15.75" customHeight="1">
      <c r="D981" s="38"/>
      <c r="E981" s="38"/>
    </row>
    <row r="982" spans="4:5" ht="15.75" customHeight="1">
      <c r="D982" s="38"/>
      <c r="E982" s="38"/>
    </row>
    <row r="983" spans="4:5" ht="15.75" customHeight="1">
      <c r="D983" s="38"/>
      <c r="E983" s="38"/>
    </row>
    <row r="984" spans="4:5" ht="15.75" customHeight="1">
      <c r="D984" s="38"/>
      <c r="E984" s="38"/>
    </row>
    <row r="985" spans="4:5" ht="15.75" customHeight="1">
      <c r="D985" s="38"/>
      <c r="E985" s="38"/>
    </row>
    <row r="986" spans="4:5" ht="15.75" customHeight="1">
      <c r="D986" s="38"/>
      <c r="E986" s="38"/>
    </row>
    <row r="987" spans="4:5" ht="15.75" customHeight="1">
      <c r="D987" s="38"/>
      <c r="E987" s="38"/>
    </row>
    <row r="988" spans="4:5" ht="15.75" customHeight="1">
      <c r="D988" s="38"/>
      <c r="E988" s="38"/>
    </row>
    <row r="989" spans="4:5" ht="15.75" customHeight="1">
      <c r="D989" s="38"/>
      <c r="E989" s="38"/>
    </row>
    <row r="990" spans="4:5" ht="15.75" customHeight="1">
      <c r="D990" s="38"/>
      <c r="E990" s="38"/>
    </row>
    <row r="991" spans="4:5" ht="15.75" customHeight="1">
      <c r="D991" s="38"/>
      <c r="E991" s="38"/>
    </row>
    <row r="992" spans="4:5" ht="15.75" customHeight="1">
      <c r="D992" s="38"/>
      <c r="E992" s="38"/>
    </row>
    <row r="993" spans="4:5" ht="15.75" customHeight="1">
      <c r="D993" s="38"/>
      <c r="E993" s="38"/>
    </row>
    <row r="994" spans="4:5" ht="15.75" customHeight="1">
      <c r="D994" s="38"/>
      <c r="E994" s="38"/>
    </row>
    <row r="995" spans="4:5" ht="15.75" customHeight="1">
      <c r="D995" s="38"/>
      <c r="E995" s="38"/>
    </row>
    <row r="996" spans="4:5" ht="15.75" customHeight="1">
      <c r="D996" s="38"/>
      <c r="E996" s="38"/>
    </row>
    <row r="997" spans="4:5" ht="15.75" customHeight="1">
      <c r="D997" s="38"/>
      <c r="E997" s="38"/>
    </row>
    <row r="998" spans="4:5" ht="15.75" customHeight="1">
      <c r="D998" s="38"/>
      <c r="E998" s="38"/>
    </row>
    <row r="999" spans="4:5" ht="15.75" customHeight="1">
      <c r="D999" s="38"/>
      <c r="E999" s="38"/>
    </row>
    <row r="1000" spans="4:5" ht="15.75" customHeight="1">
      <c r="D1000" s="38"/>
      <c r="E1000" s="38"/>
    </row>
    <row r="1001" spans="4:5" ht="15.75" customHeight="1">
      <c r="D1001" s="38"/>
      <c r="E1001" s="38"/>
    </row>
    <row r="1002" spans="4:5" ht="15.75" customHeight="1">
      <c r="D1002" s="38"/>
      <c r="E1002" s="38"/>
    </row>
  </sheetData>
  <mergeCells count="11">
    <mergeCell ref="I15:I16"/>
    <mergeCell ref="L15:L16"/>
    <mergeCell ref="L22:N22"/>
    <mergeCell ref="A1:B1"/>
    <mergeCell ref="B4:F4"/>
    <mergeCell ref="B6:F6"/>
    <mergeCell ref="H6:I6"/>
    <mergeCell ref="K6:L6"/>
    <mergeCell ref="H8:I10"/>
    <mergeCell ref="K8:L10"/>
    <mergeCell ref="A2:B2"/>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Z1001"/>
  <sheetViews>
    <sheetView showGridLines="0" topLeftCell="A5" workbookViewId="0">
      <selection activeCell="J36" sqref="J36"/>
    </sheetView>
  </sheetViews>
  <sheetFormatPr baseColWidth="10" defaultColWidth="12.625" defaultRowHeight="15" customHeight="1"/>
  <cols>
    <col min="1" max="1" width="19" customWidth="1"/>
    <col min="2" max="2" width="9" customWidth="1"/>
    <col min="3" max="3" width="15.375" customWidth="1"/>
    <col min="4" max="4" width="12" customWidth="1"/>
    <col min="5" max="5" width="10.375" customWidth="1"/>
    <col min="6" max="6" width="9" customWidth="1"/>
    <col min="7" max="7" width="7.75" customWidth="1"/>
    <col min="8" max="8" width="16.125" customWidth="1"/>
    <col min="9" max="9" width="17.75" customWidth="1"/>
    <col min="10" max="10" width="20.5" customWidth="1"/>
    <col min="11" max="11" width="13.25" customWidth="1"/>
    <col min="12" max="12" width="16" customWidth="1"/>
    <col min="13" max="13" width="32" customWidth="1"/>
    <col min="14" max="26" width="9.375" customWidth="1"/>
  </cols>
  <sheetData>
    <row r="1" spans="1:26" ht="13.5" customHeight="1">
      <c r="A1" s="110" t="s">
        <v>199</v>
      </c>
      <c r="B1" s="111"/>
      <c r="E1" s="38"/>
      <c r="F1" s="38"/>
    </row>
    <row r="2" spans="1:26" ht="13.5" customHeight="1">
      <c r="E2" s="38"/>
      <c r="F2" s="38"/>
    </row>
    <row r="3" spans="1:26" ht="22.5" customHeight="1">
      <c r="B3" s="151" t="s">
        <v>99</v>
      </c>
      <c r="C3" s="126"/>
      <c r="D3" s="126"/>
      <c r="E3" s="126"/>
      <c r="F3" s="144"/>
    </row>
    <row r="4" spans="1:26" ht="9" customHeight="1"/>
    <row r="5" spans="1:26" ht="21" customHeight="1">
      <c r="B5" s="110" t="s">
        <v>200</v>
      </c>
      <c r="C5" s="126"/>
      <c r="D5" s="111"/>
      <c r="E5" s="38"/>
      <c r="F5" s="38"/>
      <c r="I5" s="23"/>
    </row>
    <row r="6" spans="1:26" ht="9" customHeight="1">
      <c r="E6" s="38"/>
      <c r="F6" s="38"/>
    </row>
    <row r="7" spans="1:26" ht="33.75" customHeight="1">
      <c r="B7" s="131" t="s">
        <v>201</v>
      </c>
      <c r="C7" s="126"/>
      <c r="D7" s="126"/>
      <c r="E7" s="126"/>
      <c r="F7" s="126"/>
      <c r="G7" s="126"/>
      <c r="H7" s="126"/>
      <c r="I7" s="126"/>
      <c r="J7" s="111"/>
      <c r="L7" s="52"/>
    </row>
    <row r="8" spans="1:26" ht="24" customHeight="1">
      <c r="A8" s="53"/>
      <c r="B8" s="7" t="s">
        <v>15</v>
      </c>
      <c r="C8" s="8" t="s">
        <v>202</v>
      </c>
      <c r="D8" s="53"/>
      <c r="E8" s="38"/>
      <c r="F8" s="38"/>
      <c r="G8" s="53"/>
      <c r="H8" s="53"/>
      <c r="I8" s="53"/>
      <c r="J8" s="53"/>
      <c r="K8" s="7"/>
      <c r="L8" s="8"/>
      <c r="M8" s="53"/>
      <c r="N8" s="53"/>
      <c r="O8" s="53"/>
      <c r="P8" s="53"/>
      <c r="Q8" s="53"/>
      <c r="R8" s="53"/>
      <c r="S8" s="53"/>
      <c r="T8" s="53"/>
      <c r="U8" s="53"/>
      <c r="V8" s="53"/>
      <c r="W8" s="53"/>
      <c r="X8" s="53"/>
      <c r="Y8" s="53"/>
      <c r="Z8" s="53"/>
    </row>
    <row r="9" spans="1:26">
      <c r="E9" s="38"/>
      <c r="F9" s="38"/>
    </row>
    <row r="10" spans="1:26" ht="27" customHeight="1">
      <c r="B10" s="145" t="s">
        <v>48</v>
      </c>
      <c r="C10" s="129"/>
      <c r="D10" s="129"/>
      <c r="E10" s="129"/>
      <c r="F10" s="129"/>
      <c r="G10" s="129"/>
      <c r="H10" s="129"/>
      <c r="I10" s="129"/>
      <c r="J10" s="130"/>
    </row>
    <row r="11" spans="1:26" ht="27" customHeight="1">
      <c r="B11" s="25" t="s">
        <v>51</v>
      </c>
      <c r="C11" s="26" t="s">
        <v>4</v>
      </c>
      <c r="D11" s="26" t="s">
        <v>5</v>
      </c>
      <c r="E11" s="26" t="s">
        <v>7</v>
      </c>
      <c r="F11" s="26" t="s">
        <v>103</v>
      </c>
      <c r="G11" s="26" t="s">
        <v>52</v>
      </c>
      <c r="H11" s="26" t="s">
        <v>203</v>
      </c>
      <c r="I11" s="26" t="s">
        <v>104</v>
      </c>
      <c r="J11" s="27" t="s">
        <v>53</v>
      </c>
    </row>
    <row r="12" spans="1:26" ht="21" customHeight="1">
      <c r="A12" s="6"/>
      <c r="B12" s="34">
        <v>1</v>
      </c>
      <c r="C12" s="55" t="s">
        <v>105</v>
      </c>
      <c r="D12" s="55" t="s">
        <v>106</v>
      </c>
      <c r="E12" s="56" t="s">
        <v>12</v>
      </c>
      <c r="F12" s="56" t="s">
        <v>60</v>
      </c>
      <c r="G12" s="56" t="s">
        <v>57</v>
      </c>
      <c r="H12" s="87">
        <v>39005</v>
      </c>
      <c r="I12" s="56" t="s">
        <v>107</v>
      </c>
      <c r="J12" s="57">
        <v>100</v>
      </c>
      <c r="K12" s="58"/>
      <c r="L12" s="58"/>
      <c r="M12" s="58"/>
      <c r="O12" s="6"/>
      <c r="P12" s="6"/>
      <c r="Q12" s="6"/>
      <c r="R12" s="6"/>
      <c r="S12" s="6"/>
      <c r="T12" s="6"/>
      <c r="U12" s="6"/>
      <c r="V12" s="6"/>
      <c r="W12" s="6"/>
      <c r="X12" s="6"/>
      <c r="Y12" s="6"/>
      <c r="Z12" s="6"/>
    </row>
    <row r="13" spans="1:26" ht="21" customHeight="1">
      <c r="A13" s="6"/>
      <c r="B13" s="34">
        <v>2</v>
      </c>
      <c r="C13" s="55" t="s">
        <v>108</v>
      </c>
      <c r="D13" s="55" t="s">
        <v>109</v>
      </c>
      <c r="E13" s="56" t="s">
        <v>12</v>
      </c>
      <c r="F13" s="56" t="s">
        <v>110</v>
      </c>
      <c r="G13" s="56" t="s">
        <v>61</v>
      </c>
      <c r="H13" s="88">
        <v>40317</v>
      </c>
      <c r="I13" s="56" t="s">
        <v>111</v>
      </c>
      <c r="J13" s="57">
        <v>150</v>
      </c>
      <c r="K13" s="58"/>
      <c r="L13" s="58"/>
      <c r="M13" s="58"/>
      <c r="O13" s="6"/>
      <c r="P13" s="6"/>
      <c r="Q13" s="6"/>
      <c r="R13" s="6"/>
      <c r="S13" s="6"/>
      <c r="T13" s="6"/>
      <c r="U13" s="6"/>
      <c r="V13" s="6"/>
      <c r="W13" s="6"/>
      <c r="X13" s="6"/>
      <c r="Y13" s="6"/>
      <c r="Z13" s="6"/>
    </row>
    <row r="14" spans="1:26" ht="21" customHeight="1">
      <c r="A14" s="6"/>
      <c r="B14" s="34">
        <v>3</v>
      </c>
      <c r="C14" s="55" t="s">
        <v>112</v>
      </c>
      <c r="D14" s="55" t="s">
        <v>113</v>
      </c>
      <c r="E14" s="56" t="s">
        <v>12</v>
      </c>
      <c r="F14" s="56" t="s">
        <v>114</v>
      </c>
      <c r="G14" s="56" t="s">
        <v>60</v>
      </c>
      <c r="H14" s="88">
        <v>41774</v>
      </c>
      <c r="I14" s="56" t="s">
        <v>115</v>
      </c>
      <c r="J14" s="57">
        <v>140</v>
      </c>
      <c r="K14" s="58"/>
      <c r="L14" s="58"/>
      <c r="M14" s="58"/>
      <c r="O14" s="6"/>
      <c r="P14" s="6"/>
      <c r="Q14" s="6"/>
      <c r="R14" s="6"/>
      <c r="S14" s="6"/>
      <c r="T14" s="6"/>
      <c r="U14" s="6"/>
      <c r="V14" s="6"/>
      <c r="W14" s="6"/>
      <c r="X14" s="6"/>
      <c r="Y14" s="6"/>
      <c r="Z14" s="6"/>
    </row>
    <row r="15" spans="1:26" ht="21" customHeight="1">
      <c r="A15" s="6"/>
      <c r="B15" s="34">
        <v>4</v>
      </c>
      <c r="C15" s="55" t="s">
        <v>116</v>
      </c>
      <c r="D15" s="55" t="s">
        <v>117</v>
      </c>
      <c r="E15" s="56" t="s">
        <v>24</v>
      </c>
      <c r="F15" s="56" t="s">
        <v>110</v>
      </c>
      <c r="G15" s="56" t="s">
        <v>57</v>
      </c>
      <c r="H15" s="88">
        <v>40807</v>
      </c>
      <c r="I15" s="56" t="s">
        <v>118</v>
      </c>
      <c r="J15" s="57">
        <v>170</v>
      </c>
      <c r="K15" s="58"/>
      <c r="L15" s="58"/>
      <c r="M15" s="58"/>
      <c r="O15" s="6"/>
      <c r="P15" s="6"/>
      <c r="Q15" s="6"/>
      <c r="R15" s="6"/>
      <c r="S15" s="6"/>
      <c r="T15" s="6"/>
      <c r="U15" s="6"/>
      <c r="V15" s="6"/>
      <c r="W15" s="6"/>
      <c r="X15" s="6"/>
      <c r="Y15" s="6"/>
      <c r="Z15" s="6"/>
    </row>
    <row r="16" spans="1:26" ht="21" customHeight="1">
      <c r="A16" s="6"/>
      <c r="B16" s="34">
        <v>5</v>
      </c>
      <c r="C16" s="55" t="s">
        <v>119</v>
      </c>
      <c r="D16" s="55" t="s">
        <v>120</v>
      </c>
      <c r="E16" s="56" t="s">
        <v>24</v>
      </c>
      <c r="F16" s="56" t="s">
        <v>110</v>
      </c>
      <c r="G16" s="56" t="s">
        <v>61</v>
      </c>
      <c r="H16" s="88">
        <v>41053</v>
      </c>
      <c r="I16" s="56" t="s">
        <v>111</v>
      </c>
      <c r="J16" s="57">
        <v>110</v>
      </c>
      <c r="K16" s="58"/>
      <c r="L16" s="58"/>
      <c r="M16" s="58"/>
      <c r="O16" s="6"/>
      <c r="P16" s="6"/>
      <c r="Q16" s="6"/>
      <c r="R16" s="6"/>
      <c r="S16" s="6"/>
      <c r="T16" s="6"/>
      <c r="U16" s="6"/>
      <c r="V16" s="6"/>
      <c r="W16" s="6"/>
      <c r="X16" s="6"/>
      <c r="Y16" s="6"/>
      <c r="Z16" s="6"/>
    </row>
    <row r="17" spans="1:26" ht="21" customHeight="1">
      <c r="A17" s="6"/>
      <c r="B17" s="34">
        <v>6</v>
      </c>
      <c r="C17" s="55" t="s">
        <v>121</v>
      </c>
      <c r="D17" s="55" t="s">
        <v>122</v>
      </c>
      <c r="E17" s="56" t="s">
        <v>12</v>
      </c>
      <c r="F17" s="56" t="s">
        <v>60</v>
      </c>
      <c r="G17" s="56" t="s">
        <v>57</v>
      </c>
      <c r="H17" s="88">
        <v>41444</v>
      </c>
      <c r="I17" s="56" t="s">
        <v>107</v>
      </c>
      <c r="J17" s="57">
        <v>150</v>
      </c>
      <c r="K17" s="58"/>
      <c r="L17" s="58"/>
      <c r="M17" s="58"/>
      <c r="O17" s="6"/>
      <c r="P17" s="6"/>
      <c r="Q17" s="6"/>
      <c r="R17" s="6"/>
      <c r="S17" s="6"/>
      <c r="T17" s="6"/>
      <c r="U17" s="6"/>
      <c r="V17" s="6"/>
      <c r="W17" s="6"/>
      <c r="X17" s="6"/>
      <c r="Y17" s="6"/>
      <c r="Z17" s="6"/>
    </row>
    <row r="18" spans="1:26" ht="21" customHeight="1">
      <c r="A18" s="6"/>
      <c r="B18" s="34">
        <v>7</v>
      </c>
      <c r="C18" s="55" t="s">
        <v>123</v>
      </c>
      <c r="D18" s="55" t="s">
        <v>124</v>
      </c>
      <c r="E18" s="56" t="s">
        <v>24</v>
      </c>
      <c r="F18" s="56" t="s">
        <v>110</v>
      </c>
      <c r="G18" s="56" t="s">
        <v>60</v>
      </c>
      <c r="H18" s="88">
        <v>41734</v>
      </c>
      <c r="I18" s="56" t="s">
        <v>125</v>
      </c>
      <c r="J18" s="57">
        <v>200</v>
      </c>
      <c r="K18" s="58"/>
      <c r="L18" s="58"/>
      <c r="M18" s="58"/>
      <c r="O18" s="6"/>
      <c r="P18" s="6"/>
      <c r="Q18" s="6"/>
      <c r="R18" s="6"/>
      <c r="S18" s="6"/>
      <c r="T18" s="6"/>
      <c r="U18" s="6"/>
      <c r="V18" s="6"/>
      <c r="W18" s="6"/>
      <c r="X18" s="6"/>
      <c r="Y18" s="6"/>
      <c r="Z18" s="6"/>
    </row>
    <row r="19" spans="1:26" ht="21" customHeight="1">
      <c r="A19" s="6"/>
      <c r="B19" s="34">
        <v>8</v>
      </c>
      <c r="C19" s="55" t="s">
        <v>126</v>
      </c>
      <c r="D19" s="55" t="s">
        <v>127</v>
      </c>
      <c r="E19" s="56" t="s">
        <v>12</v>
      </c>
      <c r="F19" s="56" t="s">
        <v>110</v>
      </c>
      <c r="G19" s="56" t="s">
        <v>60</v>
      </c>
      <c r="H19" s="88">
        <v>41502</v>
      </c>
      <c r="I19" s="56" t="s">
        <v>118</v>
      </c>
      <c r="J19" s="57">
        <v>250</v>
      </c>
      <c r="K19" s="58"/>
      <c r="L19" s="58"/>
      <c r="M19" s="58"/>
      <c r="O19" s="6"/>
      <c r="P19" s="6"/>
      <c r="Q19" s="6"/>
      <c r="R19" s="6"/>
      <c r="S19" s="6"/>
      <c r="T19" s="6"/>
      <c r="U19" s="6"/>
      <c r="V19" s="6"/>
      <c r="W19" s="6"/>
      <c r="X19" s="6"/>
      <c r="Y19" s="6"/>
      <c r="Z19" s="6"/>
    </row>
    <row r="20" spans="1:26" ht="21" customHeight="1">
      <c r="A20" s="6"/>
      <c r="B20" s="34">
        <v>9</v>
      </c>
      <c r="C20" s="55" t="s">
        <v>128</v>
      </c>
      <c r="D20" s="55" t="s">
        <v>129</v>
      </c>
      <c r="E20" s="56" t="s">
        <v>24</v>
      </c>
      <c r="F20" s="56" t="s">
        <v>110</v>
      </c>
      <c r="G20" s="56" t="s">
        <v>61</v>
      </c>
      <c r="H20" s="88">
        <v>41271</v>
      </c>
      <c r="I20" s="56" t="s">
        <v>115</v>
      </c>
      <c r="J20" s="57">
        <v>100</v>
      </c>
      <c r="O20" s="6"/>
      <c r="P20" s="6"/>
      <c r="Q20" s="6"/>
      <c r="R20" s="6"/>
      <c r="S20" s="6"/>
      <c r="T20" s="6"/>
      <c r="U20" s="6"/>
      <c r="V20" s="6"/>
      <c r="W20" s="6"/>
      <c r="X20" s="6"/>
      <c r="Y20" s="6"/>
      <c r="Z20" s="6"/>
    </row>
    <row r="21" spans="1:26" ht="21" customHeight="1">
      <c r="B21" s="34">
        <v>10</v>
      </c>
      <c r="C21" s="55" t="s">
        <v>130</v>
      </c>
      <c r="D21" s="55" t="s">
        <v>131</v>
      </c>
      <c r="E21" s="56" t="s">
        <v>24</v>
      </c>
      <c r="F21" s="56" t="s">
        <v>60</v>
      </c>
      <c r="G21" s="56" t="s">
        <v>60</v>
      </c>
      <c r="H21" s="88">
        <v>41562</v>
      </c>
      <c r="I21" s="56" t="s">
        <v>115</v>
      </c>
      <c r="J21" s="57">
        <v>100</v>
      </c>
    </row>
    <row r="22" spans="1:26" ht="21" customHeight="1">
      <c r="B22" s="34">
        <v>11</v>
      </c>
      <c r="C22" s="55" t="s">
        <v>132</v>
      </c>
      <c r="D22" s="55" t="s">
        <v>133</v>
      </c>
      <c r="E22" s="56" t="s">
        <v>24</v>
      </c>
      <c r="F22" s="56" t="s">
        <v>60</v>
      </c>
      <c r="G22" s="56" t="s">
        <v>61</v>
      </c>
      <c r="H22" s="88">
        <v>40579</v>
      </c>
      <c r="I22" s="56" t="s">
        <v>134</v>
      </c>
      <c r="J22" s="57">
        <v>120</v>
      </c>
    </row>
    <row r="23" spans="1:26" ht="21" customHeight="1">
      <c r="B23" s="34">
        <v>12</v>
      </c>
      <c r="C23" s="55" t="s">
        <v>135</v>
      </c>
      <c r="D23" s="55" t="s">
        <v>136</v>
      </c>
      <c r="E23" s="56" t="s">
        <v>24</v>
      </c>
      <c r="F23" s="56" t="s">
        <v>60</v>
      </c>
      <c r="G23" s="56" t="s">
        <v>60</v>
      </c>
      <c r="H23" s="88">
        <v>40588</v>
      </c>
      <c r="I23" s="56" t="s">
        <v>115</v>
      </c>
      <c r="J23" s="57">
        <v>110</v>
      </c>
    </row>
    <row r="24" spans="1:26" ht="21" customHeight="1">
      <c r="B24" s="34">
        <v>13</v>
      </c>
      <c r="C24" s="55" t="s">
        <v>137</v>
      </c>
      <c r="D24" s="55" t="s">
        <v>138</v>
      </c>
      <c r="E24" s="56" t="s">
        <v>24</v>
      </c>
      <c r="F24" s="56" t="s">
        <v>60</v>
      </c>
      <c r="G24" s="56" t="s">
        <v>57</v>
      </c>
      <c r="H24" s="88">
        <v>40467</v>
      </c>
      <c r="I24" s="56" t="s">
        <v>139</v>
      </c>
      <c r="J24" s="57">
        <v>130</v>
      </c>
    </row>
    <row r="25" spans="1:26" ht="21" customHeight="1">
      <c r="B25" s="34">
        <v>14</v>
      </c>
      <c r="C25" s="55" t="s">
        <v>140</v>
      </c>
      <c r="D25" s="55" t="s">
        <v>141</v>
      </c>
      <c r="E25" s="56" t="s">
        <v>12</v>
      </c>
      <c r="F25" s="56" t="s">
        <v>60</v>
      </c>
      <c r="G25" s="56" t="s">
        <v>61</v>
      </c>
      <c r="H25" s="88">
        <v>40317</v>
      </c>
      <c r="I25" s="56" t="s">
        <v>111</v>
      </c>
      <c r="J25" s="57">
        <v>100</v>
      </c>
    </row>
    <row r="26" spans="1:26" ht="21" customHeight="1">
      <c r="B26" s="36">
        <v>15</v>
      </c>
      <c r="C26" s="59" t="s">
        <v>142</v>
      </c>
      <c r="D26" s="59" t="s">
        <v>143</v>
      </c>
      <c r="E26" s="60" t="s">
        <v>24</v>
      </c>
      <c r="F26" s="60" t="s">
        <v>110</v>
      </c>
      <c r="G26" s="60" t="s">
        <v>60</v>
      </c>
      <c r="H26" s="89">
        <v>40442</v>
      </c>
      <c r="I26" s="60" t="s">
        <v>118</v>
      </c>
      <c r="J26" s="61">
        <v>120</v>
      </c>
    </row>
    <row r="27" spans="1:26" ht="27" customHeight="1">
      <c r="C27" s="35"/>
      <c r="D27" s="35"/>
      <c r="E27" s="38"/>
      <c r="F27" s="38"/>
      <c r="G27" s="35"/>
      <c r="H27" s="35"/>
      <c r="I27" s="35"/>
      <c r="J27" s="62"/>
    </row>
    <row r="28" spans="1:26" ht="21.75" customHeight="1">
      <c r="E28" s="38"/>
      <c r="F28" s="38"/>
      <c r="J28" s="63">
        <v>2050</v>
      </c>
    </row>
    <row r="29" spans="1:26" ht="15.75" customHeight="1">
      <c r="E29" s="38"/>
      <c r="F29" s="38"/>
      <c r="J29" s="64"/>
    </row>
    <row r="30" spans="1:26" ht="15.75" customHeight="1">
      <c r="E30" s="38"/>
      <c r="F30" s="38"/>
      <c r="J30" s="64"/>
    </row>
    <row r="31" spans="1:26" ht="21" customHeight="1">
      <c r="B31" s="20" t="s">
        <v>80</v>
      </c>
      <c r="C31" s="65" t="s">
        <v>204</v>
      </c>
      <c r="D31" s="66"/>
      <c r="E31" s="67"/>
      <c r="F31" s="67"/>
      <c r="G31" s="66"/>
      <c r="H31" s="66"/>
      <c r="I31" s="66"/>
      <c r="J31" s="62">
        <f>AVERAGEIFS(J12:J26,E12:E26,"M",F12:F26,"C")</f>
        <v>116.66666666666667</v>
      </c>
      <c r="K31" s="63">
        <v>116.66666666666667</v>
      </c>
      <c r="L31" s="50" t="s">
        <v>205</v>
      </c>
    </row>
    <row r="32" spans="1:26" ht="21" customHeight="1">
      <c r="B32" s="20" t="s">
        <v>83</v>
      </c>
      <c r="C32" s="65" t="s">
        <v>206</v>
      </c>
      <c r="D32" s="66"/>
      <c r="E32" s="67"/>
      <c r="F32" s="67"/>
      <c r="G32" s="66"/>
      <c r="H32" s="66"/>
      <c r="I32" s="66"/>
      <c r="J32" s="62">
        <f>AVERAGEIFS(J12:J26,H12:H26,"&gt;01/01/2010",H12:H26,"&lt;31/12/2010")</f>
        <v>125</v>
      </c>
      <c r="K32" s="63">
        <v>125</v>
      </c>
      <c r="L32" s="50" t="s">
        <v>207</v>
      </c>
    </row>
    <row r="33" spans="2:12" ht="21" customHeight="1">
      <c r="B33" s="68" t="s">
        <v>86</v>
      </c>
      <c r="C33" s="65" t="s">
        <v>208</v>
      </c>
      <c r="D33" s="66"/>
      <c r="E33" s="67"/>
      <c r="F33" s="67"/>
      <c r="G33" s="66"/>
      <c r="H33" s="66"/>
      <c r="I33" s="66"/>
      <c r="J33" s="62">
        <f>AVERAGEIFS(J12:J26,H12:H26,"&gt;=01/01/2011",H12:H26,"&lt;=31/12/2014",I12:I26,"CHORRILLOS")</f>
        <v>210</v>
      </c>
      <c r="K33" s="63">
        <v>210</v>
      </c>
      <c r="L33" s="50" t="s">
        <v>209</v>
      </c>
    </row>
    <row r="34" spans="2:12" ht="21" customHeight="1">
      <c r="B34" s="68" t="s">
        <v>89</v>
      </c>
      <c r="C34" s="65" t="s">
        <v>210</v>
      </c>
      <c r="D34" s="66"/>
      <c r="E34" s="67"/>
      <c r="F34" s="67"/>
      <c r="G34" s="66"/>
      <c r="H34" s="66"/>
      <c r="I34" s="66"/>
      <c r="J34" s="62">
        <f>AVERAGEIFS(J12:J26,E12:E26,"F",F12:F26,"C",I12:I26,"SURCO")</f>
        <v>105</v>
      </c>
      <c r="K34" s="63">
        <v>105</v>
      </c>
      <c r="L34" s="50" t="s">
        <v>211</v>
      </c>
    </row>
    <row r="35" spans="2:12" ht="21" customHeight="1">
      <c r="B35" s="68" t="s">
        <v>92</v>
      </c>
      <c r="C35" s="65" t="s">
        <v>212</v>
      </c>
      <c r="D35" s="21"/>
      <c r="E35" s="21"/>
      <c r="F35" s="21"/>
      <c r="G35" s="21"/>
      <c r="H35" s="21"/>
      <c r="I35" s="21"/>
      <c r="J35" s="62">
        <f>AVERAGEIFS(J12:J26,I12:I26,"LIMA",F12:F26,"S")</f>
        <v>130</v>
      </c>
      <c r="K35" s="63">
        <v>130</v>
      </c>
      <c r="L35" s="50" t="s">
        <v>213</v>
      </c>
    </row>
    <row r="36" spans="2:12" ht="21" customHeight="1">
      <c r="B36" s="68" t="s">
        <v>95</v>
      </c>
      <c r="C36" s="150" t="s">
        <v>214</v>
      </c>
      <c r="D36" s="142"/>
      <c r="E36" s="142"/>
      <c r="F36" s="142"/>
      <c r="G36" s="142"/>
      <c r="H36" s="142"/>
      <c r="I36" s="142"/>
      <c r="J36" s="62">
        <f>AVERAGEIFS(J12:J26,E12:E26,"F",F12:F26,"S",I12:I26,"CHORRILLOS",J12:J26,"&gt;120")</f>
        <v>170</v>
      </c>
      <c r="K36" s="63">
        <v>170</v>
      </c>
      <c r="L36" s="50" t="s">
        <v>215</v>
      </c>
    </row>
    <row r="37" spans="2:12" ht="21" customHeight="1">
      <c r="B37" s="68"/>
      <c r="C37" s="142"/>
      <c r="D37" s="142"/>
      <c r="E37" s="142"/>
      <c r="F37" s="142"/>
      <c r="G37" s="142"/>
      <c r="H37" s="142"/>
      <c r="I37" s="142"/>
      <c r="J37" s="22"/>
    </row>
    <row r="38" spans="2:12" ht="15.75" customHeight="1">
      <c r="B38" s="14"/>
      <c r="E38" s="38"/>
      <c r="F38" s="38"/>
      <c r="J38" s="22"/>
    </row>
    <row r="39" spans="2:12" ht="15.75" customHeight="1">
      <c r="B39" s="14"/>
      <c r="E39" s="38"/>
      <c r="F39" s="38"/>
      <c r="J39" s="22"/>
    </row>
    <row r="40" spans="2:12" ht="15.75" customHeight="1">
      <c r="E40" s="38"/>
      <c r="F40" s="38"/>
    </row>
    <row r="41" spans="2:12" ht="15.75" customHeight="1">
      <c r="E41" s="38"/>
      <c r="F41" s="38"/>
    </row>
    <row r="42" spans="2:12" ht="15.75" customHeight="1">
      <c r="E42" s="38"/>
      <c r="F42" s="38"/>
    </row>
    <row r="43" spans="2:12" ht="15.75" customHeight="1">
      <c r="E43" s="38"/>
      <c r="F43" s="38"/>
    </row>
    <row r="44" spans="2:12" ht="15.75" customHeight="1">
      <c r="E44" s="38"/>
      <c r="F44" s="38"/>
    </row>
    <row r="45" spans="2:12" ht="15.75" customHeight="1">
      <c r="E45" s="38"/>
      <c r="F45" s="38"/>
    </row>
    <row r="46" spans="2:12" ht="15.75" customHeight="1">
      <c r="E46" s="38"/>
      <c r="F46" s="38"/>
    </row>
    <row r="47" spans="2:12" ht="15.75" customHeight="1">
      <c r="E47" s="38"/>
      <c r="F47" s="38"/>
    </row>
    <row r="48" spans="2:12" ht="15.75" customHeight="1">
      <c r="E48" s="38"/>
      <c r="F48" s="38"/>
    </row>
    <row r="49" spans="5:6" ht="15.75" customHeight="1">
      <c r="E49" s="38"/>
      <c r="F49" s="38"/>
    </row>
    <row r="50" spans="5:6" ht="15.75" customHeight="1">
      <c r="E50" s="38"/>
      <c r="F50" s="38"/>
    </row>
    <row r="51" spans="5:6" ht="15.75" customHeight="1">
      <c r="E51" s="38"/>
      <c r="F51" s="38"/>
    </row>
    <row r="52" spans="5:6" ht="15.75" customHeight="1">
      <c r="E52" s="38"/>
      <c r="F52" s="38"/>
    </row>
    <row r="53" spans="5:6" ht="15.75" customHeight="1">
      <c r="E53" s="38"/>
      <c r="F53" s="38"/>
    </row>
    <row r="54" spans="5:6" ht="15.75" customHeight="1">
      <c r="E54" s="38"/>
      <c r="F54" s="38"/>
    </row>
    <row r="55" spans="5:6" ht="15.75" customHeight="1">
      <c r="E55" s="38"/>
      <c r="F55" s="38"/>
    </row>
    <row r="56" spans="5:6" ht="15.75" customHeight="1">
      <c r="E56" s="38"/>
      <c r="F56" s="38"/>
    </row>
    <row r="57" spans="5:6" ht="15.75" customHeight="1">
      <c r="E57" s="38"/>
      <c r="F57" s="38"/>
    </row>
    <row r="58" spans="5:6" ht="15.75" customHeight="1">
      <c r="E58" s="38"/>
      <c r="F58" s="38"/>
    </row>
    <row r="59" spans="5:6" ht="15.75" customHeight="1">
      <c r="E59" s="38"/>
      <c r="F59" s="38"/>
    </row>
    <row r="60" spans="5:6" ht="15.75" customHeight="1">
      <c r="E60" s="38"/>
      <c r="F60" s="38"/>
    </row>
    <row r="61" spans="5:6" ht="15.75" customHeight="1">
      <c r="E61" s="38"/>
      <c r="F61" s="38"/>
    </row>
    <row r="62" spans="5:6" ht="15.75" customHeight="1">
      <c r="E62" s="38"/>
      <c r="F62" s="38"/>
    </row>
    <row r="63" spans="5:6" ht="15.75" customHeight="1">
      <c r="E63" s="38"/>
      <c r="F63" s="38"/>
    </row>
    <row r="64" spans="5:6" ht="15.75" customHeight="1">
      <c r="E64" s="38"/>
      <c r="F64" s="38"/>
    </row>
    <row r="65" spans="5:6" ht="15.75" customHeight="1">
      <c r="E65" s="38"/>
      <c r="F65" s="38"/>
    </row>
    <row r="66" spans="5:6" ht="15.75" customHeight="1">
      <c r="E66" s="38"/>
      <c r="F66" s="38"/>
    </row>
    <row r="67" spans="5:6" ht="15.75" customHeight="1">
      <c r="E67" s="38"/>
      <c r="F67" s="38"/>
    </row>
    <row r="68" spans="5:6" ht="15.75" customHeight="1">
      <c r="E68" s="38"/>
      <c r="F68" s="38"/>
    </row>
    <row r="69" spans="5:6" ht="15.75" customHeight="1">
      <c r="E69" s="38"/>
      <c r="F69" s="38"/>
    </row>
    <row r="70" spans="5:6" ht="15.75" customHeight="1">
      <c r="E70" s="38"/>
      <c r="F70" s="38"/>
    </row>
    <row r="71" spans="5:6" ht="15.75" customHeight="1">
      <c r="E71" s="38"/>
      <c r="F71" s="38"/>
    </row>
    <row r="72" spans="5:6" ht="15.75" customHeight="1">
      <c r="E72" s="38"/>
      <c r="F72" s="38"/>
    </row>
    <row r="73" spans="5:6" ht="15.75" customHeight="1">
      <c r="E73" s="38"/>
      <c r="F73" s="38"/>
    </row>
    <row r="74" spans="5:6" ht="15.75" customHeight="1">
      <c r="E74" s="38"/>
      <c r="F74" s="38"/>
    </row>
    <row r="75" spans="5:6" ht="15.75" customHeight="1">
      <c r="E75" s="38"/>
      <c r="F75" s="38"/>
    </row>
    <row r="76" spans="5:6" ht="15.75" customHeight="1">
      <c r="E76" s="38"/>
      <c r="F76" s="38"/>
    </row>
    <row r="77" spans="5:6" ht="15.75" customHeight="1">
      <c r="E77" s="38"/>
      <c r="F77" s="38"/>
    </row>
    <row r="78" spans="5:6" ht="15.75" customHeight="1">
      <c r="E78" s="38"/>
      <c r="F78" s="38"/>
    </row>
    <row r="79" spans="5:6" ht="15.75" customHeight="1">
      <c r="E79" s="38"/>
      <c r="F79" s="38"/>
    </row>
    <row r="80" spans="5:6" ht="15.75" customHeight="1">
      <c r="E80" s="38"/>
      <c r="F80" s="38"/>
    </row>
    <row r="81" spans="5:6" ht="15.75" customHeight="1">
      <c r="E81" s="38"/>
      <c r="F81" s="38"/>
    </row>
    <row r="82" spans="5:6" ht="15.75" customHeight="1">
      <c r="E82" s="38"/>
      <c r="F82" s="38"/>
    </row>
    <row r="83" spans="5:6" ht="15.75" customHeight="1">
      <c r="E83" s="38"/>
      <c r="F83" s="38"/>
    </row>
    <row r="84" spans="5:6" ht="15.75" customHeight="1">
      <c r="E84" s="38"/>
      <c r="F84" s="38"/>
    </row>
    <row r="85" spans="5:6" ht="15.75" customHeight="1">
      <c r="E85" s="38"/>
      <c r="F85" s="38"/>
    </row>
    <row r="86" spans="5:6" ht="15.75" customHeight="1">
      <c r="E86" s="38"/>
      <c r="F86" s="38"/>
    </row>
    <row r="87" spans="5:6" ht="15.75" customHeight="1">
      <c r="E87" s="38"/>
      <c r="F87" s="38"/>
    </row>
    <row r="88" spans="5:6" ht="15.75" customHeight="1">
      <c r="E88" s="38"/>
      <c r="F88" s="38"/>
    </row>
    <row r="89" spans="5:6" ht="15.75" customHeight="1">
      <c r="E89" s="38"/>
      <c r="F89" s="38"/>
    </row>
    <row r="90" spans="5:6" ht="15.75" customHeight="1">
      <c r="E90" s="38"/>
      <c r="F90" s="38"/>
    </row>
    <row r="91" spans="5:6" ht="15.75" customHeight="1">
      <c r="E91" s="38"/>
      <c r="F91" s="38"/>
    </row>
    <row r="92" spans="5:6" ht="15.75" customHeight="1">
      <c r="E92" s="38"/>
      <c r="F92" s="38"/>
    </row>
    <row r="93" spans="5:6" ht="15.75" customHeight="1">
      <c r="E93" s="38"/>
      <c r="F93" s="38"/>
    </row>
    <row r="94" spans="5:6" ht="15.75" customHeight="1">
      <c r="E94" s="38"/>
      <c r="F94" s="38"/>
    </row>
    <row r="95" spans="5:6" ht="15.75" customHeight="1">
      <c r="E95" s="38"/>
      <c r="F95" s="38"/>
    </row>
    <row r="96" spans="5:6" ht="15.75" customHeight="1">
      <c r="E96" s="38"/>
      <c r="F96" s="38"/>
    </row>
    <row r="97" spans="5:6" ht="15.75" customHeight="1">
      <c r="E97" s="38"/>
      <c r="F97" s="38"/>
    </row>
    <row r="98" spans="5:6" ht="15.75" customHeight="1">
      <c r="E98" s="38"/>
      <c r="F98" s="38"/>
    </row>
    <row r="99" spans="5:6" ht="15.75" customHeight="1">
      <c r="E99" s="38"/>
      <c r="F99" s="38"/>
    </row>
    <row r="100" spans="5:6" ht="15.75" customHeight="1">
      <c r="E100" s="38"/>
      <c r="F100" s="38"/>
    </row>
    <row r="101" spans="5:6" ht="15.75" customHeight="1">
      <c r="E101" s="38"/>
      <c r="F101" s="38"/>
    </row>
    <row r="102" spans="5:6" ht="15.75" customHeight="1">
      <c r="E102" s="38"/>
      <c r="F102" s="38"/>
    </row>
    <row r="103" spans="5:6" ht="15.75" customHeight="1">
      <c r="E103" s="38"/>
      <c r="F103" s="38"/>
    </row>
    <row r="104" spans="5:6" ht="15.75" customHeight="1">
      <c r="E104" s="38"/>
      <c r="F104" s="38"/>
    </row>
    <row r="105" spans="5:6" ht="15.75" customHeight="1">
      <c r="E105" s="38"/>
      <c r="F105" s="38"/>
    </row>
    <row r="106" spans="5:6" ht="15.75" customHeight="1">
      <c r="E106" s="38"/>
      <c r="F106" s="38"/>
    </row>
    <row r="107" spans="5:6" ht="15.75" customHeight="1">
      <c r="E107" s="38"/>
      <c r="F107" s="38"/>
    </row>
    <row r="108" spans="5:6" ht="15.75" customHeight="1">
      <c r="E108" s="38"/>
      <c r="F108" s="38"/>
    </row>
    <row r="109" spans="5:6" ht="15.75" customHeight="1">
      <c r="E109" s="38"/>
      <c r="F109" s="38"/>
    </row>
    <row r="110" spans="5:6" ht="15.75" customHeight="1">
      <c r="E110" s="38"/>
      <c r="F110" s="38"/>
    </row>
    <row r="111" spans="5:6" ht="15.75" customHeight="1">
      <c r="E111" s="38"/>
      <c r="F111" s="38"/>
    </row>
    <row r="112" spans="5:6" ht="15.75" customHeight="1">
      <c r="E112" s="38"/>
      <c r="F112" s="38"/>
    </row>
    <row r="113" spans="5:6" ht="15.75" customHeight="1">
      <c r="E113" s="38"/>
      <c r="F113" s="38"/>
    </row>
    <row r="114" spans="5:6" ht="15.75" customHeight="1">
      <c r="E114" s="38"/>
      <c r="F114" s="38"/>
    </row>
    <row r="115" spans="5:6" ht="15.75" customHeight="1">
      <c r="E115" s="38"/>
      <c r="F115" s="38"/>
    </row>
    <row r="116" spans="5:6" ht="15.75" customHeight="1">
      <c r="E116" s="38"/>
      <c r="F116" s="38"/>
    </row>
    <row r="117" spans="5:6" ht="15.75" customHeight="1">
      <c r="E117" s="38"/>
      <c r="F117" s="38"/>
    </row>
    <row r="118" spans="5:6" ht="15.75" customHeight="1">
      <c r="E118" s="38"/>
      <c r="F118" s="38"/>
    </row>
    <row r="119" spans="5:6" ht="15.75" customHeight="1">
      <c r="E119" s="38"/>
      <c r="F119" s="38"/>
    </row>
    <row r="120" spans="5:6" ht="15.75" customHeight="1">
      <c r="E120" s="38"/>
      <c r="F120" s="38"/>
    </row>
    <row r="121" spans="5:6" ht="15.75" customHeight="1">
      <c r="E121" s="38"/>
      <c r="F121" s="38"/>
    </row>
    <row r="122" spans="5:6" ht="15.75" customHeight="1">
      <c r="E122" s="38"/>
      <c r="F122" s="38"/>
    </row>
    <row r="123" spans="5:6" ht="15.75" customHeight="1">
      <c r="E123" s="38"/>
      <c r="F123" s="38"/>
    </row>
    <row r="124" spans="5:6" ht="15.75" customHeight="1">
      <c r="E124" s="38"/>
      <c r="F124" s="38"/>
    </row>
    <row r="125" spans="5:6" ht="15.75" customHeight="1">
      <c r="E125" s="38"/>
      <c r="F125" s="38"/>
    </row>
    <row r="126" spans="5:6" ht="15.75" customHeight="1">
      <c r="E126" s="38"/>
      <c r="F126" s="38"/>
    </row>
    <row r="127" spans="5:6" ht="15.75" customHeight="1">
      <c r="E127" s="38"/>
      <c r="F127" s="38"/>
    </row>
    <row r="128" spans="5:6" ht="15.75" customHeight="1">
      <c r="E128" s="38"/>
      <c r="F128" s="38"/>
    </row>
    <row r="129" spans="5:6" ht="15.75" customHeight="1">
      <c r="E129" s="38"/>
      <c r="F129" s="38"/>
    </row>
    <row r="130" spans="5:6" ht="15.75" customHeight="1">
      <c r="E130" s="38"/>
      <c r="F130" s="38"/>
    </row>
    <row r="131" spans="5:6" ht="15.75" customHeight="1">
      <c r="E131" s="38"/>
      <c r="F131" s="38"/>
    </row>
    <row r="132" spans="5:6" ht="15.75" customHeight="1">
      <c r="E132" s="38"/>
      <c r="F132" s="38"/>
    </row>
    <row r="133" spans="5:6" ht="15.75" customHeight="1">
      <c r="E133" s="38"/>
      <c r="F133" s="38"/>
    </row>
    <row r="134" spans="5:6" ht="15.75" customHeight="1">
      <c r="E134" s="38"/>
      <c r="F134" s="38"/>
    </row>
    <row r="135" spans="5:6" ht="15.75" customHeight="1">
      <c r="E135" s="38"/>
      <c r="F135" s="38"/>
    </row>
    <row r="136" spans="5:6" ht="15.75" customHeight="1">
      <c r="E136" s="38"/>
      <c r="F136" s="38"/>
    </row>
    <row r="137" spans="5:6" ht="15.75" customHeight="1">
      <c r="E137" s="38"/>
      <c r="F137" s="38"/>
    </row>
    <row r="138" spans="5:6" ht="15.75" customHeight="1">
      <c r="E138" s="38"/>
      <c r="F138" s="38"/>
    </row>
    <row r="139" spans="5:6" ht="15.75" customHeight="1">
      <c r="E139" s="38"/>
      <c r="F139" s="38"/>
    </row>
    <row r="140" spans="5:6" ht="15.75" customHeight="1">
      <c r="E140" s="38"/>
      <c r="F140" s="38"/>
    </row>
    <row r="141" spans="5:6" ht="15.75" customHeight="1">
      <c r="E141" s="38"/>
      <c r="F141" s="38"/>
    </row>
    <row r="142" spans="5:6" ht="15.75" customHeight="1">
      <c r="E142" s="38"/>
      <c r="F142" s="38"/>
    </row>
    <row r="143" spans="5:6" ht="15.75" customHeight="1">
      <c r="E143" s="38"/>
      <c r="F143" s="38"/>
    </row>
    <row r="144" spans="5:6" ht="15.75" customHeight="1">
      <c r="E144" s="38"/>
      <c r="F144" s="38"/>
    </row>
    <row r="145" spans="5:6" ht="15.75" customHeight="1">
      <c r="E145" s="38"/>
      <c r="F145" s="38"/>
    </row>
    <row r="146" spans="5:6" ht="15.75" customHeight="1">
      <c r="E146" s="38"/>
      <c r="F146" s="38"/>
    </row>
    <row r="147" spans="5:6" ht="15.75" customHeight="1">
      <c r="E147" s="38"/>
      <c r="F147" s="38"/>
    </row>
    <row r="148" spans="5:6" ht="15.75" customHeight="1">
      <c r="E148" s="38"/>
      <c r="F148" s="38"/>
    </row>
    <row r="149" spans="5:6" ht="15.75" customHeight="1">
      <c r="E149" s="38"/>
      <c r="F149" s="38"/>
    </row>
    <row r="150" spans="5:6" ht="15.75" customHeight="1">
      <c r="E150" s="38"/>
      <c r="F150" s="38"/>
    </row>
    <row r="151" spans="5:6" ht="15.75" customHeight="1">
      <c r="E151" s="38"/>
      <c r="F151" s="38"/>
    </row>
    <row r="152" spans="5:6" ht="15.75" customHeight="1">
      <c r="E152" s="38"/>
      <c r="F152" s="38"/>
    </row>
    <row r="153" spans="5:6" ht="15.75" customHeight="1">
      <c r="E153" s="38"/>
      <c r="F153" s="38"/>
    </row>
    <row r="154" spans="5:6" ht="15.75" customHeight="1">
      <c r="E154" s="38"/>
      <c r="F154" s="38"/>
    </row>
    <row r="155" spans="5:6" ht="15.75" customHeight="1">
      <c r="E155" s="38"/>
      <c r="F155" s="38"/>
    </row>
    <row r="156" spans="5:6" ht="15.75" customHeight="1">
      <c r="E156" s="38"/>
      <c r="F156" s="38"/>
    </row>
    <row r="157" spans="5:6" ht="15.75" customHeight="1">
      <c r="E157" s="38"/>
      <c r="F157" s="38"/>
    </row>
    <row r="158" spans="5:6" ht="15.75" customHeight="1">
      <c r="E158" s="38"/>
      <c r="F158" s="38"/>
    </row>
    <row r="159" spans="5:6" ht="15.75" customHeight="1">
      <c r="E159" s="38"/>
      <c r="F159" s="38"/>
    </row>
    <row r="160" spans="5:6" ht="15.75" customHeight="1">
      <c r="E160" s="38"/>
      <c r="F160" s="38"/>
    </row>
    <row r="161" spans="5:6" ht="15.75" customHeight="1">
      <c r="E161" s="38"/>
      <c r="F161" s="38"/>
    </row>
    <row r="162" spans="5:6" ht="15.75" customHeight="1">
      <c r="E162" s="38"/>
      <c r="F162" s="38"/>
    </row>
    <row r="163" spans="5:6" ht="15.75" customHeight="1">
      <c r="E163" s="38"/>
      <c r="F163" s="38"/>
    </row>
    <row r="164" spans="5:6" ht="15.75" customHeight="1">
      <c r="E164" s="38"/>
      <c r="F164" s="38"/>
    </row>
    <row r="165" spans="5:6" ht="15.75" customHeight="1">
      <c r="E165" s="38"/>
      <c r="F165" s="38"/>
    </row>
    <row r="166" spans="5:6" ht="15.75" customHeight="1">
      <c r="E166" s="38"/>
      <c r="F166" s="38"/>
    </row>
    <row r="167" spans="5:6" ht="15.75" customHeight="1">
      <c r="E167" s="38"/>
      <c r="F167" s="38"/>
    </row>
    <row r="168" spans="5:6" ht="15.75" customHeight="1">
      <c r="E168" s="38"/>
      <c r="F168" s="38"/>
    </row>
    <row r="169" spans="5:6" ht="15.75" customHeight="1">
      <c r="E169" s="38"/>
      <c r="F169" s="38"/>
    </row>
    <row r="170" spans="5:6" ht="15.75" customHeight="1">
      <c r="E170" s="38"/>
      <c r="F170" s="38"/>
    </row>
    <row r="171" spans="5:6" ht="15.75" customHeight="1">
      <c r="E171" s="38"/>
      <c r="F171" s="38"/>
    </row>
    <row r="172" spans="5:6" ht="15.75" customHeight="1">
      <c r="E172" s="38"/>
      <c r="F172" s="38"/>
    </row>
    <row r="173" spans="5:6" ht="15.75" customHeight="1">
      <c r="E173" s="38"/>
      <c r="F173" s="38"/>
    </row>
    <row r="174" spans="5:6" ht="15.75" customHeight="1">
      <c r="E174" s="38"/>
      <c r="F174" s="38"/>
    </row>
    <row r="175" spans="5:6" ht="15.75" customHeight="1">
      <c r="E175" s="38"/>
      <c r="F175" s="38"/>
    </row>
    <row r="176" spans="5:6" ht="15.75" customHeight="1">
      <c r="E176" s="38"/>
      <c r="F176" s="38"/>
    </row>
    <row r="177" spans="5:6" ht="15.75" customHeight="1">
      <c r="E177" s="38"/>
      <c r="F177" s="38"/>
    </row>
    <row r="178" spans="5:6" ht="15.75" customHeight="1">
      <c r="E178" s="38"/>
      <c r="F178" s="38"/>
    </row>
    <row r="179" spans="5:6" ht="15.75" customHeight="1">
      <c r="E179" s="38"/>
      <c r="F179" s="38"/>
    </row>
    <row r="180" spans="5:6" ht="15.75" customHeight="1">
      <c r="E180" s="38"/>
      <c r="F180" s="38"/>
    </row>
    <row r="181" spans="5:6" ht="15.75" customHeight="1">
      <c r="E181" s="38"/>
      <c r="F181" s="38"/>
    </row>
    <row r="182" spans="5:6" ht="15.75" customHeight="1">
      <c r="E182" s="38"/>
      <c r="F182" s="38"/>
    </row>
    <row r="183" spans="5:6" ht="15.75" customHeight="1">
      <c r="E183" s="38"/>
      <c r="F183" s="38"/>
    </row>
    <row r="184" spans="5:6" ht="15.75" customHeight="1">
      <c r="E184" s="38"/>
      <c r="F184" s="38"/>
    </row>
    <row r="185" spans="5:6" ht="15.75" customHeight="1">
      <c r="E185" s="38"/>
      <c r="F185" s="38"/>
    </row>
    <row r="186" spans="5:6" ht="15.75" customHeight="1">
      <c r="E186" s="38"/>
      <c r="F186" s="38"/>
    </row>
    <row r="187" spans="5:6" ht="15.75" customHeight="1">
      <c r="E187" s="38"/>
      <c r="F187" s="38"/>
    </row>
    <row r="188" spans="5:6" ht="15.75" customHeight="1">
      <c r="E188" s="38"/>
      <c r="F188" s="38"/>
    </row>
    <row r="189" spans="5:6" ht="15.75" customHeight="1">
      <c r="E189" s="38"/>
      <c r="F189" s="38"/>
    </row>
    <row r="190" spans="5:6" ht="15.75" customHeight="1">
      <c r="E190" s="38"/>
      <c r="F190" s="38"/>
    </row>
    <row r="191" spans="5:6" ht="15.75" customHeight="1">
      <c r="E191" s="38"/>
      <c r="F191" s="38"/>
    </row>
    <row r="192" spans="5:6" ht="15.75" customHeight="1">
      <c r="E192" s="38"/>
      <c r="F192" s="38"/>
    </row>
    <row r="193" spans="5:6" ht="15.75" customHeight="1">
      <c r="E193" s="38"/>
      <c r="F193" s="38"/>
    </row>
    <row r="194" spans="5:6" ht="15.75" customHeight="1">
      <c r="E194" s="38"/>
      <c r="F194" s="38"/>
    </row>
    <row r="195" spans="5:6" ht="15.75" customHeight="1">
      <c r="E195" s="38"/>
      <c r="F195" s="38"/>
    </row>
    <row r="196" spans="5:6" ht="15.75" customHeight="1">
      <c r="E196" s="38"/>
      <c r="F196" s="38"/>
    </row>
    <row r="197" spans="5:6" ht="15.75" customHeight="1">
      <c r="E197" s="38"/>
      <c r="F197" s="38"/>
    </row>
    <row r="198" spans="5:6" ht="15.75" customHeight="1">
      <c r="E198" s="38"/>
      <c r="F198" s="38"/>
    </row>
    <row r="199" spans="5:6" ht="15.75" customHeight="1">
      <c r="E199" s="38"/>
      <c r="F199" s="38"/>
    </row>
    <row r="200" spans="5:6" ht="15.75" customHeight="1">
      <c r="E200" s="38"/>
      <c r="F200" s="38"/>
    </row>
    <row r="201" spans="5:6" ht="15.75" customHeight="1">
      <c r="E201" s="38"/>
      <c r="F201" s="38"/>
    </row>
    <row r="202" spans="5:6" ht="15.75" customHeight="1">
      <c r="E202" s="38"/>
      <c r="F202" s="38"/>
    </row>
    <row r="203" spans="5:6" ht="15.75" customHeight="1">
      <c r="E203" s="38"/>
      <c r="F203" s="38"/>
    </row>
    <row r="204" spans="5:6" ht="15.75" customHeight="1">
      <c r="E204" s="38"/>
      <c r="F204" s="38"/>
    </row>
    <row r="205" spans="5:6" ht="15.75" customHeight="1">
      <c r="E205" s="38"/>
      <c r="F205" s="38"/>
    </row>
    <row r="206" spans="5:6" ht="15.75" customHeight="1">
      <c r="E206" s="38"/>
      <c r="F206" s="38"/>
    </row>
    <row r="207" spans="5:6" ht="15.75" customHeight="1">
      <c r="E207" s="38"/>
      <c r="F207" s="38"/>
    </row>
    <row r="208" spans="5:6" ht="15.75" customHeight="1">
      <c r="E208" s="38"/>
      <c r="F208" s="38"/>
    </row>
    <row r="209" spans="5:6" ht="15.75" customHeight="1">
      <c r="E209" s="38"/>
      <c r="F209" s="38"/>
    </row>
    <row r="210" spans="5:6" ht="15.75" customHeight="1">
      <c r="E210" s="38"/>
      <c r="F210" s="38"/>
    </row>
    <row r="211" spans="5:6" ht="15.75" customHeight="1">
      <c r="E211" s="38"/>
      <c r="F211" s="38"/>
    </row>
    <row r="212" spans="5:6" ht="15.75" customHeight="1">
      <c r="E212" s="38"/>
      <c r="F212" s="38"/>
    </row>
    <row r="213" spans="5:6" ht="15.75" customHeight="1">
      <c r="E213" s="38"/>
      <c r="F213" s="38"/>
    </row>
    <row r="214" spans="5:6" ht="15.75" customHeight="1">
      <c r="E214" s="38"/>
      <c r="F214" s="38"/>
    </row>
    <row r="215" spans="5:6" ht="15.75" customHeight="1">
      <c r="E215" s="38"/>
      <c r="F215" s="38"/>
    </row>
    <row r="216" spans="5:6" ht="15.75" customHeight="1">
      <c r="E216" s="38"/>
      <c r="F216" s="38"/>
    </row>
    <row r="217" spans="5:6" ht="15.75" customHeight="1">
      <c r="E217" s="38"/>
      <c r="F217" s="38"/>
    </row>
    <row r="218" spans="5:6" ht="15.75" customHeight="1">
      <c r="E218" s="38"/>
      <c r="F218" s="38"/>
    </row>
    <row r="219" spans="5:6" ht="15.75" customHeight="1">
      <c r="E219" s="38"/>
      <c r="F219" s="38"/>
    </row>
    <row r="220" spans="5:6" ht="15.75" customHeight="1">
      <c r="E220" s="38"/>
      <c r="F220" s="38"/>
    </row>
    <row r="221" spans="5:6" ht="15.75" customHeight="1">
      <c r="E221" s="38"/>
      <c r="F221" s="38"/>
    </row>
    <row r="222" spans="5:6" ht="15.75" customHeight="1">
      <c r="E222" s="38"/>
      <c r="F222" s="38"/>
    </row>
    <row r="223" spans="5:6" ht="15.75" customHeight="1">
      <c r="E223" s="38"/>
      <c r="F223" s="38"/>
    </row>
    <row r="224" spans="5:6" ht="15.75" customHeight="1">
      <c r="E224" s="38"/>
      <c r="F224" s="38"/>
    </row>
    <row r="225" spans="5:6" ht="15.75" customHeight="1">
      <c r="E225" s="38"/>
      <c r="F225" s="38"/>
    </row>
    <row r="226" spans="5:6" ht="15.75" customHeight="1">
      <c r="E226" s="38"/>
      <c r="F226" s="38"/>
    </row>
    <row r="227" spans="5:6" ht="15.75" customHeight="1">
      <c r="E227" s="38"/>
      <c r="F227" s="38"/>
    </row>
    <row r="228" spans="5:6" ht="15.75" customHeight="1">
      <c r="E228" s="38"/>
      <c r="F228" s="38"/>
    </row>
    <row r="229" spans="5:6" ht="15.75" customHeight="1">
      <c r="E229" s="38"/>
      <c r="F229" s="38"/>
    </row>
    <row r="230" spans="5:6" ht="15.75" customHeight="1">
      <c r="E230" s="38"/>
      <c r="F230" s="38"/>
    </row>
    <row r="231" spans="5:6" ht="15.75" customHeight="1">
      <c r="E231" s="38"/>
      <c r="F231" s="38"/>
    </row>
    <row r="232" spans="5:6" ht="15.75" customHeight="1">
      <c r="E232" s="38"/>
      <c r="F232" s="38"/>
    </row>
    <row r="233" spans="5:6" ht="15.75" customHeight="1">
      <c r="E233" s="38"/>
      <c r="F233" s="38"/>
    </row>
    <row r="234" spans="5:6" ht="15.75" customHeight="1">
      <c r="E234" s="38"/>
      <c r="F234" s="38"/>
    </row>
    <row r="235" spans="5:6" ht="15.75" customHeight="1">
      <c r="E235" s="38"/>
      <c r="F235" s="38"/>
    </row>
    <row r="236" spans="5:6" ht="15.75" customHeight="1">
      <c r="E236" s="38"/>
      <c r="F236" s="38"/>
    </row>
    <row r="237" spans="5:6" ht="15.75" customHeight="1">
      <c r="E237" s="38"/>
      <c r="F237" s="38"/>
    </row>
    <row r="238" spans="5:6" ht="15.75" customHeight="1">
      <c r="E238" s="38"/>
      <c r="F238" s="38"/>
    </row>
    <row r="239" spans="5:6" ht="15.75" customHeight="1">
      <c r="E239" s="38"/>
      <c r="F239" s="38"/>
    </row>
    <row r="240" spans="5:6" ht="15.75" customHeight="1">
      <c r="E240" s="38"/>
      <c r="F240" s="38"/>
    </row>
    <row r="241" spans="5:6" ht="15.75" customHeight="1">
      <c r="E241" s="38"/>
      <c r="F241" s="38"/>
    </row>
    <row r="242" spans="5:6" ht="15.75" customHeight="1">
      <c r="E242" s="38"/>
      <c r="F242" s="38"/>
    </row>
    <row r="243" spans="5:6" ht="15.75" customHeight="1">
      <c r="E243" s="38"/>
      <c r="F243" s="38"/>
    </row>
    <row r="244" spans="5:6" ht="15.75" customHeight="1">
      <c r="E244" s="38"/>
      <c r="F244" s="38"/>
    </row>
    <row r="245" spans="5:6" ht="15.75" customHeight="1">
      <c r="E245" s="38"/>
      <c r="F245" s="38"/>
    </row>
    <row r="246" spans="5:6" ht="15.75" customHeight="1">
      <c r="E246" s="38"/>
      <c r="F246" s="38"/>
    </row>
    <row r="247" spans="5:6" ht="15.75" customHeight="1">
      <c r="E247" s="38"/>
      <c r="F247" s="38"/>
    </row>
    <row r="248" spans="5:6" ht="15.75" customHeight="1">
      <c r="E248" s="38"/>
      <c r="F248" s="38"/>
    </row>
    <row r="249" spans="5:6" ht="15.75" customHeight="1">
      <c r="E249" s="38"/>
      <c r="F249" s="38"/>
    </row>
    <row r="250" spans="5:6" ht="15.75" customHeight="1">
      <c r="E250" s="38"/>
      <c r="F250" s="38"/>
    </row>
    <row r="251" spans="5:6" ht="15.75" customHeight="1">
      <c r="E251" s="38"/>
      <c r="F251" s="38"/>
    </row>
    <row r="252" spans="5:6" ht="15.75" customHeight="1">
      <c r="E252" s="38"/>
      <c r="F252" s="38"/>
    </row>
    <row r="253" spans="5:6" ht="15.75" customHeight="1">
      <c r="E253" s="38"/>
      <c r="F253" s="38"/>
    </row>
    <row r="254" spans="5:6" ht="15.75" customHeight="1">
      <c r="E254" s="38"/>
      <c r="F254" s="38"/>
    </row>
    <row r="255" spans="5:6" ht="15.75" customHeight="1">
      <c r="E255" s="38"/>
      <c r="F255" s="38"/>
    </row>
    <row r="256" spans="5:6" ht="15.75" customHeight="1">
      <c r="E256" s="38"/>
      <c r="F256" s="38"/>
    </row>
    <row r="257" spans="5:6" ht="15.75" customHeight="1">
      <c r="E257" s="38"/>
      <c r="F257" s="38"/>
    </row>
    <row r="258" spans="5:6" ht="15.75" customHeight="1">
      <c r="E258" s="38"/>
      <c r="F258" s="38"/>
    </row>
    <row r="259" spans="5:6" ht="15.75" customHeight="1">
      <c r="E259" s="38"/>
      <c r="F259" s="38"/>
    </row>
    <row r="260" spans="5:6" ht="15.75" customHeight="1">
      <c r="E260" s="38"/>
      <c r="F260" s="38"/>
    </row>
    <row r="261" spans="5:6" ht="15.75" customHeight="1">
      <c r="E261" s="38"/>
      <c r="F261" s="38"/>
    </row>
    <row r="262" spans="5:6" ht="15.75" customHeight="1">
      <c r="E262" s="38"/>
      <c r="F262" s="38"/>
    </row>
    <row r="263" spans="5:6" ht="15.75" customHeight="1">
      <c r="E263" s="38"/>
      <c r="F263" s="38"/>
    </row>
    <row r="264" spans="5:6" ht="15.75" customHeight="1">
      <c r="E264" s="38"/>
      <c r="F264" s="38"/>
    </row>
    <row r="265" spans="5:6" ht="15.75" customHeight="1">
      <c r="E265" s="38"/>
      <c r="F265" s="38"/>
    </row>
    <row r="266" spans="5:6" ht="15.75" customHeight="1">
      <c r="E266" s="38"/>
      <c r="F266" s="38"/>
    </row>
    <row r="267" spans="5:6" ht="15.75" customHeight="1">
      <c r="E267" s="38"/>
      <c r="F267" s="38"/>
    </row>
    <row r="268" spans="5:6" ht="15.75" customHeight="1">
      <c r="E268" s="38"/>
      <c r="F268" s="38"/>
    </row>
    <row r="269" spans="5:6" ht="15.75" customHeight="1">
      <c r="E269" s="38"/>
      <c r="F269" s="38"/>
    </row>
    <row r="270" spans="5:6" ht="15.75" customHeight="1">
      <c r="E270" s="38"/>
      <c r="F270" s="38"/>
    </row>
    <row r="271" spans="5:6" ht="15.75" customHeight="1">
      <c r="E271" s="38"/>
      <c r="F271" s="38"/>
    </row>
    <row r="272" spans="5:6" ht="15.75" customHeight="1">
      <c r="E272" s="38"/>
      <c r="F272" s="38"/>
    </row>
    <row r="273" spans="5:6" ht="15.75" customHeight="1">
      <c r="E273" s="38"/>
      <c r="F273" s="38"/>
    </row>
    <row r="274" spans="5:6" ht="15.75" customHeight="1">
      <c r="E274" s="38"/>
      <c r="F274" s="38"/>
    </row>
    <row r="275" spans="5:6" ht="15.75" customHeight="1">
      <c r="E275" s="38"/>
      <c r="F275" s="38"/>
    </row>
    <row r="276" spans="5:6" ht="15.75" customHeight="1">
      <c r="E276" s="38"/>
      <c r="F276" s="38"/>
    </row>
    <row r="277" spans="5:6" ht="15.75" customHeight="1">
      <c r="E277" s="38"/>
      <c r="F277" s="38"/>
    </row>
    <row r="278" spans="5:6" ht="15.75" customHeight="1">
      <c r="E278" s="38"/>
      <c r="F278" s="38"/>
    </row>
    <row r="279" spans="5:6" ht="15.75" customHeight="1">
      <c r="E279" s="38"/>
      <c r="F279" s="38"/>
    </row>
    <row r="280" spans="5:6" ht="15.75" customHeight="1">
      <c r="E280" s="38"/>
      <c r="F280" s="38"/>
    </row>
    <row r="281" spans="5:6" ht="15.75" customHeight="1">
      <c r="E281" s="38"/>
      <c r="F281" s="38"/>
    </row>
    <row r="282" spans="5:6" ht="15.75" customHeight="1">
      <c r="E282" s="38"/>
      <c r="F282" s="38"/>
    </row>
    <row r="283" spans="5:6" ht="15.75" customHeight="1">
      <c r="E283" s="38"/>
      <c r="F283" s="38"/>
    </row>
    <row r="284" spans="5:6" ht="15.75" customHeight="1">
      <c r="E284" s="38"/>
      <c r="F284" s="38"/>
    </row>
    <row r="285" spans="5:6" ht="15.75" customHeight="1">
      <c r="E285" s="38"/>
      <c r="F285" s="38"/>
    </row>
    <row r="286" spans="5:6" ht="15.75" customHeight="1">
      <c r="E286" s="38"/>
      <c r="F286" s="38"/>
    </row>
    <row r="287" spans="5:6" ht="15.75" customHeight="1">
      <c r="E287" s="38"/>
      <c r="F287" s="38"/>
    </row>
    <row r="288" spans="5:6" ht="15.75" customHeight="1">
      <c r="E288" s="38"/>
      <c r="F288" s="38"/>
    </row>
    <row r="289" spans="5:6" ht="15.75" customHeight="1">
      <c r="E289" s="38"/>
      <c r="F289" s="38"/>
    </row>
    <row r="290" spans="5:6" ht="15.75" customHeight="1">
      <c r="E290" s="38"/>
      <c r="F290" s="38"/>
    </row>
    <row r="291" spans="5:6" ht="15.75" customHeight="1">
      <c r="E291" s="38"/>
      <c r="F291" s="38"/>
    </row>
    <row r="292" spans="5:6" ht="15.75" customHeight="1">
      <c r="E292" s="38"/>
      <c r="F292" s="38"/>
    </row>
    <row r="293" spans="5:6" ht="15.75" customHeight="1">
      <c r="E293" s="38"/>
      <c r="F293" s="38"/>
    </row>
    <row r="294" spans="5:6" ht="15.75" customHeight="1">
      <c r="E294" s="38"/>
      <c r="F294" s="38"/>
    </row>
    <row r="295" spans="5:6" ht="15.75" customHeight="1">
      <c r="E295" s="38"/>
      <c r="F295" s="38"/>
    </row>
    <row r="296" spans="5:6" ht="15.75" customHeight="1">
      <c r="E296" s="38"/>
      <c r="F296" s="38"/>
    </row>
    <row r="297" spans="5:6" ht="15.75" customHeight="1">
      <c r="E297" s="38"/>
      <c r="F297" s="38"/>
    </row>
    <row r="298" spans="5:6" ht="15.75" customHeight="1">
      <c r="E298" s="38"/>
      <c r="F298" s="38"/>
    </row>
    <row r="299" spans="5:6" ht="15.75" customHeight="1">
      <c r="E299" s="38"/>
      <c r="F299" s="38"/>
    </row>
    <row r="300" spans="5:6" ht="15.75" customHeight="1">
      <c r="E300" s="38"/>
      <c r="F300" s="38"/>
    </row>
    <row r="301" spans="5:6" ht="15.75" customHeight="1">
      <c r="E301" s="38"/>
      <c r="F301" s="38"/>
    </row>
    <row r="302" spans="5:6" ht="15.75" customHeight="1">
      <c r="E302" s="38"/>
      <c r="F302" s="38"/>
    </row>
    <row r="303" spans="5:6" ht="15.75" customHeight="1">
      <c r="E303" s="38"/>
      <c r="F303" s="38"/>
    </row>
    <row r="304" spans="5:6" ht="15.75" customHeight="1">
      <c r="E304" s="38"/>
      <c r="F304" s="38"/>
    </row>
    <row r="305" spans="5:6" ht="15.75" customHeight="1">
      <c r="E305" s="38"/>
      <c r="F305" s="38"/>
    </row>
    <row r="306" spans="5:6" ht="15.75" customHeight="1">
      <c r="E306" s="38"/>
      <c r="F306" s="38"/>
    </row>
    <row r="307" spans="5:6" ht="15.75" customHeight="1">
      <c r="E307" s="38"/>
      <c r="F307" s="38"/>
    </row>
    <row r="308" spans="5:6" ht="15.75" customHeight="1">
      <c r="E308" s="38"/>
      <c r="F308" s="38"/>
    </row>
    <row r="309" spans="5:6" ht="15.75" customHeight="1">
      <c r="E309" s="38"/>
      <c r="F309" s="38"/>
    </row>
    <row r="310" spans="5:6" ht="15.75" customHeight="1">
      <c r="E310" s="38"/>
      <c r="F310" s="38"/>
    </row>
    <row r="311" spans="5:6" ht="15.75" customHeight="1">
      <c r="E311" s="38"/>
      <c r="F311" s="38"/>
    </row>
    <row r="312" spans="5:6" ht="15.75" customHeight="1">
      <c r="E312" s="38"/>
      <c r="F312" s="38"/>
    </row>
    <row r="313" spans="5:6" ht="15.75" customHeight="1">
      <c r="E313" s="38"/>
      <c r="F313" s="38"/>
    </row>
    <row r="314" spans="5:6" ht="15.75" customHeight="1">
      <c r="E314" s="38"/>
      <c r="F314" s="38"/>
    </row>
    <row r="315" spans="5:6" ht="15.75" customHeight="1">
      <c r="E315" s="38"/>
      <c r="F315" s="38"/>
    </row>
    <row r="316" spans="5:6" ht="15.75" customHeight="1">
      <c r="E316" s="38"/>
      <c r="F316" s="38"/>
    </row>
    <row r="317" spans="5:6" ht="15.75" customHeight="1">
      <c r="E317" s="38"/>
      <c r="F317" s="38"/>
    </row>
    <row r="318" spans="5:6" ht="15.75" customHeight="1">
      <c r="E318" s="38"/>
      <c r="F318" s="38"/>
    </row>
    <row r="319" spans="5:6" ht="15.75" customHeight="1">
      <c r="E319" s="38"/>
      <c r="F319" s="38"/>
    </row>
    <row r="320" spans="5:6" ht="15.75" customHeight="1">
      <c r="E320" s="38"/>
      <c r="F320" s="38"/>
    </row>
    <row r="321" spans="5:6" ht="15.75" customHeight="1">
      <c r="E321" s="38"/>
      <c r="F321" s="38"/>
    </row>
    <row r="322" spans="5:6" ht="15.75" customHeight="1">
      <c r="E322" s="38"/>
      <c r="F322" s="38"/>
    </row>
    <row r="323" spans="5:6" ht="15.75" customHeight="1">
      <c r="E323" s="38"/>
      <c r="F323" s="38"/>
    </row>
    <row r="324" spans="5:6" ht="15.75" customHeight="1">
      <c r="E324" s="38"/>
      <c r="F324" s="38"/>
    </row>
    <row r="325" spans="5:6" ht="15.75" customHeight="1">
      <c r="E325" s="38"/>
      <c r="F325" s="38"/>
    </row>
    <row r="326" spans="5:6" ht="15.75" customHeight="1">
      <c r="E326" s="38"/>
      <c r="F326" s="38"/>
    </row>
    <row r="327" spans="5:6" ht="15.75" customHeight="1">
      <c r="E327" s="38"/>
      <c r="F327" s="38"/>
    </row>
    <row r="328" spans="5:6" ht="15.75" customHeight="1">
      <c r="E328" s="38"/>
      <c r="F328" s="38"/>
    </row>
    <row r="329" spans="5:6" ht="15.75" customHeight="1">
      <c r="E329" s="38"/>
      <c r="F329" s="38"/>
    </row>
    <row r="330" spans="5:6" ht="15.75" customHeight="1">
      <c r="E330" s="38"/>
      <c r="F330" s="38"/>
    </row>
    <row r="331" spans="5:6" ht="15.75" customHeight="1">
      <c r="E331" s="38"/>
      <c r="F331" s="38"/>
    </row>
    <row r="332" spans="5:6" ht="15.75" customHeight="1">
      <c r="E332" s="38"/>
      <c r="F332" s="38"/>
    </row>
    <row r="333" spans="5:6" ht="15.75" customHeight="1">
      <c r="E333" s="38"/>
      <c r="F333" s="38"/>
    </row>
    <row r="334" spans="5:6" ht="15.75" customHeight="1">
      <c r="E334" s="38"/>
      <c r="F334" s="38"/>
    </row>
    <row r="335" spans="5:6" ht="15.75" customHeight="1">
      <c r="E335" s="38"/>
      <c r="F335" s="38"/>
    </row>
    <row r="336" spans="5:6" ht="15.75" customHeight="1">
      <c r="E336" s="38"/>
      <c r="F336" s="38"/>
    </row>
    <row r="337" spans="5:6" ht="15.75" customHeight="1">
      <c r="E337" s="38"/>
      <c r="F337" s="38"/>
    </row>
    <row r="338" spans="5:6" ht="15.75" customHeight="1">
      <c r="E338" s="38"/>
      <c r="F338" s="38"/>
    </row>
    <row r="339" spans="5:6" ht="15.75" customHeight="1">
      <c r="E339" s="38"/>
      <c r="F339" s="38"/>
    </row>
    <row r="340" spans="5:6" ht="15.75" customHeight="1">
      <c r="E340" s="38"/>
      <c r="F340" s="38"/>
    </row>
    <row r="341" spans="5:6" ht="15.75" customHeight="1">
      <c r="E341" s="38"/>
      <c r="F341" s="38"/>
    </row>
    <row r="342" spans="5:6" ht="15.75" customHeight="1">
      <c r="E342" s="38"/>
      <c r="F342" s="38"/>
    </row>
    <row r="343" spans="5:6" ht="15.75" customHeight="1">
      <c r="E343" s="38"/>
      <c r="F343" s="38"/>
    </row>
    <row r="344" spans="5:6" ht="15.75" customHeight="1">
      <c r="E344" s="38"/>
      <c r="F344" s="38"/>
    </row>
    <row r="345" spans="5:6" ht="15.75" customHeight="1">
      <c r="E345" s="38"/>
      <c r="F345" s="38"/>
    </row>
    <row r="346" spans="5:6" ht="15.75" customHeight="1">
      <c r="E346" s="38"/>
      <c r="F346" s="38"/>
    </row>
    <row r="347" spans="5:6" ht="15.75" customHeight="1">
      <c r="E347" s="38"/>
      <c r="F347" s="38"/>
    </row>
    <row r="348" spans="5:6" ht="15.75" customHeight="1">
      <c r="E348" s="38"/>
      <c r="F348" s="38"/>
    </row>
    <row r="349" spans="5:6" ht="15.75" customHeight="1">
      <c r="E349" s="38"/>
      <c r="F349" s="38"/>
    </row>
    <row r="350" spans="5:6" ht="15.75" customHeight="1">
      <c r="E350" s="38"/>
      <c r="F350" s="38"/>
    </row>
    <row r="351" spans="5:6" ht="15.75" customHeight="1">
      <c r="E351" s="38"/>
      <c r="F351" s="38"/>
    </row>
    <row r="352" spans="5:6" ht="15.75" customHeight="1">
      <c r="E352" s="38"/>
      <c r="F352" s="38"/>
    </row>
    <row r="353" spans="5:6" ht="15.75" customHeight="1">
      <c r="E353" s="38"/>
      <c r="F353" s="38"/>
    </row>
    <row r="354" spans="5:6" ht="15.75" customHeight="1">
      <c r="E354" s="38"/>
      <c r="F354" s="38"/>
    </row>
    <row r="355" spans="5:6" ht="15.75" customHeight="1">
      <c r="E355" s="38"/>
      <c r="F355" s="38"/>
    </row>
    <row r="356" spans="5:6" ht="15.75" customHeight="1">
      <c r="E356" s="38"/>
      <c r="F356" s="38"/>
    </row>
    <row r="357" spans="5:6" ht="15.75" customHeight="1">
      <c r="E357" s="38"/>
      <c r="F357" s="38"/>
    </row>
    <row r="358" spans="5:6" ht="15.75" customHeight="1">
      <c r="E358" s="38"/>
      <c r="F358" s="38"/>
    </row>
    <row r="359" spans="5:6" ht="15.75" customHeight="1">
      <c r="E359" s="38"/>
      <c r="F359" s="38"/>
    </row>
    <row r="360" spans="5:6" ht="15.75" customHeight="1">
      <c r="E360" s="38"/>
      <c r="F360" s="38"/>
    </row>
    <row r="361" spans="5:6" ht="15.75" customHeight="1">
      <c r="E361" s="38"/>
      <c r="F361" s="38"/>
    </row>
    <row r="362" spans="5:6" ht="15.75" customHeight="1">
      <c r="E362" s="38"/>
      <c r="F362" s="38"/>
    </row>
    <row r="363" spans="5:6" ht="15.75" customHeight="1">
      <c r="E363" s="38"/>
      <c r="F363" s="38"/>
    </row>
    <row r="364" spans="5:6" ht="15.75" customHeight="1">
      <c r="E364" s="38"/>
      <c r="F364" s="38"/>
    </row>
    <row r="365" spans="5:6" ht="15.75" customHeight="1">
      <c r="E365" s="38"/>
      <c r="F365" s="38"/>
    </row>
    <row r="366" spans="5:6" ht="15.75" customHeight="1">
      <c r="E366" s="38"/>
      <c r="F366" s="38"/>
    </row>
    <row r="367" spans="5:6" ht="15.75" customHeight="1">
      <c r="E367" s="38"/>
      <c r="F367" s="38"/>
    </row>
    <row r="368" spans="5:6" ht="15.75" customHeight="1">
      <c r="E368" s="38"/>
      <c r="F368" s="38"/>
    </row>
    <row r="369" spans="5:6" ht="15.75" customHeight="1">
      <c r="E369" s="38"/>
      <c r="F369" s="38"/>
    </row>
    <row r="370" spans="5:6" ht="15.75" customHeight="1">
      <c r="E370" s="38"/>
      <c r="F370" s="38"/>
    </row>
    <row r="371" spans="5:6" ht="15.75" customHeight="1">
      <c r="E371" s="38"/>
      <c r="F371" s="38"/>
    </row>
    <row r="372" spans="5:6" ht="15.75" customHeight="1">
      <c r="E372" s="38"/>
      <c r="F372" s="38"/>
    </row>
    <row r="373" spans="5:6" ht="15.75" customHeight="1">
      <c r="E373" s="38"/>
      <c r="F373" s="38"/>
    </row>
    <row r="374" spans="5:6" ht="15.75" customHeight="1">
      <c r="E374" s="38"/>
      <c r="F374" s="38"/>
    </row>
    <row r="375" spans="5:6" ht="15.75" customHeight="1">
      <c r="E375" s="38"/>
      <c r="F375" s="38"/>
    </row>
    <row r="376" spans="5:6" ht="15.75" customHeight="1">
      <c r="E376" s="38"/>
      <c r="F376" s="38"/>
    </row>
    <row r="377" spans="5:6" ht="15.75" customHeight="1">
      <c r="E377" s="38"/>
      <c r="F377" s="38"/>
    </row>
    <row r="378" spans="5:6" ht="15.75" customHeight="1">
      <c r="E378" s="38"/>
      <c r="F378" s="38"/>
    </row>
    <row r="379" spans="5:6" ht="15.75" customHeight="1">
      <c r="E379" s="38"/>
      <c r="F379" s="38"/>
    </row>
    <row r="380" spans="5:6" ht="15.75" customHeight="1">
      <c r="E380" s="38"/>
      <c r="F380" s="38"/>
    </row>
    <row r="381" spans="5:6" ht="15.75" customHeight="1">
      <c r="E381" s="38"/>
      <c r="F381" s="38"/>
    </row>
    <row r="382" spans="5:6" ht="15.75" customHeight="1">
      <c r="E382" s="38"/>
      <c r="F382" s="38"/>
    </row>
    <row r="383" spans="5:6" ht="15.75" customHeight="1">
      <c r="E383" s="38"/>
      <c r="F383" s="38"/>
    </row>
    <row r="384" spans="5:6" ht="15.75" customHeight="1">
      <c r="E384" s="38"/>
      <c r="F384" s="38"/>
    </row>
    <row r="385" spans="5:6" ht="15.75" customHeight="1">
      <c r="E385" s="38"/>
      <c r="F385" s="38"/>
    </row>
    <row r="386" spans="5:6" ht="15.75" customHeight="1">
      <c r="E386" s="38"/>
      <c r="F386" s="38"/>
    </row>
    <row r="387" spans="5:6" ht="15.75" customHeight="1">
      <c r="E387" s="38"/>
      <c r="F387" s="38"/>
    </row>
    <row r="388" spans="5:6" ht="15.75" customHeight="1">
      <c r="E388" s="38"/>
      <c r="F388" s="38"/>
    </row>
    <row r="389" spans="5:6" ht="15.75" customHeight="1">
      <c r="E389" s="38"/>
      <c r="F389" s="38"/>
    </row>
    <row r="390" spans="5:6" ht="15.75" customHeight="1">
      <c r="E390" s="38"/>
      <c r="F390" s="38"/>
    </row>
    <row r="391" spans="5:6" ht="15.75" customHeight="1">
      <c r="E391" s="38"/>
      <c r="F391" s="38"/>
    </row>
    <row r="392" spans="5:6" ht="15.75" customHeight="1">
      <c r="E392" s="38"/>
      <c r="F392" s="38"/>
    </row>
    <row r="393" spans="5:6" ht="15.75" customHeight="1">
      <c r="E393" s="38"/>
      <c r="F393" s="38"/>
    </row>
    <row r="394" spans="5:6" ht="15.75" customHeight="1">
      <c r="E394" s="38"/>
      <c r="F394" s="38"/>
    </row>
    <row r="395" spans="5:6" ht="15.75" customHeight="1">
      <c r="E395" s="38"/>
      <c r="F395" s="38"/>
    </row>
    <row r="396" spans="5:6" ht="15.75" customHeight="1">
      <c r="E396" s="38"/>
      <c r="F396" s="38"/>
    </row>
    <row r="397" spans="5:6" ht="15.75" customHeight="1">
      <c r="E397" s="38"/>
      <c r="F397" s="38"/>
    </row>
    <row r="398" spans="5:6" ht="15.75" customHeight="1">
      <c r="E398" s="38"/>
      <c r="F398" s="38"/>
    </row>
    <row r="399" spans="5:6" ht="15.75" customHeight="1">
      <c r="E399" s="38"/>
      <c r="F399" s="38"/>
    </row>
    <row r="400" spans="5:6" ht="15.75" customHeight="1">
      <c r="E400" s="38"/>
      <c r="F400" s="38"/>
    </row>
    <row r="401" spans="5:6" ht="15.75" customHeight="1">
      <c r="E401" s="38"/>
      <c r="F401" s="38"/>
    </row>
    <row r="402" spans="5:6" ht="15.75" customHeight="1">
      <c r="E402" s="38"/>
      <c r="F402" s="38"/>
    </row>
    <row r="403" spans="5:6" ht="15.75" customHeight="1">
      <c r="E403" s="38"/>
      <c r="F403" s="38"/>
    </row>
    <row r="404" spans="5:6" ht="15.75" customHeight="1">
      <c r="E404" s="38"/>
      <c r="F404" s="38"/>
    </row>
    <row r="405" spans="5:6" ht="15.75" customHeight="1">
      <c r="E405" s="38"/>
      <c r="F405" s="38"/>
    </row>
    <row r="406" spans="5:6" ht="15.75" customHeight="1">
      <c r="E406" s="38"/>
      <c r="F406" s="38"/>
    </row>
    <row r="407" spans="5:6" ht="15.75" customHeight="1">
      <c r="E407" s="38"/>
      <c r="F407" s="38"/>
    </row>
    <row r="408" spans="5:6" ht="15.75" customHeight="1">
      <c r="E408" s="38"/>
      <c r="F408" s="38"/>
    </row>
    <row r="409" spans="5:6" ht="15.75" customHeight="1">
      <c r="E409" s="38"/>
      <c r="F409" s="38"/>
    </row>
    <row r="410" spans="5:6" ht="15.75" customHeight="1">
      <c r="E410" s="38"/>
      <c r="F410" s="38"/>
    </row>
    <row r="411" spans="5:6" ht="15.75" customHeight="1">
      <c r="E411" s="38"/>
      <c r="F411" s="38"/>
    </row>
    <row r="412" spans="5:6" ht="15.75" customHeight="1">
      <c r="E412" s="38"/>
      <c r="F412" s="38"/>
    </row>
    <row r="413" spans="5:6" ht="15.75" customHeight="1">
      <c r="E413" s="38"/>
      <c r="F413" s="38"/>
    </row>
    <row r="414" spans="5:6" ht="15.75" customHeight="1">
      <c r="E414" s="38"/>
      <c r="F414" s="38"/>
    </row>
    <row r="415" spans="5:6" ht="15.75" customHeight="1">
      <c r="E415" s="38"/>
      <c r="F415" s="38"/>
    </row>
    <row r="416" spans="5:6" ht="15.75" customHeight="1">
      <c r="E416" s="38"/>
      <c r="F416" s="38"/>
    </row>
    <row r="417" spans="5:6" ht="15.75" customHeight="1">
      <c r="E417" s="38"/>
      <c r="F417" s="38"/>
    </row>
    <row r="418" spans="5:6" ht="15.75" customHeight="1">
      <c r="E418" s="38"/>
      <c r="F418" s="38"/>
    </row>
    <row r="419" spans="5:6" ht="15.75" customHeight="1">
      <c r="E419" s="38"/>
      <c r="F419" s="38"/>
    </row>
    <row r="420" spans="5:6" ht="15.75" customHeight="1">
      <c r="E420" s="38"/>
      <c r="F420" s="38"/>
    </row>
    <row r="421" spans="5:6" ht="15.75" customHeight="1">
      <c r="E421" s="38"/>
      <c r="F421" s="38"/>
    </row>
    <row r="422" spans="5:6" ht="15.75" customHeight="1">
      <c r="E422" s="38"/>
      <c r="F422" s="38"/>
    </row>
    <row r="423" spans="5:6" ht="15.75" customHeight="1">
      <c r="E423" s="38"/>
      <c r="F423" s="38"/>
    </row>
    <row r="424" spans="5:6" ht="15.75" customHeight="1">
      <c r="E424" s="38"/>
      <c r="F424" s="38"/>
    </row>
    <row r="425" spans="5:6" ht="15.75" customHeight="1">
      <c r="E425" s="38"/>
      <c r="F425" s="38"/>
    </row>
    <row r="426" spans="5:6" ht="15.75" customHeight="1">
      <c r="E426" s="38"/>
      <c r="F426" s="38"/>
    </row>
    <row r="427" spans="5:6" ht="15.75" customHeight="1">
      <c r="E427" s="38"/>
      <c r="F427" s="38"/>
    </row>
    <row r="428" spans="5:6" ht="15.75" customHeight="1">
      <c r="E428" s="38"/>
      <c r="F428" s="38"/>
    </row>
    <row r="429" spans="5:6" ht="15.75" customHeight="1">
      <c r="E429" s="38"/>
      <c r="F429" s="38"/>
    </row>
    <row r="430" spans="5:6" ht="15.75" customHeight="1">
      <c r="E430" s="38"/>
      <c r="F430" s="38"/>
    </row>
    <row r="431" spans="5:6" ht="15.75" customHeight="1">
      <c r="E431" s="38"/>
      <c r="F431" s="38"/>
    </row>
    <row r="432" spans="5:6" ht="15.75" customHeight="1">
      <c r="E432" s="38"/>
      <c r="F432" s="38"/>
    </row>
    <row r="433" spans="5:6" ht="15.75" customHeight="1">
      <c r="E433" s="38"/>
      <c r="F433" s="38"/>
    </row>
    <row r="434" spans="5:6" ht="15.75" customHeight="1">
      <c r="E434" s="38"/>
      <c r="F434" s="38"/>
    </row>
    <row r="435" spans="5:6" ht="15.75" customHeight="1">
      <c r="E435" s="38"/>
      <c r="F435" s="38"/>
    </row>
    <row r="436" spans="5:6" ht="15.75" customHeight="1">
      <c r="E436" s="38"/>
      <c r="F436" s="38"/>
    </row>
    <row r="437" spans="5:6" ht="15.75" customHeight="1">
      <c r="E437" s="38"/>
      <c r="F437" s="38"/>
    </row>
    <row r="438" spans="5:6" ht="15.75" customHeight="1">
      <c r="E438" s="38"/>
      <c r="F438" s="38"/>
    </row>
    <row r="439" spans="5:6" ht="15.75" customHeight="1">
      <c r="E439" s="38"/>
      <c r="F439" s="38"/>
    </row>
    <row r="440" spans="5:6" ht="15.75" customHeight="1">
      <c r="E440" s="38"/>
      <c r="F440" s="38"/>
    </row>
    <row r="441" spans="5:6" ht="15.75" customHeight="1">
      <c r="E441" s="38"/>
      <c r="F441" s="38"/>
    </row>
    <row r="442" spans="5:6" ht="15.75" customHeight="1">
      <c r="E442" s="38"/>
      <c r="F442" s="38"/>
    </row>
    <row r="443" spans="5:6" ht="15.75" customHeight="1">
      <c r="E443" s="38"/>
      <c r="F443" s="38"/>
    </row>
    <row r="444" spans="5:6" ht="15.75" customHeight="1">
      <c r="E444" s="38"/>
      <c r="F444" s="38"/>
    </row>
    <row r="445" spans="5:6" ht="15.75" customHeight="1">
      <c r="E445" s="38"/>
      <c r="F445" s="38"/>
    </row>
    <row r="446" spans="5:6" ht="15.75" customHeight="1">
      <c r="E446" s="38"/>
      <c r="F446" s="38"/>
    </row>
    <row r="447" spans="5:6" ht="15.75" customHeight="1">
      <c r="E447" s="38"/>
      <c r="F447" s="38"/>
    </row>
    <row r="448" spans="5:6" ht="15.75" customHeight="1">
      <c r="E448" s="38"/>
      <c r="F448" s="38"/>
    </row>
    <row r="449" spans="5:6" ht="15.75" customHeight="1">
      <c r="E449" s="38"/>
      <c r="F449" s="38"/>
    </row>
    <row r="450" spans="5:6" ht="15.75" customHeight="1">
      <c r="E450" s="38"/>
      <c r="F450" s="38"/>
    </row>
    <row r="451" spans="5:6" ht="15.75" customHeight="1">
      <c r="E451" s="38"/>
      <c r="F451" s="38"/>
    </row>
    <row r="452" spans="5:6" ht="15.75" customHeight="1">
      <c r="E452" s="38"/>
      <c r="F452" s="38"/>
    </row>
    <row r="453" spans="5:6" ht="15.75" customHeight="1">
      <c r="E453" s="38"/>
      <c r="F453" s="38"/>
    </row>
    <row r="454" spans="5:6" ht="15.75" customHeight="1">
      <c r="E454" s="38"/>
      <c r="F454" s="38"/>
    </row>
    <row r="455" spans="5:6" ht="15.75" customHeight="1">
      <c r="E455" s="38"/>
      <c r="F455" s="38"/>
    </row>
    <row r="456" spans="5:6" ht="15.75" customHeight="1">
      <c r="E456" s="38"/>
      <c r="F456" s="38"/>
    </row>
    <row r="457" spans="5:6" ht="15.75" customHeight="1">
      <c r="E457" s="38"/>
      <c r="F457" s="38"/>
    </row>
    <row r="458" spans="5:6" ht="15.75" customHeight="1">
      <c r="E458" s="38"/>
      <c r="F458" s="38"/>
    </row>
    <row r="459" spans="5:6" ht="15.75" customHeight="1">
      <c r="E459" s="38"/>
      <c r="F459" s="38"/>
    </row>
    <row r="460" spans="5:6" ht="15.75" customHeight="1">
      <c r="E460" s="38"/>
      <c r="F460" s="38"/>
    </row>
    <row r="461" spans="5:6" ht="15.75" customHeight="1">
      <c r="E461" s="38"/>
      <c r="F461" s="38"/>
    </row>
    <row r="462" spans="5:6" ht="15.75" customHeight="1">
      <c r="E462" s="38"/>
      <c r="F462" s="38"/>
    </row>
    <row r="463" spans="5:6" ht="15.75" customHeight="1">
      <c r="E463" s="38"/>
      <c r="F463" s="38"/>
    </row>
    <row r="464" spans="5:6" ht="15.75" customHeight="1">
      <c r="E464" s="38"/>
      <c r="F464" s="38"/>
    </row>
    <row r="465" spans="5:6" ht="15.75" customHeight="1">
      <c r="E465" s="38"/>
      <c r="F465" s="38"/>
    </row>
    <row r="466" spans="5:6" ht="15.75" customHeight="1">
      <c r="E466" s="38"/>
      <c r="F466" s="38"/>
    </row>
    <row r="467" spans="5:6" ht="15.75" customHeight="1">
      <c r="E467" s="38"/>
      <c r="F467" s="38"/>
    </row>
    <row r="468" spans="5:6" ht="15.75" customHeight="1">
      <c r="E468" s="38"/>
      <c r="F468" s="38"/>
    </row>
    <row r="469" spans="5:6" ht="15.75" customHeight="1">
      <c r="E469" s="38"/>
      <c r="F469" s="38"/>
    </row>
    <row r="470" spans="5:6" ht="15.75" customHeight="1">
      <c r="E470" s="38"/>
      <c r="F470" s="38"/>
    </row>
    <row r="471" spans="5:6" ht="15.75" customHeight="1">
      <c r="E471" s="38"/>
      <c r="F471" s="38"/>
    </row>
    <row r="472" spans="5:6" ht="15.75" customHeight="1">
      <c r="E472" s="38"/>
      <c r="F472" s="38"/>
    </row>
    <row r="473" spans="5:6" ht="15.75" customHeight="1">
      <c r="E473" s="38"/>
      <c r="F473" s="38"/>
    </row>
    <row r="474" spans="5:6" ht="15.75" customHeight="1">
      <c r="E474" s="38"/>
      <c r="F474" s="38"/>
    </row>
    <row r="475" spans="5:6" ht="15.75" customHeight="1">
      <c r="E475" s="38"/>
      <c r="F475" s="38"/>
    </row>
    <row r="476" spans="5:6" ht="15.75" customHeight="1">
      <c r="E476" s="38"/>
      <c r="F476" s="38"/>
    </row>
    <row r="477" spans="5:6" ht="15.75" customHeight="1">
      <c r="E477" s="38"/>
      <c r="F477" s="38"/>
    </row>
    <row r="478" spans="5:6" ht="15.75" customHeight="1">
      <c r="E478" s="38"/>
      <c r="F478" s="38"/>
    </row>
    <row r="479" spans="5:6" ht="15.75" customHeight="1">
      <c r="E479" s="38"/>
      <c r="F479" s="38"/>
    </row>
    <row r="480" spans="5:6" ht="15.75" customHeight="1">
      <c r="E480" s="38"/>
      <c r="F480" s="38"/>
    </row>
    <row r="481" spans="5:6" ht="15.75" customHeight="1">
      <c r="E481" s="38"/>
      <c r="F481" s="38"/>
    </row>
    <row r="482" spans="5:6" ht="15.75" customHeight="1">
      <c r="E482" s="38"/>
      <c r="F482" s="38"/>
    </row>
    <row r="483" spans="5:6" ht="15.75" customHeight="1">
      <c r="E483" s="38"/>
      <c r="F483" s="38"/>
    </row>
    <row r="484" spans="5:6" ht="15.75" customHeight="1">
      <c r="E484" s="38"/>
      <c r="F484" s="38"/>
    </row>
    <row r="485" spans="5:6" ht="15.75" customHeight="1">
      <c r="E485" s="38"/>
      <c r="F485" s="38"/>
    </row>
    <row r="486" spans="5:6" ht="15.75" customHeight="1">
      <c r="E486" s="38"/>
      <c r="F486" s="38"/>
    </row>
    <row r="487" spans="5:6" ht="15.75" customHeight="1">
      <c r="E487" s="38"/>
      <c r="F487" s="38"/>
    </row>
    <row r="488" spans="5:6" ht="15.75" customHeight="1">
      <c r="E488" s="38"/>
      <c r="F488" s="38"/>
    </row>
    <row r="489" spans="5:6" ht="15.75" customHeight="1">
      <c r="E489" s="38"/>
      <c r="F489" s="38"/>
    </row>
    <row r="490" spans="5:6" ht="15.75" customHeight="1">
      <c r="E490" s="38"/>
      <c r="F490" s="38"/>
    </row>
    <row r="491" spans="5:6" ht="15.75" customHeight="1">
      <c r="E491" s="38"/>
      <c r="F491" s="38"/>
    </row>
    <row r="492" spans="5:6" ht="15.75" customHeight="1">
      <c r="E492" s="38"/>
      <c r="F492" s="38"/>
    </row>
    <row r="493" spans="5:6" ht="15.75" customHeight="1">
      <c r="E493" s="38"/>
      <c r="F493" s="38"/>
    </row>
    <row r="494" spans="5:6" ht="15.75" customHeight="1">
      <c r="E494" s="38"/>
      <c r="F494" s="38"/>
    </row>
    <row r="495" spans="5:6" ht="15.75" customHeight="1">
      <c r="E495" s="38"/>
      <c r="F495" s="38"/>
    </row>
    <row r="496" spans="5:6" ht="15.75" customHeight="1">
      <c r="E496" s="38"/>
      <c r="F496" s="38"/>
    </row>
    <row r="497" spans="5:6" ht="15.75" customHeight="1">
      <c r="E497" s="38"/>
      <c r="F497" s="38"/>
    </row>
    <row r="498" spans="5:6" ht="15.75" customHeight="1">
      <c r="E498" s="38"/>
      <c r="F498" s="38"/>
    </row>
    <row r="499" spans="5:6" ht="15.75" customHeight="1">
      <c r="E499" s="38"/>
      <c r="F499" s="38"/>
    </row>
    <row r="500" spans="5:6" ht="15.75" customHeight="1">
      <c r="E500" s="38"/>
      <c r="F500" s="38"/>
    </row>
    <row r="501" spans="5:6" ht="15.75" customHeight="1">
      <c r="E501" s="38"/>
      <c r="F501" s="38"/>
    </row>
    <row r="502" spans="5:6" ht="15.75" customHeight="1">
      <c r="E502" s="38"/>
      <c r="F502" s="38"/>
    </row>
    <row r="503" spans="5:6" ht="15.75" customHeight="1">
      <c r="E503" s="38"/>
      <c r="F503" s="38"/>
    </row>
    <row r="504" spans="5:6" ht="15.75" customHeight="1">
      <c r="E504" s="38"/>
      <c r="F504" s="38"/>
    </row>
    <row r="505" spans="5:6" ht="15.75" customHeight="1">
      <c r="E505" s="38"/>
      <c r="F505" s="38"/>
    </row>
    <row r="506" spans="5:6" ht="15.75" customHeight="1">
      <c r="E506" s="38"/>
      <c r="F506" s="38"/>
    </row>
    <row r="507" spans="5:6" ht="15.75" customHeight="1">
      <c r="E507" s="38"/>
      <c r="F507" s="38"/>
    </row>
    <row r="508" spans="5:6" ht="15.75" customHeight="1">
      <c r="E508" s="38"/>
      <c r="F508" s="38"/>
    </row>
    <row r="509" spans="5:6" ht="15.75" customHeight="1">
      <c r="E509" s="38"/>
      <c r="F509" s="38"/>
    </row>
    <row r="510" spans="5:6" ht="15.75" customHeight="1">
      <c r="E510" s="38"/>
      <c r="F510" s="38"/>
    </row>
    <row r="511" spans="5:6" ht="15.75" customHeight="1">
      <c r="E511" s="38"/>
      <c r="F511" s="38"/>
    </row>
    <row r="512" spans="5:6" ht="15.75" customHeight="1">
      <c r="E512" s="38"/>
      <c r="F512" s="38"/>
    </row>
    <row r="513" spans="5:6" ht="15.75" customHeight="1">
      <c r="E513" s="38"/>
      <c r="F513" s="38"/>
    </row>
    <row r="514" spans="5:6" ht="15.75" customHeight="1">
      <c r="E514" s="38"/>
      <c r="F514" s="38"/>
    </row>
    <row r="515" spans="5:6" ht="15.75" customHeight="1">
      <c r="E515" s="38"/>
      <c r="F515" s="38"/>
    </row>
    <row r="516" spans="5:6" ht="15.75" customHeight="1">
      <c r="E516" s="38"/>
      <c r="F516" s="38"/>
    </row>
    <row r="517" spans="5:6" ht="15.75" customHeight="1">
      <c r="E517" s="38"/>
      <c r="F517" s="38"/>
    </row>
    <row r="518" spans="5:6" ht="15.75" customHeight="1">
      <c r="E518" s="38"/>
      <c r="F518" s="38"/>
    </row>
    <row r="519" spans="5:6" ht="15.75" customHeight="1">
      <c r="E519" s="38"/>
      <c r="F519" s="38"/>
    </row>
    <row r="520" spans="5:6" ht="15.75" customHeight="1">
      <c r="E520" s="38"/>
      <c r="F520" s="38"/>
    </row>
    <row r="521" spans="5:6" ht="15.75" customHeight="1">
      <c r="E521" s="38"/>
      <c r="F521" s="38"/>
    </row>
    <row r="522" spans="5:6" ht="15.75" customHeight="1">
      <c r="E522" s="38"/>
      <c r="F522" s="38"/>
    </row>
    <row r="523" spans="5:6" ht="15.75" customHeight="1">
      <c r="E523" s="38"/>
      <c r="F523" s="38"/>
    </row>
    <row r="524" spans="5:6" ht="15.75" customHeight="1">
      <c r="E524" s="38"/>
      <c r="F524" s="38"/>
    </row>
    <row r="525" spans="5:6" ht="15.75" customHeight="1">
      <c r="E525" s="38"/>
      <c r="F525" s="38"/>
    </row>
    <row r="526" spans="5:6" ht="15.75" customHeight="1">
      <c r="E526" s="38"/>
      <c r="F526" s="38"/>
    </row>
    <row r="527" spans="5:6" ht="15.75" customHeight="1">
      <c r="E527" s="38"/>
      <c r="F527" s="38"/>
    </row>
    <row r="528" spans="5:6" ht="15.75" customHeight="1">
      <c r="E528" s="38"/>
      <c r="F528" s="38"/>
    </row>
    <row r="529" spans="5:6" ht="15.75" customHeight="1">
      <c r="E529" s="38"/>
      <c r="F529" s="38"/>
    </row>
    <row r="530" spans="5:6" ht="15.75" customHeight="1">
      <c r="E530" s="38"/>
      <c r="F530" s="38"/>
    </row>
    <row r="531" spans="5:6" ht="15.75" customHeight="1">
      <c r="E531" s="38"/>
      <c r="F531" s="38"/>
    </row>
    <row r="532" spans="5:6" ht="15.75" customHeight="1">
      <c r="E532" s="38"/>
      <c r="F532" s="38"/>
    </row>
    <row r="533" spans="5:6" ht="15.75" customHeight="1">
      <c r="E533" s="38"/>
      <c r="F533" s="38"/>
    </row>
    <row r="534" spans="5:6" ht="15.75" customHeight="1">
      <c r="E534" s="38"/>
      <c r="F534" s="38"/>
    </row>
    <row r="535" spans="5:6" ht="15.75" customHeight="1">
      <c r="E535" s="38"/>
      <c r="F535" s="38"/>
    </row>
    <row r="536" spans="5:6" ht="15.75" customHeight="1">
      <c r="E536" s="38"/>
      <c r="F536" s="38"/>
    </row>
    <row r="537" spans="5:6" ht="15.75" customHeight="1">
      <c r="E537" s="38"/>
      <c r="F537" s="38"/>
    </row>
    <row r="538" spans="5:6" ht="15.75" customHeight="1">
      <c r="E538" s="38"/>
      <c r="F538" s="38"/>
    </row>
    <row r="539" spans="5:6" ht="15.75" customHeight="1">
      <c r="E539" s="38"/>
      <c r="F539" s="38"/>
    </row>
    <row r="540" spans="5:6" ht="15.75" customHeight="1">
      <c r="E540" s="38"/>
      <c r="F540" s="38"/>
    </row>
    <row r="541" spans="5:6" ht="15.75" customHeight="1">
      <c r="E541" s="38"/>
      <c r="F541" s="38"/>
    </row>
    <row r="542" spans="5:6" ht="15.75" customHeight="1">
      <c r="E542" s="38"/>
      <c r="F542" s="38"/>
    </row>
    <row r="543" spans="5:6" ht="15.75" customHeight="1">
      <c r="E543" s="38"/>
      <c r="F543" s="38"/>
    </row>
    <row r="544" spans="5:6" ht="15.75" customHeight="1">
      <c r="E544" s="38"/>
      <c r="F544" s="38"/>
    </row>
    <row r="545" spans="5:6" ht="15.75" customHeight="1">
      <c r="E545" s="38"/>
      <c r="F545" s="38"/>
    </row>
    <row r="546" spans="5:6" ht="15.75" customHeight="1">
      <c r="E546" s="38"/>
      <c r="F546" s="38"/>
    </row>
    <row r="547" spans="5:6" ht="15.75" customHeight="1">
      <c r="E547" s="38"/>
      <c r="F547" s="38"/>
    </row>
    <row r="548" spans="5:6" ht="15.75" customHeight="1">
      <c r="E548" s="38"/>
      <c r="F548" s="38"/>
    </row>
    <row r="549" spans="5:6" ht="15.75" customHeight="1">
      <c r="E549" s="38"/>
      <c r="F549" s="38"/>
    </row>
    <row r="550" spans="5:6" ht="15.75" customHeight="1">
      <c r="E550" s="38"/>
      <c r="F550" s="38"/>
    </row>
    <row r="551" spans="5:6" ht="15.75" customHeight="1">
      <c r="E551" s="38"/>
      <c r="F551" s="38"/>
    </row>
    <row r="552" spans="5:6" ht="15.75" customHeight="1">
      <c r="E552" s="38"/>
      <c r="F552" s="38"/>
    </row>
    <row r="553" spans="5:6" ht="15.75" customHeight="1">
      <c r="E553" s="38"/>
      <c r="F553" s="38"/>
    </row>
    <row r="554" spans="5:6" ht="15.75" customHeight="1">
      <c r="E554" s="38"/>
      <c r="F554" s="38"/>
    </row>
    <row r="555" spans="5:6" ht="15.75" customHeight="1">
      <c r="E555" s="38"/>
      <c r="F555" s="38"/>
    </row>
    <row r="556" spans="5:6" ht="15.75" customHeight="1">
      <c r="E556" s="38"/>
      <c r="F556" s="38"/>
    </row>
    <row r="557" spans="5:6" ht="15.75" customHeight="1">
      <c r="E557" s="38"/>
      <c r="F557" s="38"/>
    </row>
    <row r="558" spans="5:6" ht="15.75" customHeight="1">
      <c r="E558" s="38"/>
      <c r="F558" s="38"/>
    </row>
    <row r="559" spans="5:6" ht="15.75" customHeight="1">
      <c r="E559" s="38"/>
      <c r="F559" s="38"/>
    </row>
    <row r="560" spans="5:6" ht="15.75" customHeight="1">
      <c r="E560" s="38"/>
      <c r="F560" s="38"/>
    </row>
    <row r="561" spans="5:6" ht="15.75" customHeight="1">
      <c r="E561" s="38"/>
      <c r="F561" s="38"/>
    </row>
    <row r="562" spans="5:6" ht="15.75" customHeight="1">
      <c r="E562" s="38"/>
      <c r="F562" s="38"/>
    </row>
    <row r="563" spans="5:6" ht="15.75" customHeight="1">
      <c r="E563" s="38"/>
      <c r="F563" s="38"/>
    </row>
    <row r="564" spans="5:6" ht="15.75" customHeight="1">
      <c r="E564" s="38"/>
      <c r="F564" s="38"/>
    </row>
    <row r="565" spans="5:6" ht="15.75" customHeight="1">
      <c r="E565" s="38"/>
      <c r="F565" s="38"/>
    </row>
    <row r="566" spans="5:6" ht="15.75" customHeight="1">
      <c r="E566" s="38"/>
      <c r="F566" s="38"/>
    </row>
    <row r="567" spans="5:6" ht="15.75" customHeight="1">
      <c r="E567" s="38"/>
      <c r="F567" s="38"/>
    </row>
    <row r="568" spans="5:6" ht="15.75" customHeight="1">
      <c r="E568" s="38"/>
      <c r="F568" s="38"/>
    </row>
    <row r="569" spans="5:6" ht="15.75" customHeight="1">
      <c r="E569" s="38"/>
      <c r="F569" s="38"/>
    </row>
    <row r="570" spans="5:6" ht="15.75" customHeight="1">
      <c r="E570" s="38"/>
      <c r="F570" s="38"/>
    </row>
    <row r="571" spans="5:6" ht="15.75" customHeight="1">
      <c r="E571" s="38"/>
      <c r="F571" s="38"/>
    </row>
    <row r="572" spans="5:6" ht="15.75" customHeight="1">
      <c r="E572" s="38"/>
      <c r="F572" s="38"/>
    </row>
    <row r="573" spans="5:6" ht="15.75" customHeight="1">
      <c r="E573" s="38"/>
      <c r="F573" s="38"/>
    </row>
    <row r="574" spans="5:6" ht="15.75" customHeight="1">
      <c r="E574" s="38"/>
      <c r="F574" s="38"/>
    </row>
    <row r="575" spans="5:6" ht="15.75" customHeight="1">
      <c r="E575" s="38"/>
      <c r="F575" s="38"/>
    </row>
    <row r="576" spans="5:6" ht="15.75" customHeight="1">
      <c r="E576" s="38"/>
      <c r="F576" s="38"/>
    </row>
    <row r="577" spans="5:6" ht="15.75" customHeight="1">
      <c r="E577" s="38"/>
      <c r="F577" s="38"/>
    </row>
    <row r="578" spans="5:6" ht="15.75" customHeight="1">
      <c r="E578" s="38"/>
      <c r="F578" s="38"/>
    </row>
    <row r="579" spans="5:6" ht="15.75" customHeight="1">
      <c r="E579" s="38"/>
      <c r="F579" s="38"/>
    </row>
    <row r="580" spans="5:6" ht="15.75" customHeight="1">
      <c r="E580" s="38"/>
      <c r="F580" s="38"/>
    </row>
    <row r="581" spans="5:6" ht="15.75" customHeight="1">
      <c r="E581" s="38"/>
      <c r="F581" s="38"/>
    </row>
    <row r="582" spans="5:6" ht="15.75" customHeight="1">
      <c r="E582" s="38"/>
      <c r="F582" s="38"/>
    </row>
    <row r="583" spans="5:6" ht="15.75" customHeight="1">
      <c r="E583" s="38"/>
      <c r="F583" s="38"/>
    </row>
    <row r="584" spans="5:6" ht="15.75" customHeight="1">
      <c r="E584" s="38"/>
      <c r="F584" s="38"/>
    </row>
    <row r="585" spans="5:6" ht="15.75" customHeight="1">
      <c r="E585" s="38"/>
      <c r="F585" s="38"/>
    </row>
    <row r="586" spans="5:6" ht="15.75" customHeight="1">
      <c r="E586" s="38"/>
      <c r="F586" s="38"/>
    </row>
    <row r="587" spans="5:6" ht="15.75" customHeight="1">
      <c r="E587" s="38"/>
      <c r="F587" s="38"/>
    </row>
    <row r="588" spans="5:6" ht="15.75" customHeight="1">
      <c r="E588" s="38"/>
      <c r="F588" s="38"/>
    </row>
    <row r="589" spans="5:6" ht="15.75" customHeight="1">
      <c r="E589" s="38"/>
      <c r="F589" s="38"/>
    </row>
    <row r="590" spans="5:6" ht="15.75" customHeight="1">
      <c r="E590" s="38"/>
      <c r="F590" s="38"/>
    </row>
    <row r="591" spans="5:6" ht="15.75" customHeight="1">
      <c r="E591" s="38"/>
      <c r="F591" s="38"/>
    </row>
    <row r="592" spans="5:6" ht="15.75" customHeight="1">
      <c r="E592" s="38"/>
      <c r="F592" s="38"/>
    </row>
    <row r="593" spans="5:6" ht="15.75" customHeight="1">
      <c r="E593" s="38"/>
      <c r="F593" s="38"/>
    </row>
    <row r="594" spans="5:6" ht="15.75" customHeight="1">
      <c r="E594" s="38"/>
      <c r="F594" s="38"/>
    </row>
    <row r="595" spans="5:6" ht="15.75" customHeight="1">
      <c r="E595" s="38"/>
      <c r="F595" s="38"/>
    </row>
    <row r="596" spans="5:6" ht="15.75" customHeight="1">
      <c r="E596" s="38"/>
      <c r="F596" s="38"/>
    </row>
    <row r="597" spans="5:6" ht="15.75" customHeight="1">
      <c r="E597" s="38"/>
      <c r="F597" s="38"/>
    </row>
    <row r="598" spans="5:6" ht="15.75" customHeight="1">
      <c r="E598" s="38"/>
      <c r="F598" s="38"/>
    </row>
    <row r="599" spans="5:6" ht="15.75" customHeight="1">
      <c r="E599" s="38"/>
      <c r="F599" s="38"/>
    </row>
    <row r="600" spans="5:6" ht="15.75" customHeight="1">
      <c r="E600" s="38"/>
      <c r="F600" s="38"/>
    </row>
    <row r="601" spans="5:6" ht="15.75" customHeight="1">
      <c r="E601" s="38"/>
      <c r="F601" s="38"/>
    </row>
    <row r="602" spans="5:6" ht="15.75" customHeight="1">
      <c r="E602" s="38"/>
      <c r="F602" s="38"/>
    </row>
    <row r="603" spans="5:6" ht="15.75" customHeight="1">
      <c r="E603" s="38"/>
      <c r="F603" s="38"/>
    </row>
    <row r="604" spans="5:6" ht="15.75" customHeight="1">
      <c r="E604" s="38"/>
      <c r="F604" s="38"/>
    </row>
    <row r="605" spans="5:6" ht="15.75" customHeight="1">
      <c r="E605" s="38"/>
      <c r="F605" s="38"/>
    </row>
    <row r="606" spans="5:6" ht="15.75" customHeight="1">
      <c r="E606" s="38"/>
      <c r="F606" s="38"/>
    </row>
    <row r="607" spans="5:6" ht="15.75" customHeight="1">
      <c r="E607" s="38"/>
      <c r="F607" s="38"/>
    </row>
    <row r="608" spans="5:6" ht="15.75" customHeight="1">
      <c r="E608" s="38"/>
      <c r="F608" s="38"/>
    </row>
    <row r="609" spans="5:6" ht="15.75" customHeight="1">
      <c r="E609" s="38"/>
      <c r="F609" s="38"/>
    </row>
    <row r="610" spans="5:6" ht="15.75" customHeight="1">
      <c r="E610" s="38"/>
      <c r="F610" s="38"/>
    </row>
    <row r="611" spans="5:6" ht="15.75" customHeight="1">
      <c r="E611" s="38"/>
      <c r="F611" s="38"/>
    </row>
    <row r="612" spans="5:6" ht="15.75" customHeight="1">
      <c r="E612" s="38"/>
      <c r="F612" s="38"/>
    </row>
    <row r="613" spans="5:6" ht="15.75" customHeight="1">
      <c r="E613" s="38"/>
      <c r="F613" s="38"/>
    </row>
    <row r="614" spans="5:6" ht="15.75" customHeight="1">
      <c r="E614" s="38"/>
      <c r="F614" s="38"/>
    </row>
    <row r="615" spans="5:6" ht="15.75" customHeight="1">
      <c r="E615" s="38"/>
      <c r="F615" s="38"/>
    </row>
    <row r="616" spans="5:6" ht="15.75" customHeight="1">
      <c r="E616" s="38"/>
      <c r="F616" s="38"/>
    </row>
    <row r="617" spans="5:6" ht="15.75" customHeight="1">
      <c r="E617" s="38"/>
      <c r="F617" s="38"/>
    </row>
    <row r="618" spans="5:6" ht="15.75" customHeight="1">
      <c r="E618" s="38"/>
      <c r="F618" s="38"/>
    </row>
    <row r="619" spans="5:6" ht="15.75" customHeight="1">
      <c r="E619" s="38"/>
      <c r="F619" s="38"/>
    </row>
    <row r="620" spans="5:6" ht="15.75" customHeight="1">
      <c r="E620" s="38"/>
      <c r="F620" s="38"/>
    </row>
    <row r="621" spans="5:6" ht="15.75" customHeight="1">
      <c r="E621" s="38"/>
      <c r="F621" s="38"/>
    </row>
    <row r="622" spans="5:6" ht="15.75" customHeight="1">
      <c r="E622" s="38"/>
      <c r="F622" s="38"/>
    </row>
    <row r="623" spans="5:6" ht="15.75" customHeight="1">
      <c r="E623" s="38"/>
      <c r="F623" s="38"/>
    </row>
    <row r="624" spans="5:6" ht="15.75" customHeight="1">
      <c r="E624" s="38"/>
      <c r="F624" s="38"/>
    </row>
    <row r="625" spans="5:6" ht="15.75" customHeight="1">
      <c r="E625" s="38"/>
      <c r="F625" s="38"/>
    </row>
    <row r="626" spans="5:6" ht="15.75" customHeight="1">
      <c r="E626" s="38"/>
      <c r="F626" s="38"/>
    </row>
    <row r="627" spans="5:6" ht="15.75" customHeight="1">
      <c r="E627" s="38"/>
      <c r="F627" s="38"/>
    </row>
    <row r="628" spans="5:6" ht="15.75" customHeight="1">
      <c r="E628" s="38"/>
      <c r="F628" s="38"/>
    </row>
    <row r="629" spans="5:6" ht="15.75" customHeight="1">
      <c r="E629" s="38"/>
      <c r="F629" s="38"/>
    </row>
    <row r="630" spans="5:6" ht="15.75" customHeight="1">
      <c r="E630" s="38"/>
      <c r="F630" s="38"/>
    </row>
    <row r="631" spans="5:6" ht="15.75" customHeight="1">
      <c r="E631" s="38"/>
      <c r="F631" s="38"/>
    </row>
    <row r="632" spans="5:6" ht="15.75" customHeight="1">
      <c r="E632" s="38"/>
      <c r="F632" s="38"/>
    </row>
    <row r="633" spans="5:6" ht="15.75" customHeight="1">
      <c r="E633" s="38"/>
      <c r="F633" s="38"/>
    </row>
    <row r="634" spans="5:6" ht="15.75" customHeight="1">
      <c r="E634" s="38"/>
      <c r="F634" s="38"/>
    </row>
    <row r="635" spans="5:6" ht="15.75" customHeight="1">
      <c r="E635" s="38"/>
      <c r="F635" s="38"/>
    </row>
    <row r="636" spans="5:6" ht="15.75" customHeight="1">
      <c r="E636" s="38"/>
      <c r="F636" s="38"/>
    </row>
    <row r="637" spans="5:6" ht="15.75" customHeight="1">
      <c r="E637" s="38"/>
      <c r="F637" s="38"/>
    </row>
    <row r="638" spans="5:6" ht="15.75" customHeight="1">
      <c r="E638" s="38"/>
      <c r="F638" s="38"/>
    </row>
    <row r="639" spans="5:6" ht="15.75" customHeight="1">
      <c r="E639" s="38"/>
      <c r="F639" s="38"/>
    </row>
    <row r="640" spans="5:6" ht="15.75" customHeight="1">
      <c r="E640" s="38"/>
      <c r="F640" s="38"/>
    </row>
    <row r="641" spans="5:6" ht="15.75" customHeight="1">
      <c r="E641" s="38"/>
      <c r="F641" s="38"/>
    </row>
    <row r="642" spans="5:6" ht="15.75" customHeight="1">
      <c r="E642" s="38"/>
      <c r="F642" s="38"/>
    </row>
    <row r="643" spans="5:6" ht="15.75" customHeight="1">
      <c r="E643" s="38"/>
      <c r="F643" s="38"/>
    </row>
    <row r="644" spans="5:6" ht="15.75" customHeight="1">
      <c r="E644" s="38"/>
      <c r="F644" s="38"/>
    </row>
    <row r="645" spans="5:6" ht="15.75" customHeight="1">
      <c r="E645" s="38"/>
      <c r="F645" s="38"/>
    </row>
    <row r="646" spans="5:6" ht="15.75" customHeight="1">
      <c r="E646" s="38"/>
      <c r="F646" s="38"/>
    </row>
    <row r="647" spans="5:6" ht="15.75" customHeight="1">
      <c r="E647" s="38"/>
      <c r="F647" s="38"/>
    </row>
    <row r="648" spans="5:6" ht="15.75" customHeight="1">
      <c r="E648" s="38"/>
      <c r="F648" s="38"/>
    </row>
    <row r="649" spans="5:6" ht="15.75" customHeight="1">
      <c r="E649" s="38"/>
      <c r="F649" s="38"/>
    </row>
    <row r="650" spans="5:6" ht="15.75" customHeight="1">
      <c r="E650" s="38"/>
      <c r="F650" s="38"/>
    </row>
    <row r="651" spans="5:6" ht="15.75" customHeight="1">
      <c r="E651" s="38"/>
      <c r="F651" s="38"/>
    </row>
    <row r="652" spans="5:6" ht="15.75" customHeight="1">
      <c r="E652" s="38"/>
      <c r="F652" s="38"/>
    </row>
    <row r="653" spans="5:6" ht="15.75" customHeight="1">
      <c r="E653" s="38"/>
      <c r="F653" s="38"/>
    </row>
    <row r="654" spans="5:6" ht="15.75" customHeight="1">
      <c r="E654" s="38"/>
      <c r="F654" s="38"/>
    </row>
    <row r="655" spans="5:6" ht="15.75" customHeight="1">
      <c r="E655" s="38"/>
      <c r="F655" s="38"/>
    </row>
    <row r="656" spans="5:6" ht="15.75" customHeight="1">
      <c r="E656" s="38"/>
      <c r="F656" s="38"/>
    </row>
    <row r="657" spans="5:6" ht="15.75" customHeight="1">
      <c r="E657" s="38"/>
      <c r="F657" s="38"/>
    </row>
    <row r="658" spans="5:6" ht="15.75" customHeight="1">
      <c r="E658" s="38"/>
      <c r="F658" s="38"/>
    </row>
    <row r="659" spans="5:6" ht="15.75" customHeight="1">
      <c r="E659" s="38"/>
      <c r="F659" s="38"/>
    </row>
    <row r="660" spans="5:6" ht="15.75" customHeight="1">
      <c r="E660" s="38"/>
      <c r="F660" s="38"/>
    </row>
    <row r="661" spans="5:6" ht="15.75" customHeight="1">
      <c r="E661" s="38"/>
      <c r="F661" s="38"/>
    </row>
    <row r="662" spans="5:6" ht="15.75" customHeight="1">
      <c r="E662" s="38"/>
      <c r="F662" s="38"/>
    </row>
    <row r="663" spans="5:6" ht="15.75" customHeight="1">
      <c r="E663" s="38"/>
      <c r="F663" s="38"/>
    </row>
    <row r="664" spans="5:6" ht="15.75" customHeight="1">
      <c r="E664" s="38"/>
      <c r="F664" s="38"/>
    </row>
    <row r="665" spans="5:6" ht="15.75" customHeight="1">
      <c r="E665" s="38"/>
      <c r="F665" s="38"/>
    </row>
    <row r="666" spans="5:6" ht="15.75" customHeight="1">
      <c r="E666" s="38"/>
      <c r="F666" s="38"/>
    </row>
    <row r="667" spans="5:6" ht="15.75" customHeight="1">
      <c r="E667" s="38"/>
      <c r="F667" s="38"/>
    </row>
    <row r="668" spans="5:6" ht="15.75" customHeight="1">
      <c r="E668" s="38"/>
      <c r="F668" s="38"/>
    </row>
    <row r="669" spans="5:6" ht="15.75" customHeight="1">
      <c r="E669" s="38"/>
      <c r="F669" s="38"/>
    </row>
    <row r="670" spans="5:6" ht="15.75" customHeight="1">
      <c r="E670" s="38"/>
      <c r="F670" s="38"/>
    </row>
    <row r="671" spans="5:6" ht="15.75" customHeight="1">
      <c r="E671" s="38"/>
      <c r="F671" s="38"/>
    </row>
    <row r="672" spans="5:6" ht="15.75" customHeight="1">
      <c r="E672" s="38"/>
      <c r="F672" s="38"/>
    </row>
    <row r="673" spans="5:6" ht="15.75" customHeight="1">
      <c r="E673" s="38"/>
      <c r="F673" s="38"/>
    </row>
    <row r="674" spans="5:6" ht="15.75" customHeight="1">
      <c r="E674" s="38"/>
      <c r="F674" s="38"/>
    </row>
    <row r="675" spans="5:6" ht="15.75" customHeight="1">
      <c r="E675" s="38"/>
      <c r="F675" s="38"/>
    </row>
    <row r="676" spans="5:6" ht="15.75" customHeight="1">
      <c r="E676" s="38"/>
      <c r="F676" s="38"/>
    </row>
    <row r="677" spans="5:6" ht="15.75" customHeight="1">
      <c r="E677" s="38"/>
      <c r="F677" s="38"/>
    </row>
    <row r="678" spans="5:6" ht="15.75" customHeight="1">
      <c r="E678" s="38"/>
      <c r="F678" s="38"/>
    </row>
    <row r="679" spans="5:6" ht="15.75" customHeight="1">
      <c r="E679" s="38"/>
      <c r="F679" s="38"/>
    </row>
    <row r="680" spans="5:6" ht="15.75" customHeight="1">
      <c r="E680" s="38"/>
      <c r="F680" s="38"/>
    </row>
    <row r="681" spans="5:6" ht="15.75" customHeight="1">
      <c r="E681" s="38"/>
      <c r="F681" s="38"/>
    </row>
    <row r="682" spans="5:6" ht="15.75" customHeight="1">
      <c r="E682" s="38"/>
      <c r="F682" s="38"/>
    </row>
    <row r="683" spans="5:6" ht="15.75" customHeight="1">
      <c r="E683" s="38"/>
      <c r="F683" s="38"/>
    </row>
    <row r="684" spans="5:6" ht="15.75" customHeight="1">
      <c r="E684" s="38"/>
      <c r="F684" s="38"/>
    </row>
    <row r="685" spans="5:6" ht="15.75" customHeight="1">
      <c r="E685" s="38"/>
      <c r="F685" s="38"/>
    </row>
    <row r="686" spans="5:6" ht="15.75" customHeight="1">
      <c r="E686" s="38"/>
      <c r="F686" s="38"/>
    </row>
    <row r="687" spans="5:6" ht="15.75" customHeight="1">
      <c r="E687" s="38"/>
      <c r="F687" s="38"/>
    </row>
    <row r="688" spans="5:6" ht="15.75" customHeight="1">
      <c r="E688" s="38"/>
      <c r="F688" s="38"/>
    </row>
    <row r="689" spans="5:6" ht="15.75" customHeight="1">
      <c r="E689" s="38"/>
      <c r="F689" s="38"/>
    </row>
    <row r="690" spans="5:6" ht="15.75" customHeight="1">
      <c r="E690" s="38"/>
      <c r="F690" s="38"/>
    </row>
    <row r="691" spans="5:6" ht="15.75" customHeight="1">
      <c r="E691" s="38"/>
      <c r="F691" s="38"/>
    </row>
    <row r="692" spans="5:6" ht="15.75" customHeight="1">
      <c r="E692" s="38"/>
      <c r="F692" s="38"/>
    </row>
    <row r="693" spans="5:6" ht="15.75" customHeight="1">
      <c r="E693" s="38"/>
      <c r="F693" s="38"/>
    </row>
    <row r="694" spans="5:6" ht="15.75" customHeight="1">
      <c r="E694" s="38"/>
      <c r="F694" s="38"/>
    </row>
    <row r="695" spans="5:6" ht="15.75" customHeight="1">
      <c r="E695" s="38"/>
      <c r="F695" s="38"/>
    </row>
    <row r="696" spans="5:6" ht="15.75" customHeight="1">
      <c r="E696" s="38"/>
      <c r="F696" s="38"/>
    </row>
    <row r="697" spans="5:6" ht="15.75" customHeight="1">
      <c r="E697" s="38"/>
      <c r="F697" s="38"/>
    </row>
    <row r="698" spans="5:6" ht="15.75" customHeight="1">
      <c r="E698" s="38"/>
      <c r="F698" s="38"/>
    </row>
    <row r="699" spans="5:6" ht="15.75" customHeight="1">
      <c r="E699" s="38"/>
      <c r="F699" s="38"/>
    </row>
    <row r="700" spans="5:6" ht="15.75" customHeight="1">
      <c r="E700" s="38"/>
      <c r="F700" s="38"/>
    </row>
    <row r="701" spans="5:6" ht="15.75" customHeight="1">
      <c r="E701" s="38"/>
      <c r="F701" s="38"/>
    </row>
    <row r="702" spans="5:6" ht="15.75" customHeight="1">
      <c r="E702" s="38"/>
      <c r="F702" s="38"/>
    </row>
    <row r="703" spans="5:6" ht="15.75" customHeight="1">
      <c r="E703" s="38"/>
      <c r="F703" s="38"/>
    </row>
    <row r="704" spans="5:6" ht="15.75" customHeight="1">
      <c r="E704" s="38"/>
      <c r="F704" s="38"/>
    </row>
    <row r="705" spans="5:6" ht="15.75" customHeight="1">
      <c r="E705" s="38"/>
      <c r="F705" s="38"/>
    </row>
    <row r="706" spans="5:6" ht="15.75" customHeight="1">
      <c r="E706" s="38"/>
      <c r="F706" s="38"/>
    </row>
    <row r="707" spans="5:6" ht="15.75" customHeight="1">
      <c r="E707" s="38"/>
      <c r="F707" s="38"/>
    </row>
    <row r="708" spans="5:6" ht="15.75" customHeight="1">
      <c r="E708" s="38"/>
      <c r="F708" s="38"/>
    </row>
    <row r="709" spans="5:6" ht="15.75" customHeight="1">
      <c r="E709" s="38"/>
      <c r="F709" s="38"/>
    </row>
    <row r="710" spans="5:6" ht="15.75" customHeight="1">
      <c r="E710" s="38"/>
      <c r="F710" s="38"/>
    </row>
    <row r="711" spans="5:6" ht="15.75" customHeight="1">
      <c r="E711" s="38"/>
      <c r="F711" s="38"/>
    </row>
    <row r="712" spans="5:6" ht="15.75" customHeight="1">
      <c r="E712" s="38"/>
      <c r="F712" s="38"/>
    </row>
    <row r="713" spans="5:6" ht="15.75" customHeight="1">
      <c r="E713" s="38"/>
      <c r="F713" s="38"/>
    </row>
    <row r="714" spans="5:6" ht="15.75" customHeight="1">
      <c r="E714" s="38"/>
      <c r="F714" s="38"/>
    </row>
    <row r="715" spans="5:6" ht="15.75" customHeight="1">
      <c r="E715" s="38"/>
      <c r="F715" s="38"/>
    </row>
    <row r="716" spans="5:6" ht="15.75" customHeight="1">
      <c r="E716" s="38"/>
      <c r="F716" s="38"/>
    </row>
    <row r="717" spans="5:6" ht="15.75" customHeight="1">
      <c r="E717" s="38"/>
      <c r="F717" s="38"/>
    </row>
    <row r="718" spans="5:6" ht="15.75" customHeight="1">
      <c r="E718" s="38"/>
      <c r="F718" s="38"/>
    </row>
    <row r="719" spans="5:6" ht="15.75" customHeight="1">
      <c r="E719" s="38"/>
      <c r="F719" s="38"/>
    </row>
    <row r="720" spans="5:6" ht="15.75" customHeight="1">
      <c r="E720" s="38"/>
      <c r="F720" s="38"/>
    </row>
    <row r="721" spans="5:6" ht="15.75" customHeight="1">
      <c r="E721" s="38"/>
      <c r="F721" s="38"/>
    </row>
    <row r="722" spans="5:6" ht="15.75" customHeight="1">
      <c r="E722" s="38"/>
      <c r="F722" s="38"/>
    </row>
    <row r="723" spans="5:6" ht="15.75" customHeight="1">
      <c r="E723" s="38"/>
      <c r="F723" s="38"/>
    </row>
    <row r="724" spans="5:6" ht="15.75" customHeight="1">
      <c r="E724" s="38"/>
      <c r="F724" s="38"/>
    </row>
    <row r="725" spans="5:6" ht="15.75" customHeight="1">
      <c r="E725" s="38"/>
      <c r="F725" s="38"/>
    </row>
    <row r="726" spans="5:6" ht="15.75" customHeight="1">
      <c r="E726" s="38"/>
      <c r="F726" s="38"/>
    </row>
    <row r="727" spans="5:6" ht="15.75" customHeight="1">
      <c r="E727" s="38"/>
      <c r="F727" s="38"/>
    </row>
    <row r="728" spans="5:6" ht="15.75" customHeight="1">
      <c r="E728" s="38"/>
      <c r="F728" s="38"/>
    </row>
    <row r="729" spans="5:6" ht="15.75" customHeight="1">
      <c r="E729" s="38"/>
      <c r="F729" s="38"/>
    </row>
    <row r="730" spans="5:6" ht="15.75" customHeight="1">
      <c r="E730" s="38"/>
      <c r="F730" s="38"/>
    </row>
    <row r="731" spans="5:6" ht="15.75" customHeight="1">
      <c r="E731" s="38"/>
      <c r="F731" s="38"/>
    </row>
    <row r="732" spans="5:6" ht="15.75" customHeight="1">
      <c r="E732" s="38"/>
      <c r="F732" s="38"/>
    </row>
    <row r="733" spans="5:6" ht="15.75" customHeight="1">
      <c r="E733" s="38"/>
      <c r="F733" s="38"/>
    </row>
    <row r="734" spans="5:6" ht="15.75" customHeight="1">
      <c r="E734" s="38"/>
      <c r="F734" s="38"/>
    </row>
    <row r="735" spans="5:6" ht="15.75" customHeight="1">
      <c r="E735" s="38"/>
      <c r="F735" s="38"/>
    </row>
    <row r="736" spans="5:6" ht="15.75" customHeight="1">
      <c r="E736" s="38"/>
      <c r="F736" s="38"/>
    </row>
    <row r="737" spans="5:6" ht="15.75" customHeight="1">
      <c r="E737" s="38"/>
      <c r="F737" s="38"/>
    </row>
    <row r="738" spans="5:6" ht="15.75" customHeight="1">
      <c r="E738" s="38"/>
      <c r="F738" s="38"/>
    </row>
    <row r="739" spans="5:6" ht="15.75" customHeight="1">
      <c r="E739" s="38"/>
      <c r="F739" s="38"/>
    </row>
    <row r="740" spans="5:6" ht="15.75" customHeight="1">
      <c r="E740" s="38"/>
      <c r="F740" s="38"/>
    </row>
    <row r="741" spans="5:6" ht="15.75" customHeight="1">
      <c r="E741" s="38"/>
      <c r="F741" s="38"/>
    </row>
    <row r="742" spans="5:6" ht="15.75" customHeight="1">
      <c r="E742" s="38"/>
      <c r="F742" s="38"/>
    </row>
    <row r="743" spans="5:6" ht="15.75" customHeight="1">
      <c r="E743" s="38"/>
      <c r="F743" s="38"/>
    </row>
    <row r="744" spans="5:6" ht="15.75" customHeight="1">
      <c r="E744" s="38"/>
      <c r="F744" s="38"/>
    </row>
    <row r="745" spans="5:6" ht="15.75" customHeight="1">
      <c r="E745" s="38"/>
      <c r="F745" s="38"/>
    </row>
    <row r="746" spans="5:6" ht="15.75" customHeight="1">
      <c r="E746" s="38"/>
      <c r="F746" s="38"/>
    </row>
    <row r="747" spans="5:6" ht="15.75" customHeight="1">
      <c r="E747" s="38"/>
      <c r="F747" s="38"/>
    </row>
    <row r="748" spans="5:6" ht="15.75" customHeight="1">
      <c r="E748" s="38"/>
      <c r="F748" s="38"/>
    </row>
    <row r="749" spans="5:6" ht="15.75" customHeight="1">
      <c r="E749" s="38"/>
      <c r="F749" s="38"/>
    </row>
    <row r="750" spans="5:6" ht="15.75" customHeight="1">
      <c r="E750" s="38"/>
      <c r="F750" s="38"/>
    </row>
    <row r="751" spans="5:6" ht="15.75" customHeight="1">
      <c r="E751" s="38"/>
      <c r="F751" s="38"/>
    </row>
    <row r="752" spans="5:6" ht="15.75" customHeight="1">
      <c r="E752" s="38"/>
      <c r="F752" s="38"/>
    </row>
    <row r="753" spans="5:6" ht="15.75" customHeight="1">
      <c r="E753" s="38"/>
      <c r="F753" s="38"/>
    </row>
    <row r="754" spans="5:6" ht="15.75" customHeight="1">
      <c r="E754" s="38"/>
      <c r="F754" s="38"/>
    </row>
    <row r="755" spans="5:6" ht="15.75" customHeight="1">
      <c r="E755" s="38"/>
      <c r="F755" s="38"/>
    </row>
    <row r="756" spans="5:6" ht="15.75" customHeight="1">
      <c r="E756" s="38"/>
      <c r="F756" s="38"/>
    </row>
    <row r="757" spans="5:6" ht="15.75" customHeight="1">
      <c r="E757" s="38"/>
      <c r="F757" s="38"/>
    </row>
    <row r="758" spans="5:6" ht="15.75" customHeight="1">
      <c r="E758" s="38"/>
      <c r="F758" s="38"/>
    </row>
    <row r="759" spans="5:6" ht="15.75" customHeight="1">
      <c r="E759" s="38"/>
      <c r="F759" s="38"/>
    </row>
    <row r="760" spans="5:6" ht="15.75" customHeight="1">
      <c r="E760" s="38"/>
      <c r="F760" s="38"/>
    </row>
    <row r="761" spans="5:6" ht="15.75" customHeight="1">
      <c r="E761" s="38"/>
      <c r="F761" s="38"/>
    </row>
    <row r="762" spans="5:6" ht="15.75" customHeight="1">
      <c r="E762" s="38"/>
      <c r="F762" s="38"/>
    </row>
    <row r="763" spans="5:6" ht="15.75" customHeight="1">
      <c r="E763" s="38"/>
      <c r="F763" s="38"/>
    </row>
    <row r="764" spans="5:6" ht="15.75" customHeight="1">
      <c r="E764" s="38"/>
      <c r="F764" s="38"/>
    </row>
    <row r="765" spans="5:6" ht="15.75" customHeight="1">
      <c r="E765" s="38"/>
      <c r="F765" s="38"/>
    </row>
    <row r="766" spans="5:6" ht="15.75" customHeight="1">
      <c r="E766" s="38"/>
      <c r="F766" s="38"/>
    </row>
    <row r="767" spans="5:6" ht="15.75" customHeight="1">
      <c r="E767" s="38"/>
      <c r="F767" s="38"/>
    </row>
    <row r="768" spans="5:6" ht="15.75" customHeight="1">
      <c r="E768" s="38"/>
      <c r="F768" s="38"/>
    </row>
    <row r="769" spans="5:6" ht="15.75" customHeight="1">
      <c r="E769" s="38"/>
      <c r="F769" s="38"/>
    </row>
    <row r="770" spans="5:6" ht="15.75" customHeight="1">
      <c r="E770" s="38"/>
      <c r="F770" s="38"/>
    </row>
    <row r="771" spans="5:6" ht="15.75" customHeight="1">
      <c r="E771" s="38"/>
      <c r="F771" s="38"/>
    </row>
    <row r="772" spans="5:6" ht="15.75" customHeight="1">
      <c r="E772" s="38"/>
      <c r="F772" s="38"/>
    </row>
    <row r="773" spans="5:6" ht="15.75" customHeight="1">
      <c r="E773" s="38"/>
      <c r="F773" s="38"/>
    </row>
    <row r="774" spans="5:6" ht="15.75" customHeight="1">
      <c r="E774" s="38"/>
      <c r="F774" s="38"/>
    </row>
    <row r="775" spans="5:6" ht="15.75" customHeight="1">
      <c r="E775" s="38"/>
      <c r="F775" s="38"/>
    </row>
    <row r="776" spans="5:6" ht="15.75" customHeight="1">
      <c r="E776" s="38"/>
      <c r="F776" s="38"/>
    </row>
    <row r="777" spans="5:6" ht="15.75" customHeight="1">
      <c r="E777" s="38"/>
      <c r="F777" s="38"/>
    </row>
    <row r="778" spans="5:6" ht="15.75" customHeight="1">
      <c r="E778" s="38"/>
      <c r="F778" s="38"/>
    </row>
    <row r="779" spans="5:6" ht="15.75" customHeight="1">
      <c r="E779" s="38"/>
      <c r="F779" s="38"/>
    </row>
    <row r="780" spans="5:6" ht="15.75" customHeight="1">
      <c r="E780" s="38"/>
      <c r="F780" s="38"/>
    </row>
    <row r="781" spans="5:6" ht="15.75" customHeight="1">
      <c r="E781" s="38"/>
      <c r="F781" s="38"/>
    </row>
    <row r="782" spans="5:6" ht="15.75" customHeight="1">
      <c r="E782" s="38"/>
      <c r="F782" s="38"/>
    </row>
    <row r="783" spans="5:6" ht="15.75" customHeight="1">
      <c r="E783" s="38"/>
      <c r="F783" s="38"/>
    </row>
    <row r="784" spans="5:6" ht="15.75" customHeight="1">
      <c r="E784" s="38"/>
      <c r="F784" s="38"/>
    </row>
    <row r="785" spans="5:6" ht="15.75" customHeight="1">
      <c r="E785" s="38"/>
      <c r="F785" s="38"/>
    </row>
    <row r="786" spans="5:6" ht="15.75" customHeight="1">
      <c r="E786" s="38"/>
      <c r="F786" s="38"/>
    </row>
    <row r="787" spans="5:6" ht="15.75" customHeight="1">
      <c r="E787" s="38"/>
      <c r="F787" s="38"/>
    </row>
    <row r="788" spans="5:6" ht="15.75" customHeight="1">
      <c r="E788" s="38"/>
      <c r="F788" s="38"/>
    </row>
    <row r="789" spans="5:6" ht="15.75" customHeight="1">
      <c r="E789" s="38"/>
      <c r="F789" s="38"/>
    </row>
    <row r="790" spans="5:6" ht="15.75" customHeight="1">
      <c r="E790" s="38"/>
      <c r="F790" s="38"/>
    </row>
    <row r="791" spans="5:6" ht="15.75" customHeight="1">
      <c r="E791" s="38"/>
      <c r="F791" s="38"/>
    </row>
    <row r="792" spans="5:6" ht="15.75" customHeight="1">
      <c r="E792" s="38"/>
      <c r="F792" s="38"/>
    </row>
    <row r="793" spans="5:6" ht="15.75" customHeight="1">
      <c r="E793" s="38"/>
      <c r="F793" s="38"/>
    </row>
    <row r="794" spans="5:6" ht="15.75" customHeight="1">
      <c r="E794" s="38"/>
      <c r="F794" s="38"/>
    </row>
    <row r="795" spans="5:6" ht="15.75" customHeight="1">
      <c r="E795" s="38"/>
      <c r="F795" s="38"/>
    </row>
    <row r="796" spans="5:6" ht="15.75" customHeight="1">
      <c r="E796" s="38"/>
      <c r="F796" s="38"/>
    </row>
    <row r="797" spans="5:6" ht="15.75" customHeight="1">
      <c r="E797" s="38"/>
      <c r="F797" s="38"/>
    </row>
    <row r="798" spans="5:6" ht="15.75" customHeight="1">
      <c r="E798" s="38"/>
      <c r="F798" s="38"/>
    </row>
    <row r="799" spans="5:6" ht="15.75" customHeight="1">
      <c r="E799" s="38"/>
      <c r="F799" s="38"/>
    </row>
    <row r="800" spans="5:6" ht="15.75" customHeight="1">
      <c r="E800" s="38"/>
      <c r="F800" s="38"/>
    </row>
    <row r="801" spans="5:6" ht="15.75" customHeight="1">
      <c r="E801" s="38"/>
      <c r="F801" s="38"/>
    </row>
    <row r="802" spans="5:6" ht="15.75" customHeight="1">
      <c r="E802" s="38"/>
      <c r="F802" s="38"/>
    </row>
    <row r="803" spans="5:6" ht="15.75" customHeight="1">
      <c r="E803" s="38"/>
      <c r="F803" s="38"/>
    </row>
    <row r="804" spans="5:6" ht="15.75" customHeight="1">
      <c r="E804" s="38"/>
      <c r="F804" s="38"/>
    </row>
    <row r="805" spans="5:6" ht="15.75" customHeight="1">
      <c r="E805" s="38"/>
      <c r="F805" s="38"/>
    </row>
    <row r="806" spans="5:6" ht="15.75" customHeight="1">
      <c r="E806" s="38"/>
      <c r="F806" s="38"/>
    </row>
    <row r="807" spans="5:6" ht="15.75" customHeight="1">
      <c r="E807" s="38"/>
      <c r="F807" s="38"/>
    </row>
    <row r="808" spans="5:6" ht="15.75" customHeight="1">
      <c r="E808" s="38"/>
      <c r="F808" s="38"/>
    </row>
    <row r="809" spans="5:6" ht="15.75" customHeight="1">
      <c r="E809" s="38"/>
      <c r="F809" s="38"/>
    </row>
    <row r="810" spans="5:6" ht="15.75" customHeight="1">
      <c r="E810" s="38"/>
      <c r="F810" s="38"/>
    </row>
    <row r="811" spans="5:6" ht="15.75" customHeight="1">
      <c r="E811" s="38"/>
      <c r="F811" s="38"/>
    </row>
    <row r="812" spans="5:6" ht="15.75" customHeight="1">
      <c r="E812" s="38"/>
      <c r="F812" s="38"/>
    </row>
    <row r="813" spans="5:6" ht="15.75" customHeight="1">
      <c r="E813" s="38"/>
      <c r="F813" s="38"/>
    </row>
    <row r="814" spans="5:6" ht="15.75" customHeight="1">
      <c r="E814" s="38"/>
      <c r="F814" s="38"/>
    </row>
    <row r="815" spans="5:6" ht="15.75" customHeight="1">
      <c r="E815" s="38"/>
      <c r="F815" s="38"/>
    </row>
    <row r="816" spans="5:6" ht="15.75" customHeight="1">
      <c r="E816" s="38"/>
      <c r="F816" s="38"/>
    </row>
    <row r="817" spans="5:6" ht="15.75" customHeight="1">
      <c r="E817" s="38"/>
      <c r="F817" s="38"/>
    </row>
    <row r="818" spans="5:6" ht="15.75" customHeight="1">
      <c r="E818" s="38"/>
      <c r="F818" s="38"/>
    </row>
    <row r="819" spans="5:6" ht="15.75" customHeight="1">
      <c r="E819" s="38"/>
      <c r="F819" s="38"/>
    </row>
    <row r="820" spans="5:6" ht="15.75" customHeight="1">
      <c r="E820" s="38"/>
      <c r="F820" s="38"/>
    </row>
    <row r="821" spans="5:6" ht="15.75" customHeight="1">
      <c r="E821" s="38"/>
      <c r="F821" s="38"/>
    </row>
    <row r="822" spans="5:6" ht="15.75" customHeight="1">
      <c r="E822" s="38"/>
      <c r="F822" s="38"/>
    </row>
    <row r="823" spans="5:6" ht="15.75" customHeight="1">
      <c r="E823" s="38"/>
      <c r="F823" s="38"/>
    </row>
    <row r="824" spans="5:6" ht="15.75" customHeight="1">
      <c r="E824" s="38"/>
      <c r="F824" s="38"/>
    </row>
    <row r="825" spans="5:6" ht="15.75" customHeight="1">
      <c r="E825" s="38"/>
      <c r="F825" s="38"/>
    </row>
    <row r="826" spans="5:6" ht="15.75" customHeight="1">
      <c r="E826" s="38"/>
      <c r="F826" s="38"/>
    </row>
    <row r="827" spans="5:6" ht="15.75" customHeight="1">
      <c r="E827" s="38"/>
      <c r="F827" s="38"/>
    </row>
    <row r="828" spans="5:6" ht="15.75" customHeight="1">
      <c r="E828" s="38"/>
      <c r="F828" s="38"/>
    </row>
    <row r="829" spans="5:6" ht="15.75" customHeight="1">
      <c r="E829" s="38"/>
      <c r="F829" s="38"/>
    </row>
    <row r="830" spans="5:6" ht="15.75" customHeight="1">
      <c r="E830" s="38"/>
      <c r="F830" s="38"/>
    </row>
    <row r="831" spans="5:6" ht="15.75" customHeight="1">
      <c r="E831" s="38"/>
      <c r="F831" s="38"/>
    </row>
    <row r="832" spans="5:6" ht="15.75" customHeight="1">
      <c r="E832" s="38"/>
      <c r="F832" s="38"/>
    </row>
    <row r="833" spans="5:6" ht="15.75" customHeight="1">
      <c r="E833" s="38"/>
      <c r="F833" s="38"/>
    </row>
    <row r="834" spans="5:6" ht="15.75" customHeight="1">
      <c r="E834" s="38"/>
      <c r="F834" s="38"/>
    </row>
    <row r="835" spans="5:6" ht="15.75" customHeight="1">
      <c r="E835" s="38"/>
      <c r="F835" s="38"/>
    </row>
    <row r="836" spans="5:6" ht="15.75" customHeight="1">
      <c r="E836" s="38"/>
      <c r="F836" s="38"/>
    </row>
    <row r="837" spans="5:6" ht="15.75" customHeight="1">
      <c r="E837" s="38"/>
      <c r="F837" s="38"/>
    </row>
    <row r="838" spans="5:6" ht="15.75" customHeight="1">
      <c r="E838" s="38"/>
      <c r="F838" s="38"/>
    </row>
    <row r="839" spans="5:6" ht="15.75" customHeight="1">
      <c r="E839" s="38"/>
      <c r="F839" s="38"/>
    </row>
    <row r="840" spans="5:6" ht="15.75" customHeight="1">
      <c r="E840" s="38"/>
      <c r="F840" s="38"/>
    </row>
    <row r="841" spans="5:6" ht="15.75" customHeight="1">
      <c r="E841" s="38"/>
      <c r="F841" s="38"/>
    </row>
    <row r="842" spans="5:6" ht="15.75" customHeight="1">
      <c r="E842" s="38"/>
      <c r="F842" s="38"/>
    </row>
    <row r="843" spans="5:6" ht="15.75" customHeight="1">
      <c r="E843" s="38"/>
      <c r="F843" s="38"/>
    </row>
    <row r="844" spans="5:6" ht="15.75" customHeight="1">
      <c r="E844" s="38"/>
      <c r="F844" s="38"/>
    </row>
    <row r="845" spans="5:6" ht="15.75" customHeight="1">
      <c r="E845" s="38"/>
      <c r="F845" s="38"/>
    </row>
    <row r="846" spans="5:6" ht="15.75" customHeight="1">
      <c r="E846" s="38"/>
      <c r="F846" s="38"/>
    </row>
    <row r="847" spans="5:6" ht="15.75" customHeight="1">
      <c r="E847" s="38"/>
      <c r="F847" s="38"/>
    </row>
    <row r="848" spans="5:6" ht="15.75" customHeight="1">
      <c r="E848" s="38"/>
      <c r="F848" s="38"/>
    </row>
    <row r="849" spans="5:6" ht="15.75" customHeight="1">
      <c r="E849" s="38"/>
      <c r="F849" s="38"/>
    </row>
    <row r="850" spans="5:6" ht="15.75" customHeight="1">
      <c r="E850" s="38"/>
      <c r="F850" s="38"/>
    </row>
    <row r="851" spans="5:6" ht="15.75" customHeight="1">
      <c r="E851" s="38"/>
      <c r="F851" s="38"/>
    </row>
    <row r="852" spans="5:6" ht="15.75" customHeight="1">
      <c r="E852" s="38"/>
      <c r="F852" s="38"/>
    </row>
    <row r="853" spans="5:6" ht="15.75" customHeight="1">
      <c r="E853" s="38"/>
      <c r="F853" s="38"/>
    </row>
    <row r="854" spans="5:6" ht="15.75" customHeight="1">
      <c r="E854" s="38"/>
      <c r="F854" s="38"/>
    </row>
    <row r="855" spans="5:6" ht="15.75" customHeight="1">
      <c r="E855" s="38"/>
      <c r="F855" s="38"/>
    </row>
    <row r="856" spans="5:6" ht="15.75" customHeight="1">
      <c r="E856" s="38"/>
      <c r="F856" s="38"/>
    </row>
    <row r="857" spans="5:6" ht="15.75" customHeight="1">
      <c r="E857" s="38"/>
      <c r="F857" s="38"/>
    </row>
    <row r="858" spans="5:6" ht="15.75" customHeight="1">
      <c r="E858" s="38"/>
      <c r="F858" s="38"/>
    </row>
    <row r="859" spans="5:6" ht="15.75" customHeight="1">
      <c r="E859" s="38"/>
      <c r="F859" s="38"/>
    </row>
    <row r="860" spans="5:6" ht="15.75" customHeight="1">
      <c r="E860" s="38"/>
      <c r="F860" s="38"/>
    </row>
    <row r="861" spans="5:6" ht="15.75" customHeight="1">
      <c r="E861" s="38"/>
      <c r="F861" s="38"/>
    </row>
    <row r="862" spans="5:6" ht="15.75" customHeight="1">
      <c r="E862" s="38"/>
      <c r="F862" s="38"/>
    </row>
    <row r="863" spans="5:6" ht="15.75" customHeight="1">
      <c r="E863" s="38"/>
      <c r="F863" s="38"/>
    </row>
    <row r="864" spans="5:6" ht="15.75" customHeight="1">
      <c r="E864" s="38"/>
      <c r="F864" s="38"/>
    </row>
    <row r="865" spans="5:6" ht="15.75" customHeight="1">
      <c r="E865" s="38"/>
      <c r="F865" s="38"/>
    </row>
    <row r="866" spans="5:6" ht="15.75" customHeight="1">
      <c r="E866" s="38"/>
      <c r="F866" s="38"/>
    </row>
    <row r="867" spans="5:6" ht="15.75" customHeight="1">
      <c r="E867" s="38"/>
      <c r="F867" s="38"/>
    </row>
    <row r="868" spans="5:6" ht="15.75" customHeight="1">
      <c r="E868" s="38"/>
      <c r="F868" s="38"/>
    </row>
    <row r="869" spans="5:6" ht="15.75" customHeight="1">
      <c r="E869" s="38"/>
      <c r="F869" s="38"/>
    </row>
    <row r="870" spans="5:6" ht="15.75" customHeight="1">
      <c r="E870" s="38"/>
      <c r="F870" s="38"/>
    </row>
    <row r="871" spans="5:6" ht="15.75" customHeight="1">
      <c r="E871" s="38"/>
      <c r="F871" s="38"/>
    </row>
    <row r="872" spans="5:6" ht="15.75" customHeight="1">
      <c r="E872" s="38"/>
      <c r="F872" s="38"/>
    </row>
    <row r="873" spans="5:6" ht="15.75" customHeight="1">
      <c r="E873" s="38"/>
      <c r="F873" s="38"/>
    </row>
    <row r="874" spans="5:6" ht="15.75" customHeight="1">
      <c r="E874" s="38"/>
      <c r="F874" s="38"/>
    </row>
    <row r="875" spans="5:6" ht="15.75" customHeight="1">
      <c r="E875" s="38"/>
      <c r="F875" s="38"/>
    </row>
    <row r="876" spans="5:6" ht="15.75" customHeight="1">
      <c r="E876" s="38"/>
      <c r="F876" s="38"/>
    </row>
    <row r="877" spans="5:6" ht="15.75" customHeight="1">
      <c r="E877" s="38"/>
      <c r="F877" s="38"/>
    </row>
    <row r="878" spans="5:6" ht="15.75" customHeight="1">
      <c r="E878" s="38"/>
      <c r="F878" s="38"/>
    </row>
    <row r="879" spans="5:6" ht="15.75" customHeight="1">
      <c r="E879" s="38"/>
      <c r="F879" s="38"/>
    </row>
    <row r="880" spans="5:6" ht="15.75" customHeight="1">
      <c r="E880" s="38"/>
      <c r="F880" s="38"/>
    </row>
    <row r="881" spans="5:6" ht="15.75" customHeight="1">
      <c r="E881" s="38"/>
      <c r="F881" s="38"/>
    </row>
    <row r="882" spans="5:6" ht="15.75" customHeight="1">
      <c r="E882" s="38"/>
      <c r="F882" s="38"/>
    </row>
    <row r="883" spans="5:6" ht="15.75" customHeight="1">
      <c r="E883" s="38"/>
      <c r="F883" s="38"/>
    </row>
    <row r="884" spans="5:6" ht="15.75" customHeight="1">
      <c r="E884" s="38"/>
      <c r="F884" s="38"/>
    </row>
    <row r="885" spans="5:6" ht="15.75" customHeight="1">
      <c r="E885" s="38"/>
      <c r="F885" s="38"/>
    </row>
    <row r="886" spans="5:6" ht="15.75" customHeight="1">
      <c r="E886" s="38"/>
      <c r="F886" s="38"/>
    </row>
    <row r="887" spans="5:6" ht="15.75" customHeight="1">
      <c r="E887" s="38"/>
      <c r="F887" s="38"/>
    </row>
    <row r="888" spans="5:6" ht="15.75" customHeight="1">
      <c r="E888" s="38"/>
      <c r="F888" s="38"/>
    </row>
    <row r="889" spans="5:6" ht="15.75" customHeight="1">
      <c r="E889" s="38"/>
      <c r="F889" s="38"/>
    </row>
    <row r="890" spans="5:6" ht="15.75" customHeight="1">
      <c r="E890" s="38"/>
      <c r="F890" s="38"/>
    </row>
    <row r="891" spans="5:6" ht="15.75" customHeight="1">
      <c r="E891" s="38"/>
      <c r="F891" s="38"/>
    </row>
    <row r="892" spans="5:6" ht="15.75" customHeight="1">
      <c r="E892" s="38"/>
      <c r="F892" s="38"/>
    </row>
    <row r="893" spans="5:6" ht="15.75" customHeight="1">
      <c r="E893" s="38"/>
      <c r="F893" s="38"/>
    </row>
    <row r="894" spans="5:6" ht="15.75" customHeight="1">
      <c r="E894" s="38"/>
      <c r="F894" s="38"/>
    </row>
    <row r="895" spans="5:6" ht="15.75" customHeight="1">
      <c r="E895" s="38"/>
      <c r="F895" s="38"/>
    </row>
    <row r="896" spans="5:6" ht="15.75" customHeight="1">
      <c r="E896" s="38"/>
      <c r="F896" s="38"/>
    </row>
    <row r="897" spans="5:6" ht="15.75" customHeight="1">
      <c r="E897" s="38"/>
      <c r="F897" s="38"/>
    </row>
    <row r="898" spans="5:6" ht="15.75" customHeight="1">
      <c r="E898" s="38"/>
      <c r="F898" s="38"/>
    </row>
    <row r="899" spans="5:6" ht="15.75" customHeight="1">
      <c r="E899" s="38"/>
      <c r="F899" s="38"/>
    </row>
    <row r="900" spans="5:6" ht="15.75" customHeight="1">
      <c r="E900" s="38"/>
      <c r="F900" s="38"/>
    </row>
    <row r="901" spans="5:6" ht="15.75" customHeight="1">
      <c r="E901" s="38"/>
      <c r="F901" s="38"/>
    </row>
    <row r="902" spans="5:6" ht="15.75" customHeight="1">
      <c r="E902" s="38"/>
      <c r="F902" s="38"/>
    </row>
    <row r="903" spans="5:6" ht="15.75" customHeight="1">
      <c r="E903" s="38"/>
      <c r="F903" s="38"/>
    </row>
    <row r="904" spans="5:6" ht="15.75" customHeight="1">
      <c r="E904" s="38"/>
      <c r="F904" s="38"/>
    </row>
    <row r="905" spans="5:6" ht="15.75" customHeight="1">
      <c r="E905" s="38"/>
      <c r="F905" s="38"/>
    </row>
    <row r="906" spans="5:6" ht="15.75" customHeight="1">
      <c r="E906" s="38"/>
      <c r="F906" s="38"/>
    </row>
    <row r="907" spans="5:6" ht="15.75" customHeight="1">
      <c r="E907" s="38"/>
      <c r="F907" s="38"/>
    </row>
    <row r="908" spans="5:6" ht="15.75" customHeight="1">
      <c r="E908" s="38"/>
      <c r="F908" s="38"/>
    </row>
    <row r="909" spans="5:6" ht="15.75" customHeight="1">
      <c r="E909" s="38"/>
      <c r="F909" s="38"/>
    </row>
    <row r="910" spans="5:6" ht="15.75" customHeight="1">
      <c r="E910" s="38"/>
      <c r="F910" s="38"/>
    </row>
    <row r="911" spans="5:6" ht="15.75" customHeight="1">
      <c r="E911" s="38"/>
      <c r="F911" s="38"/>
    </row>
    <row r="912" spans="5:6" ht="15.75" customHeight="1">
      <c r="E912" s="38"/>
      <c r="F912" s="38"/>
    </row>
    <row r="913" spans="5:6" ht="15.75" customHeight="1">
      <c r="E913" s="38"/>
      <c r="F913" s="38"/>
    </row>
    <row r="914" spans="5:6" ht="15.75" customHeight="1">
      <c r="E914" s="38"/>
      <c r="F914" s="38"/>
    </row>
    <row r="915" spans="5:6" ht="15.75" customHeight="1">
      <c r="E915" s="38"/>
      <c r="F915" s="38"/>
    </row>
    <row r="916" spans="5:6" ht="15.75" customHeight="1">
      <c r="E916" s="38"/>
      <c r="F916" s="38"/>
    </row>
    <row r="917" spans="5:6" ht="15.75" customHeight="1">
      <c r="E917" s="38"/>
      <c r="F917" s="38"/>
    </row>
    <row r="918" spans="5:6" ht="15.75" customHeight="1">
      <c r="E918" s="38"/>
      <c r="F918" s="38"/>
    </row>
    <row r="919" spans="5:6" ht="15.75" customHeight="1">
      <c r="E919" s="38"/>
      <c r="F919" s="38"/>
    </row>
    <row r="920" spans="5:6" ht="15.75" customHeight="1">
      <c r="E920" s="38"/>
      <c r="F920" s="38"/>
    </row>
    <row r="921" spans="5:6" ht="15.75" customHeight="1">
      <c r="E921" s="38"/>
      <c r="F921" s="38"/>
    </row>
    <row r="922" spans="5:6" ht="15.75" customHeight="1">
      <c r="E922" s="38"/>
      <c r="F922" s="38"/>
    </row>
    <row r="923" spans="5:6" ht="15.75" customHeight="1">
      <c r="E923" s="38"/>
      <c r="F923" s="38"/>
    </row>
    <row r="924" spans="5:6" ht="15.75" customHeight="1">
      <c r="E924" s="38"/>
      <c r="F924" s="38"/>
    </row>
    <row r="925" spans="5:6" ht="15.75" customHeight="1">
      <c r="E925" s="38"/>
      <c r="F925" s="38"/>
    </row>
    <row r="926" spans="5:6" ht="15.75" customHeight="1">
      <c r="E926" s="38"/>
      <c r="F926" s="38"/>
    </row>
    <row r="927" spans="5:6" ht="15.75" customHeight="1">
      <c r="E927" s="38"/>
      <c r="F927" s="38"/>
    </row>
    <row r="928" spans="5:6" ht="15.75" customHeight="1">
      <c r="E928" s="38"/>
      <c r="F928" s="38"/>
    </row>
    <row r="929" spans="5:6" ht="15.75" customHeight="1">
      <c r="E929" s="38"/>
      <c r="F929" s="38"/>
    </row>
    <row r="930" spans="5:6" ht="15.75" customHeight="1">
      <c r="E930" s="38"/>
      <c r="F930" s="38"/>
    </row>
    <row r="931" spans="5:6" ht="15.75" customHeight="1">
      <c r="E931" s="38"/>
      <c r="F931" s="38"/>
    </row>
    <row r="932" spans="5:6" ht="15.75" customHeight="1">
      <c r="E932" s="38"/>
      <c r="F932" s="38"/>
    </row>
    <row r="933" spans="5:6" ht="15.75" customHeight="1">
      <c r="E933" s="38"/>
      <c r="F933" s="38"/>
    </row>
    <row r="934" spans="5:6" ht="15.75" customHeight="1">
      <c r="E934" s="38"/>
      <c r="F934" s="38"/>
    </row>
    <row r="935" spans="5:6" ht="15.75" customHeight="1">
      <c r="E935" s="38"/>
      <c r="F935" s="38"/>
    </row>
    <row r="936" spans="5:6" ht="15.75" customHeight="1">
      <c r="E936" s="38"/>
      <c r="F936" s="38"/>
    </row>
    <row r="937" spans="5:6" ht="15.75" customHeight="1">
      <c r="E937" s="38"/>
      <c r="F937" s="38"/>
    </row>
    <row r="938" spans="5:6" ht="15.75" customHeight="1">
      <c r="E938" s="38"/>
      <c r="F938" s="38"/>
    </row>
    <row r="939" spans="5:6" ht="15.75" customHeight="1">
      <c r="E939" s="38"/>
      <c r="F939" s="38"/>
    </row>
    <row r="940" spans="5:6" ht="15.75" customHeight="1">
      <c r="E940" s="38"/>
      <c r="F940" s="38"/>
    </row>
    <row r="941" spans="5:6" ht="15.75" customHeight="1">
      <c r="E941" s="38"/>
      <c r="F941" s="38"/>
    </row>
    <row r="942" spans="5:6" ht="15.75" customHeight="1">
      <c r="E942" s="38"/>
      <c r="F942" s="38"/>
    </row>
    <row r="943" spans="5:6" ht="15.75" customHeight="1">
      <c r="E943" s="38"/>
      <c r="F943" s="38"/>
    </row>
    <row r="944" spans="5:6" ht="15.75" customHeight="1">
      <c r="E944" s="38"/>
      <c r="F944" s="38"/>
    </row>
    <row r="945" spans="5:6" ht="15.75" customHeight="1">
      <c r="E945" s="38"/>
      <c r="F945" s="38"/>
    </row>
    <row r="946" spans="5:6" ht="15.75" customHeight="1">
      <c r="E946" s="38"/>
      <c r="F946" s="38"/>
    </row>
    <row r="947" spans="5:6" ht="15.75" customHeight="1">
      <c r="E947" s="38"/>
      <c r="F947" s="38"/>
    </row>
    <row r="948" spans="5:6" ht="15.75" customHeight="1">
      <c r="E948" s="38"/>
      <c r="F948" s="38"/>
    </row>
    <row r="949" spans="5:6" ht="15.75" customHeight="1">
      <c r="E949" s="38"/>
      <c r="F949" s="38"/>
    </row>
    <row r="950" spans="5:6" ht="15.75" customHeight="1">
      <c r="E950" s="38"/>
      <c r="F950" s="38"/>
    </row>
    <row r="951" spans="5:6" ht="15.75" customHeight="1">
      <c r="E951" s="38"/>
      <c r="F951" s="38"/>
    </row>
    <row r="952" spans="5:6" ht="15.75" customHeight="1">
      <c r="E952" s="38"/>
      <c r="F952" s="38"/>
    </row>
    <row r="953" spans="5:6" ht="15.75" customHeight="1">
      <c r="E953" s="38"/>
      <c r="F953" s="38"/>
    </row>
    <row r="954" spans="5:6" ht="15.75" customHeight="1">
      <c r="E954" s="38"/>
      <c r="F954" s="38"/>
    </row>
    <row r="955" spans="5:6" ht="15.75" customHeight="1">
      <c r="E955" s="38"/>
      <c r="F955" s="38"/>
    </row>
    <row r="956" spans="5:6" ht="15.75" customHeight="1">
      <c r="E956" s="38"/>
      <c r="F956" s="38"/>
    </row>
    <row r="957" spans="5:6" ht="15.75" customHeight="1">
      <c r="E957" s="38"/>
      <c r="F957" s="38"/>
    </row>
    <row r="958" spans="5:6" ht="15.75" customHeight="1">
      <c r="E958" s="38"/>
      <c r="F958" s="38"/>
    </row>
    <row r="959" spans="5:6" ht="15.75" customHeight="1">
      <c r="E959" s="38"/>
      <c r="F959" s="38"/>
    </row>
    <row r="960" spans="5:6" ht="15.75" customHeight="1">
      <c r="E960" s="38"/>
      <c r="F960" s="38"/>
    </row>
    <row r="961" spans="5:6" ht="15.75" customHeight="1">
      <c r="E961" s="38"/>
      <c r="F961" s="38"/>
    </row>
    <row r="962" spans="5:6" ht="15.75" customHeight="1">
      <c r="E962" s="38"/>
      <c r="F962" s="38"/>
    </row>
    <row r="963" spans="5:6" ht="15.75" customHeight="1">
      <c r="E963" s="38"/>
      <c r="F963" s="38"/>
    </row>
    <row r="964" spans="5:6" ht="15.75" customHeight="1">
      <c r="E964" s="38"/>
      <c r="F964" s="38"/>
    </row>
    <row r="965" spans="5:6" ht="15.75" customHeight="1">
      <c r="E965" s="38"/>
      <c r="F965" s="38"/>
    </row>
    <row r="966" spans="5:6" ht="15.75" customHeight="1">
      <c r="E966" s="38"/>
      <c r="F966" s="38"/>
    </row>
    <row r="967" spans="5:6" ht="15.75" customHeight="1">
      <c r="E967" s="38"/>
      <c r="F967" s="38"/>
    </row>
    <row r="968" spans="5:6" ht="15.75" customHeight="1">
      <c r="E968" s="38"/>
      <c r="F968" s="38"/>
    </row>
    <row r="969" spans="5:6" ht="15.75" customHeight="1">
      <c r="E969" s="38"/>
      <c r="F969" s="38"/>
    </row>
    <row r="970" spans="5:6" ht="15.75" customHeight="1">
      <c r="E970" s="38"/>
      <c r="F970" s="38"/>
    </row>
    <row r="971" spans="5:6" ht="15.75" customHeight="1">
      <c r="E971" s="38"/>
      <c r="F971" s="38"/>
    </row>
    <row r="972" spans="5:6" ht="15.75" customHeight="1">
      <c r="E972" s="38"/>
      <c r="F972" s="38"/>
    </row>
    <row r="973" spans="5:6" ht="15.75" customHeight="1">
      <c r="E973" s="38"/>
      <c r="F973" s="38"/>
    </row>
    <row r="974" spans="5:6" ht="15.75" customHeight="1">
      <c r="E974" s="38"/>
      <c r="F974" s="38"/>
    </row>
    <row r="975" spans="5:6" ht="15.75" customHeight="1">
      <c r="E975" s="38"/>
      <c r="F975" s="38"/>
    </row>
    <row r="976" spans="5:6" ht="15.75" customHeight="1">
      <c r="E976" s="38"/>
      <c r="F976" s="38"/>
    </row>
    <row r="977" spans="5:6" ht="15.75" customHeight="1">
      <c r="E977" s="38"/>
      <c r="F977" s="38"/>
    </row>
    <row r="978" spans="5:6" ht="15.75" customHeight="1">
      <c r="E978" s="38"/>
      <c r="F978" s="38"/>
    </row>
    <row r="979" spans="5:6" ht="15.75" customHeight="1">
      <c r="E979" s="38"/>
      <c r="F979" s="38"/>
    </row>
    <row r="980" spans="5:6" ht="15.75" customHeight="1">
      <c r="E980" s="38"/>
      <c r="F980" s="38"/>
    </row>
    <row r="981" spans="5:6" ht="15.75" customHeight="1">
      <c r="E981" s="38"/>
      <c r="F981" s="38"/>
    </row>
    <row r="982" spans="5:6" ht="15.75" customHeight="1">
      <c r="E982" s="38"/>
      <c r="F982" s="38"/>
    </row>
    <row r="983" spans="5:6" ht="15.75" customHeight="1">
      <c r="E983" s="38"/>
      <c r="F983" s="38"/>
    </row>
    <row r="984" spans="5:6" ht="15.75" customHeight="1">
      <c r="E984" s="38"/>
      <c r="F984" s="38"/>
    </row>
    <row r="985" spans="5:6" ht="15.75" customHeight="1">
      <c r="E985" s="38"/>
      <c r="F985" s="38"/>
    </row>
    <row r="986" spans="5:6" ht="15.75" customHeight="1">
      <c r="E986" s="38"/>
      <c r="F986" s="38"/>
    </row>
    <row r="987" spans="5:6" ht="15.75" customHeight="1">
      <c r="E987" s="38"/>
      <c r="F987" s="38"/>
    </row>
    <row r="988" spans="5:6" ht="15.75" customHeight="1">
      <c r="E988" s="38"/>
      <c r="F988" s="38"/>
    </row>
    <row r="989" spans="5:6" ht="15.75" customHeight="1">
      <c r="E989" s="38"/>
      <c r="F989" s="38"/>
    </row>
    <row r="990" spans="5:6" ht="15.75" customHeight="1">
      <c r="E990" s="38"/>
      <c r="F990" s="38"/>
    </row>
    <row r="991" spans="5:6" ht="15.75" customHeight="1">
      <c r="E991" s="38"/>
      <c r="F991" s="38"/>
    </row>
    <row r="992" spans="5:6" ht="15.75" customHeight="1">
      <c r="E992" s="38"/>
      <c r="F992" s="38"/>
    </row>
    <row r="993" spans="5:6" ht="15.75" customHeight="1">
      <c r="E993" s="38"/>
      <c r="F993" s="38"/>
    </row>
    <row r="994" spans="5:6" ht="15.75" customHeight="1">
      <c r="E994" s="38"/>
      <c r="F994" s="38"/>
    </row>
    <row r="995" spans="5:6" ht="15.75" customHeight="1">
      <c r="E995" s="38"/>
      <c r="F995" s="38"/>
    </row>
    <row r="996" spans="5:6" ht="15.75" customHeight="1">
      <c r="E996" s="38"/>
      <c r="F996" s="38"/>
    </row>
    <row r="997" spans="5:6" ht="15.75" customHeight="1">
      <c r="E997" s="38"/>
      <c r="F997" s="38"/>
    </row>
    <row r="998" spans="5:6" ht="15.75" customHeight="1">
      <c r="E998" s="38"/>
      <c r="F998" s="38"/>
    </row>
    <row r="999" spans="5:6" ht="15.75" customHeight="1">
      <c r="E999" s="38"/>
      <c r="F999" s="38"/>
    </row>
    <row r="1000" spans="5:6" ht="15.75" customHeight="1">
      <c r="E1000" s="38"/>
      <c r="F1000" s="38"/>
    </row>
    <row r="1001" spans="5:6" ht="15.75" customHeight="1">
      <c r="E1001" s="38"/>
      <c r="F1001" s="38"/>
    </row>
  </sheetData>
  <autoFilter ref="B11:J28" xr:uid="{00000000-0009-0000-0000-000005000000}"/>
  <mergeCells count="6">
    <mergeCell ref="C36:I37"/>
    <mergeCell ref="A1:B1"/>
    <mergeCell ref="B3:F3"/>
    <mergeCell ref="B5:D5"/>
    <mergeCell ref="B7:J7"/>
    <mergeCell ref="B10:J10"/>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CFF"/>
  </sheetPr>
  <dimension ref="A1:Z1001"/>
  <sheetViews>
    <sheetView showGridLines="0" tabSelected="1" topLeftCell="A10" workbookViewId="0">
      <selection activeCell="N29" sqref="N29"/>
    </sheetView>
  </sheetViews>
  <sheetFormatPr baseColWidth="10" defaultColWidth="12.625" defaultRowHeight="15" customHeight="1"/>
  <cols>
    <col min="1" max="1" width="19" customWidth="1"/>
    <col min="2" max="2" width="10.5" customWidth="1"/>
    <col min="3" max="3" width="38.375" customWidth="1"/>
    <col min="4" max="4" width="6.625" customWidth="1"/>
    <col min="5" max="5" width="7" customWidth="1"/>
    <col min="6" max="6" width="6.5" customWidth="1"/>
    <col min="7" max="7" width="6.125" customWidth="1"/>
    <col min="8" max="8" width="9.375" customWidth="1"/>
    <col min="9" max="9" width="10" customWidth="1"/>
    <col min="10" max="10" width="12.5" customWidth="1"/>
    <col min="11" max="11" width="11.375" customWidth="1"/>
    <col min="12" max="12" width="15.5" customWidth="1"/>
    <col min="13" max="13" width="9" customWidth="1"/>
    <col min="14" max="14" width="15.375" customWidth="1"/>
    <col min="15" max="15" width="15.125" customWidth="1"/>
    <col min="16" max="16" width="12.75" customWidth="1"/>
    <col min="17" max="17" width="12.5" customWidth="1"/>
    <col min="18" max="26" width="10" customWidth="1"/>
  </cols>
  <sheetData>
    <row r="1" spans="1:26" ht="13.5" customHeight="1">
      <c r="A1" s="110" t="s">
        <v>216</v>
      </c>
      <c r="B1" s="111"/>
      <c r="C1" s="90"/>
      <c r="D1" s="90"/>
      <c r="E1" s="90"/>
      <c r="F1" s="90"/>
      <c r="G1" s="90"/>
      <c r="H1" s="90"/>
      <c r="I1" s="90"/>
      <c r="J1" s="90"/>
      <c r="K1" s="90"/>
      <c r="L1" s="90"/>
      <c r="M1" s="90"/>
      <c r="N1" s="90"/>
      <c r="O1" s="90"/>
      <c r="P1" s="90"/>
      <c r="Q1" s="90"/>
      <c r="R1" s="90"/>
      <c r="S1" s="90"/>
      <c r="T1" s="90"/>
      <c r="U1" s="90"/>
      <c r="V1" s="90"/>
      <c r="W1" s="90"/>
      <c r="X1" s="90"/>
      <c r="Y1" s="90"/>
      <c r="Z1" s="90"/>
    </row>
    <row r="2" spans="1:26" ht="13.5" customHeight="1">
      <c r="A2" s="90"/>
      <c r="B2" s="91"/>
      <c r="C2" s="90"/>
      <c r="D2" s="90"/>
      <c r="E2" s="90"/>
      <c r="F2" s="90"/>
      <c r="G2" s="90"/>
      <c r="H2" s="90"/>
      <c r="I2" s="90"/>
      <c r="J2" s="90"/>
      <c r="K2" s="90"/>
      <c r="L2" s="90"/>
      <c r="M2" s="90"/>
      <c r="N2" s="90"/>
      <c r="O2" s="90"/>
      <c r="P2" s="90"/>
      <c r="Q2" s="90"/>
      <c r="R2" s="90"/>
      <c r="S2" s="90"/>
      <c r="T2" s="90"/>
      <c r="U2" s="90"/>
      <c r="V2" s="90"/>
      <c r="W2" s="90"/>
      <c r="X2" s="90"/>
      <c r="Y2" s="90"/>
      <c r="Z2" s="90"/>
    </row>
    <row r="3" spans="1:26" ht="27" customHeight="1">
      <c r="A3" s="90"/>
      <c r="B3" s="151" t="s">
        <v>217</v>
      </c>
      <c r="C3" s="126"/>
      <c r="D3" s="126"/>
      <c r="E3" s="126"/>
      <c r="F3" s="144"/>
      <c r="G3" s="90"/>
      <c r="H3" s="90"/>
      <c r="I3" s="90"/>
      <c r="J3" s="90"/>
      <c r="K3" s="90"/>
      <c r="L3" s="90"/>
      <c r="M3" s="90"/>
      <c r="N3" s="90"/>
      <c r="O3" s="90"/>
      <c r="P3" s="90"/>
      <c r="Q3" s="90"/>
      <c r="R3" s="90"/>
      <c r="S3" s="90"/>
      <c r="T3" s="90"/>
      <c r="U3" s="90"/>
      <c r="V3" s="90"/>
      <c r="W3" s="90"/>
      <c r="X3" s="90"/>
      <c r="Y3" s="90"/>
      <c r="Z3" s="90"/>
    </row>
    <row r="4" spans="1:26" ht="9" customHeight="1">
      <c r="A4" s="90"/>
      <c r="B4" s="91"/>
      <c r="C4" s="90"/>
      <c r="D4" s="90"/>
      <c r="E4" s="90"/>
      <c r="F4" s="90"/>
      <c r="G4" s="90"/>
      <c r="H4" s="90"/>
      <c r="I4" s="90"/>
      <c r="J4" s="90"/>
      <c r="K4" s="90"/>
      <c r="L4" s="90"/>
      <c r="M4" s="90"/>
      <c r="N4" s="90"/>
      <c r="O4" s="90"/>
      <c r="P4" s="90"/>
      <c r="Q4" s="90"/>
      <c r="R4" s="90"/>
      <c r="S4" s="90"/>
      <c r="T4" s="90"/>
      <c r="U4" s="90"/>
      <c r="V4" s="90"/>
      <c r="W4" s="90"/>
      <c r="X4" s="90"/>
      <c r="Y4" s="90"/>
      <c r="Z4" s="90"/>
    </row>
    <row r="5" spans="1:26" ht="15.75" customHeight="1">
      <c r="A5" s="90"/>
      <c r="B5" s="157" t="s">
        <v>218</v>
      </c>
      <c r="C5" s="148"/>
      <c r="D5" s="149"/>
      <c r="E5" s="90"/>
      <c r="F5" s="90"/>
      <c r="G5" s="90"/>
      <c r="H5" s="90"/>
      <c r="I5" s="157" t="s">
        <v>219</v>
      </c>
      <c r="J5" s="148"/>
      <c r="K5" s="149"/>
      <c r="L5" s="90"/>
      <c r="M5" s="90"/>
      <c r="N5" s="90"/>
      <c r="O5" s="90"/>
      <c r="P5" s="90"/>
      <c r="Q5" s="90"/>
      <c r="R5" s="90"/>
      <c r="S5" s="90"/>
      <c r="T5" s="90"/>
      <c r="U5" s="90"/>
      <c r="V5" s="90"/>
      <c r="W5" s="90"/>
      <c r="X5" s="90"/>
      <c r="Y5" s="90"/>
      <c r="Z5" s="90"/>
    </row>
    <row r="6" spans="1:26" ht="9" customHeight="1">
      <c r="A6" s="90"/>
      <c r="B6" s="91"/>
      <c r="C6" s="90"/>
      <c r="D6" s="90"/>
      <c r="E6" s="90"/>
      <c r="F6" s="90"/>
      <c r="G6" s="90"/>
      <c r="H6" s="90"/>
      <c r="I6" s="91"/>
      <c r="J6" s="90"/>
      <c r="K6" s="90"/>
      <c r="L6" s="90"/>
      <c r="M6" s="90"/>
      <c r="N6" s="90"/>
      <c r="O6" s="90"/>
      <c r="P6" s="90"/>
      <c r="Q6" s="90"/>
      <c r="R6" s="90"/>
      <c r="S6" s="90"/>
      <c r="T6" s="90"/>
      <c r="U6" s="90"/>
      <c r="V6" s="90"/>
      <c r="W6" s="90"/>
      <c r="X6" s="90"/>
      <c r="Y6" s="90"/>
      <c r="Z6" s="90"/>
    </row>
    <row r="7" spans="1:26" ht="78.75" customHeight="1">
      <c r="A7" s="90"/>
      <c r="B7" s="158" t="s">
        <v>220</v>
      </c>
      <c r="C7" s="148"/>
      <c r="D7" s="148"/>
      <c r="E7" s="148"/>
      <c r="F7" s="148"/>
      <c r="G7" s="149"/>
      <c r="H7" s="90"/>
      <c r="I7" s="158" t="s">
        <v>221</v>
      </c>
      <c r="J7" s="148"/>
      <c r="K7" s="148"/>
      <c r="L7" s="148"/>
      <c r="M7" s="148"/>
      <c r="N7" s="149"/>
      <c r="O7" s="90"/>
      <c r="P7" s="90"/>
      <c r="Q7" s="90"/>
      <c r="R7" s="90"/>
      <c r="S7" s="90"/>
      <c r="T7" s="90"/>
      <c r="U7" s="90"/>
      <c r="V7" s="90"/>
      <c r="W7" s="90"/>
      <c r="X7" s="90"/>
      <c r="Y7" s="90"/>
      <c r="Z7" s="90"/>
    </row>
    <row r="8" spans="1:26" ht="28.5" customHeight="1">
      <c r="A8" s="91"/>
      <c r="B8" s="7" t="s">
        <v>15</v>
      </c>
      <c r="C8" s="92" t="s">
        <v>222</v>
      </c>
      <c r="D8" s="91"/>
      <c r="E8" s="91"/>
      <c r="F8" s="91"/>
      <c r="G8" s="91"/>
      <c r="H8" s="91"/>
      <c r="I8" s="7" t="s">
        <v>15</v>
      </c>
      <c r="J8" s="92" t="s">
        <v>223</v>
      </c>
      <c r="K8" s="91"/>
      <c r="L8" s="91"/>
      <c r="M8" s="91"/>
      <c r="N8" s="91"/>
      <c r="O8" s="91"/>
      <c r="P8" s="91"/>
      <c r="Q8" s="91"/>
      <c r="R8" s="91"/>
      <c r="S8" s="91"/>
      <c r="T8" s="91"/>
      <c r="U8" s="91"/>
      <c r="V8" s="91"/>
      <c r="W8" s="91"/>
      <c r="X8" s="91"/>
      <c r="Y8" s="91"/>
      <c r="Z8" s="91"/>
    </row>
    <row r="9" spans="1:26" ht="15.75" customHeight="1">
      <c r="A9" s="90"/>
      <c r="B9" s="91"/>
      <c r="C9" s="90"/>
      <c r="D9" s="90"/>
      <c r="E9" s="90"/>
      <c r="F9" s="90"/>
      <c r="G9" s="90"/>
      <c r="H9" s="90"/>
      <c r="I9" s="90"/>
      <c r="J9" s="90"/>
      <c r="K9" s="90"/>
      <c r="L9" s="90"/>
      <c r="M9" s="90"/>
      <c r="N9" s="90"/>
      <c r="O9" s="90"/>
      <c r="P9" s="90"/>
      <c r="Q9" s="90"/>
      <c r="R9" s="90"/>
      <c r="S9" s="90"/>
      <c r="T9" s="90"/>
      <c r="U9" s="90"/>
      <c r="V9" s="90"/>
      <c r="W9" s="90"/>
      <c r="X9" s="90"/>
      <c r="Y9" s="90"/>
      <c r="Z9" s="90"/>
    </row>
    <row r="10" spans="1:26" ht="21" customHeight="1">
      <c r="A10" s="90"/>
      <c r="B10" s="155" t="s">
        <v>224</v>
      </c>
      <c r="C10" s="148"/>
      <c r="D10" s="149"/>
      <c r="E10" s="90"/>
      <c r="F10" s="90"/>
      <c r="G10" s="90"/>
      <c r="H10" s="90"/>
      <c r="I10" s="159" t="s">
        <v>225</v>
      </c>
      <c r="J10" s="160"/>
      <c r="K10" s="121"/>
      <c r="L10" s="90"/>
      <c r="M10" s="90"/>
      <c r="N10" s="90"/>
      <c r="O10" s="90"/>
      <c r="P10" s="90"/>
      <c r="Q10" s="90"/>
      <c r="R10" s="90"/>
      <c r="S10" s="90"/>
      <c r="T10" s="90"/>
      <c r="U10" s="90"/>
      <c r="V10" s="90"/>
      <c r="W10" s="90"/>
      <c r="X10" s="90"/>
      <c r="Y10" s="90"/>
      <c r="Z10" s="90"/>
    </row>
    <row r="11" spans="1:26" ht="40.5" customHeight="1">
      <c r="A11" s="90"/>
      <c r="B11" s="93" t="s">
        <v>226</v>
      </c>
      <c r="C11" s="93" t="s">
        <v>4</v>
      </c>
      <c r="D11" s="93" t="s">
        <v>227</v>
      </c>
      <c r="E11" s="93" t="s">
        <v>228</v>
      </c>
      <c r="F11" s="93" t="s">
        <v>229</v>
      </c>
      <c r="G11" s="93" t="s">
        <v>230</v>
      </c>
      <c r="H11" s="90"/>
      <c r="I11" s="93" t="s">
        <v>226</v>
      </c>
      <c r="J11" s="93" t="s">
        <v>4</v>
      </c>
      <c r="K11" s="93" t="s">
        <v>5</v>
      </c>
      <c r="L11" s="94" t="s">
        <v>231</v>
      </c>
      <c r="M11" s="94" t="s">
        <v>103</v>
      </c>
      <c r="N11" s="93" t="s">
        <v>232</v>
      </c>
      <c r="O11" s="94" t="s">
        <v>233</v>
      </c>
      <c r="P11" s="94" t="s">
        <v>234</v>
      </c>
      <c r="Q11" s="93" t="s">
        <v>54</v>
      </c>
      <c r="R11" s="90"/>
      <c r="S11" s="90"/>
      <c r="T11" s="90"/>
      <c r="U11" s="90"/>
      <c r="V11" s="90"/>
      <c r="W11" s="90"/>
      <c r="X11" s="90"/>
      <c r="Y11" s="90"/>
      <c r="Z11" s="90"/>
    </row>
    <row r="12" spans="1:26" ht="18" customHeight="1">
      <c r="A12" s="95"/>
      <c r="B12" s="96">
        <v>821826</v>
      </c>
      <c r="C12" s="97" t="s">
        <v>235</v>
      </c>
      <c r="D12" s="98">
        <v>11</v>
      </c>
      <c r="E12" s="98">
        <v>5</v>
      </c>
      <c r="F12" s="98">
        <v>10</v>
      </c>
      <c r="G12" s="99">
        <f t="shared" ref="G12:G22" si="0">AVERAGE(D12:F12)</f>
        <v>8.6666666666666661</v>
      </c>
      <c r="H12" s="95"/>
      <c r="I12" s="100" t="s">
        <v>236</v>
      </c>
      <c r="J12" s="101" t="s">
        <v>237</v>
      </c>
      <c r="K12" s="101" t="s">
        <v>113</v>
      </c>
      <c r="L12" s="100">
        <v>3</v>
      </c>
      <c r="M12" s="100" t="s">
        <v>110</v>
      </c>
      <c r="N12" s="102">
        <v>1700</v>
      </c>
      <c r="O12" s="103">
        <f t="shared" ref="O12:O22" si="1">5%*N12</f>
        <v>85</v>
      </c>
      <c r="P12" s="103">
        <f t="shared" ref="P12:P22" si="2">7%*N12</f>
        <v>119.00000000000001</v>
      </c>
      <c r="Q12" s="104">
        <f t="shared" ref="Q12:Q22" si="3">N12+O12+P12</f>
        <v>1904</v>
      </c>
      <c r="R12" s="95"/>
      <c r="S12" s="95"/>
      <c r="T12" s="95"/>
      <c r="U12" s="95"/>
      <c r="V12" s="95"/>
      <c r="W12" s="95"/>
      <c r="X12" s="95"/>
      <c r="Y12" s="95"/>
      <c r="Z12" s="95"/>
    </row>
    <row r="13" spans="1:26" ht="18" customHeight="1">
      <c r="A13" s="95"/>
      <c r="B13" s="96">
        <v>9100721</v>
      </c>
      <c r="C13" s="97" t="s">
        <v>238</v>
      </c>
      <c r="D13" s="98">
        <v>6</v>
      </c>
      <c r="E13" s="98">
        <v>8</v>
      </c>
      <c r="F13" s="98">
        <v>6</v>
      </c>
      <c r="G13" s="99">
        <f t="shared" si="0"/>
        <v>6.666666666666667</v>
      </c>
      <c r="H13" s="95"/>
      <c r="I13" s="100" t="s">
        <v>239</v>
      </c>
      <c r="J13" s="101" t="s">
        <v>240</v>
      </c>
      <c r="K13" s="101" t="s">
        <v>241</v>
      </c>
      <c r="L13" s="100">
        <v>2</v>
      </c>
      <c r="M13" s="100" t="s">
        <v>60</v>
      </c>
      <c r="N13" s="102">
        <v>1500</v>
      </c>
      <c r="O13" s="103">
        <f t="shared" si="1"/>
        <v>75</v>
      </c>
      <c r="P13" s="103">
        <f t="shared" si="2"/>
        <v>105.00000000000001</v>
      </c>
      <c r="Q13" s="104">
        <f t="shared" si="3"/>
        <v>1680</v>
      </c>
      <c r="R13" s="95"/>
      <c r="S13" s="95"/>
      <c r="T13" s="95"/>
      <c r="U13" s="95"/>
      <c r="V13" s="95"/>
      <c r="W13" s="95"/>
      <c r="X13" s="95"/>
      <c r="Y13" s="95"/>
      <c r="Z13" s="95"/>
    </row>
    <row r="14" spans="1:26" ht="18" customHeight="1">
      <c r="A14" s="95"/>
      <c r="B14" s="96">
        <v>911652</v>
      </c>
      <c r="C14" s="97" t="s">
        <v>242</v>
      </c>
      <c r="D14" s="98">
        <v>9</v>
      </c>
      <c r="E14" s="98">
        <v>9</v>
      </c>
      <c r="F14" s="98">
        <v>12</v>
      </c>
      <c r="G14" s="99">
        <f t="shared" si="0"/>
        <v>10</v>
      </c>
      <c r="H14" s="95"/>
      <c r="I14" s="100" t="s">
        <v>243</v>
      </c>
      <c r="J14" s="101" t="s">
        <v>244</v>
      </c>
      <c r="K14" s="101" t="s">
        <v>245</v>
      </c>
      <c r="L14" s="100">
        <v>1</v>
      </c>
      <c r="M14" s="100" t="s">
        <v>110</v>
      </c>
      <c r="N14" s="102">
        <v>1400</v>
      </c>
      <c r="O14" s="103">
        <f t="shared" si="1"/>
        <v>70</v>
      </c>
      <c r="P14" s="103">
        <f t="shared" si="2"/>
        <v>98.000000000000014</v>
      </c>
      <c r="Q14" s="104">
        <f t="shared" si="3"/>
        <v>1568</v>
      </c>
      <c r="R14" s="95"/>
      <c r="S14" s="95"/>
      <c r="T14" s="95"/>
      <c r="U14" s="95"/>
      <c r="V14" s="95"/>
      <c r="W14" s="95"/>
      <c r="X14" s="95"/>
      <c r="Y14" s="95"/>
      <c r="Z14" s="95"/>
    </row>
    <row r="15" spans="1:26" ht="18" customHeight="1">
      <c r="A15" s="95"/>
      <c r="B15" s="96">
        <v>911608</v>
      </c>
      <c r="C15" s="97" t="s">
        <v>246</v>
      </c>
      <c r="D15" s="98">
        <v>8</v>
      </c>
      <c r="E15" s="98">
        <v>11</v>
      </c>
      <c r="F15" s="98">
        <v>15</v>
      </c>
      <c r="G15" s="99">
        <f t="shared" si="0"/>
        <v>11.333333333333334</v>
      </c>
      <c r="H15" s="95"/>
      <c r="I15" s="100" t="s">
        <v>247</v>
      </c>
      <c r="J15" s="101" t="s">
        <v>248</v>
      </c>
      <c r="K15" s="101" t="s">
        <v>249</v>
      </c>
      <c r="L15" s="100">
        <v>3</v>
      </c>
      <c r="M15" s="100" t="s">
        <v>250</v>
      </c>
      <c r="N15" s="102">
        <v>1350</v>
      </c>
      <c r="O15" s="103">
        <f t="shared" si="1"/>
        <v>67.5</v>
      </c>
      <c r="P15" s="103">
        <f t="shared" si="2"/>
        <v>94.500000000000014</v>
      </c>
      <c r="Q15" s="104">
        <f t="shared" si="3"/>
        <v>1512</v>
      </c>
      <c r="R15" s="95"/>
      <c r="S15" s="95"/>
      <c r="T15" s="95"/>
      <c r="U15" s="95"/>
      <c r="V15" s="95"/>
      <c r="W15" s="95"/>
      <c r="X15" s="95"/>
      <c r="Y15" s="95"/>
      <c r="Z15" s="95"/>
    </row>
    <row r="16" spans="1:26" ht="18" customHeight="1">
      <c r="A16" s="95"/>
      <c r="B16" s="96">
        <v>911628</v>
      </c>
      <c r="C16" s="97" t="s">
        <v>251</v>
      </c>
      <c r="D16" s="98">
        <v>14</v>
      </c>
      <c r="E16" s="98">
        <v>11</v>
      </c>
      <c r="F16" s="98">
        <v>16</v>
      </c>
      <c r="G16" s="99">
        <f t="shared" si="0"/>
        <v>13.666666666666666</v>
      </c>
      <c r="H16" s="95"/>
      <c r="I16" s="100" t="s">
        <v>252</v>
      </c>
      <c r="J16" s="101" t="s">
        <v>253</v>
      </c>
      <c r="K16" s="101" t="s">
        <v>254</v>
      </c>
      <c r="L16" s="100">
        <v>0</v>
      </c>
      <c r="M16" s="100" t="s">
        <v>60</v>
      </c>
      <c r="N16" s="102">
        <v>1350</v>
      </c>
      <c r="O16" s="103">
        <f t="shared" si="1"/>
        <v>67.5</v>
      </c>
      <c r="P16" s="103">
        <f t="shared" si="2"/>
        <v>94.500000000000014</v>
      </c>
      <c r="Q16" s="104">
        <f t="shared" si="3"/>
        <v>1512</v>
      </c>
      <c r="R16" s="95"/>
      <c r="S16" s="95"/>
      <c r="T16" s="95"/>
      <c r="U16" s="95"/>
      <c r="V16" s="95"/>
      <c r="W16" s="95"/>
      <c r="X16" s="95"/>
      <c r="Y16" s="95"/>
      <c r="Z16" s="95"/>
    </row>
    <row r="17" spans="1:26" ht="18" customHeight="1">
      <c r="A17" s="95"/>
      <c r="B17" s="96">
        <v>910457</v>
      </c>
      <c r="C17" s="97" t="s">
        <v>255</v>
      </c>
      <c r="D17" s="98">
        <v>16</v>
      </c>
      <c r="E17" s="98">
        <v>11</v>
      </c>
      <c r="F17" s="98">
        <v>14</v>
      </c>
      <c r="G17" s="99">
        <f t="shared" si="0"/>
        <v>13.666666666666666</v>
      </c>
      <c r="H17" s="95"/>
      <c r="I17" s="100" t="s">
        <v>256</v>
      </c>
      <c r="J17" s="101" t="s">
        <v>257</v>
      </c>
      <c r="K17" s="101" t="s">
        <v>258</v>
      </c>
      <c r="L17" s="100">
        <v>1</v>
      </c>
      <c r="M17" s="100" t="s">
        <v>110</v>
      </c>
      <c r="N17" s="102">
        <v>1250</v>
      </c>
      <c r="O17" s="103">
        <f t="shared" si="1"/>
        <v>62.5</v>
      </c>
      <c r="P17" s="103">
        <f t="shared" si="2"/>
        <v>87.500000000000014</v>
      </c>
      <c r="Q17" s="104">
        <f t="shared" si="3"/>
        <v>1400</v>
      </c>
      <c r="R17" s="95"/>
      <c r="S17" s="95"/>
      <c r="T17" s="95"/>
      <c r="U17" s="95"/>
      <c r="V17" s="95"/>
      <c r="W17" s="95"/>
      <c r="X17" s="95"/>
      <c r="Y17" s="95"/>
      <c r="Z17" s="95"/>
    </row>
    <row r="18" spans="1:26" ht="18" customHeight="1">
      <c r="A18" s="95"/>
      <c r="B18" s="96">
        <v>911521</v>
      </c>
      <c r="C18" s="97" t="s">
        <v>259</v>
      </c>
      <c r="D18" s="98">
        <v>11</v>
      </c>
      <c r="E18" s="98">
        <v>12</v>
      </c>
      <c r="F18" s="98">
        <v>15</v>
      </c>
      <c r="G18" s="99">
        <f t="shared" si="0"/>
        <v>12.666666666666666</v>
      </c>
      <c r="H18" s="95"/>
      <c r="I18" s="100" t="s">
        <v>260</v>
      </c>
      <c r="J18" s="101" t="s">
        <v>261</v>
      </c>
      <c r="K18" s="101" t="s">
        <v>262</v>
      </c>
      <c r="L18" s="100">
        <v>4</v>
      </c>
      <c r="M18" s="100" t="s">
        <v>60</v>
      </c>
      <c r="N18" s="102">
        <v>1200</v>
      </c>
      <c r="O18" s="103">
        <f t="shared" si="1"/>
        <v>60</v>
      </c>
      <c r="P18" s="103">
        <f t="shared" si="2"/>
        <v>84.000000000000014</v>
      </c>
      <c r="Q18" s="104">
        <f t="shared" si="3"/>
        <v>1344</v>
      </c>
      <c r="R18" s="95"/>
      <c r="S18" s="95"/>
      <c r="T18" s="95"/>
      <c r="U18" s="95"/>
      <c r="V18" s="95"/>
      <c r="W18" s="95"/>
      <c r="X18" s="95"/>
      <c r="Y18" s="95"/>
      <c r="Z18" s="95"/>
    </row>
    <row r="19" spans="1:26" ht="18" customHeight="1">
      <c r="A19" s="95"/>
      <c r="B19" s="96">
        <v>910013</v>
      </c>
      <c r="C19" s="97" t="s">
        <v>263</v>
      </c>
      <c r="D19" s="98">
        <v>5</v>
      </c>
      <c r="E19" s="98">
        <v>15</v>
      </c>
      <c r="F19" s="98">
        <v>9</v>
      </c>
      <c r="G19" s="99">
        <f t="shared" si="0"/>
        <v>9.6666666666666661</v>
      </c>
      <c r="H19" s="95"/>
      <c r="I19" s="100" t="s">
        <v>264</v>
      </c>
      <c r="J19" s="101" t="s">
        <v>142</v>
      </c>
      <c r="K19" s="101" t="s">
        <v>265</v>
      </c>
      <c r="L19" s="100">
        <v>3</v>
      </c>
      <c r="M19" s="100" t="s">
        <v>250</v>
      </c>
      <c r="N19" s="102">
        <v>1100</v>
      </c>
      <c r="O19" s="103">
        <f t="shared" si="1"/>
        <v>55</v>
      </c>
      <c r="P19" s="103">
        <f t="shared" si="2"/>
        <v>77.000000000000014</v>
      </c>
      <c r="Q19" s="104">
        <f t="shared" si="3"/>
        <v>1232</v>
      </c>
      <c r="R19" s="95"/>
      <c r="S19" s="95"/>
      <c r="T19" s="95"/>
      <c r="U19" s="95"/>
      <c r="V19" s="95"/>
      <c r="W19" s="95"/>
      <c r="X19" s="95"/>
      <c r="Y19" s="95"/>
      <c r="Z19" s="95"/>
    </row>
    <row r="20" spans="1:26" ht="18" customHeight="1">
      <c r="A20" s="95"/>
      <c r="B20" s="96">
        <v>910157</v>
      </c>
      <c r="C20" s="97" t="s">
        <v>266</v>
      </c>
      <c r="D20" s="98">
        <v>12</v>
      </c>
      <c r="E20" s="98">
        <v>15</v>
      </c>
      <c r="F20" s="98">
        <v>12</v>
      </c>
      <c r="G20" s="99">
        <f t="shared" si="0"/>
        <v>13</v>
      </c>
      <c r="H20" s="95"/>
      <c r="I20" s="100" t="s">
        <v>267</v>
      </c>
      <c r="J20" s="101" t="s">
        <v>105</v>
      </c>
      <c r="K20" s="101" t="s">
        <v>268</v>
      </c>
      <c r="L20" s="100">
        <v>2</v>
      </c>
      <c r="M20" s="100" t="s">
        <v>60</v>
      </c>
      <c r="N20" s="102">
        <v>900</v>
      </c>
      <c r="O20" s="103">
        <f t="shared" si="1"/>
        <v>45</v>
      </c>
      <c r="P20" s="103">
        <f t="shared" si="2"/>
        <v>63.000000000000007</v>
      </c>
      <c r="Q20" s="104">
        <f t="shared" si="3"/>
        <v>1008</v>
      </c>
      <c r="R20" s="95"/>
      <c r="S20" s="95"/>
      <c r="T20" s="95"/>
      <c r="U20" s="95"/>
      <c r="V20" s="95"/>
      <c r="W20" s="95"/>
      <c r="X20" s="95"/>
      <c r="Y20" s="95"/>
      <c r="Z20" s="95"/>
    </row>
    <row r="21" spans="1:26" ht="18" customHeight="1">
      <c r="A21" s="95"/>
      <c r="B21" s="96">
        <v>910247</v>
      </c>
      <c r="C21" s="97" t="s">
        <v>269</v>
      </c>
      <c r="D21" s="98">
        <v>11</v>
      </c>
      <c r="E21" s="98">
        <v>17</v>
      </c>
      <c r="F21" s="98">
        <v>17</v>
      </c>
      <c r="G21" s="99">
        <f t="shared" si="0"/>
        <v>15</v>
      </c>
      <c r="H21" s="95"/>
      <c r="I21" s="100" t="s">
        <v>270</v>
      </c>
      <c r="J21" s="101" t="s">
        <v>108</v>
      </c>
      <c r="K21" s="101" t="s">
        <v>109</v>
      </c>
      <c r="L21" s="100">
        <v>1</v>
      </c>
      <c r="M21" s="100" t="s">
        <v>60</v>
      </c>
      <c r="N21" s="102">
        <v>750</v>
      </c>
      <c r="O21" s="103">
        <f t="shared" si="1"/>
        <v>37.5</v>
      </c>
      <c r="P21" s="103">
        <f t="shared" si="2"/>
        <v>52.500000000000007</v>
      </c>
      <c r="Q21" s="104">
        <f t="shared" si="3"/>
        <v>840</v>
      </c>
      <c r="R21" s="95"/>
      <c r="S21" s="95"/>
      <c r="T21" s="95"/>
      <c r="U21" s="95"/>
      <c r="V21" s="95"/>
      <c r="W21" s="95"/>
      <c r="X21" s="95"/>
      <c r="Y21" s="95"/>
      <c r="Z21" s="95"/>
    </row>
    <row r="22" spans="1:26" ht="18" customHeight="1">
      <c r="A22" s="95"/>
      <c r="B22" s="96">
        <v>912380</v>
      </c>
      <c r="C22" s="97" t="s">
        <v>271</v>
      </c>
      <c r="D22" s="98">
        <v>19</v>
      </c>
      <c r="E22" s="98">
        <v>18</v>
      </c>
      <c r="F22" s="98">
        <v>18</v>
      </c>
      <c r="G22" s="99">
        <f t="shared" si="0"/>
        <v>18.333333333333332</v>
      </c>
      <c r="H22" s="95"/>
      <c r="I22" s="100" t="s">
        <v>272</v>
      </c>
      <c r="J22" s="101" t="s">
        <v>273</v>
      </c>
      <c r="K22" s="101" t="s">
        <v>274</v>
      </c>
      <c r="L22" s="100">
        <v>0</v>
      </c>
      <c r="M22" s="100" t="s">
        <v>110</v>
      </c>
      <c r="N22" s="102">
        <v>650</v>
      </c>
      <c r="O22" s="103">
        <f t="shared" si="1"/>
        <v>32.5</v>
      </c>
      <c r="P22" s="103">
        <f t="shared" si="2"/>
        <v>45.500000000000007</v>
      </c>
      <c r="Q22" s="104">
        <f t="shared" si="3"/>
        <v>728</v>
      </c>
      <c r="R22" s="95"/>
      <c r="S22" s="95"/>
      <c r="T22" s="95"/>
      <c r="U22" s="95"/>
      <c r="V22" s="95"/>
      <c r="W22" s="95"/>
      <c r="X22" s="95"/>
      <c r="Y22" s="95"/>
      <c r="Z22" s="95"/>
    </row>
    <row r="23" spans="1:26" ht="18.75" customHeight="1">
      <c r="A23" s="90"/>
      <c r="B23" s="91"/>
      <c r="C23" s="90"/>
      <c r="D23" s="90"/>
      <c r="E23" s="90"/>
      <c r="F23" s="90"/>
      <c r="G23" s="90"/>
      <c r="H23" s="90"/>
      <c r="I23" s="90"/>
      <c r="J23" s="90"/>
      <c r="K23" s="90"/>
      <c r="L23" s="90"/>
      <c r="M23" s="90"/>
      <c r="N23" s="90"/>
      <c r="O23" s="90"/>
      <c r="P23" s="90"/>
      <c r="Q23" s="90"/>
      <c r="R23" s="90"/>
      <c r="S23" s="90"/>
      <c r="T23" s="90"/>
      <c r="U23" s="90"/>
      <c r="V23" s="90"/>
      <c r="W23" s="90"/>
      <c r="X23" s="90"/>
      <c r="Y23" s="90"/>
      <c r="Z23" s="90"/>
    </row>
    <row r="24" spans="1:26" ht="18.75" customHeight="1">
      <c r="A24" s="90"/>
      <c r="B24" s="156" t="s">
        <v>275</v>
      </c>
      <c r="C24" s="149"/>
      <c r="D24" s="90"/>
      <c r="E24" s="90"/>
      <c r="F24" s="90"/>
      <c r="G24" s="90"/>
      <c r="H24" s="90"/>
      <c r="I24" s="156" t="s">
        <v>276</v>
      </c>
      <c r="J24" s="148"/>
      <c r="K24" s="149"/>
      <c r="L24" s="90"/>
      <c r="M24" s="90"/>
      <c r="N24" s="90"/>
      <c r="O24" s="90"/>
      <c r="P24" s="90"/>
      <c r="Q24" s="90"/>
      <c r="R24" s="90"/>
      <c r="S24" s="90"/>
      <c r="T24" s="90"/>
      <c r="U24" s="90"/>
      <c r="V24" s="90"/>
      <c r="W24" s="90"/>
      <c r="X24" s="90"/>
      <c r="Y24" s="90"/>
      <c r="Z24" s="90"/>
    </row>
    <row r="25" spans="1:26" ht="18.75" customHeight="1">
      <c r="A25" s="68" t="s">
        <v>80</v>
      </c>
      <c r="B25" s="65" t="s">
        <v>277</v>
      </c>
      <c r="C25" s="95"/>
      <c r="D25" s="95"/>
      <c r="E25" s="100">
        <f>LARGE(E12:E22,5)</f>
        <v>12</v>
      </c>
      <c r="F25" s="51">
        <v>12</v>
      </c>
      <c r="G25" s="95"/>
      <c r="H25" s="95"/>
      <c r="I25" s="68" t="s">
        <v>80</v>
      </c>
      <c r="J25" s="65" t="s">
        <v>278</v>
      </c>
      <c r="K25" s="95"/>
      <c r="L25" s="95"/>
      <c r="M25" s="95"/>
      <c r="N25" s="105">
        <f>SMALL(N12:N22,5)</f>
        <v>1200</v>
      </c>
      <c r="O25" s="106">
        <v>1200</v>
      </c>
      <c r="P25" s="95"/>
      <c r="Q25" s="95"/>
      <c r="R25" s="95"/>
      <c r="S25" s="95"/>
      <c r="T25" s="95"/>
      <c r="U25" s="95"/>
      <c r="V25" s="95"/>
      <c r="W25" s="95"/>
      <c r="X25" s="95"/>
      <c r="Y25" s="95"/>
      <c r="Z25" s="95"/>
    </row>
    <row r="26" spans="1:26" ht="18.75" customHeight="1">
      <c r="A26" s="68" t="s">
        <v>83</v>
      </c>
      <c r="B26" s="65" t="s">
        <v>279</v>
      </c>
      <c r="C26" s="95"/>
      <c r="D26" s="95"/>
      <c r="E26" s="100">
        <f>LARGE(D12:D22,3)</f>
        <v>14</v>
      </c>
      <c r="F26" s="51">
        <v>14</v>
      </c>
      <c r="G26" s="95"/>
      <c r="H26" s="95"/>
      <c r="I26" s="68" t="s">
        <v>83</v>
      </c>
      <c r="J26" s="65" t="s">
        <v>280</v>
      </c>
      <c r="K26" s="95"/>
      <c r="L26" s="95"/>
      <c r="M26" s="95"/>
      <c r="N26" s="105">
        <f>SMALL(O12:O22,3)</f>
        <v>45</v>
      </c>
      <c r="O26" s="106">
        <v>45</v>
      </c>
      <c r="P26" s="95"/>
      <c r="Q26" s="95"/>
      <c r="R26" s="95"/>
      <c r="S26" s="95"/>
      <c r="T26" s="95"/>
      <c r="U26" s="95"/>
      <c r="V26" s="95"/>
      <c r="W26" s="95"/>
      <c r="X26" s="95"/>
      <c r="Y26" s="95"/>
      <c r="Z26" s="95"/>
    </row>
    <row r="27" spans="1:26" ht="18.75" customHeight="1">
      <c r="A27" s="68" t="s">
        <v>86</v>
      </c>
      <c r="B27" s="65" t="s">
        <v>281</v>
      </c>
      <c r="C27" s="95"/>
      <c r="D27" s="95"/>
      <c r="E27" s="100">
        <f>LARGE(G12:G22,2)</f>
        <v>15</v>
      </c>
      <c r="F27" s="51">
        <v>15</v>
      </c>
      <c r="G27" s="95"/>
      <c r="H27" s="95"/>
      <c r="I27" s="68" t="s">
        <v>86</v>
      </c>
      <c r="J27" s="65" t="s">
        <v>282</v>
      </c>
      <c r="K27" s="95"/>
      <c r="L27" s="95"/>
      <c r="M27" s="95"/>
      <c r="N27" s="105">
        <f>SMALL(Q12:Q22,10)</f>
        <v>1680</v>
      </c>
      <c r="O27" s="106">
        <v>1680</v>
      </c>
      <c r="P27" s="95"/>
      <c r="Q27" s="95"/>
      <c r="R27" s="95"/>
      <c r="S27" s="95"/>
      <c r="T27" s="95"/>
      <c r="U27" s="95"/>
      <c r="V27" s="95"/>
      <c r="W27" s="95"/>
      <c r="X27" s="95"/>
      <c r="Y27" s="95"/>
      <c r="Z27" s="95"/>
    </row>
    <row r="28" spans="1:26" ht="18.75" customHeight="1">
      <c r="A28" s="68" t="s">
        <v>89</v>
      </c>
      <c r="B28" s="65" t="s">
        <v>283</v>
      </c>
      <c r="C28" s="95"/>
      <c r="D28" s="95"/>
      <c r="E28" s="100">
        <f>LARGE(F12:F22,7)</f>
        <v>12</v>
      </c>
      <c r="F28" s="51">
        <v>12</v>
      </c>
      <c r="G28" s="95"/>
      <c r="H28" s="95"/>
      <c r="I28" s="68" t="s">
        <v>89</v>
      </c>
      <c r="J28" s="65" t="s">
        <v>284</v>
      </c>
      <c r="K28" s="95"/>
      <c r="L28" s="95"/>
      <c r="M28" s="95"/>
      <c r="N28" s="105">
        <f>SMALL(P12:P22,8)</f>
        <v>94.500000000000014</v>
      </c>
      <c r="O28" s="106">
        <v>94.5</v>
      </c>
      <c r="P28" s="95"/>
      <c r="Q28" s="95"/>
      <c r="R28" s="95"/>
      <c r="S28" s="95"/>
      <c r="T28" s="95"/>
      <c r="U28" s="95"/>
      <c r="V28" s="95"/>
      <c r="W28" s="95"/>
      <c r="X28" s="95"/>
      <c r="Y28" s="95"/>
      <c r="Z28" s="95"/>
    </row>
    <row r="29" spans="1:26" ht="18.75" customHeight="1">
      <c r="A29" s="95"/>
      <c r="B29" s="107"/>
      <c r="C29" s="95"/>
      <c r="D29" s="95"/>
      <c r="E29" s="95"/>
      <c r="F29" s="95"/>
      <c r="G29" s="95"/>
      <c r="H29" s="95"/>
      <c r="I29" s="95"/>
      <c r="J29" s="95"/>
      <c r="K29" s="95"/>
      <c r="L29" s="95"/>
      <c r="M29" s="95"/>
      <c r="N29" s="95"/>
      <c r="O29" s="95"/>
      <c r="P29" s="95"/>
      <c r="Q29" s="95"/>
      <c r="R29" s="95"/>
      <c r="S29" s="95"/>
      <c r="T29" s="95"/>
      <c r="U29" s="95"/>
      <c r="V29" s="95"/>
      <c r="W29" s="95"/>
      <c r="X29" s="95"/>
      <c r="Y29" s="95"/>
      <c r="Z29" s="95"/>
    </row>
    <row r="30" spans="1:26" ht="15.75" customHeight="1">
      <c r="A30" s="95"/>
      <c r="B30" s="107"/>
      <c r="C30" s="95"/>
      <c r="D30" s="95"/>
      <c r="E30" s="95"/>
      <c r="F30" s="95"/>
      <c r="G30" s="95"/>
      <c r="H30" s="95"/>
      <c r="I30" s="95"/>
      <c r="J30" s="95"/>
      <c r="K30" s="95"/>
      <c r="L30" s="95"/>
      <c r="M30" s="95"/>
      <c r="N30" s="95"/>
      <c r="O30" s="95"/>
      <c r="P30" s="95"/>
      <c r="Q30" s="95"/>
      <c r="R30" s="95"/>
      <c r="S30" s="95"/>
      <c r="T30" s="95"/>
      <c r="U30" s="95"/>
      <c r="V30" s="95"/>
      <c r="W30" s="95"/>
      <c r="X30" s="95"/>
      <c r="Y30" s="95"/>
      <c r="Z30" s="95"/>
    </row>
    <row r="31" spans="1:26" ht="15.75" customHeight="1">
      <c r="A31" s="95"/>
      <c r="B31" s="107"/>
      <c r="C31" s="95"/>
      <c r="D31" s="95"/>
      <c r="E31" s="95"/>
      <c r="F31" s="95"/>
      <c r="G31" s="95"/>
      <c r="H31" s="95"/>
      <c r="I31" s="95"/>
      <c r="J31" s="95"/>
      <c r="K31" s="95"/>
      <c r="L31" s="95"/>
      <c r="M31" s="95"/>
      <c r="N31" s="95"/>
      <c r="O31" s="95"/>
      <c r="P31" s="95"/>
      <c r="Q31" s="95"/>
      <c r="R31" s="95"/>
      <c r="S31" s="95"/>
      <c r="T31" s="95"/>
      <c r="U31" s="95"/>
      <c r="V31" s="95"/>
      <c r="W31" s="95"/>
      <c r="X31" s="95"/>
      <c r="Y31" s="95"/>
      <c r="Z31" s="95"/>
    </row>
    <row r="32" spans="1:26" ht="15.75" customHeight="1">
      <c r="A32" s="90"/>
      <c r="B32" s="91"/>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ht="15.75" customHeight="1">
      <c r="A33" s="90"/>
      <c r="B33" s="91"/>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ht="15.75" customHeight="1">
      <c r="A34" s="90"/>
      <c r="B34" s="91"/>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ht="15.75" customHeight="1">
      <c r="A35" s="90"/>
      <c r="B35" s="91"/>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ht="15.75" customHeight="1">
      <c r="A36" s="90"/>
      <c r="B36" s="91"/>
      <c r="C36" s="90"/>
      <c r="D36" s="90"/>
      <c r="E36" s="90"/>
      <c r="F36" s="90"/>
      <c r="G36" s="90"/>
      <c r="H36" s="90"/>
      <c r="I36" s="90"/>
      <c r="J36" s="90"/>
      <c r="K36" s="90"/>
      <c r="L36" s="90"/>
      <c r="M36" s="90"/>
      <c r="N36" s="90"/>
      <c r="O36" s="90"/>
      <c r="P36" s="90"/>
      <c r="Q36" s="90"/>
      <c r="R36" s="90"/>
      <c r="S36" s="90"/>
      <c r="T36" s="90"/>
      <c r="U36" s="90"/>
      <c r="V36" s="90"/>
      <c r="W36" s="90"/>
      <c r="X36" s="90"/>
      <c r="Y36" s="90"/>
      <c r="Z36" s="90"/>
    </row>
    <row r="37" spans="1:26" ht="15.75" customHeight="1">
      <c r="A37" s="90"/>
      <c r="B37" s="91"/>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ht="15.75" customHeight="1">
      <c r="A38" s="90"/>
      <c r="B38" s="91"/>
      <c r="C38" s="90"/>
      <c r="D38" s="90"/>
      <c r="E38" s="90"/>
      <c r="F38" s="90"/>
      <c r="G38" s="90"/>
      <c r="H38" s="90"/>
      <c r="I38" s="90"/>
      <c r="J38" s="90"/>
      <c r="K38" s="90"/>
      <c r="L38" s="90"/>
      <c r="M38" s="90"/>
      <c r="N38" s="90"/>
      <c r="O38" s="90"/>
      <c r="P38" s="90"/>
      <c r="Q38" s="90"/>
      <c r="R38" s="90"/>
      <c r="S38" s="90"/>
      <c r="T38" s="90"/>
      <c r="U38" s="90"/>
      <c r="V38" s="90"/>
      <c r="W38" s="90"/>
      <c r="X38" s="90"/>
      <c r="Y38" s="90"/>
      <c r="Z38" s="90"/>
    </row>
    <row r="39" spans="1:26" ht="15.75" customHeight="1">
      <c r="A39" s="90"/>
      <c r="B39" s="91"/>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26" ht="15.75" customHeight="1">
      <c r="A40" s="90"/>
      <c r="B40" s="91"/>
      <c r="C40" s="90"/>
      <c r="D40" s="90"/>
      <c r="E40" s="90"/>
      <c r="F40" s="90"/>
      <c r="G40" s="90"/>
      <c r="H40" s="90"/>
      <c r="I40" s="90"/>
      <c r="J40" s="90"/>
      <c r="K40" s="90"/>
      <c r="L40" s="90"/>
      <c r="M40" s="90"/>
      <c r="N40" s="90"/>
      <c r="O40" s="90"/>
      <c r="P40" s="90"/>
      <c r="Q40" s="90"/>
      <c r="R40" s="90"/>
      <c r="S40" s="90"/>
      <c r="T40" s="90"/>
      <c r="U40" s="90"/>
      <c r="V40" s="90"/>
      <c r="W40" s="90"/>
      <c r="X40" s="90"/>
      <c r="Y40" s="90"/>
      <c r="Z40" s="90"/>
    </row>
    <row r="41" spans="1:26" ht="15.75" customHeight="1">
      <c r="A41" s="90"/>
      <c r="B41" s="91"/>
      <c r="C41" s="90"/>
      <c r="D41" s="90"/>
      <c r="E41" s="90"/>
      <c r="F41" s="90"/>
      <c r="G41" s="90"/>
      <c r="H41" s="90"/>
      <c r="I41" s="90"/>
      <c r="J41" s="90"/>
      <c r="K41" s="90"/>
      <c r="L41" s="90"/>
      <c r="M41" s="90"/>
      <c r="N41" s="90"/>
      <c r="O41" s="90"/>
      <c r="P41" s="90"/>
      <c r="Q41" s="90"/>
      <c r="R41" s="90"/>
      <c r="S41" s="90"/>
      <c r="T41" s="90"/>
      <c r="U41" s="90"/>
      <c r="V41" s="90"/>
      <c r="W41" s="90"/>
      <c r="X41" s="90"/>
      <c r="Y41" s="90"/>
      <c r="Z41" s="90"/>
    </row>
    <row r="42" spans="1:26" ht="15.75" customHeight="1">
      <c r="A42" s="90"/>
      <c r="B42" s="91"/>
      <c r="C42" s="90"/>
      <c r="D42" s="90"/>
      <c r="E42" s="90"/>
      <c r="F42" s="90"/>
      <c r="G42" s="90"/>
      <c r="H42" s="90"/>
      <c r="I42" s="90"/>
      <c r="J42" s="90"/>
      <c r="K42" s="90"/>
      <c r="L42" s="90"/>
      <c r="M42" s="90"/>
      <c r="N42" s="90"/>
      <c r="O42" s="90"/>
      <c r="P42" s="90"/>
      <c r="Q42" s="90"/>
      <c r="R42" s="90"/>
      <c r="S42" s="90"/>
      <c r="T42" s="90"/>
      <c r="U42" s="90"/>
      <c r="V42" s="90"/>
      <c r="W42" s="90"/>
      <c r="X42" s="90"/>
      <c r="Y42" s="90"/>
      <c r="Z42" s="90"/>
    </row>
    <row r="43" spans="1:26" ht="15.75" customHeight="1">
      <c r="A43" s="90"/>
      <c r="B43" s="91"/>
      <c r="C43" s="90"/>
      <c r="D43" s="90"/>
      <c r="E43" s="90"/>
      <c r="F43" s="90"/>
      <c r="G43" s="90"/>
      <c r="H43" s="90"/>
      <c r="I43" s="90"/>
      <c r="J43" s="90"/>
      <c r="K43" s="90"/>
      <c r="L43" s="90"/>
      <c r="M43" s="90"/>
      <c r="N43" s="90"/>
      <c r="O43" s="90"/>
      <c r="P43" s="90"/>
      <c r="Q43" s="90"/>
      <c r="R43" s="90"/>
      <c r="S43" s="90"/>
      <c r="T43" s="90"/>
      <c r="U43" s="90"/>
      <c r="V43" s="90"/>
      <c r="W43" s="90"/>
      <c r="X43" s="90"/>
      <c r="Y43" s="90"/>
      <c r="Z43" s="90"/>
    </row>
    <row r="44" spans="1:26" ht="15.75" customHeight="1">
      <c r="A44" s="90"/>
      <c r="B44" s="91"/>
      <c r="C44" s="90"/>
      <c r="D44" s="90"/>
      <c r="E44" s="90"/>
      <c r="F44" s="90"/>
      <c r="G44" s="90"/>
      <c r="H44" s="90"/>
      <c r="I44" s="90"/>
      <c r="J44" s="90"/>
      <c r="K44" s="90"/>
      <c r="L44" s="90"/>
      <c r="M44" s="90"/>
      <c r="N44" s="90"/>
      <c r="O44" s="90"/>
      <c r="P44" s="90"/>
      <c r="Q44" s="90"/>
      <c r="R44" s="90"/>
      <c r="S44" s="90"/>
      <c r="T44" s="90"/>
      <c r="U44" s="90"/>
      <c r="V44" s="90"/>
      <c r="W44" s="90"/>
      <c r="X44" s="90"/>
      <c r="Y44" s="90"/>
      <c r="Z44" s="90"/>
    </row>
    <row r="45" spans="1:26" ht="15.75" customHeight="1">
      <c r="A45" s="90"/>
      <c r="B45" s="91"/>
      <c r="C45" s="90"/>
      <c r="D45" s="90"/>
      <c r="E45" s="90"/>
      <c r="F45" s="90"/>
      <c r="G45" s="90"/>
      <c r="H45" s="90"/>
      <c r="I45" s="90"/>
      <c r="J45" s="90"/>
      <c r="K45" s="90"/>
      <c r="L45" s="90"/>
      <c r="M45" s="90"/>
      <c r="N45" s="90"/>
      <c r="O45" s="90"/>
      <c r="P45" s="90"/>
      <c r="Q45" s="90"/>
      <c r="R45" s="90"/>
      <c r="S45" s="90"/>
      <c r="T45" s="90"/>
      <c r="U45" s="90"/>
      <c r="V45" s="90"/>
      <c r="W45" s="90"/>
      <c r="X45" s="90"/>
      <c r="Y45" s="90"/>
      <c r="Z45" s="90"/>
    </row>
    <row r="46" spans="1:26" ht="15.75" customHeight="1">
      <c r="A46" s="90"/>
      <c r="B46" s="91"/>
      <c r="C46" s="90"/>
      <c r="D46" s="90"/>
      <c r="E46" s="90"/>
      <c r="F46" s="90"/>
      <c r="G46" s="90"/>
      <c r="H46" s="90"/>
      <c r="I46" s="90"/>
      <c r="J46" s="90"/>
      <c r="K46" s="90"/>
      <c r="L46" s="90"/>
      <c r="M46" s="90"/>
      <c r="N46" s="90"/>
      <c r="O46" s="90"/>
      <c r="P46" s="90"/>
      <c r="Q46" s="90"/>
      <c r="R46" s="90"/>
      <c r="S46" s="90"/>
      <c r="T46" s="90"/>
      <c r="U46" s="90"/>
      <c r="V46" s="90"/>
      <c r="W46" s="90"/>
      <c r="X46" s="90"/>
      <c r="Y46" s="90"/>
      <c r="Z46" s="90"/>
    </row>
    <row r="47" spans="1:26" ht="15.75" customHeight="1">
      <c r="A47" s="90"/>
      <c r="B47" s="91"/>
      <c r="C47" s="90"/>
      <c r="D47" s="90"/>
      <c r="E47" s="90"/>
      <c r="F47" s="90"/>
      <c r="G47" s="90"/>
      <c r="H47" s="90"/>
      <c r="I47" s="90"/>
      <c r="J47" s="90"/>
      <c r="K47" s="90"/>
      <c r="L47" s="90"/>
      <c r="M47" s="90"/>
      <c r="N47" s="90"/>
      <c r="O47" s="90"/>
      <c r="P47" s="90"/>
      <c r="Q47" s="90"/>
      <c r="R47" s="90"/>
      <c r="S47" s="90"/>
      <c r="T47" s="90"/>
      <c r="U47" s="90"/>
      <c r="V47" s="90"/>
      <c r="W47" s="90"/>
      <c r="X47" s="90"/>
      <c r="Y47" s="90"/>
      <c r="Z47" s="90"/>
    </row>
    <row r="48" spans="1:26" ht="15.75" customHeight="1">
      <c r="A48" s="90"/>
      <c r="B48" s="91"/>
      <c r="C48" s="90"/>
      <c r="D48" s="90"/>
      <c r="E48" s="90"/>
      <c r="F48" s="90"/>
      <c r="G48" s="90"/>
      <c r="H48" s="90"/>
      <c r="I48" s="90"/>
      <c r="J48" s="90"/>
      <c r="K48" s="90"/>
      <c r="L48" s="90"/>
      <c r="M48" s="90"/>
      <c r="N48" s="90"/>
      <c r="O48" s="90"/>
      <c r="P48" s="90"/>
      <c r="Q48" s="90"/>
      <c r="R48" s="90"/>
      <c r="S48" s="90"/>
      <c r="T48" s="90"/>
      <c r="U48" s="90"/>
      <c r="V48" s="90"/>
      <c r="W48" s="90"/>
      <c r="X48" s="90"/>
      <c r="Y48" s="90"/>
      <c r="Z48" s="90"/>
    </row>
    <row r="49" spans="1:26" ht="15.75" customHeight="1">
      <c r="A49" s="90"/>
      <c r="B49" s="91"/>
      <c r="C49" s="90"/>
      <c r="D49" s="90"/>
      <c r="E49" s="90"/>
      <c r="F49" s="90"/>
      <c r="G49" s="90"/>
      <c r="H49" s="90"/>
      <c r="I49" s="90"/>
      <c r="J49" s="90"/>
      <c r="K49" s="90"/>
      <c r="L49" s="90"/>
      <c r="M49" s="90"/>
      <c r="N49" s="90"/>
      <c r="O49" s="90"/>
      <c r="P49" s="90"/>
      <c r="Q49" s="90"/>
      <c r="R49" s="90"/>
      <c r="S49" s="90"/>
      <c r="T49" s="90"/>
      <c r="U49" s="90"/>
      <c r="V49" s="90"/>
      <c r="W49" s="90"/>
      <c r="X49" s="90"/>
      <c r="Y49" s="90"/>
      <c r="Z49" s="90"/>
    </row>
    <row r="50" spans="1:26" ht="15.75" customHeight="1">
      <c r="A50" s="90"/>
      <c r="B50" s="91"/>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ht="15.75" customHeight="1">
      <c r="A51" s="90"/>
      <c r="B51" s="91"/>
      <c r="C51" s="90"/>
      <c r="D51" s="90"/>
      <c r="E51" s="90"/>
      <c r="F51" s="90"/>
      <c r="G51" s="90"/>
      <c r="H51" s="90"/>
      <c r="I51" s="90"/>
      <c r="J51" s="90"/>
      <c r="K51" s="90"/>
      <c r="L51" s="90"/>
      <c r="M51" s="90"/>
      <c r="N51" s="90"/>
      <c r="O51" s="90"/>
      <c r="P51" s="90"/>
      <c r="Q51" s="90"/>
      <c r="R51" s="90"/>
      <c r="S51" s="90"/>
      <c r="T51" s="90"/>
      <c r="U51" s="90"/>
      <c r="V51" s="90"/>
      <c r="W51" s="90"/>
      <c r="X51" s="90"/>
      <c r="Y51" s="90"/>
      <c r="Z51" s="90"/>
    </row>
    <row r="52" spans="1:26" ht="15.75" customHeight="1">
      <c r="A52" s="90"/>
      <c r="B52" s="91"/>
      <c r="C52" s="90"/>
      <c r="D52" s="90"/>
      <c r="E52" s="90"/>
      <c r="F52" s="90"/>
      <c r="G52" s="90"/>
      <c r="H52" s="90"/>
      <c r="I52" s="90"/>
      <c r="J52" s="90"/>
      <c r="K52" s="90"/>
      <c r="L52" s="90"/>
      <c r="M52" s="90"/>
      <c r="N52" s="90"/>
      <c r="O52" s="90"/>
      <c r="P52" s="90"/>
      <c r="Q52" s="90"/>
      <c r="R52" s="90"/>
      <c r="S52" s="90"/>
      <c r="T52" s="90"/>
      <c r="U52" s="90"/>
      <c r="V52" s="90"/>
      <c r="W52" s="90"/>
      <c r="X52" s="90"/>
      <c r="Y52" s="90"/>
      <c r="Z52" s="90"/>
    </row>
    <row r="53" spans="1:26" ht="15.75" customHeight="1">
      <c r="A53" s="90"/>
      <c r="B53" s="91"/>
      <c r="C53" s="90"/>
      <c r="D53" s="90"/>
      <c r="E53" s="90"/>
      <c r="F53" s="90"/>
      <c r="G53" s="90"/>
      <c r="H53" s="90"/>
      <c r="I53" s="90"/>
      <c r="J53" s="90"/>
      <c r="K53" s="90"/>
      <c r="L53" s="90"/>
      <c r="M53" s="90"/>
      <c r="N53" s="90"/>
      <c r="O53" s="90"/>
      <c r="P53" s="90"/>
      <c r="Q53" s="90"/>
      <c r="R53" s="90"/>
      <c r="S53" s="90"/>
      <c r="T53" s="90"/>
      <c r="U53" s="90"/>
      <c r="V53" s="90"/>
      <c r="W53" s="90"/>
      <c r="X53" s="90"/>
      <c r="Y53" s="90"/>
      <c r="Z53" s="90"/>
    </row>
    <row r="54" spans="1:26" ht="15.75" customHeight="1">
      <c r="A54" s="90"/>
      <c r="B54" s="91"/>
      <c r="C54" s="90"/>
      <c r="D54" s="90"/>
      <c r="E54" s="90"/>
      <c r="F54" s="90"/>
      <c r="G54" s="90"/>
      <c r="H54" s="90"/>
      <c r="I54" s="90"/>
      <c r="J54" s="90"/>
      <c r="K54" s="90"/>
      <c r="L54" s="90"/>
      <c r="M54" s="90"/>
      <c r="N54" s="90"/>
      <c r="O54" s="90"/>
      <c r="P54" s="90"/>
      <c r="Q54" s="90"/>
      <c r="R54" s="90"/>
      <c r="S54" s="90"/>
      <c r="T54" s="90"/>
      <c r="U54" s="90"/>
      <c r="V54" s="90"/>
      <c r="W54" s="90"/>
      <c r="X54" s="90"/>
      <c r="Y54" s="90"/>
      <c r="Z54" s="90"/>
    </row>
    <row r="55" spans="1:26" ht="15.75" customHeight="1">
      <c r="A55" s="90"/>
      <c r="B55" s="91"/>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ht="15.75" customHeight="1">
      <c r="A56" s="90"/>
      <c r="B56" s="91"/>
      <c r="C56" s="90"/>
      <c r="D56" s="90"/>
      <c r="E56" s="90"/>
      <c r="F56" s="90"/>
      <c r="G56" s="90"/>
      <c r="H56" s="90"/>
      <c r="I56" s="90"/>
      <c r="J56" s="90"/>
      <c r="K56" s="90"/>
      <c r="L56" s="90"/>
      <c r="M56" s="90"/>
      <c r="N56" s="90"/>
      <c r="O56" s="90"/>
      <c r="P56" s="90"/>
      <c r="Q56" s="90"/>
      <c r="R56" s="90"/>
      <c r="S56" s="90"/>
      <c r="T56" s="90"/>
      <c r="U56" s="90"/>
      <c r="V56" s="90"/>
      <c r="W56" s="90"/>
      <c r="X56" s="90"/>
      <c r="Y56" s="90"/>
      <c r="Z56" s="90"/>
    </row>
    <row r="57" spans="1:26" ht="15.75" customHeight="1">
      <c r="A57" s="90"/>
      <c r="B57" s="91"/>
      <c r="C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ht="15.75" customHeight="1">
      <c r="A58" s="90"/>
      <c r="B58" s="91"/>
      <c r="C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ht="15.75" customHeight="1">
      <c r="A59" s="90"/>
      <c r="B59" s="91"/>
      <c r="C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ht="15.75" customHeight="1">
      <c r="A60" s="90"/>
      <c r="B60" s="91"/>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ht="15.75" customHeight="1">
      <c r="A61" s="90"/>
      <c r="B61" s="91"/>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ht="15.75" customHeight="1">
      <c r="A62" s="90"/>
      <c r="B62" s="91"/>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ht="15.75" customHeight="1">
      <c r="A63" s="90"/>
      <c r="B63" s="91"/>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ht="15.75" customHeight="1">
      <c r="A64" s="90"/>
      <c r="B64" s="91"/>
      <c r="C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ht="15.75" customHeight="1">
      <c r="A65" s="90"/>
      <c r="B65" s="91"/>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ht="15.75" customHeight="1">
      <c r="A66" s="90"/>
      <c r="B66" s="91"/>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ht="15.75" customHeight="1">
      <c r="A67" s="90"/>
      <c r="B67" s="91"/>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ht="15.75" customHeight="1">
      <c r="A68" s="90"/>
      <c r="B68" s="91"/>
      <c r="C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ht="15.75" customHeight="1">
      <c r="A69" s="90"/>
      <c r="B69" s="91"/>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ht="15.75" customHeight="1">
      <c r="A70" s="90"/>
      <c r="B70" s="91"/>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ht="15.75" customHeight="1">
      <c r="A71" s="90"/>
      <c r="B71" s="91"/>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ht="15.75" customHeight="1">
      <c r="A72" s="90"/>
      <c r="B72" s="91"/>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ht="15.75" customHeight="1">
      <c r="A73" s="90"/>
      <c r="B73" s="91"/>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ht="15.75" customHeight="1">
      <c r="A74" s="90"/>
      <c r="B74" s="91"/>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ht="15.75" customHeight="1">
      <c r="A75" s="90"/>
      <c r="B75" s="91"/>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ht="15.75" customHeight="1">
      <c r="A76" s="90"/>
      <c r="B76" s="91"/>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ht="15.75" customHeight="1">
      <c r="A77" s="90"/>
      <c r="B77" s="91"/>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ht="15.75" customHeight="1">
      <c r="A78" s="90"/>
      <c r="B78" s="91"/>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ht="15.75" customHeight="1">
      <c r="A79" s="90"/>
      <c r="B79" s="91"/>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ht="15.75" customHeight="1">
      <c r="A80" s="90"/>
      <c r="B80" s="91"/>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ht="15.75" customHeight="1">
      <c r="A81" s="90"/>
      <c r="B81" s="91"/>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ht="15.75" customHeight="1">
      <c r="A82" s="90"/>
      <c r="B82" s="91"/>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ht="15.75" customHeight="1">
      <c r="A83" s="90"/>
      <c r="B83" s="91"/>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ht="15.75" customHeight="1">
      <c r="A84" s="90"/>
      <c r="B84" s="91"/>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ht="15.75" customHeight="1">
      <c r="A85" s="90"/>
      <c r="B85" s="91"/>
      <c r="C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ht="15.75" customHeight="1">
      <c r="A86" s="90"/>
      <c r="B86" s="91"/>
      <c r="C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ht="15.75" customHeight="1">
      <c r="A87" s="90"/>
      <c r="B87" s="91"/>
      <c r="C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ht="15.75" customHeight="1">
      <c r="A88" s="90"/>
      <c r="B88" s="91"/>
      <c r="C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ht="15.75" customHeight="1">
      <c r="A89" s="90"/>
      <c r="B89" s="91"/>
      <c r="C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ht="15.75" customHeight="1">
      <c r="A90" s="90"/>
      <c r="B90" s="91"/>
      <c r="C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ht="15.75" customHeight="1">
      <c r="A91" s="90"/>
      <c r="B91" s="91"/>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ht="15.75" customHeight="1">
      <c r="A92" s="90"/>
      <c r="B92" s="91"/>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ht="15.75" customHeight="1">
      <c r="A93" s="90"/>
      <c r="B93" s="91"/>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ht="15.75" customHeight="1">
      <c r="A94" s="90"/>
      <c r="B94" s="91"/>
      <c r="C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ht="15.75" customHeight="1">
      <c r="A95" s="90"/>
      <c r="B95" s="91"/>
      <c r="C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ht="15.75" customHeight="1">
      <c r="A96" s="90"/>
      <c r="B96" s="91"/>
      <c r="C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ht="15.75" customHeight="1">
      <c r="A97" s="90"/>
      <c r="B97" s="91"/>
      <c r="C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ht="15.75" customHeight="1">
      <c r="A98" s="90"/>
      <c r="B98" s="91"/>
      <c r="C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ht="15.75" customHeight="1">
      <c r="A99" s="90"/>
      <c r="B99" s="91"/>
      <c r="C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ht="15.75" customHeight="1">
      <c r="A100" s="90"/>
      <c r="B100" s="91"/>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ht="15.75" customHeight="1">
      <c r="A101" s="90"/>
      <c r="B101" s="91"/>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ht="15.75" customHeight="1">
      <c r="A102" s="90"/>
      <c r="B102" s="91"/>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ht="15.75" customHeight="1">
      <c r="A103" s="90"/>
      <c r="B103" s="91"/>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ht="15.75" customHeight="1">
      <c r="A104" s="90"/>
      <c r="B104" s="91"/>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ht="15.75" customHeight="1">
      <c r="A105" s="90"/>
      <c r="B105" s="91"/>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ht="15.75" customHeight="1">
      <c r="A106" s="90"/>
      <c r="B106" s="91"/>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ht="15.75" customHeight="1">
      <c r="A107" s="90"/>
      <c r="B107" s="91"/>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ht="15.75" customHeight="1">
      <c r="A108" s="90"/>
      <c r="B108" s="91"/>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ht="15.75" customHeight="1">
      <c r="A109" s="90"/>
      <c r="B109" s="91"/>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ht="15.75" customHeight="1">
      <c r="A110" s="90"/>
      <c r="B110" s="91"/>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ht="15.75" customHeight="1">
      <c r="A111" s="90"/>
      <c r="B111" s="91"/>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ht="15.75" customHeight="1">
      <c r="A112" s="90"/>
      <c r="B112" s="91"/>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ht="15.75" customHeight="1">
      <c r="A113" s="90"/>
      <c r="B113" s="91"/>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ht="15.75" customHeight="1">
      <c r="A114" s="90"/>
      <c r="B114" s="91"/>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ht="15.75" customHeight="1">
      <c r="A115" s="90"/>
      <c r="B115" s="91"/>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spans="1:26" ht="15.75" customHeight="1">
      <c r="A116" s="90"/>
      <c r="B116" s="91"/>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spans="1:26" ht="15.75" customHeight="1">
      <c r="A117" s="90"/>
      <c r="B117" s="91"/>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spans="1:26" ht="15.75" customHeight="1">
      <c r="A118" s="90"/>
      <c r="B118" s="91"/>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spans="1:26" ht="15.75" customHeight="1">
      <c r="A119" s="90"/>
      <c r="B119" s="91"/>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ht="15.75" customHeight="1">
      <c r="A120" s="90"/>
      <c r="B120" s="91"/>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ht="15.75" customHeight="1">
      <c r="A121" s="90"/>
      <c r="B121" s="91"/>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spans="1:26" ht="15.75" customHeight="1">
      <c r="A122" s="90"/>
      <c r="B122" s="91"/>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spans="1:26" ht="15.75" customHeight="1">
      <c r="A123" s="90"/>
      <c r="B123" s="91"/>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spans="1:26" ht="15.75" customHeight="1">
      <c r="A124" s="90"/>
      <c r="B124" s="91"/>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spans="1:26" ht="15.75" customHeight="1">
      <c r="A125" s="90"/>
      <c r="B125" s="91"/>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spans="1:26" ht="15.75" customHeight="1">
      <c r="A126" s="90"/>
      <c r="B126" s="91"/>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spans="1:26" ht="15.75" customHeight="1">
      <c r="A127" s="90"/>
      <c r="B127" s="91"/>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ht="15.75" customHeight="1">
      <c r="A128" s="90"/>
      <c r="B128" s="91"/>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ht="15.75" customHeight="1">
      <c r="A129" s="90"/>
      <c r="B129" s="91"/>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spans="1:26" ht="15.75" customHeight="1">
      <c r="A130" s="90"/>
      <c r="B130" s="91"/>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spans="1:26" ht="15.75" customHeight="1">
      <c r="A131" s="90"/>
      <c r="B131" s="91"/>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spans="1:26" ht="15.75" customHeight="1">
      <c r="A132" s="90"/>
      <c r="B132" s="91"/>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spans="1:26" ht="15.75" customHeight="1">
      <c r="A133" s="90"/>
      <c r="B133" s="91"/>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spans="1:26" ht="15.75" customHeight="1">
      <c r="A134" s="90"/>
      <c r="B134" s="91"/>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spans="1:26" ht="15.75" customHeight="1">
      <c r="A135" s="90"/>
      <c r="B135" s="91"/>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spans="1:26" ht="15.75" customHeight="1">
      <c r="A136" s="90"/>
      <c r="B136" s="91"/>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spans="1:26" ht="15.75" customHeight="1">
      <c r="A137" s="90"/>
      <c r="B137" s="91"/>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spans="1:26" ht="15.75" customHeight="1">
      <c r="A138" s="90"/>
      <c r="B138" s="91"/>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spans="1:26" ht="15.75" customHeight="1">
      <c r="A139" s="90"/>
      <c r="B139" s="91"/>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spans="1:26" ht="15.75" customHeight="1">
      <c r="A140" s="90"/>
      <c r="B140" s="91"/>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spans="1:26" ht="15.75" customHeight="1">
      <c r="A141" s="90"/>
      <c r="B141" s="91"/>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spans="1:26" ht="15.75" customHeight="1">
      <c r="A142" s="90"/>
      <c r="B142" s="91"/>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spans="1:26" ht="15.75" customHeight="1">
      <c r="A143" s="90"/>
      <c r="B143" s="91"/>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ht="15.75" customHeight="1">
      <c r="A144" s="90"/>
      <c r="B144" s="91"/>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spans="1:26" ht="15.75" customHeight="1">
      <c r="A145" s="90"/>
      <c r="B145" s="91"/>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spans="1:26" ht="15.75" customHeight="1">
      <c r="A146" s="90"/>
      <c r="B146" s="91"/>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spans="1:26" ht="15.75" customHeight="1">
      <c r="A147" s="90"/>
      <c r="B147" s="91"/>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spans="1:26" ht="15.75" customHeight="1">
      <c r="A148" s="90"/>
      <c r="B148" s="91"/>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spans="1:26" ht="15.75" customHeight="1">
      <c r="A149" s="90"/>
      <c r="B149" s="91"/>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spans="1:26" ht="15.75" customHeight="1">
      <c r="A150" s="90"/>
      <c r="B150" s="91"/>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spans="1:26" ht="15.75" customHeight="1">
      <c r="A151" s="90"/>
      <c r="B151" s="91"/>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spans="1:26" ht="15.75" customHeight="1">
      <c r="A152" s="90"/>
      <c r="B152" s="91"/>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spans="1:26" ht="15.75" customHeight="1">
      <c r="A153" s="90"/>
      <c r="B153" s="91"/>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spans="1:26" ht="15.75" customHeight="1">
      <c r="A154" s="90"/>
      <c r="B154" s="91"/>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spans="1:26" ht="15.75" customHeight="1">
      <c r="A155" s="90"/>
      <c r="B155" s="91"/>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ht="15.75" customHeight="1">
      <c r="A156" s="90"/>
      <c r="B156" s="91"/>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ht="15.75" customHeight="1">
      <c r="A157" s="90"/>
      <c r="B157" s="91"/>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ht="15.75" customHeight="1">
      <c r="A158" s="90"/>
      <c r="B158" s="91"/>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ht="15.75" customHeight="1">
      <c r="A159" s="90"/>
      <c r="B159" s="91"/>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ht="15.75" customHeight="1">
      <c r="A160" s="90"/>
      <c r="B160" s="91"/>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ht="15.75" customHeight="1">
      <c r="A161" s="90"/>
      <c r="B161" s="91"/>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ht="15.75" customHeight="1">
      <c r="A162" s="90"/>
      <c r="B162" s="91"/>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ht="15.75" customHeight="1">
      <c r="A163" s="90"/>
      <c r="B163" s="91"/>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ht="15.75" customHeight="1">
      <c r="A164" s="90"/>
      <c r="B164" s="91"/>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ht="15.75" customHeight="1">
      <c r="A165" s="90"/>
      <c r="B165" s="91"/>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ht="15.75" customHeight="1">
      <c r="A166" s="90"/>
      <c r="B166" s="91"/>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ht="15.75" customHeight="1">
      <c r="A167" s="90"/>
      <c r="B167" s="91"/>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ht="15.75" customHeight="1">
      <c r="A168" s="90"/>
      <c r="B168" s="91"/>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ht="15.75" customHeight="1">
      <c r="A169" s="90"/>
      <c r="B169" s="91"/>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ht="15.75" customHeight="1">
      <c r="A170" s="90"/>
      <c r="B170" s="91"/>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ht="15.75" customHeight="1">
      <c r="A171" s="90"/>
      <c r="B171" s="91"/>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ht="15.75" customHeight="1">
      <c r="A172" s="90"/>
      <c r="B172" s="91"/>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ht="15.75" customHeight="1">
      <c r="A173" s="90"/>
      <c r="B173" s="91"/>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ht="15.75" customHeight="1">
      <c r="A174" s="90"/>
      <c r="B174" s="91"/>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ht="15.75" customHeight="1">
      <c r="A175" s="90"/>
      <c r="B175" s="91"/>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ht="15.75" customHeight="1">
      <c r="A176" s="90"/>
      <c r="B176" s="91"/>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ht="15.75" customHeight="1">
      <c r="A177" s="90"/>
      <c r="B177" s="91"/>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ht="15.75" customHeight="1">
      <c r="A178" s="90"/>
      <c r="B178" s="91"/>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ht="15.75" customHeight="1">
      <c r="A179" s="90"/>
      <c r="B179" s="91"/>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ht="15.75" customHeight="1">
      <c r="A180" s="90"/>
      <c r="B180" s="91"/>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ht="15.75" customHeight="1">
      <c r="A181" s="90"/>
      <c r="B181" s="91"/>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ht="15.75" customHeight="1">
      <c r="A182" s="90"/>
      <c r="B182" s="91"/>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ht="15.75" customHeight="1">
      <c r="A183" s="90"/>
      <c r="B183" s="91"/>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ht="15.75" customHeight="1">
      <c r="A184" s="90"/>
      <c r="B184" s="91"/>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ht="15.75" customHeight="1">
      <c r="A185" s="90"/>
      <c r="B185" s="91"/>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ht="15.75" customHeight="1">
      <c r="A186" s="90"/>
      <c r="B186" s="91"/>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ht="15.75" customHeight="1">
      <c r="A187" s="90"/>
      <c r="B187" s="91"/>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ht="15.75" customHeight="1">
      <c r="A188" s="90"/>
      <c r="B188" s="91"/>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ht="15.75" customHeight="1">
      <c r="A189" s="90"/>
      <c r="B189" s="91"/>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ht="15.75" customHeight="1">
      <c r="A190" s="90"/>
      <c r="B190" s="91"/>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ht="15.75" customHeight="1">
      <c r="A191" s="90"/>
      <c r="B191" s="91"/>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ht="15.75" customHeight="1">
      <c r="A192" s="90"/>
      <c r="B192" s="91"/>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ht="15.75" customHeight="1">
      <c r="A193" s="90"/>
      <c r="B193" s="91"/>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ht="15.75" customHeight="1">
      <c r="A194" s="90"/>
      <c r="B194" s="91"/>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ht="15.75" customHeight="1">
      <c r="A195" s="90"/>
      <c r="B195" s="91"/>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ht="15.75" customHeight="1">
      <c r="A196" s="90"/>
      <c r="B196" s="91"/>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ht="15.75" customHeight="1">
      <c r="A197" s="90"/>
      <c r="B197" s="91"/>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ht="15.75" customHeight="1">
      <c r="A198" s="90"/>
      <c r="B198" s="91"/>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ht="15.75" customHeight="1">
      <c r="A199" s="90"/>
      <c r="B199" s="91"/>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ht="15.75" customHeight="1">
      <c r="A200" s="90"/>
      <c r="B200" s="91"/>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ht="15.75" customHeight="1">
      <c r="A201" s="90"/>
      <c r="B201" s="91"/>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ht="15.75" customHeight="1">
      <c r="A202" s="90"/>
      <c r="B202" s="91"/>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ht="15.75" customHeight="1">
      <c r="A203" s="90"/>
      <c r="B203" s="91"/>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ht="15.75" customHeight="1">
      <c r="A204" s="90"/>
      <c r="B204" s="91"/>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ht="15.75" customHeight="1">
      <c r="A205" s="90"/>
      <c r="B205" s="91"/>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ht="15.75" customHeight="1">
      <c r="A206" s="90"/>
      <c r="B206" s="91"/>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ht="15.75" customHeight="1">
      <c r="A207" s="90"/>
      <c r="B207" s="91"/>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ht="15.75" customHeight="1">
      <c r="A208" s="90"/>
      <c r="B208" s="91"/>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ht="15.75" customHeight="1">
      <c r="A209" s="90"/>
      <c r="B209" s="91"/>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ht="15.75" customHeight="1">
      <c r="A210" s="90"/>
      <c r="B210" s="91"/>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ht="15.75" customHeight="1">
      <c r="A211" s="90"/>
      <c r="B211" s="91"/>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ht="15.75" customHeight="1">
      <c r="A212" s="90"/>
      <c r="B212" s="91"/>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ht="15.75" customHeight="1">
      <c r="A213" s="90"/>
      <c r="B213" s="91"/>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ht="15.75" customHeight="1">
      <c r="A214" s="90"/>
      <c r="B214" s="91"/>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ht="15.75" customHeight="1">
      <c r="A215" s="90"/>
      <c r="B215" s="91"/>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ht="15.75" customHeight="1">
      <c r="A216" s="90"/>
      <c r="B216" s="91"/>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ht="15.75" customHeight="1">
      <c r="A217" s="90"/>
      <c r="B217" s="91"/>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ht="15.75" customHeight="1">
      <c r="A218" s="90"/>
      <c r="B218" s="91"/>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ht="15.75" customHeight="1">
      <c r="A219" s="90"/>
      <c r="B219" s="91"/>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ht="15.75" customHeight="1">
      <c r="A220" s="90"/>
      <c r="B220" s="91"/>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ht="15.75" customHeight="1">
      <c r="A221" s="90"/>
      <c r="B221" s="91"/>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ht="15.75" customHeight="1">
      <c r="A222" s="90"/>
      <c r="B222" s="91"/>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ht="15.75" customHeight="1">
      <c r="A223" s="90"/>
      <c r="B223" s="91"/>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ht="15.75" customHeight="1">
      <c r="A224" s="90"/>
      <c r="B224" s="91"/>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ht="15.75" customHeight="1">
      <c r="A225" s="90"/>
      <c r="B225" s="91"/>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ht="15.75" customHeight="1">
      <c r="A226" s="90"/>
      <c r="B226" s="91"/>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ht="15.75" customHeight="1">
      <c r="A227" s="90"/>
      <c r="B227" s="91"/>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ht="15.75" customHeight="1">
      <c r="A228" s="90"/>
      <c r="B228" s="91"/>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ht="15.75" customHeight="1">
      <c r="A229" s="90"/>
      <c r="B229" s="91"/>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ht="15.75" customHeight="1">
      <c r="A230" s="90"/>
      <c r="B230" s="91"/>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ht="15.75" customHeight="1">
      <c r="A231" s="90"/>
      <c r="B231" s="91"/>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ht="15.75" customHeight="1">
      <c r="A232" s="90"/>
      <c r="B232" s="91"/>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ht="15.75" customHeight="1">
      <c r="A233" s="90"/>
      <c r="B233" s="91"/>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ht="15.75" customHeight="1">
      <c r="A234" s="90"/>
      <c r="B234" s="91"/>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ht="15.75" customHeight="1">
      <c r="A235" s="90"/>
      <c r="B235" s="91"/>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ht="15.75" customHeight="1">
      <c r="A236" s="90"/>
      <c r="B236" s="91"/>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ht="15.75" customHeight="1">
      <c r="A237" s="90"/>
      <c r="B237" s="91"/>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ht="15.75" customHeight="1">
      <c r="A238" s="90"/>
      <c r="B238" s="91"/>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ht="15.75" customHeight="1">
      <c r="A239" s="90"/>
      <c r="B239" s="91"/>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ht="15.75" customHeight="1">
      <c r="A240" s="90"/>
      <c r="B240" s="91"/>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ht="15.75" customHeight="1">
      <c r="A241" s="90"/>
      <c r="B241" s="91"/>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ht="15.75" customHeight="1">
      <c r="A242" s="90"/>
      <c r="B242" s="91"/>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ht="15.75" customHeight="1">
      <c r="A243" s="90"/>
      <c r="B243" s="91"/>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ht="15.75" customHeight="1">
      <c r="A244" s="90"/>
      <c r="B244" s="91"/>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ht="15.75" customHeight="1">
      <c r="A245" s="90"/>
      <c r="B245" s="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ht="15.75" customHeight="1">
      <c r="A246" s="90"/>
      <c r="B246" s="91"/>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ht="15.75" customHeight="1">
      <c r="A247" s="90"/>
      <c r="B247" s="91"/>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ht="15.75" customHeight="1">
      <c r="A248" s="90"/>
      <c r="B248" s="91"/>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ht="15.75" customHeight="1">
      <c r="A249" s="90"/>
      <c r="B249" s="91"/>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ht="15.75" customHeight="1">
      <c r="A250" s="90"/>
      <c r="B250" s="91"/>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ht="15.75" customHeight="1">
      <c r="A251" s="90"/>
      <c r="B251" s="91"/>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ht="15.75" customHeight="1">
      <c r="A252" s="90"/>
      <c r="B252" s="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ht="15.75" customHeight="1">
      <c r="A253" s="90"/>
      <c r="B253" s="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ht="15.75" customHeight="1">
      <c r="A254" s="90"/>
      <c r="B254" s="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ht="15.75" customHeight="1">
      <c r="A255" s="90"/>
      <c r="B255" s="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ht="15.75" customHeight="1">
      <c r="A256" s="90"/>
      <c r="B256" s="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ht="15.75" customHeight="1">
      <c r="A257" s="90"/>
      <c r="B257" s="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ht="15.75" customHeight="1">
      <c r="A258" s="90"/>
      <c r="B258" s="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ht="15.75" customHeight="1">
      <c r="A259" s="90"/>
      <c r="B259" s="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ht="15.75" customHeight="1">
      <c r="A260" s="90"/>
      <c r="B260" s="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ht="15.75" customHeight="1">
      <c r="A261" s="90"/>
      <c r="B261" s="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ht="15.75" customHeight="1">
      <c r="A262" s="90"/>
      <c r="B262" s="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ht="15.75" customHeight="1">
      <c r="A263" s="90"/>
      <c r="B263" s="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ht="15.75" customHeight="1">
      <c r="A264" s="90"/>
      <c r="B264" s="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ht="15.75" customHeight="1">
      <c r="A265" s="90"/>
      <c r="B265" s="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ht="15.75" customHeight="1">
      <c r="A266" s="90"/>
      <c r="B266" s="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ht="15.75" customHeight="1">
      <c r="A267" s="90"/>
      <c r="B267" s="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ht="15.75" customHeight="1">
      <c r="A268" s="90"/>
      <c r="B268" s="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ht="15.75" customHeight="1">
      <c r="A269" s="90"/>
      <c r="B269" s="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ht="15.75" customHeight="1">
      <c r="A270" s="90"/>
      <c r="B270" s="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ht="15.75" customHeight="1">
      <c r="A271" s="90"/>
      <c r="B271" s="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ht="15.75" customHeight="1">
      <c r="A272" s="90"/>
      <c r="B272" s="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ht="15.75" customHeight="1">
      <c r="A273" s="90"/>
      <c r="B273" s="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ht="15.75" customHeight="1">
      <c r="A274" s="90"/>
      <c r="B274" s="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ht="15.75" customHeight="1">
      <c r="A275" s="90"/>
      <c r="B275" s="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ht="15.75" customHeight="1">
      <c r="A276" s="90"/>
      <c r="B276" s="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ht="15.75" customHeight="1">
      <c r="A277" s="90"/>
      <c r="B277" s="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ht="15.75" customHeight="1">
      <c r="A278" s="90"/>
      <c r="B278" s="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ht="15.75" customHeight="1">
      <c r="A279" s="90"/>
      <c r="B279" s="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ht="15.75" customHeight="1">
      <c r="A280" s="90"/>
      <c r="B280" s="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ht="15.75" customHeight="1">
      <c r="A281" s="90"/>
      <c r="B281" s="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ht="15.75" customHeight="1">
      <c r="A282" s="90"/>
      <c r="B282" s="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ht="15.75" customHeight="1">
      <c r="A283" s="90"/>
      <c r="B283" s="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ht="15.75" customHeight="1">
      <c r="A284" s="90"/>
      <c r="B284" s="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ht="15.75" customHeight="1">
      <c r="A285" s="90"/>
      <c r="B285" s="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ht="15.75" customHeight="1">
      <c r="A286" s="90"/>
      <c r="B286" s="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ht="15.75" customHeight="1">
      <c r="A287" s="90"/>
      <c r="B287" s="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ht="15.75" customHeight="1">
      <c r="A288" s="90"/>
      <c r="B288" s="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ht="15.75" customHeight="1">
      <c r="A289" s="90"/>
      <c r="B289" s="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ht="15.75" customHeight="1">
      <c r="A290" s="90"/>
      <c r="B290" s="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ht="15.75" customHeight="1">
      <c r="A291" s="90"/>
      <c r="B291" s="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ht="15.75" customHeight="1">
      <c r="A292" s="90"/>
      <c r="B292" s="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ht="15.75" customHeight="1">
      <c r="A293" s="90"/>
      <c r="B293" s="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ht="15.75" customHeight="1">
      <c r="A294" s="90"/>
      <c r="B294" s="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ht="15.75" customHeight="1">
      <c r="A295" s="90"/>
      <c r="B295" s="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ht="15.75" customHeight="1">
      <c r="A296" s="90"/>
      <c r="B296" s="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ht="15.75" customHeight="1">
      <c r="A297" s="90"/>
      <c r="B297" s="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ht="15.75" customHeight="1">
      <c r="A298" s="90"/>
      <c r="B298" s="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ht="15.75" customHeight="1">
      <c r="A299" s="90"/>
      <c r="B299" s="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ht="15.75" customHeight="1">
      <c r="A300" s="90"/>
      <c r="B300" s="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ht="15.75" customHeight="1">
      <c r="A301" s="90"/>
      <c r="B301" s="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ht="15.75" customHeight="1">
      <c r="A302" s="90"/>
      <c r="B302" s="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ht="15.75" customHeight="1">
      <c r="A303" s="90"/>
      <c r="B303" s="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ht="15.75" customHeight="1">
      <c r="A304" s="90"/>
      <c r="B304" s="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ht="15.75" customHeight="1">
      <c r="A305" s="90"/>
      <c r="B305" s="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ht="15.75" customHeight="1">
      <c r="A306" s="90"/>
      <c r="B306" s="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ht="15.75" customHeight="1">
      <c r="A307" s="90"/>
      <c r="B307" s="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ht="15.75" customHeight="1">
      <c r="A308" s="90"/>
      <c r="B308" s="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ht="15.75" customHeight="1">
      <c r="A309" s="90"/>
      <c r="B309" s="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ht="15.75" customHeight="1">
      <c r="A310" s="90"/>
      <c r="B310" s="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ht="15.75" customHeight="1">
      <c r="A311" s="90"/>
      <c r="B311" s="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ht="15.75" customHeight="1">
      <c r="A312" s="90"/>
      <c r="B312" s="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ht="15.75" customHeight="1">
      <c r="A313" s="90"/>
      <c r="B313" s="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ht="15.75" customHeight="1">
      <c r="A314" s="90"/>
      <c r="B314" s="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ht="15.75" customHeight="1">
      <c r="A315" s="90"/>
      <c r="B315" s="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ht="15.75" customHeight="1">
      <c r="A316" s="90"/>
      <c r="B316" s="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ht="15.75" customHeight="1">
      <c r="A317" s="90"/>
      <c r="B317" s="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ht="15.75" customHeight="1">
      <c r="A318" s="90"/>
      <c r="B318" s="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ht="15.75" customHeight="1">
      <c r="A319" s="90"/>
      <c r="B319" s="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ht="15.75" customHeight="1">
      <c r="A320" s="90"/>
      <c r="B320" s="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ht="15.75" customHeight="1">
      <c r="A321" s="90"/>
      <c r="B321" s="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ht="15.75" customHeight="1">
      <c r="A322" s="90"/>
      <c r="B322" s="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ht="15.75" customHeight="1">
      <c r="A323" s="90"/>
      <c r="B323" s="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ht="15.75" customHeight="1">
      <c r="A324" s="90"/>
      <c r="B324" s="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ht="15.75" customHeight="1">
      <c r="A325" s="90"/>
      <c r="B325" s="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ht="15.75" customHeight="1">
      <c r="A326" s="90"/>
      <c r="B326" s="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ht="15.75" customHeight="1">
      <c r="A327" s="90"/>
      <c r="B327" s="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ht="15.75" customHeight="1">
      <c r="A328" s="90"/>
      <c r="B328" s="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ht="15.75" customHeight="1">
      <c r="A329" s="90"/>
      <c r="B329" s="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ht="15.75" customHeight="1">
      <c r="A330" s="90"/>
      <c r="B330" s="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ht="15.75" customHeight="1">
      <c r="A331" s="90"/>
      <c r="B331" s="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ht="15.75" customHeight="1">
      <c r="A332" s="90"/>
      <c r="B332" s="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ht="15.75" customHeight="1">
      <c r="A333" s="90"/>
      <c r="B333" s="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ht="15.75" customHeight="1">
      <c r="A334" s="90"/>
      <c r="B334" s="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ht="15.75" customHeight="1">
      <c r="A335" s="90"/>
      <c r="B335" s="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ht="15.75" customHeight="1">
      <c r="A336" s="90"/>
      <c r="B336" s="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ht="15.75" customHeight="1">
      <c r="A337" s="90"/>
      <c r="B337" s="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ht="15.75" customHeight="1">
      <c r="A338" s="90"/>
      <c r="B338" s="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ht="15.75" customHeight="1">
      <c r="A339" s="90"/>
      <c r="B339" s="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ht="15.75" customHeight="1">
      <c r="A340" s="90"/>
      <c r="B340" s="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ht="15.75" customHeight="1">
      <c r="A341" s="90"/>
      <c r="B341" s="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ht="15.75" customHeight="1">
      <c r="A342" s="90"/>
      <c r="B342" s="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ht="15.75" customHeight="1">
      <c r="A343" s="90"/>
      <c r="B343" s="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ht="15.75" customHeight="1">
      <c r="A344" s="90"/>
      <c r="B344" s="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ht="15.75" customHeight="1">
      <c r="A345" s="90"/>
      <c r="B345" s="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ht="15.75" customHeight="1">
      <c r="A346" s="90"/>
      <c r="B346" s="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ht="15.75" customHeight="1">
      <c r="A347" s="90"/>
      <c r="B347" s="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ht="15.75" customHeight="1">
      <c r="A348" s="90"/>
      <c r="B348" s="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ht="15.75" customHeight="1">
      <c r="A349" s="90"/>
      <c r="B349" s="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ht="15.75" customHeight="1">
      <c r="A350" s="90"/>
      <c r="B350" s="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ht="15.75" customHeight="1">
      <c r="A351" s="90"/>
      <c r="B351" s="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ht="15.75" customHeight="1">
      <c r="A352" s="90"/>
      <c r="B352" s="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ht="15.75" customHeight="1">
      <c r="A353" s="90"/>
      <c r="B353" s="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ht="15.75" customHeight="1">
      <c r="A354" s="90"/>
      <c r="B354" s="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ht="15.75" customHeight="1">
      <c r="A355" s="90"/>
      <c r="B355" s="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ht="15.75" customHeight="1">
      <c r="A356" s="90"/>
      <c r="B356" s="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ht="15.75" customHeight="1">
      <c r="A357" s="90"/>
      <c r="B357" s="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ht="15.75" customHeight="1">
      <c r="A358" s="90"/>
      <c r="B358" s="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ht="15.75" customHeight="1">
      <c r="A359" s="90"/>
      <c r="B359" s="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ht="15.75" customHeight="1">
      <c r="A360" s="90"/>
      <c r="B360" s="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ht="15.75" customHeight="1">
      <c r="A361" s="90"/>
      <c r="B361" s="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ht="15.75" customHeight="1">
      <c r="A362" s="90"/>
      <c r="B362" s="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ht="15.75" customHeight="1">
      <c r="A363" s="90"/>
      <c r="B363" s="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ht="15.75" customHeight="1">
      <c r="A364" s="90"/>
      <c r="B364" s="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ht="15.75" customHeight="1">
      <c r="A365" s="90"/>
      <c r="B365" s="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ht="15.75" customHeight="1">
      <c r="A366" s="90"/>
      <c r="B366" s="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ht="15.75" customHeight="1">
      <c r="A367" s="90"/>
      <c r="B367" s="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ht="15.75" customHeight="1">
      <c r="A368" s="90"/>
      <c r="B368" s="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ht="15.75" customHeight="1">
      <c r="A369" s="90"/>
      <c r="B369" s="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ht="15.75" customHeight="1">
      <c r="A370" s="90"/>
      <c r="B370" s="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ht="15.75" customHeight="1">
      <c r="A371" s="90"/>
      <c r="B371" s="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ht="15.75" customHeight="1">
      <c r="A372" s="90"/>
      <c r="B372" s="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ht="15.75" customHeight="1">
      <c r="A373" s="90"/>
      <c r="B373" s="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ht="15.75" customHeight="1">
      <c r="A374" s="90"/>
      <c r="B374" s="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ht="15.75" customHeight="1">
      <c r="A375" s="90"/>
      <c r="B375" s="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ht="15.75" customHeight="1">
      <c r="A376" s="90"/>
      <c r="B376" s="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ht="15.75" customHeight="1">
      <c r="A377" s="90"/>
      <c r="B377" s="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ht="15.75" customHeight="1">
      <c r="A378" s="90"/>
      <c r="B378" s="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ht="15.75" customHeight="1">
      <c r="A379" s="90"/>
      <c r="B379" s="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ht="15.75" customHeight="1">
      <c r="A380" s="90"/>
      <c r="B380" s="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ht="15.75" customHeight="1">
      <c r="A381" s="90"/>
      <c r="B381" s="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ht="15.75" customHeight="1">
      <c r="A382" s="90"/>
      <c r="B382" s="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ht="15.75" customHeight="1">
      <c r="A383" s="90"/>
      <c r="B383" s="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ht="15.75" customHeight="1">
      <c r="A384" s="90"/>
      <c r="B384" s="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ht="15.75" customHeight="1">
      <c r="A385" s="90"/>
      <c r="B385" s="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ht="15.75" customHeight="1">
      <c r="A386" s="90"/>
      <c r="B386" s="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ht="15.75" customHeight="1">
      <c r="A387" s="90"/>
      <c r="B387" s="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ht="15.75" customHeight="1">
      <c r="A388" s="90"/>
      <c r="B388" s="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ht="15.75" customHeight="1">
      <c r="A389" s="90"/>
      <c r="B389" s="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ht="15.75" customHeight="1">
      <c r="A390" s="90"/>
      <c r="B390" s="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ht="15.75" customHeight="1">
      <c r="A391" s="90"/>
      <c r="B391" s="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ht="15.75" customHeight="1">
      <c r="A392" s="90"/>
      <c r="B392" s="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ht="15.75" customHeight="1">
      <c r="A393" s="90"/>
      <c r="B393" s="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ht="15.75" customHeight="1">
      <c r="A394" s="90"/>
      <c r="B394" s="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ht="15.75" customHeight="1">
      <c r="A395" s="90"/>
      <c r="B395" s="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ht="15.75" customHeight="1">
      <c r="A396" s="90"/>
      <c r="B396" s="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ht="15.75" customHeight="1">
      <c r="A397" s="90"/>
      <c r="B397" s="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ht="15.75" customHeight="1">
      <c r="A398" s="90"/>
      <c r="B398" s="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ht="15.75" customHeight="1">
      <c r="A399" s="90"/>
      <c r="B399" s="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ht="15.75" customHeight="1">
      <c r="A400" s="90"/>
      <c r="B400" s="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ht="15.75" customHeight="1">
      <c r="A401" s="90"/>
      <c r="B401" s="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ht="15.75" customHeight="1">
      <c r="A402" s="90"/>
      <c r="B402" s="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ht="15.75" customHeight="1">
      <c r="A403" s="90"/>
      <c r="B403" s="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ht="15.75" customHeight="1">
      <c r="A404" s="90"/>
      <c r="B404" s="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ht="15.75" customHeight="1">
      <c r="A405" s="90"/>
      <c r="B405" s="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ht="15.75" customHeight="1">
      <c r="A406" s="90"/>
      <c r="B406" s="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ht="15.75" customHeight="1">
      <c r="A407" s="90"/>
      <c r="B407" s="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ht="15.75" customHeight="1">
      <c r="A408" s="90"/>
      <c r="B408" s="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ht="15.75" customHeight="1">
      <c r="A409" s="90"/>
      <c r="B409" s="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ht="15.75" customHeight="1">
      <c r="A410" s="90"/>
      <c r="B410" s="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ht="15.75" customHeight="1">
      <c r="A411" s="90"/>
      <c r="B411" s="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ht="15.75" customHeight="1">
      <c r="A412" s="90"/>
      <c r="B412" s="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ht="15.75" customHeight="1">
      <c r="A413" s="90"/>
      <c r="B413" s="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ht="15.75" customHeight="1">
      <c r="A414" s="90"/>
      <c r="B414" s="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ht="15.75" customHeight="1">
      <c r="A415" s="90"/>
      <c r="B415" s="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ht="15.75" customHeight="1">
      <c r="A416" s="90"/>
      <c r="B416" s="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ht="15.75" customHeight="1">
      <c r="A417" s="90"/>
      <c r="B417" s="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ht="15.75" customHeight="1">
      <c r="A418" s="90"/>
      <c r="B418" s="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ht="15.75" customHeight="1">
      <c r="A419" s="90"/>
      <c r="B419" s="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ht="15.75" customHeight="1">
      <c r="A420" s="90"/>
      <c r="B420" s="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ht="15.75" customHeight="1">
      <c r="A421" s="90"/>
      <c r="B421" s="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ht="15.75" customHeight="1">
      <c r="A422" s="90"/>
      <c r="B422" s="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ht="15.75" customHeight="1">
      <c r="A423" s="90"/>
      <c r="B423" s="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ht="15.75" customHeight="1">
      <c r="A424" s="90"/>
      <c r="B424" s="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ht="15.75" customHeight="1">
      <c r="A425" s="90"/>
      <c r="B425" s="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ht="15.75" customHeight="1">
      <c r="A426" s="90"/>
      <c r="B426" s="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ht="15.75" customHeight="1">
      <c r="A427" s="90"/>
      <c r="B427" s="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ht="15.75" customHeight="1">
      <c r="A428" s="90"/>
      <c r="B428" s="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ht="15.75" customHeight="1">
      <c r="A429" s="90"/>
      <c r="B429" s="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ht="15.75" customHeight="1">
      <c r="A430" s="90"/>
      <c r="B430" s="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ht="15.75" customHeight="1">
      <c r="A431" s="90"/>
      <c r="B431" s="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ht="15.75" customHeight="1">
      <c r="A432" s="90"/>
      <c r="B432" s="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ht="15.75" customHeight="1">
      <c r="A433" s="90"/>
      <c r="B433" s="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ht="15.75" customHeight="1">
      <c r="A434" s="90"/>
      <c r="B434" s="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ht="15.75" customHeight="1">
      <c r="A435" s="90"/>
      <c r="B435" s="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ht="15.75" customHeight="1">
      <c r="A436" s="90"/>
      <c r="B436" s="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ht="15.75" customHeight="1">
      <c r="A437" s="90"/>
      <c r="B437" s="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ht="15.75" customHeight="1">
      <c r="A438" s="90"/>
      <c r="B438" s="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ht="15.75" customHeight="1">
      <c r="A439" s="90"/>
      <c r="B439" s="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ht="15.75" customHeight="1">
      <c r="A440" s="90"/>
      <c r="B440" s="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ht="15.75" customHeight="1">
      <c r="A441" s="90"/>
      <c r="B441" s="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ht="15.75" customHeight="1">
      <c r="A442" s="90"/>
      <c r="B442" s="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ht="15.75" customHeight="1">
      <c r="A443" s="90"/>
      <c r="B443" s="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ht="15.75" customHeight="1">
      <c r="A444" s="90"/>
      <c r="B444" s="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ht="15.75" customHeight="1">
      <c r="A445" s="90"/>
      <c r="B445" s="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ht="15.75" customHeight="1">
      <c r="A446" s="90"/>
      <c r="B446" s="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ht="15.75" customHeight="1">
      <c r="A447" s="90"/>
      <c r="B447" s="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ht="15.75" customHeight="1">
      <c r="A448" s="90"/>
      <c r="B448" s="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ht="15.75" customHeight="1">
      <c r="A449" s="90"/>
      <c r="B449" s="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ht="15.75" customHeight="1">
      <c r="A450" s="90"/>
      <c r="B450" s="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ht="15.75" customHeight="1">
      <c r="A451" s="90"/>
      <c r="B451" s="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ht="15.75" customHeight="1">
      <c r="A452" s="90"/>
      <c r="B452" s="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ht="15.75" customHeight="1">
      <c r="A453" s="90"/>
      <c r="B453" s="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ht="15.75" customHeight="1">
      <c r="A454" s="90"/>
      <c r="B454" s="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ht="15.75" customHeight="1">
      <c r="A455" s="90"/>
      <c r="B455" s="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ht="15.75" customHeight="1">
      <c r="A456" s="90"/>
      <c r="B456" s="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ht="15.75" customHeight="1">
      <c r="A457" s="90"/>
      <c r="B457" s="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ht="15.75" customHeight="1">
      <c r="A458" s="90"/>
      <c r="B458" s="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ht="15.75" customHeight="1">
      <c r="A459" s="90"/>
      <c r="B459" s="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ht="15.75" customHeight="1">
      <c r="A460" s="90"/>
      <c r="B460" s="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ht="15.75" customHeight="1">
      <c r="A461" s="90"/>
      <c r="B461" s="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ht="15.75" customHeight="1">
      <c r="A462" s="90"/>
      <c r="B462" s="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ht="15.75" customHeight="1">
      <c r="A463" s="90"/>
      <c r="B463" s="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ht="15.75" customHeight="1">
      <c r="A464" s="90"/>
      <c r="B464" s="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ht="15.75" customHeight="1">
      <c r="A465" s="90"/>
      <c r="B465" s="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ht="15.75" customHeight="1">
      <c r="A466" s="90"/>
      <c r="B466" s="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ht="15.75" customHeight="1">
      <c r="A467" s="90"/>
      <c r="B467" s="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ht="15.75" customHeight="1">
      <c r="A468" s="90"/>
      <c r="B468" s="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ht="15.75" customHeight="1">
      <c r="A469" s="90"/>
      <c r="B469" s="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ht="15.75" customHeight="1">
      <c r="A470" s="90"/>
      <c r="B470" s="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ht="15.75" customHeight="1">
      <c r="A471" s="90"/>
      <c r="B471" s="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ht="15.75" customHeight="1">
      <c r="A472" s="90"/>
      <c r="B472" s="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ht="15.75" customHeight="1">
      <c r="A473" s="90"/>
      <c r="B473" s="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ht="15.75" customHeight="1">
      <c r="A474" s="90"/>
      <c r="B474" s="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ht="15.75" customHeight="1">
      <c r="A475" s="90"/>
      <c r="B475" s="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ht="15.75" customHeight="1">
      <c r="A476" s="90"/>
      <c r="B476" s="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ht="15.75" customHeight="1">
      <c r="A477" s="90"/>
      <c r="B477" s="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ht="15.75" customHeight="1">
      <c r="A478" s="90"/>
      <c r="B478" s="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ht="15.75" customHeight="1">
      <c r="A479" s="90"/>
      <c r="B479" s="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ht="15.75" customHeight="1">
      <c r="A480" s="90"/>
      <c r="B480" s="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ht="15.75" customHeight="1">
      <c r="A481" s="90"/>
      <c r="B481" s="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ht="15.75" customHeight="1">
      <c r="A482" s="90"/>
      <c r="B482" s="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ht="15.75" customHeight="1">
      <c r="A483" s="90"/>
      <c r="B483" s="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ht="15.75" customHeight="1">
      <c r="A484" s="90"/>
      <c r="B484" s="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ht="15.75" customHeight="1">
      <c r="A485" s="90"/>
      <c r="B485" s="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ht="15.75" customHeight="1">
      <c r="A486" s="90"/>
      <c r="B486" s="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ht="15.75" customHeight="1">
      <c r="A487" s="90"/>
      <c r="B487" s="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ht="15.75" customHeight="1">
      <c r="A488" s="90"/>
      <c r="B488" s="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ht="15.75" customHeight="1">
      <c r="A489" s="90"/>
      <c r="B489" s="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ht="15.75" customHeight="1">
      <c r="A490" s="90"/>
      <c r="B490" s="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ht="15.75" customHeight="1">
      <c r="A491" s="90"/>
      <c r="B491" s="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ht="15.75" customHeight="1">
      <c r="A492" s="90"/>
      <c r="B492" s="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ht="15.75" customHeight="1">
      <c r="A493" s="90"/>
      <c r="B493" s="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ht="15.75" customHeight="1">
      <c r="A494" s="90"/>
      <c r="B494" s="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ht="15.75" customHeight="1">
      <c r="A495" s="90"/>
      <c r="B495" s="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ht="15.75" customHeight="1">
      <c r="A496" s="90"/>
      <c r="B496" s="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ht="15.75" customHeight="1">
      <c r="A497" s="90"/>
      <c r="B497" s="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ht="15.75" customHeight="1">
      <c r="A498" s="90"/>
      <c r="B498" s="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ht="15.75" customHeight="1">
      <c r="A499" s="90"/>
      <c r="B499" s="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ht="15.75" customHeight="1">
      <c r="A500" s="90"/>
      <c r="B500" s="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ht="15.75" customHeight="1">
      <c r="A501" s="90"/>
      <c r="B501" s="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ht="15.75" customHeight="1">
      <c r="A502" s="90"/>
      <c r="B502" s="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ht="15.75" customHeight="1">
      <c r="A503" s="90"/>
      <c r="B503" s="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ht="15.75" customHeight="1">
      <c r="A504" s="90"/>
      <c r="B504" s="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ht="15.75" customHeight="1">
      <c r="A505" s="90"/>
      <c r="B505" s="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ht="15.75" customHeight="1">
      <c r="A506" s="90"/>
      <c r="B506" s="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ht="15.75" customHeight="1">
      <c r="A507" s="90"/>
      <c r="B507" s="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ht="15.75" customHeight="1">
      <c r="A508" s="90"/>
      <c r="B508" s="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ht="15.75" customHeight="1">
      <c r="A509" s="90"/>
      <c r="B509" s="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ht="15.75" customHeight="1">
      <c r="A510" s="90"/>
      <c r="B510" s="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ht="15.75" customHeight="1">
      <c r="A511" s="90"/>
      <c r="B511" s="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ht="15.75" customHeight="1">
      <c r="A512" s="90"/>
      <c r="B512" s="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ht="15.75" customHeight="1">
      <c r="A513" s="90"/>
      <c r="B513" s="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ht="15.75" customHeight="1">
      <c r="A514" s="90"/>
      <c r="B514" s="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ht="15.75" customHeight="1">
      <c r="A515" s="90"/>
      <c r="B515" s="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ht="15.75" customHeight="1">
      <c r="A516" s="90"/>
      <c r="B516" s="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ht="15.75" customHeight="1">
      <c r="A517" s="90"/>
      <c r="B517" s="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ht="15.75" customHeight="1">
      <c r="A518" s="90"/>
      <c r="B518" s="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ht="15.75" customHeight="1">
      <c r="A519" s="90"/>
      <c r="B519" s="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ht="15.75" customHeight="1">
      <c r="A520" s="90"/>
      <c r="B520" s="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ht="15.75" customHeight="1">
      <c r="A521" s="90"/>
      <c r="B521" s="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ht="15.75" customHeight="1">
      <c r="A522" s="90"/>
      <c r="B522" s="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ht="15.75" customHeight="1">
      <c r="A523" s="90"/>
      <c r="B523" s="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ht="15.75" customHeight="1">
      <c r="A524" s="90"/>
      <c r="B524" s="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ht="15.75" customHeight="1">
      <c r="A525" s="90"/>
      <c r="B525" s="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ht="15.75" customHeight="1">
      <c r="A526" s="90"/>
      <c r="B526" s="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ht="15.75" customHeight="1">
      <c r="A527" s="90"/>
      <c r="B527" s="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ht="15.75" customHeight="1">
      <c r="A528" s="90"/>
      <c r="B528" s="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ht="15.75" customHeight="1">
      <c r="A529" s="90"/>
      <c r="B529" s="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ht="15.75" customHeight="1">
      <c r="A530" s="90"/>
      <c r="B530" s="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ht="15.75" customHeight="1">
      <c r="A531" s="90"/>
      <c r="B531" s="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ht="15.75" customHeight="1">
      <c r="A532" s="90"/>
      <c r="B532" s="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ht="15.75" customHeight="1">
      <c r="A533" s="90"/>
      <c r="B533" s="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ht="15.75" customHeight="1">
      <c r="A534" s="90"/>
      <c r="B534" s="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ht="15.75" customHeight="1">
      <c r="A535" s="90"/>
      <c r="B535" s="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ht="15.75" customHeight="1">
      <c r="A536" s="90"/>
      <c r="B536" s="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ht="15.75" customHeight="1">
      <c r="A537" s="90"/>
      <c r="B537" s="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ht="15.75" customHeight="1">
      <c r="A538" s="90"/>
      <c r="B538" s="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ht="15.75" customHeight="1">
      <c r="A539" s="90"/>
      <c r="B539" s="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ht="15.75" customHeight="1">
      <c r="A540" s="90"/>
      <c r="B540" s="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ht="15.75" customHeight="1">
      <c r="A541" s="90"/>
      <c r="B541" s="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ht="15.75" customHeight="1">
      <c r="A542" s="90"/>
      <c r="B542" s="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ht="15.75" customHeight="1">
      <c r="A543" s="90"/>
      <c r="B543" s="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ht="15.75" customHeight="1">
      <c r="A544" s="90"/>
      <c r="B544" s="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ht="15.75" customHeight="1">
      <c r="A545" s="90"/>
      <c r="B545" s="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ht="15.75" customHeight="1">
      <c r="A546" s="90"/>
      <c r="B546" s="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ht="15.75" customHeight="1">
      <c r="A547" s="90"/>
      <c r="B547" s="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ht="15.75" customHeight="1">
      <c r="A548" s="90"/>
      <c r="B548" s="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ht="15.75" customHeight="1">
      <c r="A549" s="90"/>
      <c r="B549" s="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ht="15.75" customHeight="1">
      <c r="A550" s="90"/>
      <c r="B550" s="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ht="15.75" customHeight="1">
      <c r="A551" s="90"/>
      <c r="B551" s="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ht="15.75" customHeight="1">
      <c r="A552" s="90"/>
      <c r="B552" s="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ht="15.75" customHeight="1">
      <c r="A553" s="90"/>
      <c r="B553" s="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ht="15.75" customHeight="1">
      <c r="A554" s="90"/>
      <c r="B554" s="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ht="15.75" customHeight="1">
      <c r="A555" s="90"/>
      <c r="B555" s="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ht="15.75" customHeight="1">
      <c r="A556" s="90"/>
      <c r="B556" s="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ht="15.75" customHeight="1">
      <c r="A557" s="90"/>
      <c r="B557" s="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ht="15.75" customHeight="1">
      <c r="A558" s="90"/>
      <c r="B558" s="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ht="15.75" customHeight="1">
      <c r="A559" s="90"/>
      <c r="B559" s="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ht="15.75" customHeight="1">
      <c r="A560" s="90"/>
      <c r="B560" s="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ht="15.75" customHeight="1">
      <c r="A561" s="90"/>
      <c r="B561" s="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ht="15.75" customHeight="1">
      <c r="A562" s="90"/>
      <c r="B562" s="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ht="15.75" customHeight="1">
      <c r="A563" s="90"/>
      <c r="B563" s="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ht="15.75" customHeight="1">
      <c r="A564" s="90"/>
      <c r="B564" s="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ht="15.75" customHeight="1">
      <c r="A565" s="90"/>
      <c r="B565" s="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ht="15.75" customHeight="1">
      <c r="A566" s="90"/>
      <c r="B566" s="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ht="15.75" customHeight="1">
      <c r="A567" s="90"/>
      <c r="B567" s="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ht="15.75" customHeight="1">
      <c r="A568" s="90"/>
      <c r="B568" s="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ht="15.75" customHeight="1">
      <c r="A569" s="90"/>
      <c r="B569" s="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ht="15.75" customHeight="1">
      <c r="A570" s="90"/>
      <c r="B570" s="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ht="15.75" customHeight="1">
      <c r="A571" s="90"/>
      <c r="B571" s="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ht="15.75" customHeight="1">
      <c r="A572" s="90"/>
      <c r="B572" s="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ht="15.75" customHeight="1">
      <c r="A573" s="90"/>
      <c r="B573" s="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ht="15.75" customHeight="1">
      <c r="A574" s="90"/>
      <c r="B574" s="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ht="15.75" customHeight="1">
      <c r="A575" s="90"/>
      <c r="B575" s="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ht="15.75" customHeight="1">
      <c r="A576" s="90"/>
      <c r="B576" s="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ht="15.75" customHeight="1">
      <c r="A577" s="90"/>
      <c r="B577" s="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ht="15.75" customHeight="1">
      <c r="A578" s="90"/>
      <c r="B578" s="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ht="15.75" customHeight="1">
      <c r="A579" s="90"/>
      <c r="B579" s="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ht="15.75" customHeight="1">
      <c r="A580" s="90"/>
      <c r="B580" s="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ht="15.75" customHeight="1">
      <c r="A581" s="90"/>
      <c r="B581" s="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ht="15.75" customHeight="1">
      <c r="A582" s="90"/>
      <c r="B582" s="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ht="15.75" customHeight="1">
      <c r="A583" s="90"/>
      <c r="B583" s="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ht="15.75" customHeight="1">
      <c r="A584" s="90"/>
      <c r="B584" s="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ht="15.75" customHeight="1">
      <c r="A585" s="90"/>
      <c r="B585" s="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ht="15.75" customHeight="1">
      <c r="A586" s="90"/>
      <c r="B586" s="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ht="15.75" customHeight="1">
      <c r="A587" s="90"/>
      <c r="B587" s="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ht="15.75" customHeight="1">
      <c r="A588" s="90"/>
      <c r="B588" s="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ht="15.75" customHeight="1">
      <c r="A589" s="90"/>
      <c r="B589" s="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ht="15.75" customHeight="1">
      <c r="A590" s="90"/>
      <c r="B590" s="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ht="15.75" customHeight="1">
      <c r="A591" s="90"/>
      <c r="B591" s="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ht="15.75" customHeight="1">
      <c r="A592" s="90"/>
      <c r="B592" s="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ht="15.75" customHeight="1">
      <c r="A593" s="90"/>
      <c r="B593" s="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ht="15.75" customHeight="1">
      <c r="A594" s="90"/>
      <c r="B594" s="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ht="15.75" customHeight="1">
      <c r="A595" s="90"/>
      <c r="B595" s="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ht="15.75" customHeight="1">
      <c r="A596" s="90"/>
      <c r="B596" s="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ht="15.75" customHeight="1">
      <c r="A597" s="90"/>
      <c r="B597" s="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ht="15.75" customHeight="1">
      <c r="A598" s="90"/>
      <c r="B598" s="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ht="15.75" customHeight="1">
      <c r="A599" s="90"/>
      <c r="B599" s="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ht="15.75" customHeight="1">
      <c r="A600" s="90"/>
      <c r="B600" s="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ht="15.75" customHeight="1">
      <c r="A601" s="90"/>
      <c r="B601" s="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ht="15.75" customHeight="1">
      <c r="A602" s="90"/>
      <c r="B602" s="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ht="15.75" customHeight="1">
      <c r="A603" s="90"/>
      <c r="B603" s="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ht="15.75" customHeight="1">
      <c r="A604" s="90"/>
      <c r="B604" s="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ht="15.75" customHeight="1">
      <c r="A605" s="90"/>
      <c r="B605" s="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ht="15.75" customHeight="1">
      <c r="A606" s="90"/>
      <c r="B606" s="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ht="15.75" customHeight="1">
      <c r="A607" s="90"/>
      <c r="B607" s="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ht="15.75" customHeight="1">
      <c r="A608" s="90"/>
      <c r="B608" s="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ht="15.75" customHeight="1">
      <c r="A609" s="90"/>
      <c r="B609" s="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ht="15.75" customHeight="1">
      <c r="A610" s="90"/>
      <c r="B610" s="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ht="15.75" customHeight="1">
      <c r="A611" s="90"/>
      <c r="B611" s="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ht="15.75" customHeight="1">
      <c r="A612" s="90"/>
      <c r="B612" s="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ht="15.75" customHeight="1">
      <c r="A613" s="90"/>
      <c r="B613" s="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ht="15.75" customHeight="1">
      <c r="A614" s="90"/>
      <c r="B614" s="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ht="15.75" customHeight="1">
      <c r="A615" s="90"/>
      <c r="B615" s="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ht="15.75" customHeight="1">
      <c r="A616" s="90"/>
      <c r="B616" s="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ht="15.75" customHeight="1">
      <c r="A617" s="90"/>
      <c r="B617" s="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ht="15.75" customHeight="1">
      <c r="A618" s="90"/>
      <c r="B618" s="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ht="15.75" customHeight="1">
      <c r="A619" s="90"/>
      <c r="B619" s="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ht="15.75" customHeight="1">
      <c r="A620" s="90"/>
      <c r="B620" s="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ht="15.75" customHeight="1">
      <c r="A621" s="90"/>
      <c r="B621" s="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ht="15.75" customHeight="1">
      <c r="A622" s="90"/>
      <c r="B622" s="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ht="15.75" customHeight="1">
      <c r="A623" s="90"/>
      <c r="B623" s="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ht="15.75" customHeight="1">
      <c r="A624" s="90"/>
      <c r="B624" s="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ht="15.75" customHeight="1">
      <c r="A625" s="90"/>
      <c r="B625" s="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ht="15.75" customHeight="1">
      <c r="A626" s="90"/>
      <c r="B626" s="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ht="15.75" customHeight="1">
      <c r="A627" s="90"/>
      <c r="B627" s="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ht="15.75" customHeight="1">
      <c r="A628" s="90"/>
      <c r="B628" s="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ht="15.75" customHeight="1">
      <c r="A629" s="90"/>
      <c r="B629" s="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ht="15.75" customHeight="1">
      <c r="A630" s="90"/>
      <c r="B630" s="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ht="15.75" customHeight="1">
      <c r="A631" s="90"/>
      <c r="B631" s="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ht="15.75" customHeight="1">
      <c r="A632" s="90"/>
      <c r="B632" s="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ht="15.75" customHeight="1">
      <c r="A633" s="90"/>
      <c r="B633" s="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ht="15.75" customHeight="1">
      <c r="A634" s="90"/>
      <c r="B634" s="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ht="15.75" customHeight="1">
      <c r="A635" s="90"/>
      <c r="B635" s="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ht="15.75" customHeight="1">
      <c r="A636" s="90"/>
      <c r="B636" s="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ht="15.75" customHeight="1">
      <c r="A637" s="90"/>
      <c r="B637" s="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ht="15.75" customHeight="1">
      <c r="A638" s="90"/>
      <c r="B638" s="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ht="15.75" customHeight="1">
      <c r="A639" s="90"/>
      <c r="B639" s="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ht="15.75" customHeight="1">
      <c r="A640" s="90"/>
      <c r="B640" s="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ht="15.75" customHeight="1">
      <c r="A641" s="90"/>
      <c r="B641" s="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ht="15.75" customHeight="1">
      <c r="A642" s="90"/>
      <c r="B642" s="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ht="15.75" customHeight="1">
      <c r="A643" s="90"/>
      <c r="B643" s="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ht="15.75" customHeight="1">
      <c r="A644" s="90"/>
      <c r="B644" s="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ht="15.75" customHeight="1">
      <c r="A645" s="90"/>
      <c r="B645" s="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ht="15.75" customHeight="1">
      <c r="A646" s="90"/>
      <c r="B646" s="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ht="15.75" customHeight="1">
      <c r="A647" s="90"/>
      <c r="B647" s="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ht="15.75" customHeight="1">
      <c r="A648" s="90"/>
      <c r="B648" s="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ht="15.75" customHeight="1">
      <c r="A649" s="90"/>
      <c r="B649" s="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ht="15.75" customHeight="1">
      <c r="A650" s="90"/>
      <c r="B650" s="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ht="15.75" customHeight="1">
      <c r="A651" s="90"/>
      <c r="B651" s="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ht="15.75" customHeight="1">
      <c r="A652" s="90"/>
      <c r="B652" s="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ht="15.75" customHeight="1">
      <c r="A653" s="90"/>
      <c r="B653" s="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ht="15.75" customHeight="1">
      <c r="A654" s="90"/>
      <c r="B654" s="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ht="15.75" customHeight="1">
      <c r="A655" s="90"/>
      <c r="B655" s="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ht="15.75" customHeight="1">
      <c r="A656" s="90"/>
      <c r="B656" s="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ht="15.75" customHeight="1">
      <c r="A657" s="90"/>
      <c r="B657" s="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ht="15.75" customHeight="1">
      <c r="A658" s="90"/>
      <c r="B658" s="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ht="15.75" customHeight="1">
      <c r="A659" s="90"/>
      <c r="B659" s="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ht="15.75" customHeight="1">
      <c r="A660" s="90"/>
      <c r="B660" s="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ht="15.75" customHeight="1">
      <c r="A661" s="90"/>
      <c r="B661" s="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ht="15.75" customHeight="1">
      <c r="A662" s="90"/>
      <c r="B662" s="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ht="15.75" customHeight="1">
      <c r="A663" s="90"/>
      <c r="B663" s="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ht="15.75" customHeight="1">
      <c r="A664" s="90"/>
      <c r="B664" s="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ht="15.75" customHeight="1">
      <c r="A665" s="90"/>
      <c r="B665" s="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ht="15.75" customHeight="1">
      <c r="A666" s="90"/>
      <c r="B666" s="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ht="15.75" customHeight="1">
      <c r="A667" s="90"/>
      <c r="B667" s="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ht="15.75" customHeight="1">
      <c r="A668" s="90"/>
      <c r="B668" s="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ht="15.75" customHeight="1">
      <c r="A669" s="90"/>
      <c r="B669" s="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ht="15.75" customHeight="1">
      <c r="A670" s="90"/>
      <c r="B670" s="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ht="15.75" customHeight="1">
      <c r="A671" s="90"/>
      <c r="B671" s="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ht="15.75" customHeight="1">
      <c r="A672" s="90"/>
      <c r="B672" s="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ht="15.75" customHeight="1">
      <c r="A673" s="90"/>
      <c r="B673" s="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ht="15.75" customHeight="1">
      <c r="A674" s="90"/>
      <c r="B674" s="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ht="15.75" customHeight="1">
      <c r="A675" s="90"/>
      <c r="B675" s="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ht="15.75" customHeight="1">
      <c r="A676" s="90"/>
      <c r="B676" s="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ht="15.75" customHeight="1">
      <c r="A677" s="90"/>
      <c r="B677" s="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ht="15.75" customHeight="1">
      <c r="A678" s="90"/>
      <c r="B678" s="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ht="15.75" customHeight="1">
      <c r="A679" s="90"/>
      <c r="B679" s="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ht="15.75" customHeight="1">
      <c r="A680" s="90"/>
      <c r="B680" s="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ht="15.75" customHeight="1">
      <c r="A681" s="90"/>
      <c r="B681" s="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ht="15.75" customHeight="1">
      <c r="A682" s="90"/>
      <c r="B682" s="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ht="15.75" customHeight="1">
      <c r="A683" s="90"/>
      <c r="B683" s="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ht="15.75" customHeight="1">
      <c r="A684" s="90"/>
      <c r="B684" s="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ht="15.75" customHeight="1">
      <c r="A685" s="90"/>
      <c r="B685" s="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ht="15.75" customHeight="1">
      <c r="A686" s="90"/>
      <c r="B686" s="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ht="15.75" customHeight="1">
      <c r="A687" s="90"/>
      <c r="B687" s="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ht="15.75" customHeight="1">
      <c r="A688" s="90"/>
      <c r="B688" s="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ht="15.75" customHeight="1">
      <c r="A689" s="90"/>
      <c r="B689" s="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ht="15.75" customHeight="1">
      <c r="A690" s="90"/>
      <c r="B690" s="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ht="15.75" customHeight="1">
      <c r="A691" s="90"/>
      <c r="B691" s="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ht="15.75" customHeight="1">
      <c r="A692" s="90"/>
      <c r="B692" s="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ht="15.75" customHeight="1">
      <c r="A693" s="90"/>
      <c r="B693" s="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ht="15.75" customHeight="1">
      <c r="A694" s="90"/>
      <c r="B694" s="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ht="15.75" customHeight="1">
      <c r="A695" s="90"/>
      <c r="B695" s="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ht="15.75" customHeight="1">
      <c r="A696" s="90"/>
      <c r="B696" s="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ht="15.75" customHeight="1">
      <c r="A697" s="90"/>
      <c r="B697" s="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ht="15.75" customHeight="1">
      <c r="A698" s="90"/>
      <c r="B698" s="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ht="15.75" customHeight="1">
      <c r="A699" s="90"/>
      <c r="B699" s="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ht="15.75" customHeight="1">
      <c r="A700" s="90"/>
      <c r="B700" s="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ht="15.75" customHeight="1">
      <c r="A701" s="90"/>
      <c r="B701" s="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ht="15.75" customHeight="1">
      <c r="A702" s="90"/>
      <c r="B702" s="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ht="15.75" customHeight="1">
      <c r="A703" s="90"/>
      <c r="B703" s="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ht="15.75" customHeight="1">
      <c r="A704" s="90"/>
      <c r="B704" s="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ht="15.75" customHeight="1">
      <c r="A705" s="90"/>
      <c r="B705" s="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ht="15.75" customHeight="1">
      <c r="A706" s="90"/>
      <c r="B706" s="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ht="15.75" customHeight="1">
      <c r="A707" s="90"/>
      <c r="B707" s="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ht="15.75" customHeight="1">
      <c r="A708" s="90"/>
      <c r="B708" s="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ht="15.75" customHeight="1">
      <c r="A709" s="90"/>
      <c r="B709" s="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ht="15.75" customHeight="1">
      <c r="A710" s="90"/>
      <c r="B710" s="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ht="15.75" customHeight="1">
      <c r="A711" s="90"/>
      <c r="B711" s="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ht="15.75" customHeight="1">
      <c r="A712" s="90"/>
      <c r="B712" s="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ht="15.75" customHeight="1">
      <c r="A713" s="90"/>
      <c r="B713" s="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ht="15.75" customHeight="1">
      <c r="A714" s="90"/>
      <c r="B714" s="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ht="15.75" customHeight="1">
      <c r="A715" s="90"/>
      <c r="B715" s="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ht="15.75" customHeight="1">
      <c r="A716" s="90"/>
      <c r="B716" s="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ht="15.75" customHeight="1">
      <c r="A717" s="90"/>
      <c r="B717" s="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ht="15.75" customHeight="1">
      <c r="A718" s="90"/>
      <c r="B718" s="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ht="15.75" customHeight="1">
      <c r="A719" s="90"/>
      <c r="B719" s="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ht="15.75" customHeight="1">
      <c r="A720" s="90"/>
      <c r="B720" s="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ht="15.75" customHeight="1">
      <c r="A721" s="90"/>
      <c r="B721" s="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ht="15.75" customHeight="1">
      <c r="A722" s="90"/>
      <c r="B722" s="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ht="15.75" customHeight="1">
      <c r="A723" s="90"/>
      <c r="B723" s="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ht="15.75" customHeight="1">
      <c r="A724" s="90"/>
      <c r="B724" s="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ht="15.75" customHeight="1">
      <c r="A725" s="90"/>
      <c r="B725" s="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ht="15.75" customHeight="1">
      <c r="A726" s="90"/>
      <c r="B726" s="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ht="15.75" customHeight="1">
      <c r="A727" s="90"/>
      <c r="B727" s="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ht="15.75" customHeight="1">
      <c r="A728" s="90"/>
      <c r="B728" s="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ht="15.75" customHeight="1">
      <c r="A729" s="90"/>
      <c r="B729" s="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ht="15.75" customHeight="1">
      <c r="A730" s="90"/>
      <c r="B730" s="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ht="15.75" customHeight="1">
      <c r="A731" s="90"/>
      <c r="B731" s="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ht="15.75" customHeight="1">
      <c r="A732" s="90"/>
      <c r="B732" s="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ht="15.75" customHeight="1">
      <c r="A733" s="90"/>
      <c r="B733" s="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ht="15.75" customHeight="1">
      <c r="A734" s="90"/>
      <c r="B734" s="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ht="15.75" customHeight="1">
      <c r="A735" s="90"/>
      <c r="B735" s="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ht="15.75" customHeight="1">
      <c r="A736" s="90"/>
      <c r="B736" s="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ht="15.75" customHeight="1">
      <c r="A737" s="90"/>
      <c r="B737" s="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ht="15.75" customHeight="1">
      <c r="A738" s="90"/>
      <c r="B738" s="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ht="15.75" customHeight="1">
      <c r="A739" s="90"/>
      <c r="B739" s="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ht="15.75" customHeight="1">
      <c r="A740" s="90"/>
      <c r="B740" s="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ht="15.75" customHeight="1">
      <c r="A741" s="90"/>
      <c r="B741" s="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ht="15.75" customHeight="1">
      <c r="A742" s="90"/>
      <c r="B742" s="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ht="15.75" customHeight="1">
      <c r="A743" s="90"/>
      <c r="B743" s="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ht="15.75" customHeight="1">
      <c r="A744" s="90"/>
      <c r="B744" s="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ht="15.75" customHeight="1">
      <c r="A745" s="90"/>
      <c r="B745" s="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ht="15.75" customHeight="1">
      <c r="A746" s="90"/>
      <c r="B746" s="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ht="15.75" customHeight="1">
      <c r="A747" s="90"/>
      <c r="B747" s="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ht="15.75" customHeight="1">
      <c r="A748" s="90"/>
      <c r="B748" s="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ht="15.75" customHeight="1">
      <c r="A749" s="90"/>
      <c r="B749" s="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ht="15.75" customHeight="1">
      <c r="A750" s="90"/>
      <c r="B750" s="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ht="15.75" customHeight="1">
      <c r="A751" s="90"/>
      <c r="B751" s="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ht="15.75" customHeight="1">
      <c r="A752" s="90"/>
      <c r="B752" s="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ht="15.75" customHeight="1">
      <c r="A753" s="90"/>
      <c r="B753" s="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ht="15.75" customHeight="1">
      <c r="A754" s="90"/>
      <c r="B754" s="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ht="15.75" customHeight="1">
      <c r="A755" s="90"/>
      <c r="B755" s="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ht="15.75" customHeight="1">
      <c r="A756" s="90"/>
      <c r="B756" s="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ht="15.75" customHeight="1">
      <c r="A757" s="90"/>
      <c r="B757" s="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ht="15.75" customHeight="1">
      <c r="A758" s="90"/>
      <c r="B758" s="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ht="15.75" customHeight="1">
      <c r="A759" s="90"/>
      <c r="B759" s="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ht="15.75" customHeight="1">
      <c r="A760" s="90"/>
      <c r="B760" s="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ht="15.75" customHeight="1">
      <c r="A761" s="90"/>
      <c r="B761" s="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ht="15.75" customHeight="1">
      <c r="A762" s="90"/>
      <c r="B762" s="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ht="15.75" customHeight="1">
      <c r="A763" s="90"/>
      <c r="B763" s="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ht="15.75" customHeight="1">
      <c r="A764" s="90"/>
      <c r="B764" s="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ht="15.75" customHeight="1">
      <c r="A765" s="90"/>
      <c r="B765" s="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ht="15.75" customHeight="1">
      <c r="A766" s="90"/>
      <c r="B766" s="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ht="15.75" customHeight="1">
      <c r="A767" s="90"/>
      <c r="B767" s="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ht="15.75" customHeight="1">
      <c r="A768" s="90"/>
      <c r="B768" s="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ht="15.75" customHeight="1">
      <c r="A769" s="90"/>
      <c r="B769" s="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ht="15.75" customHeight="1">
      <c r="A770" s="90"/>
      <c r="B770" s="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ht="15.75" customHeight="1">
      <c r="A771" s="90"/>
      <c r="B771" s="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ht="15.75" customHeight="1">
      <c r="A772" s="90"/>
      <c r="B772" s="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ht="15.75" customHeight="1">
      <c r="A773" s="90"/>
      <c r="B773" s="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ht="15.75" customHeight="1">
      <c r="A774" s="90"/>
      <c r="B774" s="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ht="15.75" customHeight="1">
      <c r="A775" s="90"/>
      <c r="B775" s="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ht="15.75" customHeight="1">
      <c r="A776" s="90"/>
      <c r="B776" s="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ht="15.75" customHeight="1">
      <c r="A777" s="90"/>
      <c r="B777" s="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ht="15.75" customHeight="1">
      <c r="A778" s="90"/>
      <c r="B778" s="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ht="15.75" customHeight="1">
      <c r="A779" s="90"/>
      <c r="B779" s="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ht="15.75" customHeight="1">
      <c r="A780" s="90"/>
      <c r="B780" s="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ht="15.75" customHeight="1">
      <c r="A781" s="90"/>
      <c r="B781" s="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ht="15.75" customHeight="1">
      <c r="A782" s="90"/>
      <c r="B782" s="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ht="15.75" customHeight="1">
      <c r="A783" s="90"/>
      <c r="B783" s="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ht="15.75" customHeight="1">
      <c r="A784" s="90"/>
      <c r="B784" s="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ht="15.75" customHeight="1">
      <c r="A785" s="90"/>
      <c r="B785" s="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ht="15.75" customHeight="1">
      <c r="A786" s="90"/>
      <c r="B786" s="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ht="15.75" customHeight="1">
      <c r="A787" s="90"/>
      <c r="B787" s="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ht="15.75" customHeight="1">
      <c r="A788" s="90"/>
      <c r="B788" s="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ht="15.75" customHeight="1">
      <c r="A789" s="90"/>
      <c r="B789" s="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ht="15.75" customHeight="1">
      <c r="A790" s="90"/>
      <c r="B790" s="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ht="15.75" customHeight="1">
      <c r="A791" s="90"/>
      <c r="B791" s="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ht="15.75" customHeight="1">
      <c r="A792" s="90"/>
      <c r="B792" s="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ht="15.75" customHeight="1">
      <c r="A793" s="90"/>
      <c r="B793" s="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ht="15.75" customHeight="1">
      <c r="A794" s="90"/>
      <c r="B794" s="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ht="15.75" customHeight="1">
      <c r="A795" s="90"/>
      <c r="B795" s="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ht="15.75" customHeight="1">
      <c r="A796" s="90"/>
      <c r="B796" s="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ht="15.75" customHeight="1">
      <c r="A797" s="90"/>
      <c r="B797" s="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ht="15.75" customHeight="1">
      <c r="A798" s="90"/>
      <c r="B798" s="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ht="15.75" customHeight="1">
      <c r="A799" s="90"/>
      <c r="B799" s="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ht="15.75" customHeight="1">
      <c r="A800" s="90"/>
      <c r="B800" s="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ht="15.75" customHeight="1">
      <c r="A801" s="90"/>
      <c r="B801" s="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ht="15.75" customHeight="1">
      <c r="A802" s="90"/>
      <c r="B802" s="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ht="15.75" customHeight="1">
      <c r="A803" s="90"/>
      <c r="B803" s="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ht="15.75" customHeight="1">
      <c r="A804" s="90"/>
      <c r="B804" s="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ht="15.75" customHeight="1">
      <c r="A805" s="90"/>
      <c r="B805" s="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ht="15.75" customHeight="1">
      <c r="A806" s="90"/>
      <c r="B806" s="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ht="15.75" customHeight="1">
      <c r="A807" s="90"/>
      <c r="B807" s="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ht="15.75" customHeight="1">
      <c r="A808" s="90"/>
      <c r="B808" s="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ht="15.75" customHeight="1">
      <c r="A809" s="90"/>
      <c r="B809" s="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ht="15.75" customHeight="1">
      <c r="A810" s="90"/>
      <c r="B810" s="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ht="15.75" customHeight="1">
      <c r="A811" s="90"/>
      <c r="B811" s="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ht="15.75" customHeight="1">
      <c r="A812" s="90"/>
      <c r="B812" s="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ht="15.75" customHeight="1">
      <c r="A813" s="90"/>
      <c r="B813" s="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ht="15.75" customHeight="1">
      <c r="A814" s="90"/>
      <c r="B814" s="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ht="15.75" customHeight="1">
      <c r="A815" s="90"/>
      <c r="B815" s="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ht="15.75" customHeight="1">
      <c r="A816" s="90"/>
      <c r="B816" s="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ht="15.75" customHeight="1">
      <c r="A817" s="90"/>
      <c r="B817" s="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ht="15.75" customHeight="1">
      <c r="A818" s="90"/>
      <c r="B818" s="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ht="15.75" customHeight="1">
      <c r="A819" s="90"/>
      <c r="B819" s="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ht="15.75" customHeight="1">
      <c r="A820" s="90"/>
      <c r="B820" s="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ht="15.75" customHeight="1">
      <c r="A821" s="90"/>
      <c r="B821" s="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ht="15.75" customHeight="1">
      <c r="A822" s="90"/>
      <c r="B822" s="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ht="15.75" customHeight="1">
      <c r="A823" s="90"/>
      <c r="B823" s="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ht="15.75" customHeight="1">
      <c r="A824" s="90"/>
      <c r="B824" s="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ht="15.75" customHeight="1">
      <c r="A825" s="90"/>
      <c r="B825" s="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ht="15.75" customHeight="1">
      <c r="A826" s="90"/>
      <c r="B826" s="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ht="15.75" customHeight="1">
      <c r="A827" s="90"/>
      <c r="B827" s="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ht="15.75" customHeight="1">
      <c r="A828" s="90"/>
      <c r="B828" s="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ht="15.75" customHeight="1">
      <c r="A829" s="90"/>
      <c r="B829" s="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ht="15.75" customHeight="1">
      <c r="A830" s="90"/>
      <c r="B830" s="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ht="15.75" customHeight="1">
      <c r="A831" s="90"/>
      <c r="B831" s="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ht="15.75" customHeight="1">
      <c r="A832" s="90"/>
      <c r="B832" s="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ht="15.75" customHeight="1">
      <c r="A833" s="90"/>
      <c r="B833" s="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ht="15.75" customHeight="1">
      <c r="A834" s="90"/>
      <c r="B834" s="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ht="15.75" customHeight="1">
      <c r="A835" s="90"/>
      <c r="B835" s="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ht="15.75" customHeight="1">
      <c r="A836" s="90"/>
      <c r="B836" s="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ht="15.75" customHeight="1">
      <c r="A837" s="90"/>
      <c r="B837" s="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ht="15.75" customHeight="1">
      <c r="A838" s="90"/>
      <c r="B838" s="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ht="15.75" customHeight="1">
      <c r="A839" s="90"/>
      <c r="B839" s="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ht="15.75" customHeight="1">
      <c r="A840" s="90"/>
      <c r="B840" s="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ht="15.75" customHeight="1">
      <c r="A841" s="90"/>
      <c r="B841" s="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ht="15.75" customHeight="1">
      <c r="A842" s="90"/>
      <c r="B842" s="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ht="15.75" customHeight="1">
      <c r="A843" s="90"/>
      <c r="B843" s="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ht="15.75" customHeight="1">
      <c r="A844" s="90"/>
      <c r="B844" s="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ht="15.75" customHeight="1">
      <c r="A845" s="90"/>
      <c r="B845" s="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ht="15.75" customHeight="1">
      <c r="A846" s="90"/>
      <c r="B846" s="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ht="15.75" customHeight="1">
      <c r="A847" s="90"/>
      <c r="B847" s="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ht="15.75" customHeight="1">
      <c r="A848" s="90"/>
      <c r="B848" s="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ht="15.75" customHeight="1">
      <c r="A849" s="90"/>
      <c r="B849" s="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ht="15.75" customHeight="1">
      <c r="A850" s="90"/>
      <c r="B850" s="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ht="15.75" customHeight="1">
      <c r="A851" s="90"/>
      <c r="B851" s="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ht="15.75" customHeight="1">
      <c r="A852" s="90"/>
      <c r="B852" s="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ht="15.75" customHeight="1">
      <c r="A853" s="90"/>
      <c r="B853" s="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ht="15.75" customHeight="1">
      <c r="A854" s="90"/>
      <c r="B854" s="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ht="15.75" customHeight="1">
      <c r="A855" s="90"/>
      <c r="B855" s="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ht="15.75" customHeight="1">
      <c r="A856" s="90"/>
      <c r="B856" s="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ht="15.75" customHeight="1">
      <c r="A857" s="90"/>
      <c r="B857" s="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ht="15.75" customHeight="1">
      <c r="A858" s="90"/>
      <c r="B858" s="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ht="15.75" customHeight="1">
      <c r="A859" s="90"/>
      <c r="B859" s="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ht="15.75" customHeight="1">
      <c r="A860" s="90"/>
      <c r="B860" s="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ht="15.75" customHeight="1">
      <c r="A861" s="90"/>
      <c r="B861" s="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ht="15.75" customHeight="1">
      <c r="A862" s="90"/>
      <c r="B862" s="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ht="15.75" customHeight="1">
      <c r="A863" s="90"/>
      <c r="B863" s="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ht="15.75" customHeight="1">
      <c r="A864" s="90"/>
      <c r="B864" s="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ht="15.75" customHeight="1">
      <c r="A865" s="90"/>
      <c r="B865" s="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ht="15.75" customHeight="1">
      <c r="A866" s="90"/>
      <c r="B866" s="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ht="15.75" customHeight="1">
      <c r="A867" s="90"/>
      <c r="B867" s="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ht="15.75" customHeight="1">
      <c r="A868" s="90"/>
      <c r="B868" s="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ht="15.75" customHeight="1">
      <c r="A869" s="90"/>
      <c r="B869" s="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ht="15.75" customHeight="1">
      <c r="A870" s="90"/>
      <c r="B870" s="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ht="15.75" customHeight="1">
      <c r="A871" s="90"/>
      <c r="B871" s="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ht="15.75" customHeight="1">
      <c r="A872" s="90"/>
      <c r="B872" s="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ht="15.75" customHeight="1">
      <c r="A873" s="90"/>
      <c r="B873" s="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ht="15.75" customHeight="1">
      <c r="A874" s="90"/>
      <c r="B874" s="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ht="15.75" customHeight="1">
      <c r="A875" s="90"/>
      <c r="B875" s="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ht="15.75" customHeight="1">
      <c r="A876" s="90"/>
      <c r="B876" s="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ht="15.75" customHeight="1">
      <c r="A877" s="90"/>
      <c r="B877" s="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ht="15.75" customHeight="1">
      <c r="A878" s="90"/>
      <c r="B878" s="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ht="15.75" customHeight="1">
      <c r="A879" s="90"/>
      <c r="B879" s="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ht="15.75" customHeight="1">
      <c r="A880" s="90"/>
      <c r="B880" s="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ht="15.75" customHeight="1">
      <c r="A881" s="90"/>
      <c r="B881" s="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ht="15.75" customHeight="1">
      <c r="A882" s="90"/>
      <c r="B882" s="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ht="15.75" customHeight="1">
      <c r="A883" s="90"/>
      <c r="B883" s="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ht="15.75" customHeight="1">
      <c r="A884" s="90"/>
      <c r="B884" s="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ht="15.75" customHeight="1">
      <c r="A885" s="90"/>
      <c r="B885" s="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ht="15.75" customHeight="1">
      <c r="A886" s="90"/>
      <c r="B886" s="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ht="15.75" customHeight="1">
      <c r="A887" s="90"/>
      <c r="B887" s="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ht="15.75" customHeight="1">
      <c r="A888" s="90"/>
      <c r="B888" s="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ht="15.75" customHeight="1">
      <c r="A889" s="90"/>
      <c r="B889" s="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ht="15.75" customHeight="1">
      <c r="A890" s="90"/>
      <c r="B890" s="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ht="15.75" customHeight="1">
      <c r="A891" s="90"/>
      <c r="B891" s="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ht="15.75" customHeight="1">
      <c r="A892" s="90"/>
      <c r="B892" s="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ht="15.75" customHeight="1">
      <c r="A893" s="90"/>
      <c r="B893" s="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ht="15.75" customHeight="1">
      <c r="A894" s="90"/>
      <c r="B894" s="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ht="15.75" customHeight="1">
      <c r="A895" s="90"/>
      <c r="B895" s="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ht="15.75" customHeight="1">
      <c r="A896" s="90"/>
      <c r="B896" s="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ht="15.75" customHeight="1">
      <c r="A897" s="90"/>
      <c r="B897" s="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ht="15.75" customHeight="1">
      <c r="A898" s="90"/>
      <c r="B898" s="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ht="15.75" customHeight="1">
      <c r="A899" s="90"/>
      <c r="B899" s="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ht="15.75" customHeight="1">
      <c r="A900" s="90"/>
      <c r="B900" s="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ht="15.75" customHeight="1">
      <c r="A901" s="90"/>
      <c r="B901" s="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ht="15.75" customHeight="1">
      <c r="A902" s="90"/>
      <c r="B902" s="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ht="15.75" customHeight="1">
      <c r="A903" s="90"/>
      <c r="B903" s="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ht="15.75" customHeight="1">
      <c r="A904" s="90"/>
      <c r="B904" s="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ht="15.75" customHeight="1">
      <c r="A905" s="90"/>
      <c r="B905" s="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ht="15.75" customHeight="1">
      <c r="A906" s="90"/>
      <c r="B906" s="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ht="15.75" customHeight="1">
      <c r="A907" s="90"/>
      <c r="B907" s="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ht="15.75" customHeight="1">
      <c r="A908" s="90"/>
      <c r="B908" s="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ht="15.75" customHeight="1">
      <c r="A909" s="90"/>
      <c r="B909" s="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ht="15.75" customHeight="1">
      <c r="A910" s="90"/>
      <c r="B910" s="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ht="15.75" customHeight="1">
      <c r="A911" s="90"/>
      <c r="B911" s="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ht="15.75" customHeight="1">
      <c r="A912" s="90"/>
      <c r="B912" s="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ht="15.75" customHeight="1">
      <c r="A913" s="90"/>
      <c r="B913" s="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ht="15.75" customHeight="1">
      <c r="A914" s="90"/>
      <c r="B914" s="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ht="15.75" customHeight="1">
      <c r="A915" s="90"/>
      <c r="B915" s="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ht="15.75" customHeight="1">
      <c r="A916" s="90"/>
      <c r="B916" s="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ht="15.75" customHeight="1">
      <c r="A917" s="90"/>
      <c r="B917" s="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ht="15.75" customHeight="1">
      <c r="A918" s="90"/>
      <c r="B918" s="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ht="15.75" customHeight="1">
      <c r="A919" s="90"/>
      <c r="B919" s="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ht="15.75" customHeight="1">
      <c r="A920" s="90"/>
      <c r="B920" s="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ht="15.75" customHeight="1">
      <c r="A921" s="90"/>
      <c r="B921" s="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ht="15.75" customHeight="1">
      <c r="A922" s="90"/>
      <c r="B922" s="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ht="15.75" customHeight="1">
      <c r="A923" s="90"/>
      <c r="B923" s="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ht="15.75" customHeight="1">
      <c r="A924" s="90"/>
      <c r="B924" s="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ht="15.75" customHeight="1">
      <c r="A925" s="90"/>
      <c r="B925" s="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ht="15.75" customHeight="1">
      <c r="A926" s="90"/>
      <c r="B926" s="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ht="15.75" customHeight="1">
      <c r="A927" s="90"/>
      <c r="B927" s="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ht="15.75" customHeight="1">
      <c r="A928" s="90"/>
      <c r="B928" s="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ht="15.75" customHeight="1">
      <c r="A929" s="90"/>
      <c r="B929" s="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ht="15.75" customHeight="1">
      <c r="A930" s="90"/>
      <c r="B930" s="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ht="15.75" customHeight="1">
      <c r="A931" s="90"/>
      <c r="B931" s="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ht="15.75" customHeight="1">
      <c r="A932" s="90"/>
      <c r="B932" s="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ht="15.75" customHeight="1">
      <c r="A933" s="90"/>
      <c r="B933" s="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ht="15.75" customHeight="1">
      <c r="A934" s="90"/>
      <c r="B934" s="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ht="15.75" customHeight="1">
      <c r="A935" s="90"/>
      <c r="B935" s="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ht="15.75" customHeight="1">
      <c r="A936" s="90"/>
      <c r="B936" s="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ht="15.75" customHeight="1">
      <c r="A937" s="90"/>
      <c r="B937" s="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ht="15.75" customHeight="1">
      <c r="A938" s="90"/>
      <c r="B938" s="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ht="15.75" customHeight="1">
      <c r="A939" s="90"/>
      <c r="B939" s="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ht="15.75" customHeight="1">
      <c r="A940" s="90"/>
      <c r="B940" s="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ht="15.75" customHeight="1">
      <c r="A941" s="90"/>
      <c r="B941" s="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ht="15.75" customHeight="1">
      <c r="A942" s="90"/>
      <c r="B942" s="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ht="15.75" customHeight="1">
      <c r="A943" s="90"/>
      <c r="B943" s="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ht="15.75" customHeight="1">
      <c r="A944" s="90"/>
      <c r="B944" s="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ht="15.75" customHeight="1">
      <c r="A945" s="90"/>
      <c r="B945" s="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ht="15.75" customHeight="1">
      <c r="A946" s="90"/>
      <c r="B946" s="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ht="15.75" customHeight="1">
      <c r="A947" s="90"/>
      <c r="B947" s="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ht="15.75" customHeight="1">
      <c r="A948" s="90"/>
      <c r="B948" s="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ht="15.75" customHeight="1">
      <c r="A949" s="90"/>
      <c r="B949" s="91"/>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ht="15.75" customHeight="1">
      <c r="A950" s="90"/>
      <c r="B950" s="91"/>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ht="15.75" customHeight="1">
      <c r="A951" s="90"/>
      <c r="B951" s="91"/>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ht="15.75" customHeight="1">
      <c r="A952" s="90"/>
      <c r="B952" s="91"/>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ht="15.75" customHeight="1">
      <c r="A953" s="90"/>
      <c r="B953" s="91"/>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ht="15.75" customHeight="1">
      <c r="A954" s="90"/>
      <c r="B954" s="91"/>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ht="15.75" customHeight="1">
      <c r="A955" s="90"/>
      <c r="B955" s="91"/>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ht="15.75" customHeight="1">
      <c r="A956" s="90"/>
      <c r="B956" s="91"/>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ht="15.75" customHeight="1">
      <c r="A957" s="90"/>
      <c r="B957" s="91"/>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ht="15.75" customHeight="1">
      <c r="A958" s="90"/>
      <c r="B958" s="91"/>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ht="15.75" customHeight="1">
      <c r="A959" s="90"/>
      <c r="B959" s="91"/>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ht="15.75" customHeight="1">
      <c r="A960" s="90"/>
      <c r="B960" s="91"/>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ht="15.75" customHeight="1">
      <c r="A961" s="90"/>
      <c r="B961" s="91"/>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ht="15.75" customHeight="1">
      <c r="A962" s="90"/>
      <c r="B962" s="91"/>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ht="15.75" customHeight="1">
      <c r="A963" s="90"/>
      <c r="B963" s="91"/>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ht="15.75" customHeight="1">
      <c r="A964" s="90"/>
      <c r="B964" s="91"/>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ht="15.75" customHeight="1">
      <c r="A965" s="90"/>
      <c r="B965" s="91"/>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ht="15.75" customHeight="1">
      <c r="A966" s="90"/>
      <c r="B966" s="91"/>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ht="15.75" customHeight="1">
      <c r="A967" s="90"/>
      <c r="B967" s="91"/>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ht="15.75" customHeight="1">
      <c r="A968" s="90"/>
      <c r="B968" s="91"/>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ht="15.75" customHeight="1">
      <c r="A969" s="90"/>
      <c r="B969" s="91"/>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ht="15.75" customHeight="1">
      <c r="A970" s="90"/>
      <c r="B970" s="91"/>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ht="15.75" customHeight="1">
      <c r="A971" s="90"/>
      <c r="B971" s="91"/>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ht="15.75" customHeight="1">
      <c r="A972" s="90"/>
      <c r="B972" s="91"/>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ht="15.75" customHeight="1">
      <c r="A973" s="90"/>
      <c r="B973" s="91"/>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ht="15.75" customHeight="1">
      <c r="A974" s="90"/>
      <c r="B974" s="91"/>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ht="15.75" customHeight="1">
      <c r="A975" s="90"/>
      <c r="B975" s="91"/>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ht="15.75" customHeight="1">
      <c r="A976" s="90"/>
      <c r="B976" s="91"/>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ht="15.75" customHeight="1">
      <c r="A977" s="90"/>
      <c r="B977" s="91"/>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ht="15.75" customHeight="1">
      <c r="A978" s="90"/>
      <c r="B978" s="91"/>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ht="15.75" customHeight="1">
      <c r="A979" s="90"/>
      <c r="B979" s="91"/>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ht="15.75" customHeight="1">
      <c r="A980" s="90"/>
      <c r="B980" s="91"/>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ht="15.75" customHeight="1">
      <c r="A981" s="90"/>
      <c r="B981" s="91"/>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ht="15.75" customHeight="1">
      <c r="A982" s="90"/>
      <c r="B982" s="91"/>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ht="15.75" customHeight="1">
      <c r="A983" s="90"/>
      <c r="B983" s="91"/>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ht="15.75" customHeight="1">
      <c r="A984" s="90"/>
      <c r="B984" s="91"/>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ht="15.75" customHeight="1">
      <c r="A985" s="90"/>
      <c r="B985" s="91"/>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ht="15.75" customHeight="1">
      <c r="A986" s="90"/>
      <c r="B986" s="91"/>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ht="15.75" customHeight="1">
      <c r="A987" s="90"/>
      <c r="B987" s="91"/>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ht="15.75" customHeight="1">
      <c r="A988" s="90"/>
      <c r="B988" s="91"/>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ht="15.75" customHeight="1">
      <c r="A989" s="90"/>
      <c r="B989" s="91"/>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ht="15.75" customHeight="1">
      <c r="A990" s="90"/>
      <c r="B990" s="91"/>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ht="15.75" customHeight="1">
      <c r="A991" s="90"/>
      <c r="B991" s="91"/>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ht="15.75" customHeight="1">
      <c r="A992" s="90"/>
      <c r="B992" s="91"/>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ht="15.75" customHeight="1">
      <c r="A993" s="90"/>
      <c r="B993" s="91"/>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ht="15.75" customHeight="1">
      <c r="A994" s="90"/>
      <c r="B994" s="91"/>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ht="15.75" customHeight="1">
      <c r="A995" s="90"/>
      <c r="B995" s="91"/>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ht="15.75" customHeight="1">
      <c r="A996" s="90"/>
      <c r="B996" s="91"/>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ht="15.75" customHeight="1">
      <c r="A997" s="90"/>
      <c r="B997" s="91"/>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ht="15.75" customHeight="1">
      <c r="A998" s="90"/>
      <c r="B998" s="91"/>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ht="15.75" customHeight="1">
      <c r="A999" s="90"/>
      <c r="B999" s="91"/>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spans="1:26" ht="15.75" customHeight="1">
      <c r="A1000" s="90"/>
      <c r="B1000" s="91"/>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row r="1001" spans="1:26" ht="15.75" customHeight="1">
      <c r="A1001" s="90"/>
      <c r="B1001" s="91"/>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row>
  </sheetData>
  <mergeCells count="10">
    <mergeCell ref="B10:D10"/>
    <mergeCell ref="B24:C24"/>
    <mergeCell ref="I24:K24"/>
    <mergeCell ref="A1:B1"/>
    <mergeCell ref="B3:F3"/>
    <mergeCell ref="B5:D5"/>
    <mergeCell ref="I5:K5"/>
    <mergeCell ref="B7:G7"/>
    <mergeCell ref="I7:N7"/>
    <mergeCell ref="I10:K10"/>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1- CONTAR.BLANCO 2-CONTARA</vt:lpstr>
      <vt:lpstr>3-CONTAR.SI  4-CONTAR</vt:lpstr>
      <vt:lpstr>5-CONTAR.SI.CONJUNTO</vt:lpstr>
      <vt:lpstr>6-MAX  7-MIN</vt:lpstr>
      <vt:lpstr>8-PROMEDIO  9-PROMEDIO.SI</vt:lpstr>
      <vt:lpstr>10-PROMEDIO.SI.CONJUNTO</vt:lpstr>
      <vt:lpstr>11- K-esimo Mayor 12- Menor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Alumno</dc:creator>
  <cp:keywords/>
  <dc:description/>
  <cp:lastModifiedBy>Renzo Daniel Falconi Rodriguez</cp:lastModifiedBy>
  <cp:revision/>
  <dcterms:created xsi:type="dcterms:W3CDTF">2009-10-31T15:05:39Z</dcterms:created>
  <dcterms:modified xsi:type="dcterms:W3CDTF">2022-04-20T02:34:17Z</dcterms:modified>
  <cp:category/>
  <cp:contentStatus/>
</cp:coreProperties>
</file>