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VidTect\Testing\temptes\"/>
    </mc:Choice>
  </mc:AlternateContent>
  <bookViews>
    <workbookView xWindow="0" yWindow="0" windowWidth="17256" windowHeight="7380" activeTab="1"/>
  </bookViews>
  <sheets>
    <sheet name="Sheet1 (2)" sheetId="3" r:id="rId1"/>
    <sheet name="FIX (2)" sheetId="4" r:id="rId2"/>
    <sheet name="FIX" sheetId="1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4" l="1"/>
  <c r="F3" i="4"/>
  <c r="F23" i="4"/>
  <c r="C23" i="4"/>
  <c r="B23" i="4"/>
  <c r="G22" i="4"/>
  <c r="F22" i="4"/>
  <c r="E22" i="4"/>
  <c r="D22" i="4"/>
  <c r="E21" i="4"/>
  <c r="F21" i="4" s="1"/>
  <c r="G21" i="4" s="1"/>
  <c r="D21" i="4"/>
  <c r="G20" i="4"/>
  <c r="F20" i="4"/>
  <c r="E20" i="4"/>
  <c r="D20" i="4"/>
  <c r="E19" i="4"/>
  <c r="F19" i="4" s="1"/>
  <c r="G19" i="4" s="1"/>
  <c r="D19" i="4"/>
  <c r="G18" i="4"/>
  <c r="F18" i="4"/>
  <c r="E18" i="4"/>
  <c r="D18" i="4"/>
  <c r="E17" i="4"/>
  <c r="F17" i="4" s="1"/>
  <c r="G17" i="4" s="1"/>
  <c r="D17" i="4"/>
  <c r="G16" i="4"/>
  <c r="F16" i="4"/>
  <c r="E16" i="4"/>
  <c r="D16" i="4"/>
  <c r="E15" i="4"/>
  <c r="F15" i="4" s="1"/>
  <c r="G15" i="4" s="1"/>
  <c r="D15" i="4"/>
  <c r="G14" i="4"/>
  <c r="F14" i="4"/>
  <c r="E14" i="4"/>
  <c r="D14" i="4"/>
  <c r="E13" i="4"/>
  <c r="F13" i="4" s="1"/>
  <c r="G13" i="4" s="1"/>
  <c r="D13" i="4"/>
  <c r="G12" i="4"/>
  <c r="F12" i="4"/>
  <c r="E12" i="4"/>
  <c r="D12" i="4"/>
  <c r="E11" i="4"/>
  <c r="F11" i="4" s="1"/>
  <c r="G11" i="4" s="1"/>
  <c r="D11" i="4"/>
  <c r="G10" i="4"/>
  <c r="F10" i="4"/>
  <c r="E10" i="4"/>
  <c r="D10" i="4"/>
  <c r="E9" i="4"/>
  <c r="F9" i="4" s="1"/>
  <c r="G9" i="4" s="1"/>
  <c r="D9" i="4"/>
  <c r="G8" i="4"/>
  <c r="F8" i="4"/>
  <c r="E8" i="4"/>
  <c r="D8" i="4"/>
  <c r="E7" i="4"/>
  <c r="F7" i="4" s="1"/>
  <c r="G7" i="4" s="1"/>
  <c r="D7" i="4"/>
  <c r="G6" i="4"/>
  <c r="F6" i="4"/>
  <c r="E6" i="4"/>
  <c r="D6" i="4"/>
  <c r="E5" i="4"/>
  <c r="F5" i="4" s="1"/>
  <c r="G5" i="4" s="1"/>
  <c r="D5" i="4"/>
  <c r="G4" i="4"/>
  <c r="F4" i="4"/>
  <c r="E4" i="4"/>
  <c r="D4" i="4"/>
  <c r="E3" i="4"/>
  <c r="G3" i="4" s="1"/>
  <c r="D3" i="4"/>
  <c r="D23" i="4" s="1"/>
  <c r="E4" i="1"/>
  <c r="E5" i="1"/>
  <c r="E6" i="1"/>
  <c r="E7" i="1"/>
  <c r="E8" i="1"/>
  <c r="E9" i="1"/>
  <c r="F9" i="1" s="1"/>
  <c r="G9" i="1" s="1"/>
  <c r="E10" i="1"/>
  <c r="E11" i="1"/>
  <c r="F11" i="1" s="1"/>
  <c r="G11" i="1" s="1"/>
  <c r="E12" i="1"/>
  <c r="E13" i="1"/>
  <c r="E14" i="1"/>
  <c r="E15" i="1"/>
  <c r="E16" i="1"/>
  <c r="F16" i="1" s="1"/>
  <c r="G16" i="1" s="1"/>
  <c r="E17" i="1"/>
  <c r="F17" i="1" s="1"/>
  <c r="G17" i="1" s="1"/>
  <c r="E18" i="1"/>
  <c r="E19" i="1"/>
  <c r="E20" i="1"/>
  <c r="E21" i="1"/>
  <c r="E22" i="1"/>
  <c r="E3" i="1"/>
  <c r="D22" i="1"/>
  <c r="F22" i="1"/>
  <c r="G22" i="1" s="1"/>
  <c r="D21" i="1"/>
  <c r="F21" i="1"/>
  <c r="G21" i="1" s="1"/>
  <c r="F14" i="1"/>
  <c r="G14" i="1" s="1"/>
  <c r="F12" i="1"/>
  <c r="G12" i="1" s="1"/>
  <c r="F15" i="1"/>
  <c r="G15" i="1" s="1"/>
  <c r="F19" i="1"/>
  <c r="G19" i="1" s="1"/>
  <c r="F20" i="1"/>
  <c r="G20" i="1" s="1"/>
  <c r="D20" i="1"/>
  <c r="F6" i="1"/>
  <c r="G6" i="1" s="1"/>
  <c r="F10" i="1"/>
  <c r="G10" i="1" s="1"/>
  <c r="F13" i="1"/>
  <c r="G13" i="1" s="1"/>
  <c r="F18" i="1"/>
  <c r="G18" i="1" s="1"/>
  <c r="D19" i="1"/>
  <c r="D17" i="1"/>
  <c r="D15" i="1"/>
  <c r="D18" i="1"/>
  <c r="D16" i="1"/>
  <c r="D14" i="1"/>
  <c r="D13" i="1"/>
  <c r="D12" i="1"/>
  <c r="D11" i="1"/>
  <c r="D10" i="1"/>
  <c r="E9" i="3"/>
  <c r="F9" i="3" s="1"/>
  <c r="G9" i="3" s="1"/>
  <c r="E8" i="3"/>
  <c r="F8" i="3" s="1"/>
  <c r="G8" i="3" s="1"/>
  <c r="E7" i="3"/>
  <c r="E6" i="3"/>
  <c r="E5" i="3"/>
  <c r="F5" i="3" s="1"/>
  <c r="G5" i="3" s="1"/>
  <c r="E4" i="3"/>
  <c r="F4" i="3" s="1"/>
  <c r="G4" i="3" s="1"/>
  <c r="F6" i="3"/>
  <c r="G6" i="3" s="1"/>
  <c r="F7" i="3"/>
  <c r="G7" i="3" s="1"/>
  <c r="E3" i="3"/>
  <c r="D23" i="3"/>
  <c r="C23" i="3"/>
  <c r="B23" i="3"/>
  <c r="D9" i="3"/>
  <c r="D8" i="3"/>
  <c r="D7" i="3"/>
  <c r="D6" i="3"/>
  <c r="D5" i="3"/>
  <c r="D4" i="3"/>
  <c r="D3" i="3"/>
  <c r="B23" i="1"/>
  <c r="C23" i="1"/>
  <c r="D9" i="1"/>
  <c r="D6" i="1"/>
  <c r="D7" i="1"/>
  <c r="E23" i="4" l="1"/>
  <c r="E23" i="3"/>
  <c r="F3" i="3"/>
  <c r="G3" i="3" s="1"/>
  <c r="F23" i="3" s="1"/>
  <c r="E23" i="1"/>
  <c r="F4" i="1"/>
  <c r="G4" i="1" s="1"/>
  <c r="F5" i="1"/>
  <c r="G5" i="1" s="1"/>
  <c r="F7" i="1"/>
  <c r="G7" i="1" s="1"/>
  <c r="F8" i="1"/>
  <c r="G8" i="1" s="1"/>
  <c r="D8" i="1"/>
  <c r="F3" i="1" l="1"/>
  <c r="G3" i="1" s="1"/>
  <c r="F23" i="1" s="1"/>
  <c r="D4" i="1"/>
  <c r="D5" i="1"/>
  <c r="D3" i="1"/>
  <c r="D23" i="1" l="1"/>
</calcChain>
</file>

<file path=xl/sharedStrings.xml><?xml version="1.0" encoding="utf-8"?>
<sst xmlns="http://schemas.openxmlformats.org/spreadsheetml/2006/main" count="20" uniqueCount="12">
  <si>
    <t>MLX</t>
  </si>
  <si>
    <t>Mean</t>
  </si>
  <si>
    <t>Termo Gun</t>
  </si>
  <si>
    <t>x = (y-95,067)/-1,6571</t>
  </si>
  <si>
    <t>Hasil kalibrasi</t>
  </si>
  <si>
    <t>Selisih C-B</t>
  </si>
  <si>
    <t>Selisih E-B</t>
  </si>
  <si>
    <t>ThermoGun YNA-800</t>
  </si>
  <si>
    <t>MLX90614 DCI</t>
  </si>
  <si>
    <t>Selisih Suhu Sebelum Kalibrasi (MLX dengan ThermoGun)</t>
  </si>
  <si>
    <t>Selisih Suhu Setelah Kalibrasi dengan ThermoGun</t>
  </si>
  <si>
    <t>MLX90614 DCI Setelah Kalibrasi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</si>
</sst>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"/>
      <scheme val="minor"/>
    </font>
    <font>
      <sz val="11"/>
      <name val="Calibri"/>
      <family val="2"/>
      <charset val="1"/>
      <scheme val="minor"/>
    </font>
    <font>
      <b/>
      <sz val="11"/>
      <color theme="1"/>
      <name val="Humnst777 Cn BT"/>
      <family val="2"/>
    </font>
    <font>
      <b/>
      <sz val="11"/>
      <color theme="0"/>
      <name val="Century Gothic"/>
      <family val="2"/>
    </font>
    <font>
      <sz val="10"/>
      <color theme="1"/>
      <name val="Century Gothic"/>
      <family val="2"/>
    </font>
    <font>
      <sz val="1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009999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/>
    </xf>
    <xf numFmtId="0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99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Perbandingan Pengukuran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185135311088726"/>
                  <c:y val="4.76823794338567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'Sheet1 (2)'!$B$3:$B$18</c:f>
              <c:numCache>
                <c:formatCode>General</c:formatCode>
                <c:ptCount val="16"/>
                <c:pt idx="0">
                  <c:v>36.200000000000003</c:v>
                </c:pt>
                <c:pt idx="1">
                  <c:v>36.4</c:v>
                </c:pt>
                <c:pt idx="2">
                  <c:v>36.4</c:v>
                </c:pt>
                <c:pt idx="3">
                  <c:v>36.4</c:v>
                </c:pt>
                <c:pt idx="4">
                  <c:v>36.299999999999997</c:v>
                </c:pt>
                <c:pt idx="5">
                  <c:v>36.4</c:v>
                </c:pt>
                <c:pt idx="6">
                  <c:v>36.700000000000003</c:v>
                </c:pt>
              </c:numCache>
            </c:numRef>
          </c:xVal>
          <c:yVal>
            <c:numRef>
              <c:f>'Sheet1 (2)'!$C$3:$C$18</c:f>
              <c:numCache>
                <c:formatCode>General</c:formatCode>
                <c:ptCount val="16"/>
                <c:pt idx="0">
                  <c:v>34.950000000000003</c:v>
                </c:pt>
                <c:pt idx="1">
                  <c:v>35.29</c:v>
                </c:pt>
                <c:pt idx="2">
                  <c:v>34.630000000000003</c:v>
                </c:pt>
                <c:pt idx="3">
                  <c:v>33.81</c:v>
                </c:pt>
                <c:pt idx="4">
                  <c:v>35.409999999999997</c:v>
                </c:pt>
                <c:pt idx="5">
                  <c:v>34.81</c:v>
                </c:pt>
                <c:pt idx="6">
                  <c:v>34.33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D8-4237-8AA3-EFBCE5004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688128"/>
        <c:axId val="395684800"/>
      </c:scatterChart>
      <c:valAx>
        <c:axId val="39568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Termo Gun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84800"/>
        <c:crosses val="autoZero"/>
        <c:crossBetween val="midCat"/>
      </c:valAx>
      <c:valAx>
        <c:axId val="39568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MLX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8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Verdana" panose="020B0604030504040204" pitchFamily="34" charset="0"/>
                <a:cs typeface="+mn-cs"/>
              </a:defRPr>
            </a:pPr>
            <a:r>
              <a:rPr lang="en-US" b="1"/>
              <a:t>Perbandingan Pengkuran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Verdana" panose="020B0604030504040204" pitchFamily="34" charset="0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880191609836079"/>
                  <c:y val="0.121582145190647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Century Gothic" panose="020B0502020202020204" pitchFamily="34" charset="0"/>
                      <a:ea typeface="Verdana" panose="020B0604030504040204" pitchFamily="34" charset="0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'FIX (2)'!$B$3:$B$22</c:f>
              <c:numCache>
                <c:formatCode>General</c:formatCode>
                <c:ptCount val="20"/>
                <c:pt idx="0">
                  <c:v>36.200000000000003</c:v>
                </c:pt>
                <c:pt idx="1">
                  <c:v>36.4</c:v>
                </c:pt>
                <c:pt idx="2">
                  <c:v>36.4</c:v>
                </c:pt>
                <c:pt idx="3">
                  <c:v>36.4</c:v>
                </c:pt>
                <c:pt idx="4">
                  <c:v>36.299999999999997</c:v>
                </c:pt>
                <c:pt idx="5">
                  <c:v>36.4</c:v>
                </c:pt>
                <c:pt idx="6">
                  <c:v>36.700000000000003</c:v>
                </c:pt>
                <c:pt idx="7">
                  <c:v>36.5</c:v>
                </c:pt>
                <c:pt idx="8">
                  <c:v>36.299999999999997</c:v>
                </c:pt>
                <c:pt idx="9">
                  <c:v>36.6</c:v>
                </c:pt>
                <c:pt idx="10">
                  <c:v>36.299999999999997</c:v>
                </c:pt>
                <c:pt idx="11">
                  <c:v>36.4</c:v>
                </c:pt>
                <c:pt idx="12">
                  <c:v>36.5</c:v>
                </c:pt>
                <c:pt idx="13">
                  <c:v>36.4</c:v>
                </c:pt>
                <c:pt idx="14">
                  <c:v>36.299999999999997</c:v>
                </c:pt>
                <c:pt idx="15">
                  <c:v>36.4</c:v>
                </c:pt>
                <c:pt idx="16">
                  <c:v>36.299999999999997</c:v>
                </c:pt>
                <c:pt idx="17">
                  <c:v>36.4</c:v>
                </c:pt>
                <c:pt idx="18">
                  <c:v>36.4</c:v>
                </c:pt>
                <c:pt idx="19">
                  <c:v>36.299999999999997</c:v>
                </c:pt>
              </c:numCache>
            </c:numRef>
          </c:xVal>
          <c:yVal>
            <c:numRef>
              <c:f>'FIX (2)'!$C$3:$C$22</c:f>
              <c:numCache>
                <c:formatCode>General</c:formatCode>
                <c:ptCount val="20"/>
                <c:pt idx="0">
                  <c:v>34.950000000000003</c:v>
                </c:pt>
                <c:pt idx="1">
                  <c:v>35.29</c:v>
                </c:pt>
                <c:pt idx="2">
                  <c:v>34.630000000000003</c:v>
                </c:pt>
                <c:pt idx="3">
                  <c:v>33.81</c:v>
                </c:pt>
                <c:pt idx="4">
                  <c:v>35.409999999999997</c:v>
                </c:pt>
                <c:pt idx="5">
                  <c:v>34.81</c:v>
                </c:pt>
                <c:pt idx="6">
                  <c:v>34.33</c:v>
                </c:pt>
                <c:pt idx="7">
                  <c:v>34.79</c:v>
                </c:pt>
                <c:pt idx="8">
                  <c:v>35.07</c:v>
                </c:pt>
                <c:pt idx="9">
                  <c:v>35.19</c:v>
                </c:pt>
                <c:pt idx="10">
                  <c:v>34.909999999999997</c:v>
                </c:pt>
                <c:pt idx="11">
                  <c:v>34.67</c:v>
                </c:pt>
                <c:pt idx="12">
                  <c:v>34.71</c:v>
                </c:pt>
                <c:pt idx="13">
                  <c:v>34.75</c:v>
                </c:pt>
                <c:pt idx="14">
                  <c:v>35.07</c:v>
                </c:pt>
                <c:pt idx="15">
                  <c:v>34.590000000000003</c:v>
                </c:pt>
                <c:pt idx="16">
                  <c:v>34.97</c:v>
                </c:pt>
                <c:pt idx="17">
                  <c:v>35.090000000000003</c:v>
                </c:pt>
                <c:pt idx="18">
                  <c:v>34.71</c:v>
                </c:pt>
                <c:pt idx="19">
                  <c:v>35.01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3-4C66-A064-8251143B4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688128"/>
        <c:axId val="395684800"/>
      </c:scatterChart>
      <c:valAx>
        <c:axId val="39568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Verdana" panose="020B0604030504040204" pitchFamily="34" charset="0"/>
                    <a:cs typeface="+mn-cs"/>
                  </a:defRPr>
                </a:pPr>
                <a:r>
                  <a:rPr lang="id-ID" b="1"/>
                  <a:t>T</a:t>
                </a:r>
                <a:r>
                  <a:rPr lang="en-US" b="1"/>
                  <a:t>hermo</a:t>
                </a:r>
                <a:r>
                  <a:rPr lang="id-ID" b="1"/>
                  <a:t>Gun</a:t>
                </a:r>
                <a:r>
                  <a:rPr lang="en-US" b="1"/>
                  <a:t> YNA-800</a:t>
                </a:r>
                <a:endParaRPr lang="id-ID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Gothic" panose="020B0502020202020204" pitchFamily="34" charset="0"/>
                  <a:ea typeface="Verdana" panose="020B0604030504040204" pitchFamily="34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Verdana" panose="020B0604030504040204" pitchFamily="34" charset="0"/>
                <a:cs typeface="+mn-cs"/>
              </a:defRPr>
            </a:pPr>
            <a:endParaRPr lang="en-US"/>
          </a:p>
        </c:txPr>
        <c:crossAx val="395684800"/>
        <c:crosses val="autoZero"/>
        <c:crossBetween val="midCat"/>
      </c:valAx>
      <c:valAx>
        <c:axId val="39568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Verdana" panose="020B0604030504040204" pitchFamily="34" charset="0"/>
                    <a:cs typeface="+mn-cs"/>
                  </a:defRPr>
                </a:pPr>
                <a:r>
                  <a:rPr lang="id-ID" b="1"/>
                  <a:t>MLX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Gothic" panose="020B0502020202020204" pitchFamily="34" charset="0"/>
                  <a:ea typeface="Verdana" panose="020B0604030504040204" pitchFamily="34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Verdana" panose="020B0604030504040204" pitchFamily="34" charset="0"/>
                <a:cs typeface="+mn-cs"/>
              </a:defRPr>
            </a:pPr>
            <a:endParaRPr lang="en-US"/>
          </a:p>
        </c:txPr>
        <c:crossAx val="39568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  <a:ea typeface="Verdan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1147711464265401"/>
                  <c:y val="0.112218309137139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FIX!$B$3:$B$22</c:f>
              <c:numCache>
                <c:formatCode>General</c:formatCode>
                <c:ptCount val="20"/>
                <c:pt idx="0">
                  <c:v>36.200000000000003</c:v>
                </c:pt>
                <c:pt idx="1">
                  <c:v>36.4</c:v>
                </c:pt>
                <c:pt idx="2">
                  <c:v>36.4</c:v>
                </c:pt>
                <c:pt idx="3">
                  <c:v>36.4</c:v>
                </c:pt>
                <c:pt idx="4">
                  <c:v>36.299999999999997</c:v>
                </c:pt>
                <c:pt idx="5">
                  <c:v>36.4</c:v>
                </c:pt>
                <c:pt idx="6">
                  <c:v>36.700000000000003</c:v>
                </c:pt>
                <c:pt idx="7">
                  <c:v>36.5</c:v>
                </c:pt>
                <c:pt idx="8">
                  <c:v>36.299999999999997</c:v>
                </c:pt>
                <c:pt idx="9">
                  <c:v>36.6</c:v>
                </c:pt>
                <c:pt idx="10">
                  <c:v>36.299999999999997</c:v>
                </c:pt>
                <c:pt idx="11">
                  <c:v>36.4</c:v>
                </c:pt>
                <c:pt idx="12">
                  <c:v>36.5</c:v>
                </c:pt>
                <c:pt idx="13">
                  <c:v>36.4</c:v>
                </c:pt>
                <c:pt idx="14">
                  <c:v>36.299999999999997</c:v>
                </c:pt>
                <c:pt idx="15">
                  <c:v>36.4</c:v>
                </c:pt>
                <c:pt idx="16">
                  <c:v>36.299999999999997</c:v>
                </c:pt>
                <c:pt idx="17">
                  <c:v>36.4</c:v>
                </c:pt>
                <c:pt idx="18">
                  <c:v>36.4</c:v>
                </c:pt>
                <c:pt idx="19">
                  <c:v>36.299999999999997</c:v>
                </c:pt>
              </c:numCache>
            </c:numRef>
          </c:xVal>
          <c:yVal>
            <c:numRef>
              <c:f>FIX!$C$3:$C$22</c:f>
              <c:numCache>
                <c:formatCode>General</c:formatCode>
                <c:ptCount val="20"/>
                <c:pt idx="0">
                  <c:v>34.950000000000003</c:v>
                </c:pt>
                <c:pt idx="1">
                  <c:v>35.29</c:v>
                </c:pt>
                <c:pt idx="2">
                  <c:v>34.630000000000003</c:v>
                </c:pt>
                <c:pt idx="3">
                  <c:v>33.81</c:v>
                </c:pt>
                <c:pt idx="4">
                  <c:v>35.409999999999997</c:v>
                </c:pt>
                <c:pt idx="5">
                  <c:v>34.81</c:v>
                </c:pt>
                <c:pt idx="6">
                  <c:v>34.33</c:v>
                </c:pt>
                <c:pt idx="7">
                  <c:v>34.79</c:v>
                </c:pt>
                <c:pt idx="8">
                  <c:v>35.07</c:v>
                </c:pt>
                <c:pt idx="9">
                  <c:v>35.19</c:v>
                </c:pt>
                <c:pt idx="10">
                  <c:v>34.909999999999997</c:v>
                </c:pt>
                <c:pt idx="11">
                  <c:v>34.67</c:v>
                </c:pt>
                <c:pt idx="12">
                  <c:v>34.71</c:v>
                </c:pt>
                <c:pt idx="13">
                  <c:v>34.75</c:v>
                </c:pt>
                <c:pt idx="14">
                  <c:v>35.07</c:v>
                </c:pt>
                <c:pt idx="15">
                  <c:v>34.590000000000003</c:v>
                </c:pt>
                <c:pt idx="16">
                  <c:v>34.97</c:v>
                </c:pt>
                <c:pt idx="17">
                  <c:v>35.090000000000003</c:v>
                </c:pt>
                <c:pt idx="18">
                  <c:v>34.71</c:v>
                </c:pt>
                <c:pt idx="19">
                  <c:v>35.01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4C-43A9-9FF7-8718AF397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688128"/>
        <c:axId val="395684800"/>
      </c:scatterChart>
      <c:valAx>
        <c:axId val="39568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Termo Gun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84800"/>
        <c:crosses val="autoZero"/>
        <c:crossBetween val="midCat"/>
      </c:valAx>
      <c:valAx>
        <c:axId val="39568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MLX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68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434340</xdr:colOff>
      <xdr:row>10</xdr:row>
      <xdr:rowOff>114300</xdr:rowOff>
    </xdr:from>
    <xdr:to>
      <xdr:col>19</xdr:col>
      <xdr:colOff>175260</xdr:colOff>
      <xdr:row>32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C71773-D1A0-4923-8654-A50EA881B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586</xdr:colOff>
      <xdr:row>9</xdr:row>
      <xdr:rowOff>175845</xdr:rowOff>
    </xdr:from>
    <xdr:to>
      <xdr:col>19</xdr:col>
      <xdr:colOff>466298</xdr:colOff>
      <xdr:row>32</xdr:row>
      <xdr:rowOff>68238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C71773-D1A0-4923-8654-A50EA881B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586</xdr:colOff>
      <xdr:row>9</xdr:row>
      <xdr:rowOff>175845</xdr:rowOff>
    </xdr:from>
    <xdr:to>
      <xdr:col>19</xdr:col>
      <xdr:colOff>466298</xdr:colOff>
      <xdr:row>32</xdr:row>
      <xdr:rowOff>68238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C71773-D1A0-4923-8654-A50EA881B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5"/>
  <sheetViews>
    <sheetView workbookViewId="0">
      <selection activeCell="C10" sqref="C10"/>
    </sheetView>
  </sheetViews>
  <sheetFormatPr defaultRowHeight="14.4" x14ac:dyDescent="0.3"/>
  <cols>
    <col min="2" max="2" width="11.44140625" customWidth="1"/>
    <col min="6" max="6" width="9.77734375" customWidth="1"/>
  </cols>
  <sheetData>
    <row r="2" spans="2:7" x14ac:dyDescent="0.3">
      <c r="B2" t="s">
        <v>2</v>
      </c>
      <c r="C2" t="s">
        <v>0</v>
      </c>
      <c r="D2" t="s">
        <v>5</v>
      </c>
      <c r="E2" t="s">
        <v>4</v>
      </c>
      <c r="F2" t="s">
        <v>6</v>
      </c>
    </row>
    <row r="3" spans="2:7" x14ac:dyDescent="0.3">
      <c r="B3" s="1">
        <v>36.200000000000003</v>
      </c>
      <c r="C3">
        <v>34.950000000000003</v>
      </c>
      <c r="D3">
        <f>ABS(B3-C3)</f>
        <v>1.25</v>
      </c>
      <c r="E3">
        <f>(C3-95.067)/-1.6571</f>
        <v>36.278438235471597</v>
      </c>
      <c r="F3">
        <f>E3-B3</f>
        <v>7.8438235471594453E-2</v>
      </c>
      <c r="G3">
        <f>ABS(F3)</f>
        <v>7.8438235471594453E-2</v>
      </c>
    </row>
    <row r="4" spans="2:7" x14ac:dyDescent="0.3">
      <c r="B4">
        <v>36.4</v>
      </c>
      <c r="C4">
        <v>35.29</v>
      </c>
      <c r="D4">
        <f t="shared" ref="D4:D18" si="0">ABS(B4-C4)</f>
        <v>1.1099999999999994</v>
      </c>
      <c r="E4">
        <f t="shared" ref="E4:E10" si="1">(C4-95.067)/-1.6571</f>
        <v>36.07326051535815</v>
      </c>
      <c r="F4">
        <f t="shared" ref="F4:F18" si="2">E4-B4</f>
        <v>-0.32673948464184832</v>
      </c>
      <c r="G4">
        <f t="shared" ref="G4:G18" si="3">ABS(F4)</f>
        <v>0.32673948464184832</v>
      </c>
    </row>
    <row r="5" spans="2:7" x14ac:dyDescent="0.3">
      <c r="B5">
        <v>36.4</v>
      </c>
      <c r="C5">
        <v>34.630000000000003</v>
      </c>
      <c r="D5">
        <f t="shared" si="0"/>
        <v>1.769999999999996</v>
      </c>
      <c r="E5">
        <f t="shared" si="1"/>
        <v>36.471546677931322</v>
      </c>
      <c r="F5">
        <f t="shared" si="2"/>
        <v>7.1546677931323188E-2</v>
      </c>
      <c r="G5">
        <f t="shared" si="3"/>
        <v>7.1546677931323188E-2</v>
      </c>
    </row>
    <row r="6" spans="2:7" x14ac:dyDescent="0.3">
      <c r="B6">
        <v>36.4</v>
      </c>
      <c r="C6">
        <v>33.81</v>
      </c>
      <c r="D6">
        <f t="shared" si="0"/>
        <v>2.5899999999999963</v>
      </c>
      <c r="E6">
        <f t="shared" si="1"/>
        <v>36.966387061734352</v>
      </c>
      <c r="F6">
        <f t="shared" si="2"/>
        <v>0.56638706173435338</v>
      </c>
      <c r="G6">
        <f t="shared" si="3"/>
        <v>0.56638706173435338</v>
      </c>
    </row>
    <row r="7" spans="2:7" x14ac:dyDescent="0.3">
      <c r="B7">
        <v>36.299999999999997</v>
      </c>
      <c r="C7">
        <v>35.409999999999997</v>
      </c>
      <c r="D7">
        <f t="shared" si="0"/>
        <v>0.89000000000000057</v>
      </c>
      <c r="E7">
        <f t="shared" si="1"/>
        <v>36.000844849435758</v>
      </c>
      <c r="F7">
        <f t="shared" si="2"/>
        <v>-0.29915515056423914</v>
      </c>
      <c r="G7">
        <f t="shared" si="3"/>
        <v>0.29915515056423914</v>
      </c>
    </row>
    <row r="8" spans="2:7" x14ac:dyDescent="0.3">
      <c r="B8">
        <v>36.4</v>
      </c>
      <c r="C8">
        <v>34.81</v>
      </c>
      <c r="D8">
        <f t="shared" si="0"/>
        <v>1.5899999999999963</v>
      </c>
      <c r="E8">
        <f t="shared" si="1"/>
        <v>36.362923179047726</v>
      </c>
      <c r="F8">
        <f t="shared" si="2"/>
        <v>-3.7076820952272271E-2</v>
      </c>
      <c r="G8">
        <f t="shared" si="3"/>
        <v>3.7076820952272271E-2</v>
      </c>
    </row>
    <row r="9" spans="2:7" x14ac:dyDescent="0.3">
      <c r="B9">
        <v>36.700000000000003</v>
      </c>
      <c r="C9">
        <v>34.33</v>
      </c>
      <c r="D9">
        <f t="shared" si="0"/>
        <v>2.3700000000000045</v>
      </c>
      <c r="E9">
        <f t="shared" si="1"/>
        <v>36.652585842737309</v>
      </c>
      <c r="F9">
        <f t="shared" si="2"/>
        <v>-4.7414157262693379E-2</v>
      </c>
      <c r="G9">
        <f t="shared" si="3"/>
        <v>4.7414157262693379E-2</v>
      </c>
    </row>
    <row r="15" spans="2:7" x14ac:dyDescent="0.3">
      <c r="B15" s="2"/>
      <c r="C15" s="2"/>
    </row>
    <row r="23" spans="1:6" x14ac:dyDescent="0.3">
      <c r="A23" t="s">
        <v>1</v>
      </c>
      <c r="B23">
        <f>AVERAGE(B3:B22)</f>
        <v>36.4</v>
      </c>
      <c r="C23">
        <f>AVERAGE(C3:C22)</f>
        <v>34.747142857142862</v>
      </c>
      <c r="D23">
        <f>AVERAGE(D3:D22)</f>
        <v>1.6528571428571419</v>
      </c>
      <c r="E23">
        <f>AVERAGE(E3:E22)</f>
        <v>36.400855194530891</v>
      </c>
      <c r="F23">
        <f>AVERAGE(G3:G17)</f>
        <v>0.20382251265118917</v>
      </c>
    </row>
    <row r="25" spans="1:6" x14ac:dyDescent="0.3">
      <c r="B25" t="s">
        <v>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3"/>
  <sheetViews>
    <sheetView tabSelected="1" topLeftCell="A2" zoomScale="90" zoomScaleNormal="130" workbookViewId="0">
      <selection activeCell="G25" sqref="G25"/>
    </sheetView>
  </sheetViews>
  <sheetFormatPr defaultRowHeight="14.4" x14ac:dyDescent="0.3"/>
  <cols>
    <col min="2" max="2" width="13.44140625" customWidth="1"/>
    <col min="3" max="3" width="12.44140625" customWidth="1"/>
    <col min="4" max="4" width="20.6640625" customWidth="1"/>
    <col min="5" max="5" width="17.33203125" customWidth="1"/>
    <col min="6" max="6" width="1.44140625" hidden="1" customWidth="1"/>
    <col min="7" max="7" width="18.5546875" customWidth="1"/>
  </cols>
  <sheetData>
    <row r="2" spans="2:7" ht="58.8" customHeight="1" x14ac:dyDescent="0.3">
      <c r="B2" s="4" t="s">
        <v>7</v>
      </c>
      <c r="C2" s="4" t="s">
        <v>8</v>
      </c>
      <c r="D2" s="4" t="s">
        <v>9</v>
      </c>
      <c r="E2" s="4" t="s">
        <v>11</v>
      </c>
      <c r="F2" s="4" t="s">
        <v>6</v>
      </c>
      <c r="G2" s="4" t="s">
        <v>10</v>
      </c>
    </row>
    <row r="3" spans="2:7" x14ac:dyDescent="0.3">
      <c r="B3" s="6">
        <v>36.200000000000003</v>
      </c>
      <c r="C3" s="7">
        <v>34.950000000000003</v>
      </c>
      <c r="D3" s="8">
        <f>ABS(B3-C3)</f>
        <v>1.25</v>
      </c>
      <c r="E3" s="7">
        <f>(C3-73.231)/-1.0549</f>
        <v>36.288747748601757</v>
      </c>
      <c r="F3" s="7">
        <f>E3-B3</f>
        <v>8.8747748601754495E-2</v>
      </c>
      <c r="G3" s="7">
        <f>ABS(F3)</f>
        <v>8.8747748601754495E-2</v>
      </c>
    </row>
    <row r="4" spans="2:7" x14ac:dyDescent="0.3">
      <c r="B4" s="7">
        <v>36.4</v>
      </c>
      <c r="C4" s="7">
        <v>35.29</v>
      </c>
      <c r="D4" s="8">
        <f t="shared" ref="D4:D22" si="0">ABS(B4-C4)</f>
        <v>1.1099999999999994</v>
      </c>
      <c r="E4" s="7">
        <f t="shared" ref="E4:E22" si="1">(C4-73.231)/-1.0549</f>
        <v>35.966442316807274</v>
      </c>
      <c r="F4" s="7">
        <f t="shared" ref="F4:F22" si="2">E4-B4</f>
        <v>-0.43355768319272414</v>
      </c>
      <c r="G4" s="7">
        <f t="shared" ref="G4:G22" si="3">ABS(F4)</f>
        <v>0.43355768319272414</v>
      </c>
    </row>
    <row r="5" spans="2:7" x14ac:dyDescent="0.3">
      <c r="B5" s="7">
        <v>36.4</v>
      </c>
      <c r="C5" s="7">
        <v>34.630000000000003</v>
      </c>
      <c r="D5" s="8">
        <f t="shared" si="0"/>
        <v>1.769999999999996</v>
      </c>
      <c r="E5" s="7">
        <f t="shared" si="1"/>
        <v>36.592094037349504</v>
      </c>
      <c r="F5" s="7">
        <f t="shared" si="2"/>
        <v>0.1920940373495057</v>
      </c>
      <c r="G5" s="7">
        <f t="shared" si="3"/>
        <v>0.1920940373495057</v>
      </c>
    </row>
    <row r="6" spans="2:7" x14ac:dyDescent="0.3">
      <c r="B6" s="7">
        <v>36.4</v>
      </c>
      <c r="C6" s="7">
        <v>33.81</v>
      </c>
      <c r="D6" s="8">
        <f t="shared" si="0"/>
        <v>2.5899999999999963</v>
      </c>
      <c r="E6" s="7">
        <f t="shared" si="1"/>
        <v>37.369418902265615</v>
      </c>
      <c r="F6" s="7">
        <f t="shared" si="2"/>
        <v>0.96941890226561611</v>
      </c>
      <c r="G6" s="7">
        <f t="shared" si="3"/>
        <v>0.96941890226561611</v>
      </c>
    </row>
    <row r="7" spans="2:7" x14ac:dyDescent="0.3">
      <c r="B7" s="7">
        <v>36.299999999999997</v>
      </c>
      <c r="C7" s="7">
        <v>35.409999999999997</v>
      </c>
      <c r="D7" s="8">
        <f t="shared" si="0"/>
        <v>0.89000000000000057</v>
      </c>
      <c r="E7" s="7">
        <f t="shared" si="1"/>
        <v>35.852687458526873</v>
      </c>
      <c r="F7" s="7">
        <f t="shared" si="2"/>
        <v>-0.44731254147312427</v>
      </c>
      <c r="G7" s="7">
        <f t="shared" si="3"/>
        <v>0.44731254147312427</v>
      </c>
    </row>
    <row r="8" spans="2:7" x14ac:dyDescent="0.3">
      <c r="B8" s="7">
        <v>36.4</v>
      </c>
      <c r="C8" s="7">
        <v>34.81</v>
      </c>
      <c r="D8" s="8">
        <f t="shared" si="0"/>
        <v>1.5899999999999963</v>
      </c>
      <c r="E8" s="7">
        <f t="shared" si="1"/>
        <v>36.421461749928895</v>
      </c>
      <c r="F8" s="7">
        <f t="shared" si="2"/>
        <v>2.1461749928896268E-2</v>
      </c>
      <c r="G8" s="7">
        <f t="shared" si="3"/>
        <v>2.1461749928896268E-2</v>
      </c>
    </row>
    <row r="9" spans="2:7" x14ac:dyDescent="0.3">
      <c r="B9" s="7">
        <v>36.700000000000003</v>
      </c>
      <c r="C9" s="7">
        <v>34.33</v>
      </c>
      <c r="D9" s="8">
        <f t="shared" si="0"/>
        <v>2.3700000000000045</v>
      </c>
      <c r="E9" s="7">
        <f t="shared" si="1"/>
        <v>36.876481183050522</v>
      </c>
      <c r="F9" s="7">
        <f t="shared" si="2"/>
        <v>0.17648118305051952</v>
      </c>
      <c r="G9" s="7">
        <f t="shared" si="3"/>
        <v>0.17648118305051952</v>
      </c>
    </row>
    <row r="10" spans="2:7" x14ac:dyDescent="0.3">
      <c r="B10" s="7">
        <v>36.5</v>
      </c>
      <c r="C10" s="7">
        <v>34.79</v>
      </c>
      <c r="D10" s="8">
        <f t="shared" si="0"/>
        <v>1.7100000000000009</v>
      </c>
      <c r="E10" s="7">
        <f t="shared" si="1"/>
        <v>36.440420892975638</v>
      </c>
      <c r="F10" s="7">
        <f t="shared" si="2"/>
        <v>-5.9579107024362088E-2</v>
      </c>
      <c r="G10" s="7">
        <f t="shared" si="3"/>
        <v>5.9579107024362088E-2</v>
      </c>
    </row>
    <row r="11" spans="2:7" x14ac:dyDescent="0.3">
      <c r="B11" s="7">
        <v>36.299999999999997</v>
      </c>
      <c r="C11" s="7">
        <v>35.07</v>
      </c>
      <c r="D11" s="8">
        <f t="shared" si="0"/>
        <v>1.2299999999999969</v>
      </c>
      <c r="E11" s="7">
        <f t="shared" si="1"/>
        <v>36.174992890321356</v>
      </c>
      <c r="F11" s="7">
        <f t="shared" si="2"/>
        <v>-0.12500710967864137</v>
      </c>
      <c r="G11" s="7">
        <f t="shared" si="3"/>
        <v>0.12500710967864137</v>
      </c>
    </row>
    <row r="12" spans="2:7" x14ac:dyDescent="0.3">
      <c r="B12" s="7">
        <v>36.6</v>
      </c>
      <c r="C12" s="7">
        <v>35.19</v>
      </c>
      <c r="D12" s="8">
        <f t="shared" si="0"/>
        <v>1.4100000000000037</v>
      </c>
      <c r="E12" s="7">
        <f t="shared" si="1"/>
        <v>36.061238032040947</v>
      </c>
      <c r="F12" s="7">
        <f t="shared" si="2"/>
        <v>-0.53876196795905429</v>
      </c>
      <c r="G12" s="7">
        <f t="shared" si="3"/>
        <v>0.53876196795905429</v>
      </c>
    </row>
    <row r="13" spans="2:7" x14ac:dyDescent="0.3">
      <c r="B13" s="7">
        <v>36.299999999999997</v>
      </c>
      <c r="C13" s="7">
        <v>34.909999999999997</v>
      </c>
      <c r="D13" s="8">
        <f t="shared" si="0"/>
        <v>1.3900000000000006</v>
      </c>
      <c r="E13" s="7">
        <f t="shared" si="1"/>
        <v>36.326666034695229</v>
      </c>
      <c r="F13" s="7">
        <f t="shared" si="2"/>
        <v>2.6666034695232099E-2</v>
      </c>
      <c r="G13" s="7">
        <f t="shared" si="3"/>
        <v>2.6666034695232099E-2</v>
      </c>
    </row>
    <row r="14" spans="2:7" x14ac:dyDescent="0.3">
      <c r="B14" s="9">
        <v>36.4</v>
      </c>
      <c r="C14" s="9">
        <v>34.67</v>
      </c>
      <c r="D14" s="8">
        <f t="shared" si="0"/>
        <v>1.7299999999999969</v>
      </c>
      <c r="E14" s="7">
        <f t="shared" si="1"/>
        <v>36.554175751256039</v>
      </c>
      <c r="F14" s="7">
        <f t="shared" si="2"/>
        <v>0.15417575125604088</v>
      </c>
      <c r="G14" s="7">
        <f t="shared" si="3"/>
        <v>0.15417575125604088</v>
      </c>
    </row>
    <row r="15" spans="2:7" x14ac:dyDescent="0.3">
      <c r="B15" s="9">
        <v>36.5</v>
      </c>
      <c r="C15" s="9">
        <v>34.71</v>
      </c>
      <c r="D15" s="8">
        <f t="shared" si="0"/>
        <v>1.7899999999999991</v>
      </c>
      <c r="E15" s="7">
        <f t="shared" si="1"/>
        <v>36.516257465162568</v>
      </c>
      <c r="F15" s="7">
        <f t="shared" si="2"/>
        <v>1.6257465162567541E-2</v>
      </c>
      <c r="G15" s="7">
        <f t="shared" si="3"/>
        <v>1.6257465162567541E-2</v>
      </c>
    </row>
    <row r="16" spans="2:7" x14ac:dyDescent="0.3">
      <c r="B16" s="7">
        <v>36.4</v>
      </c>
      <c r="C16" s="7">
        <v>34.75</v>
      </c>
      <c r="D16" s="8">
        <f t="shared" si="0"/>
        <v>1.6499999999999986</v>
      </c>
      <c r="E16" s="7">
        <f t="shared" si="1"/>
        <v>36.478339179069103</v>
      </c>
      <c r="F16" s="7">
        <f t="shared" si="2"/>
        <v>7.8339179069104148E-2</v>
      </c>
      <c r="G16" s="7">
        <f t="shared" si="3"/>
        <v>7.8339179069104148E-2</v>
      </c>
    </row>
    <row r="17" spans="1:7" x14ac:dyDescent="0.3">
      <c r="B17" s="7">
        <v>36.299999999999997</v>
      </c>
      <c r="C17" s="7">
        <v>35.07</v>
      </c>
      <c r="D17" s="8">
        <f t="shared" si="0"/>
        <v>1.2299999999999969</v>
      </c>
      <c r="E17" s="7">
        <f t="shared" si="1"/>
        <v>36.174992890321356</v>
      </c>
      <c r="F17" s="7">
        <f t="shared" si="2"/>
        <v>-0.12500710967864137</v>
      </c>
      <c r="G17" s="7">
        <f t="shared" si="3"/>
        <v>0.12500710967864137</v>
      </c>
    </row>
    <row r="18" spans="1:7" x14ac:dyDescent="0.3">
      <c r="B18" s="7">
        <v>36.4</v>
      </c>
      <c r="C18" s="7">
        <v>34.590000000000003</v>
      </c>
      <c r="D18" s="8">
        <f t="shared" si="0"/>
        <v>1.8099999999999952</v>
      </c>
      <c r="E18" s="7">
        <f t="shared" si="1"/>
        <v>36.630012323442976</v>
      </c>
      <c r="F18" s="7">
        <f t="shared" si="2"/>
        <v>0.23001232344297762</v>
      </c>
      <c r="G18" s="7">
        <f t="shared" si="3"/>
        <v>0.23001232344297762</v>
      </c>
    </row>
    <row r="19" spans="1:7" x14ac:dyDescent="0.3">
      <c r="B19" s="7">
        <v>36.299999999999997</v>
      </c>
      <c r="C19" s="7">
        <v>34.97</v>
      </c>
      <c r="D19" s="8">
        <f t="shared" si="0"/>
        <v>1.3299999999999983</v>
      </c>
      <c r="E19" s="7">
        <f t="shared" si="1"/>
        <v>36.269788605555028</v>
      </c>
      <c r="F19" s="7">
        <f t="shared" si="2"/>
        <v>-3.0211394444968676E-2</v>
      </c>
      <c r="G19" s="7">
        <f t="shared" si="3"/>
        <v>3.0211394444968676E-2</v>
      </c>
    </row>
    <row r="20" spans="1:7" x14ac:dyDescent="0.3">
      <c r="B20" s="7">
        <v>36.4</v>
      </c>
      <c r="C20" s="7">
        <v>35.090000000000003</v>
      </c>
      <c r="D20" s="8">
        <f t="shared" si="0"/>
        <v>1.3099999999999952</v>
      </c>
      <c r="E20" s="7">
        <f t="shared" si="1"/>
        <v>36.15603374727462</v>
      </c>
      <c r="F20" s="7">
        <f t="shared" si="2"/>
        <v>-0.24396625272537875</v>
      </c>
      <c r="G20" s="7">
        <f t="shared" si="3"/>
        <v>0.24396625272537875</v>
      </c>
    </row>
    <row r="21" spans="1:7" x14ac:dyDescent="0.3">
      <c r="B21" s="7">
        <v>36.4</v>
      </c>
      <c r="C21" s="7">
        <v>34.71</v>
      </c>
      <c r="D21" s="8">
        <f t="shared" si="0"/>
        <v>1.6899999999999977</v>
      </c>
      <c r="E21" s="7">
        <f t="shared" si="1"/>
        <v>36.516257465162568</v>
      </c>
      <c r="F21" s="7">
        <f t="shared" si="2"/>
        <v>0.11625746516256896</v>
      </c>
      <c r="G21" s="7">
        <f t="shared" si="3"/>
        <v>0.11625746516256896</v>
      </c>
    </row>
    <row r="22" spans="1:7" x14ac:dyDescent="0.3">
      <c r="B22" s="7">
        <v>36.299999999999997</v>
      </c>
      <c r="C22" s="7">
        <v>35.01</v>
      </c>
      <c r="D22" s="8">
        <f t="shared" si="0"/>
        <v>1.2899999999999991</v>
      </c>
      <c r="E22" s="7">
        <f t="shared" si="1"/>
        <v>36.231870319461557</v>
      </c>
      <c r="F22" s="7">
        <f t="shared" si="2"/>
        <v>-6.8129680538440596E-2</v>
      </c>
      <c r="G22" s="7">
        <f t="shared" si="3"/>
        <v>6.8129680538440596E-2</v>
      </c>
    </row>
    <row r="23" spans="1:7" x14ac:dyDescent="0.3">
      <c r="A23" t="s">
        <v>1</v>
      </c>
      <c r="B23" s="5">
        <f>AVERAGE(B3:B22)</f>
        <v>36.394999999999996</v>
      </c>
      <c r="C23" s="5">
        <f>AVERAGE(C3:C22)</f>
        <v>34.838000000000008</v>
      </c>
      <c r="D23" s="5">
        <f>AVERAGE(D3:D22)</f>
        <v>1.5569999999999986</v>
      </c>
      <c r="E23" s="5">
        <f>AVERAGE(E3:E22)</f>
        <v>36.39491894966347</v>
      </c>
      <c r="F23" s="5">
        <f>AVERAGE(G3:G22)</f>
        <v>0.20707223433500593</v>
      </c>
      <c r="G23" s="5">
        <f>AVERAGE(G3:G22)</f>
        <v>0.20707223433500593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3"/>
  <sheetViews>
    <sheetView zoomScale="67" zoomScaleNormal="65" workbookViewId="0">
      <selection activeCell="G30" sqref="G30"/>
    </sheetView>
  </sheetViews>
  <sheetFormatPr defaultRowHeight="14.4" x14ac:dyDescent="0.3"/>
  <cols>
    <col min="2" max="2" width="11.44140625" customWidth="1"/>
    <col min="4" max="4" width="10.44140625" customWidth="1"/>
    <col min="6" max="6" width="9.77734375" customWidth="1"/>
  </cols>
  <sheetData>
    <row r="2" spans="2:7" x14ac:dyDescent="0.3">
      <c r="B2" t="s">
        <v>2</v>
      </c>
      <c r="C2" t="s">
        <v>0</v>
      </c>
      <c r="D2" t="s">
        <v>5</v>
      </c>
      <c r="E2" t="s">
        <v>4</v>
      </c>
      <c r="F2" t="s">
        <v>6</v>
      </c>
    </row>
    <row r="3" spans="2:7" x14ac:dyDescent="0.3">
      <c r="B3" s="1">
        <v>36.200000000000003</v>
      </c>
      <c r="C3">
        <v>34.950000000000003</v>
      </c>
      <c r="D3" s="3">
        <f>ABS(B3-C3)</f>
        <v>1.25</v>
      </c>
      <c r="E3">
        <f>(C3-73.231)/-1.0549</f>
        <v>36.288747748601757</v>
      </c>
      <c r="F3">
        <f>E3-B3</f>
        <v>8.8747748601754495E-2</v>
      </c>
      <c r="G3">
        <f>ABS(F3)</f>
        <v>8.8747748601754495E-2</v>
      </c>
    </row>
    <row r="4" spans="2:7" x14ac:dyDescent="0.3">
      <c r="B4">
        <v>36.4</v>
      </c>
      <c r="C4">
        <v>35.29</v>
      </c>
      <c r="D4" s="3">
        <f t="shared" ref="D4:D22" si="0">ABS(B4-C4)</f>
        <v>1.1099999999999994</v>
      </c>
      <c r="E4">
        <f t="shared" ref="E4:E22" si="1">(C4-73.231)/-1.0549</f>
        <v>35.966442316807274</v>
      </c>
      <c r="F4">
        <f t="shared" ref="F4:F22" si="2">E4-B4</f>
        <v>-0.43355768319272414</v>
      </c>
      <c r="G4">
        <f t="shared" ref="G4:G22" si="3">ABS(F4)</f>
        <v>0.43355768319272414</v>
      </c>
    </row>
    <row r="5" spans="2:7" x14ac:dyDescent="0.3">
      <c r="B5">
        <v>36.4</v>
      </c>
      <c r="C5">
        <v>34.630000000000003</v>
      </c>
      <c r="D5" s="3">
        <f t="shared" si="0"/>
        <v>1.769999999999996</v>
      </c>
      <c r="E5">
        <f t="shared" si="1"/>
        <v>36.592094037349504</v>
      </c>
      <c r="F5">
        <f t="shared" si="2"/>
        <v>0.1920940373495057</v>
      </c>
      <c r="G5">
        <f t="shared" si="3"/>
        <v>0.1920940373495057</v>
      </c>
    </row>
    <row r="6" spans="2:7" x14ac:dyDescent="0.3">
      <c r="B6">
        <v>36.4</v>
      </c>
      <c r="C6">
        <v>33.81</v>
      </c>
      <c r="D6" s="3">
        <f t="shared" si="0"/>
        <v>2.5899999999999963</v>
      </c>
      <c r="E6">
        <f t="shared" si="1"/>
        <v>37.369418902265615</v>
      </c>
      <c r="F6">
        <f t="shared" si="2"/>
        <v>0.96941890226561611</v>
      </c>
      <c r="G6">
        <f t="shared" si="3"/>
        <v>0.96941890226561611</v>
      </c>
    </row>
    <row r="7" spans="2:7" x14ac:dyDescent="0.3">
      <c r="B7">
        <v>36.299999999999997</v>
      </c>
      <c r="C7">
        <v>35.409999999999997</v>
      </c>
      <c r="D7" s="3">
        <f t="shared" si="0"/>
        <v>0.89000000000000057</v>
      </c>
      <c r="E7">
        <f t="shared" si="1"/>
        <v>35.852687458526873</v>
      </c>
      <c r="F7">
        <f t="shared" si="2"/>
        <v>-0.44731254147312427</v>
      </c>
      <c r="G7">
        <f t="shared" si="3"/>
        <v>0.44731254147312427</v>
      </c>
    </row>
    <row r="8" spans="2:7" x14ac:dyDescent="0.3">
      <c r="B8">
        <v>36.4</v>
      </c>
      <c r="C8">
        <v>34.81</v>
      </c>
      <c r="D8" s="3">
        <f t="shared" si="0"/>
        <v>1.5899999999999963</v>
      </c>
      <c r="E8">
        <f t="shared" si="1"/>
        <v>36.421461749928895</v>
      </c>
      <c r="F8">
        <f t="shared" si="2"/>
        <v>2.1461749928896268E-2</v>
      </c>
      <c r="G8">
        <f t="shared" si="3"/>
        <v>2.1461749928896268E-2</v>
      </c>
    </row>
    <row r="9" spans="2:7" x14ac:dyDescent="0.3">
      <c r="B9">
        <v>36.700000000000003</v>
      </c>
      <c r="C9">
        <v>34.33</v>
      </c>
      <c r="D9" s="3">
        <f t="shared" si="0"/>
        <v>2.3700000000000045</v>
      </c>
      <c r="E9">
        <f t="shared" si="1"/>
        <v>36.876481183050522</v>
      </c>
      <c r="F9">
        <f t="shared" si="2"/>
        <v>0.17648118305051952</v>
      </c>
      <c r="G9">
        <f t="shared" si="3"/>
        <v>0.17648118305051952</v>
      </c>
    </row>
    <row r="10" spans="2:7" x14ac:dyDescent="0.3">
      <c r="B10">
        <v>36.5</v>
      </c>
      <c r="C10">
        <v>34.79</v>
      </c>
      <c r="D10" s="3">
        <f t="shared" si="0"/>
        <v>1.7100000000000009</v>
      </c>
      <c r="E10">
        <f t="shared" si="1"/>
        <v>36.440420892975638</v>
      </c>
      <c r="F10">
        <f t="shared" si="2"/>
        <v>-5.9579107024362088E-2</v>
      </c>
      <c r="G10">
        <f t="shared" si="3"/>
        <v>5.9579107024362088E-2</v>
      </c>
    </row>
    <row r="11" spans="2:7" x14ac:dyDescent="0.3">
      <c r="B11">
        <v>36.299999999999997</v>
      </c>
      <c r="C11">
        <v>35.07</v>
      </c>
      <c r="D11" s="3">
        <f t="shared" si="0"/>
        <v>1.2299999999999969</v>
      </c>
      <c r="E11">
        <f t="shared" si="1"/>
        <v>36.174992890321356</v>
      </c>
      <c r="F11">
        <f t="shared" si="2"/>
        <v>-0.12500710967864137</v>
      </c>
      <c r="G11">
        <f t="shared" si="3"/>
        <v>0.12500710967864137</v>
      </c>
    </row>
    <row r="12" spans="2:7" x14ac:dyDescent="0.3">
      <c r="B12">
        <v>36.6</v>
      </c>
      <c r="C12">
        <v>35.19</v>
      </c>
      <c r="D12" s="3">
        <f t="shared" si="0"/>
        <v>1.4100000000000037</v>
      </c>
      <c r="E12">
        <f t="shared" si="1"/>
        <v>36.061238032040947</v>
      </c>
      <c r="F12">
        <f t="shared" si="2"/>
        <v>-0.53876196795905429</v>
      </c>
      <c r="G12">
        <f t="shared" si="3"/>
        <v>0.53876196795905429</v>
      </c>
    </row>
    <row r="13" spans="2:7" x14ac:dyDescent="0.3">
      <c r="B13">
        <v>36.299999999999997</v>
      </c>
      <c r="C13">
        <v>34.909999999999997</v>
      </c>
      <c r="D13" s="3">
        <f t="shared" si="0"/>
        <v>1.3900000000000006</v>
      </c>
      <c r="E13">
        <f t="shared" si="1"/>
        <v>36.326666034695229</v>
      </c>
      <c r="F13">
        <f t="shared" si="2"/>
        <v>2.6666034695232099E-2</v>
      </c>
      <c r="G13">
        <f t="shared" si="3"/>
        <v>2.6666034695232099E-2</v>
      </c>
    </row>
    <row r="14" spans="2:7" x14ac:dyDescent="0.3">
      <c r="B14" s="2">
        <v>36.4</v>
      </c>
      <c r="C14" s="2">
        <v>34.67</v>
      </c>
      <c r="D14" s="3">
        <f t="shared" si="0"/>
        <v>1.7299999999999969</v>
      </c>
      <c r="E14">
        <f t="shared" si="1"/>
        <v>36.554175751256039</v>
      </c>
      <c r="F14">
        <f t="shared" si="2"/>
        <v>0.15417575125604088</v>
      </c>
      <c r="G14">
        <f t="shared" si="3"/>
        <v>0.15417575125604088</v>
      </c>
    </row>
    <row r="15" spans="2:7" x14ac:dyDescent="0.3">
      <c r="B15" s="2">
        <v>36.5</v>
      </c>
      <c r="C15" s="2">
        <v>34.71</v>
      </c>
      <c r="D15" s="3">
        <f t="shared" si="0"/>
        <v>1.7899999999999991</v>
      </c>
      <c r="E15">
        <f t="shared" si="1"/>
        <v>36.516257465162568</v>
      </c>
      <c r="F15">
        <f t="shared" si="2"/>
        <v>1.6257465162567541E-2</v>
      </c>
      <c r="G15">
        <f t="shared" si="3"/>
        <v>1.6257465162567541E-2</v>
      </c>
    </row>
    <row r="16" spans="2:7" x14ac:dyDescent="0.3">
      <c r="B16">
        <v>36.4</v>
      </c>
      <c r="C16">
        <v>34.75</v>
      </c>
      <c r="D16" s="3">
        <f t="shared" si="0"/>
        <v>1.6499999999999986</v>
      </c>
      <c r="E16">
        <f t="shared" si="1"/>
        <v>36.478339179069103</v>
      </c>
      <c r="F16">
        <f t="shared" si="2"/>
        <v>7.8339179069104148E-2</v>
      </c>
      <c r="G16">
        <f t="shared" si="3"/>
        <v>7.8339179069104148E-2</v>
      </c>
    </row>
    <row r="17" spans="1:7" x14ac:dyDescent="0.3">
      <c r="B17">
        <v>36.299999999999997</v>
      </c>
      <c r="C17">
        <v>35.07</v>
      </c>
      <c r="D17" s="3">
        <f t="shared" si="0"/>
        <v>1.2299999999999969</v>
      </c>
      <c r="E17">
        <f t="shared" si="1"/>
        <v>36.174992890321356</v>
      </c>
      <c r="F17">
        <f t="shared" si="2"/>
        <v>-0.12500710967864137</v>
      </c>
      <c r="G17">
        <f t="shared" si="3"/>
        <v>0.12500710967864137</v>
      </c>
    </row>
    <row r="18" spans="1:7" x14ac:dyDescent="0.3">
      <c r="B18">
        <v>36.4</v>
      </c>
      <c r="C18">
        <v>34.590000000000003</v>
      </c>
      <c r="D18" s="3">
        <f t="shared" si="0"/>
        <v>1.8099999999999952</v>
      </c>
      <c r="E18">
        <f t="shared" si="1"/>
        <v>36.630012323442976</v>
      </c>
      <c r="F18">
        <f t="shared" si="2"/>
        <v>0.23001232344297762</v>
      </c>
      <c r="G18">
        <f t="shared" si="3"/>
        <v>0.23001232344297762</v>
      </c>
    </row>
    <row r="19" spans="1:7" x14ac:dyDescent="0.3">
      <c r="B19">
        <v>36.299999999999997</v>
      </c>
      <c r="C19">
        <v>34.97</v>
      </c>
      <c r="D19" s="3">
        <f t="shared" si="0"/>
        <v>1.3299999999999983</v>
      </c>
      <c r="E19">
        <f t="shared" si="1"/>
        <v>36.269788605555028</v>
      </c>
      <c r="F19">
        <f t="shared" si="2"/>
        <v>-3.0211394444968676E-2</v>
      </c>
      <c r="G19">
        <f t="shared" si="3"/>
        <v>3.0211394444968676E-2</v>
      </c>
    </row>
    <row r="20" spans="1:7" x14ac:dyDescent="0.3">
      <c r="B20">
        <v>36.4</v>
      </c>
      <c r="C20">
        <v>35.090000000000003</v>
      </c>
      <c r="D20" s="3">
        <f t="shared" si="0"/>
        <v>1.3099999999999952</v>
      </c>
      <c r="E20">
        <f t="shared" si="1"/>
        <v>36.15603374727462</v>
      </c>
      <c r="F20">
        <f t="shared" si="2"/>
        <v>-0.24396625272537875</v>
      </c>
      <c r="G20">
        <f t="shared" si="3"/>
        <v>0.24396625272537875</v>
      </c>
    </row>
    <row r="21" spans="1:7" x14ac:dyDescent="0.3">
      <c r="B21">
        <v>36.4</v>
      </c>
      <c r="C21">
        <v>34.71</v>
      </c>
      <c r="D21" s="3">
        <f t="shared" si="0"/>
        <v>1.6899999999999977</v>
      </c>
      <c r="E21">
        <f t="shared" si="1"/>
        <v>36.516257465162568</v>
      </c>
      <c r="F21">
        <f t="shared" si="2"/>
        <v>0.11625746516256896</v>
      </c>
      <c r="G21">
        <f t="shared" si="3"/>
        <v>0.11625746516256896</v>
      </c>
    </row>
    <row r="22" spans="1:7" x14ac:dyDescent="0.3">
      <c r="B22">
        <v>36.299999999999997</v>
      </c>
      <c r="C22">
        <v>35.01</v>
      </c>
      <c r="D22" s="3">
        <f t="shared" si="0"/>
        <v>1.2899999999999991</v>
      </c>
      <c r="E22">
        <f t="shared" si="1"/>
        <v>36.231870319461557</v>
      </c>
      <c r="F22">
        <f t="shared" si="2"/>
        <v>-6.8129680538440596E-2</v>
      </c>
      <c r="G22">
        <f t="shared" si="3"/>
        <v>6.8129680538440596E-2</v>
      </c>
    </row>
    <row r="23" spans="1:7" x14ac:dyDescent="0.3">
      <c r="A23" t="s">
        <v>1</v>
      </c>
      <c r="B23">
        <f>AVERAGE(B3:B22)</f>
        <v>36.394999999999996</v>
      </c>
      <c r="C23">
        <f>AVERAGE(C3:C22)</f>
        <v>34.838000000000008</v>
      </c>
      <c r="D23">
        <f>AVERAGE(D3:D22)</f>
        <v>1.5569999999999986</v>
      </c>
      <c r="E23">
        <f>AVERAGE(E3:E22)</f>
        <v>36.39491894966347</v>
      </c>
      <c r="F23">
        <f>AVERAGE(G3:G22)</f>
        <v>0.20707223433500593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FIX (2)</vt:lpstr>
      <vt:lpstr>FIX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2021-04-11T09:59:19Z</dcterms:created>
  <dcterms:modified xsi:type="dcterms:W3CDTF">2021-06-08T03:12:49Z</dcterms:modified>
</cp:coreProperties>
</file>