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cessor" sheetId="2" r:id="rId5"/>
    <sheet state="visible" name="index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jjaBxEQiAWckMCy+rYdmpcPtHn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S1">
      <text>
        <t xml:space="preserve">======
ID#AAAAX_ZlUWY
TOBIAS HAPOSAN    (2022-04-12 13:36:57)
we treat this as a main unit</t>
      </text>
    </comment>
    <comment authorId="0" ref="AP1">
      <text>
        <t xml:space="preserve">======
ID#AAAAX_ZlUWA
TOBIAS HAPOSAN    (2022-04-12 09:44:18)
generate switching from weather scrape</t>
      </text>
    </comment>
  </commentList>
  <extLst>
    <ext uri="GoogleSheetsCustomDataVersion1">
      <go:sheetsCustomData xmlns:go="http://customooxmlschemas.google.com/" r:id="rId1" roundtripDataSignature="AMtx7mhk2S49xcrPHEELBOBZJRfDA4ZvMw=="/>
    </ext>
  </extLst>
</comments>
</file>

<file path=xl/sharedStrings.xml><?xml version="1.0" encoding="utf-8"?>
<sst xmlns="http://schemas.openxmlformats.org/spreadsheetml/2006/main" count="153" uniqueCount="58">
  <si>
    <t>Occupancy</t>
  </si>
  <si>
    <t>Total volume</t>
  </si>
  <si>
    <t>hour</t>
  </si>
  <si>
    <t>timestamp</t>
  </si>
  <si>
    <t>master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</si>
  <si>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</si>
  <si>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</si>
  <si>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</si>
  <si>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</si>
  <si>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</si>
  <si>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</si>
  <si>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</si>
  <si>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</si>
  <si>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</si>
  <si>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</si>
  <si>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</si>
  <si>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</si>
  <si>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</si>
  <si>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</si>
  <si>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</si>
  <si>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</si>
  <si>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</si>
  <si>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</si>
  <si>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</si>
  <si>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</si>
  <si>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</si>
  <si>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</si>
  <si>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</si>
  <si>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</si>
  <si>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</si>
  <si>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</si>
  <si>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</si>
  <si>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</si>
  <si>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</si>
  <si>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</si>
  <si>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average</t>
  </si>
  <si>
    <t>occupancy</t>
  </si>
  <si>
    <t>maxoccupancyrate</t>
  </si>
  <si>
    <t>indv-rate</t>
  </si>
  <si>
    <t>water</t>
  </si>
  <si>
    <t>SPWH_defaultAvailability</t>
  </si>
  <si>
    <t>SPWH_favourableWeatjer</t>
  </si>
  <si>
    <t>SPWH_use</t>
  </si>
  <si>
    <t>AB_use</t>
  </si>
  <si>
    <t>SPWH_output</t>
  </si>
  <si>
    <t>AB_output</t>
  </si>
  <si>
    <t>UNAVAILABLE</t>
  </si>
  <si>
    <t>UNVAFOURABLE</t>
  </si>
  <si>
    <t>AVAILABLE</t>
  </si>
  <si>
    <t>FAVOURABLE</t>
  </si>
  <si>
    <t>Variable</t>
  </si>
  <si>
    <t>Type</t>
  </si>
  <si>
    <t>Value</t>
  </si>
  <si>
    <t>Unit</t>
  </si>
  <si>
    <t>maxLiterSPWH</t>
  </si>
  <si>
    <t>Limiter</t>
  </si>
  <si>
    <t>liters/30minutes</t>
  </si>
  <si>
    <t>maxLiterAB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</si>
</sst>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 &quot;liters&quot;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8.0"/>
      <color theme="1"/>
      <name val="Calibri"/>
      <scheme val="minor"/>
    </font>
    <font>
      <sz val="24.0"/>
      <color theme="1"/>
      <name val="Calibri"/>
      <scheme val="minor"/>
    </font>
    <font/>
    <font>
      <b/>
      <sz val="24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9" xfId="0" applyAlignment="1" applyBorder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1" fillId="3" fontId="2" numFmtId="0" xfId="0" applyAlignment="1" applyBorder="1" applyFill="1" applyFont="1">
      <alignment horizontal="center" readingOrder="0" vertical="center"/>
    </xf>
    <xf borderId="2" fillId="0" fontId="5" numFmtId="164" xfId="0" applyBorder="1" applyFont="1" applyNumberFormat="1"/>
    <xf borderId="0" fillId="0" fontId="6" numFmtId="0" xfId="0" applyFont="1"/>
    <xf borderId="5" fillId="4" fontId="6" numFmtId="0" xfId="0" applyBorder="1" applyFill="1" applyFon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0" fillId="0" fontId="8" numFmtId="9" xfId="0" applyFont="1" applyNumberFormat="1"/>
    <xf borderId="5" fillId="4" fontId="8" numFmtId="0" xfId="0" applyBorder="1" applyFont="1"/>
    <xf borderId="0" fillId="0" fontId="8" numFmtId="9" xfId="0" applyAlignment="1" applyFont="1" applyNumberFormat="1">
      <alignment readingOrder="0"/>
    </xf>
    <xf borderId="0" fillId="0" fontId="7" numFmtId="164" xfId="0" applyFont="1" applyNumberFormat="1"/>
    <xf borderId="0" fillId="0" fontId="7" numFmtId="164" xfId="0" applyAlignment="1" applyFont="1" applyNumberFormat="1">
      <alignment readingOrder="0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Hot water demand profile for today</a:t>
            </a:r>
          </a:p>
        </c:rich>
      </c:tx>
      <c:overlay val="0"/>
    </c:title>
    <c:plotArea>
      <c:layout/>
      <c:areaChart>
        <c:ser>
          <c:idx val="0"/>
          <c:order val="0"/>
          <c:tx>
            <c:v>average-60%</c:v>
          </c:tx>
          <c:spPr>
            <a:solidFill>
              <a:srgbClr val="4472C4">
                <a:alpha val="10000"/>
              </a:srgbClr>
            </a:solidFill>
            <a:ln cmpd="sng" w="9525">
              <a:solidFill>
                <a:srgbClr val="4472C4">
                  <a:alpha val="10196"/>
                </a:srgbClr>
              </a:solidFill>
              <a:prstDash val="solid"/>
            </a:ln>
          </c:spPr>
          <c:trendline>
            <c:name>Hot water demand trendline</c:name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processor!$A$2:$A$49</c:f>
            </c:strRef>
          </c:cat>
          <c:val>
            <c:numRef>
              <c:f>processor!$AH$2:$AH$49</c:f>
              <c:numCache/>
            </c:numRef>
          </c:val>
        </c:ser>
        <c:axId val="1328714732"/>
        <c:axId val="1821436157"/>
      </c:areaChart>
      <c:barChart>
        <c:barDir val="col"/>
        <c:ser>
          <c:idx val="2"/>
          <c:order val="2"/>
          <c:tx>
            <c:strRef>
              <c:f>processor!$AS$1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processor!$A$2:$A$49</c:f>
            </c:strRef>
          </c:cat>
          <c:val>
            <c:numRef>
              <c:f>processor!$AS$2:$AS$49</c:f>
              <c:numCache/>
            </c:numRef>
          </c:val>
        </c:ser>
        <c:ser>
          <c:idx val="3"/>
          <c:order val="3"/>
          <c:tx>
            <c:strRef>
              <c:f>processor!$AT$1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processor!$A$2:$A$49</c:f>
            </c:strRef>
          </c:cat>
          <c:val>
            <c:numRef>
              <c:f>processor!$AT$2:$AT$49</c:f>
              <c:numCache/>
            </c:numRef>
          </c:val>
        </c:ser>
        <c:axId val="1328714732"/>
        <c:axId val="1821436157"/>
      </c:barChart>
      <c:lineChart>
        <c:varyColors val="0"/>
        <c:ser>
          <c:idx val="1"/>
          <c:order val="1"/>
          <c:tx>
            <c:v>predicted-profile</c:v>
          </c:tx>
          <c:spPr>
            <a:ln cmpd="sng" w="76200">
              <a:solidFill>
                <a:srgbClr val="0B5394">
                  <a:alpha val="50196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B5394">
                  <a:alpha val="50196"/>
                </a:srgbClr>
              </a:solidFill>
              <a:ln cmpd="sng">
                <a:solidFill>
                  <a:srgbClr val="0B5394">
                    <a:alpha val="50196"/>
                  </a:srgbClr>
                </a:solidFill>
              </a:ln>
            </c:spPr>
          </c:marker>
          <c:cat>
            <c:strRef>
              <c:f>processor!$A$2:$A$49</c:f>
            </c:strRef>
          </c:cat>
          <c:val>
            <c:numRef>
              <c:f>processor!$AN$2:$AN$49</c:f>
              <c:numCache/>
            </c:numRef>
          </c:val>
          <c:smooth val="0"/>
        </c:ser>
        <c:axId val="1328714732"/>
        <c:axId val="1821436157"/>
      </c:lineChart>
      <c:catAx>
        <c:axId val="1328714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21436157"/>
      </c:catAx>
      <c:valAx>
        <c:axId val="1821436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Liters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714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106150" cy="5381625"/>
    <xdr:graphicFrame>
      <xdr:nvGraphicFramePr>
        <xdr:cNvPr id="1017868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nders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ders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57"/>
    <col customWidth="1" min="2" max="2" width="36.43"/>
  </cols>
  <sheetData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2" t="s">
        <v>0</v>
      </c>
      <c r="B30" s="3">
        <v>0.35</v>
      </c>
      <c r="C30" s="4"/>
      <c r="D30" s="4"/>
      <c r="E30" s="4"/>
      <c r="F30" s="4"/>
      <c r="G30" s="4"/>
      <c r="H30" s="4"/>
      <c r="I30" s="5"/>
    </row>
    <row r="31">
      <c r="A31" s="6" t="s">
        <v>1</v>
      </c>
      <c r="B31" s="7">
        <f>sum(processor!AN:AN)</f>
        <v>13699.0152</v>
      </c>
      <c r="C31" s="4"/>
      <c r="D31" s="4"/>
      <c r="E31" s="4"/>
      <c r="F31" s="4"/>
      <c r="G31" s="4"/>
      <c r="H31" s="4"/>
      <c r="I31" s="5"/>
    </row>
    <row r="32">
      <c r="A32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2">
    <mergeCell ref="B30:I30"/>
    <mergeCell ref="B31:I31"/>
  </mergeCells>
  <dataValidations>
    <dataValidation type="list" allowBlank="1" sqref="B30">
      <formula1>"5%,10%,15%,20%,25%,30%,35%,40%,45%,50%,55%,60%,65%,70%,75%,80%,85%,90%,95%,100%"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33" width="8.14"/>
    <col customWidth="1" min="34" max="34" width="8.71"/>
    <col customWidth="1" min="35" max="35" width="5.29"/>
    <col customWidth="1" min="36" max="37" width="8.71"/>
    <col customWidth="1" min="38" max="38" width="2.57"/>
    <col customWidth="1" min="39" max="39" width="7.0"/>
    <col customWidth="1" min="40" max="40" width="13.71"/>
    <col customWidth="1" min="41" max="42" width="8.57"/>
    <col customWidth="1" min="43" max="44" width="6.57"/>
    <col customWidth="1" min="45" max="46" width="16.29"/>
    <col customWidth="1" min="47" max="68" width="10.29"/>
  </cols>
  <sheetData>
    <row r="1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9"/>
      <c r="AM1" s="10" t="s">
        <v>36</v>
      </c>
      <c r="AN1" s="11" t="s">
        <v>39</v>
      </c>
      <c r="AO1" s="10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>
      <c r="A2" s="12">
        <v>0.0</v>
      </c>
      <c r="B2" s="12">
        <v>0.0</v>
      </c>
      <c r="C2" s="12">
        <v>600.0</v>
      </c>
      <c r="D2" s="12">
        <v>920.7886221</v>
      </c>
      <c r="E2" s="12">
        <v>905.7806718</v>
      </c>
      <c r="F2" s="12">
        <v>1175.143957</v>
      </c>
      <c r="G2" s="12">
        <v>735.8015172</v>
      </c>
      <c r="H2" s="12">
        <v>1028.356378</v>
      </c>
      <c r="I2" s="12">
        <v>1092.070043</v>
      </c>
      <c r="J2" s="12">
        <v>1087.337877</v>
      </c>
      <c r="K2" s="12">
        <v>867.2411573</v>
      </c>
      <c r="L2" s="12">
        <v>847.5271313</v>
      </c>
      <c r="M2" s="12">
        <v>1057.459651</v>
      </c>
      <c r="N2" s="12">
        <v>1134.215418</v>
      </c>
      <c r="O2" s="12">
        <v>900.7671479</v>
      </c>
      <c r="P2" s="12">
        <v>731.3840976</v>
      </c>
      <c r="Q2" s="12">
        <v>911.4100252</v>
      </c>
      <c r="R2" s="12">
        <v>957.3712151</v>
      </c>
      <c r="S2" s="12">
        <v>741.2612687</v>
      </c>
      <c r="T2" s="12">
        <v>712.7570821</v>
      </c>
      <c r="U2" s="12">
        <v>1091.5633</v>
      </c>
      <c r="V2" s="12">
        <v>1025.575556</v>
      </c>
      <c r="W2" s="12">
        <v>1085.605259</v>
      </c>
      <c r="X2" s="12">
        <v>968.5126797</v>
      </c>
      <c r="Y2" s="12">
        <v>741.3009385</v>
      </c>
      <c r="Z2" s="12">
        <v>706.5475275</v>
      </c>
      <c r="AA2" s="12">
        <v>698.4948601</v>
      </c>
      <c r="AB2" s="12">
        <v>764.4045871</v>
      </c>
      <c r="AC2" s="12">
        <v>676.4660867</v>
      </c>
      <c r="AD2" s="12">
        <v>1043.406499</v>
      </c>
      <c r="AE2" s="12">
        <v>1132.815728</v>
      </c>
      <c r="AF2" s="12">
        <v>828.8584374</v>
      </c>
      <c r="AG2" s="12">
        <v>888.8781265</v>
      </c>
      <c r="AH2" s="12">
        <f t="shared" ref="AH2:AH49" si="2">AVERAGE(D2:AG2)</f>
        <v>915.3034282</v>
      </c>
      <c r="AI2" s="13">
        <v>0.6</v>
      </c>
      <c r="AJ2" s="12">
        <f t="shared" ref="AJ2:AJ49" si="3">(1/AI2)*AH2</f>
        <v>1525.505714</v>
      </c>
      <c r="AK2" s="12">
        <f t="shared" ref="AK2:AK49" si="4">AJ2/100</f>
        <v>15.25505714</v>
      </c>
      <c r="AL2" s="14"/>
      <c r="AM2" s="15">
        <f>dashboard!B30</f>
        <v>0.35</v>
      </c>
      <c r="AN2" s="16">
        <f t="shared" ref="AN2:AN49" si="5">AM2*AJ2</f>
        <v>533.9269998</v>
      </c>
      <c r="AO2" s="12" t="s">
        <v>46</v>
      </c>
      <c r="AP2" s="17" t="s">
        <v>47</v>
      </c>
      <c r="AQ2" s="18" t="str">
        <f t="shared" ref="AQ2:AR2" si="1">if(AS2&gt;1, "ON", "OFF")</f>
        <v>OFF</v>
      </c>
      <c r="AR2" s="18" t="str">
        <f t="shared" si="1"/>
        <v>ON</v>
      </c>
      <c r="AS2" s="17">
        <f>if(and(AN2&gt;index!$C$2, AO2="available", AP2="favourable"), index!$C$2, if(and(AO2="available", AP2="favourable"), AN2, 0))</f>
        <v>0</v>
      </c>
      <c r="AT2" s="16">
        <f t="shared" ref="AT2:AT49" si="7">AN2-AS2</f>
        <v>533.9269998</v>
      </c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>
      <c r="A3" s="12">
        <v>0.5</v>
      </c>
      <c r="B3" s="12">
        <v>1800.0</v>
      </c>
      <c r="C3" s="12">
        <v>500.0</v>
      </c>
      <c r="D3" s="12">
        <v>935.8194152</v>
      </c>
      <c r="E3" s="12">
        <v>598.5469946</v>
      </c>
      <c r="F3" s="12">
        <v>854.268808</v>
      </c>
      <c r="G3" s="12">
        <v>975.5502421</v>
      </c>
      <c r="H3" s="12">
        <v>860.7725527</v>
      </c>
      <c r="I3" s="12">
        <v>980.8080358</v>
      </c>
      <c r="J3" s="12">
        <v>714.5534877</v>
      </c>
      <c r="K3" s="12">
        <v>516.0805711</v>
      </c>
      <c r="L3" s="12">
        <v>989.801258</v>
      </c>
      <c r="M3" s="12">
        <v>706.242664</v>
      </c>
      <c r="N3" s="12">
        <v>804.2151951</v>
      </c>
      <c r="O3" s="12">
        <v>817.5895921</v>
      </c>
      <c r="P3" s="12">
        <v>618.6128804</v>
      </c>
      <c r="Q3" s="12">
        <v>666.005527</v>
      </c>
      <c r="R3" s="12">
        <v>886.9935754</v>
      </c>
      <c r="S3" s="12">
        <v>800.0785164</v>
      </c>
      <c r="T3" s="12">
        <v>728.1472138</v>
      </c>
      <c r="U3" s="12">
        <v>993.5257303</v>
      </c>
      <c r="V3" s="12">
        <v>527.6381368</v>
      </c>
      <c r="W3" s="12">
        <v>598.7493068</v>
      </c>
      <c r="X3" s="12">
        <v>576.9907182</v>
      </c>
      <c r="Y3" s="12">
        <v>780.5679972</v>
      </c>
      <c r="Z3" s="12">
        <v>664.8196286</v>
      </c>
      <c r="AA3" s="12">
        <v>669.4658858</v>
      </c>
      <c r="AB3" s="12">
        <v>970.3772832</v>
      </c>
      <c r="AC3" s="12">
        <v>504.9620389</v>
      </c>
      <c r="AD3" s="12">
        <v>934.2068804</v>
      </c>
      <c r="AE3" s="12">
        <v>795.1282176</v>
      </c>
      <c r="AF3" s="12">
        <v>999.4233607</v>
      </c>
      <c r="AG3" s="12">
        <v>964.326072</v>
      </c>
      <c r="AH3" s="12">
        <f t="shared" si="2"/>
        <v>781.1422595</v>
      </c>
      <c r="AI3" s="13">
        <v>0.6</v>
      </c>
      <c r="AJ3" s="12">
        <f t="shared" si="3"/>
        <v>1301.903766</v>
      </c>
      <c r="AK3" s="12">
        <f t="shared" si="4"/>
        <v>13.01903766</v>
      </c>
      <c r="AL3" s="14"/>
      <c r="AM3" s="13">
        <f t="shared" ref="AM3:AM49" si="8">$AM$2</f>
        <v>0.35</v>
      </c>
      <c r="AN3" s="16">
        <f t="shared" si="5"/>
        <v>455.6663181</v>
      </c>
      <c r="AO3" s="12" t="s">
        <v>46</v>
      </c>
      <c r="AP3" s="16" t="s">
        <v>47</v>
      </c>
      <c r="AQ3" s="18" t="str">
        <f t="shared" ref="AQ3:AR3" si="6">if(AS3&gt;1, "ON", "OFF")</f>
        <v>OFF</v>
      </c>
      <c r="AR3" s="18" t="str">
        <f t="shared" si="6"/>
        <v>ON</v>
      </c>
      <c r="AS3" s="17">
        <f>if(and(AN3&gt;index!$C$2, AO3="available", AP3="favourable"), index!$C$2, if(and(AO3="available", AP3="favourable"), AN3, 0))</f>
        <v>0</v>
      </c>
      <c r="AT3" s="16">
        <f t="shared" si="7"/>
        <v>455.6663181</v>
      </c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>
      <c r="A4" s="12">
        <v>1.0</v>
      </c>
      <c r="B4" s="12">
        <v>3600.0</v>
      </c>
      <c r="C4" s="12">
        <v>200.0</v>
      </c>
      <c r="D4" s="12">
        <v>326.8559565</v>
      </c>
      <c r="E4" s="12">
        <v>286.7033554</v>
      </c>
      <c r="F4" s="12">
        <v>232.338871</v>
      </c>
      <c r="G4" s="12">
        <v>348.155155</v>
      </c>
      <c r="H4" s="12">
        <v>378.4583553</v>
      </c>
      <c r="I4" s="12">
        <v>366.3118691</v>
      </c>
      <c r="J4" s="12">
        <v>364.0148262</v>
      </c>
      <c r="K4" s="12">
        <v>266.5080567</v>
      </c>
      <c r="L4" s="12">
        <v>266.3154756</v>
      </c>
      <c r="M4" s="12">
        <v>389.4024609</v>
      </c>
      <c r="N4" s="12">
        <v>309.8389213</v>
      </c>
      <c r="O4" s="12">
        <v>298.7211887</v>
      </c>
      <c r="P4" s="12">
        <v>382.6694181</v>
      </c>
      <c r="Q4" s="12">
        <v>341.3847569</v>
      </c>
      <c r="R4" s="12">
        <v>202.165666</v>
      </c>
      <c r="S4" s="12">
        <v>306.9634915</v>
      </c>
      <c r="T4" s="12">
        <v>365.5327506</v>
      </c>
      <c r="U4" s="12">
        <v>267.5267193</v>
      </c>
      <c r="V4" s="12">
        <v>397.3919884</v>
      </c>
      <c r="W4" s="12">
        <v>335.1855054</v>
      </c>
      <c r="X4" s="12">
        <v>322.5885478</v>
      </c>
      <c r="Y4" s="12">
        <v>332.9081681</v>
      </c>
      <c r="Z4" s="12">
        <v>332.7302243</v>
      </c>
      <c r="AA4" s="12">
        <v>265.9621768</v>
      </c>
      <c r="AB4" s="12">
        <v>338.3714449</v>
      </c>
      <c r="AC4" s="12">
        <v>385.0402419</v>
      </c>
      <c r="AD4" s="12">
        <v>223.5363833</v>
      </c>
      <c r="AE4" s="12">
        <v>330.0969285</v>
      </c>
      <c r="AF4" s="12">
        <v>399.520381</v>
      </c>
      <c r="AG4" s="12">
        <v>354.7293651</v>
      </c>
      <c r="AH4" s="12">
        <f t="shared" si="2"/>
        <v>323.930955</v>
      </c>
      <c r="AI4" s="13">
        <v>0.6</v>
      </c>
      <c r="AJ4" s="12">
        <f t="shared" si="3"/>
        <v>539.884925</v>
      </c>
      <c r="AK4" s="12">
        <f t="shared" si="4"/>
        <v>5.39884925</v>
      </c>
      <c r="AL4" s="14"/>
      <c r="AM4" s="13">
        <f t="shared" si="8"/>
        <v>0.35</v>
      </c>
      <c r="AN4" s="16">
        <f t="shared" si="5"/>
        <v>188.9597237</v>
      </c>
      <c r="AO4" s="12" t="s">
        <v>46</v>
      </c>
      <c r="AP4" s="16" t="s">
        <v>47</v>
      </c>
      <c r="AQ4" s="18" t="str">
        <f t="shared" ref="AQ4:AR4" si="9">if(AS4&gt;1, "ON", "OFF")</f>
        <v>OFF</v>
      </c>
      <c r="AR4" s="18" t="str">
        <f t="shared" si="9"/>
        <v>ON</v>
      </c>
      <c r="AS4" s="17">
        <f>if(and(AN4&gt;index!$C$2, AO4="available", AP4="favourable"), index!$C$2, if(and(AO4="available", AP4="favourable"), AN4, 0))</f>
        <v>0</v>
      </c>
      <c r="AT4" s="16">
        <f t="shared" si="7"/>
        <v>188.9597237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</row>
    <row r="5">
      <c r="A5" s="12">
        <v>1.5</v>
      </c>
      <c r="B5" s="12">
        <v>5400.0</v>
      </c>
      <c r="C5" s="12">
        <v>180.0</v>
      </c>
      <c r="D5" s="12">
        <v>267.5245656</v>
      </c>
      <c r="E5" s="12">
        <v>247.3239555</v>
      </c>
      <c r="F5" s="12">
        <v>197.1410544</v>
      </c>
      <c r="G5" s="12">
        <v>301.4005219</v>
      </c>
      <c r="H5" s="12">
        <v>354.0964803</v>
      </c>
      <c r="I5" s="12">
        <v>285.377884</v>
      </c>
      <c r="J5" s="12">
        <v>300.392607</v>
      </c>
      <c r="K5" s="12">
        <v>347.2001514</v>
      </c>
      <c r="L5" s="12">
        <v>355.3056803</v>
      </c>
      <c r="M5" s="12">
        <v>268.6786067</v>
      </c>
      <c r="N5" s="12">
        <v>318.4539371</v>
      </c>
      <c r="O5" s="12">
        <v>328.5064406</v>
      </c>
      <c r="P5" s="12">
        <v>343.812882</v>
      </c>
      <c r="Q5" s="12">
        <v>263.9621657</v>
      </c>
      <c r="R5" s="12">
        <v>339.6284335</v>
      </c>
      <c r="S5" s="12">
        <v>299.1279397</v>
      </c>
      <c r="T5" s="12">
        <v>234.2744694</v>
      </c>
      <c r="U5" s="12">
        <v>279.7607036</v>
      </c>
      <c r="V5" s="12">
        <v>286.9270175</v>
      </c>
      <c r="W5" s="12">
        <v>300.7053478</v>
      </c>
      <c r="X5" s="12">
        <v>233.4570093</v>
      </c>
      <c r="Y5" s="12">
        <v>300.0274091</v>
      </c>
      <c r="Z5" s="12">
        <v>354.6967648</v>
      </c>
      <c r="AA5" s="12">
        <v>217.4575906</v>
      </c>
      <c r="AB5" s="12">
        <v>279.8556379</v>
      </c>
      <c r="AC5" s="12">
        <v>180.3587073</v>
      </c>
      <c r="AD5" s="12">
        <v>309.8229997</v>
      </c>
      <c r="AE5" s="12">
        <v>208.2411786</v>
      </c>
      <c r="AF5" s="12">
        <v>271.0807278</v>
      </c>
      <c r="AG5" s="12">
        <v>209.1512674</v>
      </c>
      <c r="AH5" s="12">
        <f t="shared" si="2"/>
        <v>282.7916712</v>
      </c>
      <c r="AI5" s="13">
        <v>0.6</v>
      </c>
      <c r="AJ5" s="12">
        <f t="shared" si="3"/>
        <v>471.319452</v>
      </c>
      <c r="AK5" s="12">
        <f t="shared" si="4"/>
        <v>4.71319452</v>
      </c>
      <c r="AL5" s="14"/>
      <c r="AM5" s="13">
        <f t="shared" si="8"/>
        <v>0.35</v>
      </c>
      <c r="AN5" s="16">
        <f t="shared" si="5"/>
        <v>164.9618082</v>
      </c>
      <c r="AO5" s="12" t="s">
        <v>46</v>
      </c>
      <c r="AP5" s="16" t="s">
        <v>47</v>
      </c>
      <c r="AQ5" s="18" t="str">
        <f t="shared" ref="AQ5:AR5" si="10">if(AS5&gt;1, "ON", "OFF")</f>
        <v>OFF</v>
      </c>
      <c r="AR5" s="18" t="str">
        <f t="shared" si="10"/>
        <v>ON</v>
      </c>
      <c r="AS5" s="17">
        <f>if(and(AN5&gt;index!$C$2, AO5="available", AP5="favourable"), index!$C$2, if(and(AO5="available", AP5="favourable"), AN5, 0))</f>
        <v>0</v>
      </c>
      <c r="AT5" s="16">
        <f t="shared" si="7"/>
        <v>164.9618082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</row>
    <row r="6">
      <c r="A6" s="12">
        <v>2.0</v>
      </c>
      <c r="B6" s="12">
        <v>7200.0</v>
      </c>
      <c r="C6" s="12">
        <v>150.0</v>
      </c>
      <c r="D6" s="12">
        <v>207.0569335</v>
      </c>
      <c r="E6" s="12">
        <v>176.1479573</v>
      </c>
      <c r="F6" s="12">
        <v>191.4168103</v>
      </c>
      <c r="G6" s="12">
        <v>257.8114844</v>
      </c>
      <c r="H6" s="12">
        <v>252.5931144</v>
      </c>
      <c r="I6" s="12">
        <v>179.4183519</v>
      </c>
      <c r="J6" s="12">
        <v>234.8919511</v>
      </c>
      <c r="K6" s="12">
        <v>264.6804893</v>
      </c>
      <c r="L6" s="12">
        <v>186.7656022</v>
      </c>
      <c r="M6" s="12">
        <v>193.3405928</v>
      </c>
      <c r="N6" s="12">
        <v>295.3161634</v>
      </c>
      <c r="O6" s="12">
        <v>193.9042597</v>
      </c>
      <c r="P6" s="12">
        <v>211.1596539</v>
      </c>
      <c r="Q6" s="12">
        <v>205.9193337</v>
      </c>
      <c r="R6" s="12">
        <v>264.3992655</v>
      </c>
      <c r="S6" s="12">
        <v>221.8689984</v>
      </c>
      <c r="T6" s="12">
        <v>261.4823473</v>
      </c>
      <c r="U6" s="12">
        <v>227.1550962</v>
      </c>
      <c r="V6" s="12">
        <v>167.9284255</v>
      </c>
      <c r="W6" s="12">
        <v>251.7864549</v>
      </c>
      <c r="X6" s="12">
        <v>180.3891419</v>
      </c>
      <c r="Y6" s="12">
        <v>189.8930622</v>
      </c>
      <c r="Z6" s="12">
        <v>157.2121044</v>
      </c>
      <c r="AA6" s="12">
        <v>157.7690699</v>
      </c>
      <c r="AB6" s="12">
        <v>258.3615458</v>
      </c>
      <c r="AC6" s="12">
        <v>152.4284574</v>
      </c>
      <c r="AD6" s="12">
        <v>282.7893871</v>
      </c>
      <c r="AE6" s="12">
        <v>202.5314434</v>
      </c>
      <c r="AF6" s="12">
        <v>162.2003321</v>
      </c>
      <c r="AG6" s="12">
        <v>205.2687484</v>
      </c>
      <c r="AH6" s="12">
        <f t="shared" si="2"/>
        <v>213.1295526</v>
      </c>
      <c r="AI6" s="13">
        <v>0.6</v>
      </c>
      <c r="AJ6" s="12">
        <f t="shared" si="3"/>
        <v>355.215921</v>
      </c>
      <c r="AK6" s="12">
        <f t="shared" si="4"/>
        <v>3.55215921</v>
      </c>
      <c r="AL6" s="14"/>
      <c r="AM6" s="13">
        <f t="shared" si="8"/>
        <v>0.35</v>
      </c>
      <c r="AN6" s="16">
        <f t="shared" si="5"/>
        <v>124.3255724</v>
      </c>
      <c r="AO6" s="12" t="s">
        <v>46</v>
      </c>
      <c r="AP6" s="16" t="s">
        <v>47</v>
      </c>
      <c r="AQ6" s="18" t="str">
        <f t="shared" ref="AQ6:AR6" si="11">if(AS6&gt;1, "ON", "OFF")</f>
        <v>OFF</v>
      </c>
      <c r="AR6" s="18" t="str">
        <f t="shared" si="11"/>
        <v>ON</v>
      </c>
      <c r="AS6" s="17">
        <f>if(and(AN6&gt;index!$C$2, AO6="available", AP6="favourable"), index!$C$2, if(and(AO6="available", AP6="favourable"), AN6, 0))</f>
        <v>0</v>
      </c>
      <c r="AT6" s="16">
        <f t="shared" si="7"/>
        <v>124.3255724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</row>
    <row r="7">
      <c r="A7" s="12">
        <v>2.5</v>
      </c>
      <c r="B7" s="12">
        <v>9000.0</v>
      </c>
      <c r="C7" s="12">
        <v>110.0</v>
      </c>
      <c r="D7" s="12">
        <v>201.6983026</v>
      </c>
      <c r="E7" s="12">
        <v>155.374819</v>
      </c>
      <c r="F7" s="12">
        <v>151.0149489</v>
      </c>
      <c r="G7" s="12">
        <v>178.5953239</v>
      </c>
      <c r="H7" s="12">
        <v>184.5723496</v>
      </c>
      <c r="I7" s="12">
        <v>202.0779999</v>
      </c>
      <c r="J7" s="12">
        <v>148.4295449</v>
      </c>
      <c r="K7" s="12">
        <v>205.6725942</v>
      </c>
      <c r="L7" s="12">
        <v>219.9615659</v>
      </c>
      <c r="M7" s="12">
        <v>213.6922935</v>
      </c>
      <c r="N7" s="12">
        <v>134.0821402</v>
      </c>
      <c r="O7" s="12">
        <v>180.1769154</v>
      </c>
      <c r="P7" s="12">
        <v>159.3370961</v>
      </c>
      <c r="Q7" s="12">
        <v>208.62316</v>
      </c>
      <c r="R7" s="12">
        <v>142.8799146</v>
      </c>
      <c r="S7" s="12">
        <v>125.2687942</v>
      </c>
      <c r="T7" s="12">
        <v>170.6753274</v>
      </c>
      <c r="U7" s="12">
        <v>157.8732657</v>
      </c>
      <c r="V7" s="12">
        <v>138.8653466</v>
      </c>
      <c r="W7" s="12">
        <v>116.620579</v>
      </c>
      <c r="X7" s="12">
        <v>172.0701674</v>
      </c>
      <c r="Y7" s="12">
        <v>116.9198635</v>
      </c>
      <c r="Z7" s="12">
        <v>162.6445052</v>
      </c>
      <c r="AA7" s="12">
        <v>168.7115699</v>
      </c>
      <c r="AB7" s="12">
        <v>122.3781114</v>
      </c>
      <c r="AC7" s="12">
        <v>182.8600261</v>
      </c>
      <c r="AD7" s="12">
        <v>156.4770036</v>
      </c>
      <c r="AE7" s="12">
        <v>144.3884115</v>
      </c>
      <c r="AF7" s="12">
        <v>121.8389488</v>
      </c>
      <c r="AG7" s="12">
        <v>172.7857114</v>
      </c>
      <c r="AH7" s="12">
        <f t="shared" si="2"/>
        <v>163.8855533</v>
      </c>
      <c r="AI7" s="13">
        <v>0.6</v>
      </c>
      <c r="AJ7" s="12">
        <f t="shared" si="3"/>
        <v>273.1425889</v>
      </c>
      <c r="AK7" s="12">
        <f t="shared" si="4"/>
        <v>2.731425889</v>
      </c>
      <c r="AL7" s="14"/>
      <c r="AM7" s="13">
        <f t="shared" si="8"/>
        <v>0.35</v>
      </c>
      <c r="AN7" s="16">
        <f t="shared" si="5"/>
        <v>95.59990612</v>
      </c>
      <c r="AO7" s="12" t="s">
        <v>46</v>
      </c>
      <c r="AP7" s="16" t="s">
        <v>47</v>
      </c>
      <c r="AQ7" s="18" t="str">
        <f t="shared" ref="AQ7:AR7" si="12">if(AS7&gt;1, "ON", "OFF")</f>
        <v>OFF</v>
      </c>
      <c r="AR7" s="18" t="str">
        <f t="shared" si="12"/>
        <v>ON</v>
      </c>
      <c r="AS7" s="17">
        <f>if(and(AN7&gt;index!$C$2, AO7="available", AP7="favourable"), index!$C$2, if(and(AO7="available", AP7="favourable"), AN7, 0))</f>
        <v>0</v>
      </c>
      <c r="AT7" s="16">
        <f t="shared" si="7"/>
        <v>95.59990612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</row>
    <row r="8">
      <c r="A8" s="12">
        <v>3.0</v>
      </c>
      <c r="B8" s="12">
        <v>10800.0</v>
      </c>
      <c r="C8" s="12">
        <v>90.0</v>
      </c>
      <c r="D8" s="12">
        <v>168.626787</v>
      </c>
      <c r="E8" s="12">
        <v>149.2508511</v>
      </c>
      <c r="F8" s="12">
        <v>151.3230836</v>
      </c>
      <c r="G8" s="12">
        <v>107.5126324</v>
      </c>
      <c r="H8" s="12">
        <v>161.1267172</v>
      </c>
      <c r="I8" s="12">
        <v>144.1699897</v>
      </c>
      <c r="J8" s="12">
        <v>155.0174767</v>
      </c>
      <c r="K8" s="12">
        <v>178.2130905</v>
      </c>
      <c r="L8" s="12">
        <v>154.4168069</v>
      </c>
      <c r="M8" s="12">
        <v>177.0570274</v>
      </c>
      <c r="N8" s="12">
        <v>163.7659513</v>
      </c>
      <c r="O8" s="12">
        <v>115.6320639</v>
      </c>
      <c r="P8" s="12">
        <v>140.4436868</v>
      </c>
      <c r="Q8" s="12">
        <v>141.1806441</v>
      </c>
      <c r="R8" s="12">
        <v>110.641754</v>
      </c>
      <c r="S8" s="12">
        <v>143.2943463</v>
      </c>
      <c r="T8" s="12">
        <v>128.3861655</v>
      </c>
      <c r="U8" s="12">
        <v>142.8805773</v>
      </c>
      <c r="V8" s="12">
        <v>155.076808</v>
      </c>
      <c r="W8" s="12">
        <v>166.8605315</v>
      </c>
      <c r="X8" s="12">
        <v>140.9571574</v>
      </c>
      <c r="Y8" s="12">
        <v>105.8535585</v>
      </c>
      <c r="Z8" s="12">
        <v>114.7119139</v>
      </c>
      <c r="AA8" s="12">
        <v>116.6581321</v>
      </c>
      <c r="AB8" s="12">
        <v>153.3995222</v>
      </c>
      <c r="AC8" s="12">
        <v>117.5275091</v>
      </c>
      <c r="AD8" s="12">
        <v>120.2763462</v>
      </c>
      <c r="AE8" s="12">
        <v>175.0617721</v>
      </c>
      <c r="AF8" s="12">
        <v>136.5018538</v>
      </c>
      <c r="AG8" s="12">
        <v>133.3891015</v>
      </c>
      <c r="AH8" s="12">
        <f t="shared" si="2"/>
        <v>142.3071286</v>
      </c>
      <c r="AI8" s="13">
        <v>0.6</v>
      </c>
      <c r="AJ8" s="12">
        <f t="shared" si="3"/>
        <v>237.1785477</v>
      </c>
      <c r="AK8" s="12">
        <f t="shared" si="4"/>
        <v>2.371785477</v>
      </c>
      <c r="AL8" s="14"/>
      <c r="AM8" s="13">
        <f t="shared" si="8"/>
        <v>0.35</v>
      </c>
      <c r="AN8" s="16">
        <f t="shared" si="5"/>
        <v>83.01249168</v>
      </c>
      <c r="AO8" s="12" t="s">
        <v>46</v>
      </c>
      <c r="AP8" s="16" t="s">
        <v>47</v>
      </c>
      <c r="AQ8" s="18" t="str">
        <f t="shared" ref="AQ8:AR8" si="13">if(AS8&gt;1, "ON", "OFF")</f>
        <v>OFF</v>
      </c>
      <c r="AR8" s="18" t="str">
        <f t="shared" si="13"/>
        <v>ON</v>
      </c>
      <c r="AS8" s="17">
        <f>if(and(AN8&gt;index!$C$2, AO8="available", AP8="favourable"), index!$C$2, if(and(AO8="available", AP8="favourable"), AN8, 0))</f>
        <v>0</v>
      </c>
      <c r="AT8" s="16">
        <f t="shared" si="7"/>
        <v>83.01249168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</row>
    <row r="9">
      <c r="A9" s="12">
        <v>3.5</v>
      </c>
      <c r="B9" s="12">
        <v>12600.0</v>
      </c>
      <c r="C9" s="12">
        <v>80.0</v>
      </c>
      <c r="D9" s="12">
        <v>140.7448096</v>
      </c>
      <c r="E9" s="12">
        <v>112.2860033</v>
      </c>
      <c r="F9" s="12">
        <v>134.0892088</v>
      </c>
      <c r="G9" s="12">
        <v>84.78854178</v>
      </c>
      <c r="H9" s="12">
        <v>146.4361537</v>
      </c>
      <c r="I9" s="12">
        <v>132.5596176</v>
      </c>
      <c r="J9" s="12">
        <v>128.1243371</v>
      </c>
      <c r="K9" s="12">
        <v>134.9161257</v>
      </c>
      <c r="L9" s="12">
        <v>92.03664051</v>
      </c>
      <c r="M9" s="12">
        <v>141.7040138</v>
      </c>
      <c r="N9" s="12">
        <v>117.2098448</v>
      </c>
      <c r="O9" s="12">
        <v>116.2358368</v>
      </c>
      <c r="P9" s="12">
        <v>122.4154777</v>
      </c>
      <c r="Q9" s="12">
        <v>99.02605816</v>
      </c>
      <c r="R9" s="12">
        <v>158.0629836</v>
      </c>
      <c r="S9" s="12">
        <v>118.2266507</v>
      </c>
      <c r="T9" s="12">
        <v>102.0592521</v>
      </c>
      <c r="U9" s="12">
        <v>111.5116797</v>
      </c>
      <c r="V9" s="12">
        <v>101.663836</v>
      </c>
      <c r="W9" s="12">
        <v>156.5410306</v>
      </c>
      <c r="X9" s="12">
        <v>136.1647597</v>
      </c>
      <c r="Y9" s="12">
        <v>138.3435943</v>
      </c>
      <c r="Z9" s="12">
        <v>119.0140879</v>
      </c>
      <c r="AA9" s="12">
        <v>93.48372595</v>
      </c>
      <c r="AB9" s="12">
        <v>134.4269635</v>
      </c>
      <c r="AC9" s="12">
        <v>97.60039778</v>
      </c>
      <c r="AD9" s="12">
        <v>97.91286422</v>
      </c>
      <c r="AE9" s="12">
        <v>111.3984915</v>
      </c>
      <c r="AF9" s="12">
        <v>88.59513766</v>
      </c>
      <c r="AG9" s="12">
        <v>124.5085689</v>
      </c>
      <c r="AH9" s="12">
        <f t="shared" si="2"/>
        <v>119.7362231</v>
      </c>
      <c r="AI9" s="13">
        <v>0.6</v>
      </c>
      <c r="AJ9" s="12">
        <f t="shared" si="3"/>
        <v>199.5603719</v>
      </c>
      <c r="AK9" s="12">
        <f t="shared" si="4"/>
        <v>1.995603719</v>
      </c>
      <c r="AL9" s="14"/>
      <c r="AM9" s="13">
        <f t="shared" si="8"/>
        <v>0.35</v>
      </c>
      <c r="AN9" s="16">
        <f t="shared" si="5"/>
        <v>69.84613015</v>
      </c>
      <c r="AO9" s="12" t="s">
        <v>46</v>
      </c>
      <c r="AP9" s="16" t="s">
        <v>47</v>
      </c>
      <c r="AQ9" s="18" t="str">
        <f t="shared" ref="AQ9:AR9" si="14">if(AS9&gt;1, "ON", "OFF")</f>
        <v>OFF</v>
      </c>
      <c r="AR9" s="18" t="str">
        <f t="shared" si="14"/>
        <v>ON</v>
      </c>
      <c r="AS9" s="17">
        <f>if(and(AN9&gt;index!$C$2, AO9="available", AP9="favourable"), index!$C$2, if(and(AO9="available", AP9="favourable"), AN9, 0))</f>
        <v>0</v>
      </c>
      <c r="AT9" s="16">
        <f t="shared" si="7"/>
        <v>69.84613015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</row>
    <row r="10">
      <c r="A10" s="12">
        <v>4.0</v>
      </c>
      <c r="B10" s="12">
        <v>14400.0</v>
      </c>
      <c r="C10" s="12">
        <v>70.0</v>
      </c>
      <c r="D10" s="12">
        <v>110.3871218</v>
      </c>
      <c r="E10" s="12">
        <v>95.88516885</v>
      </c>
      <c r="F10" s="12">
        <v>70.54470802</v>
      </c>
      <c r="G10" s="12">
        <v>133.9259277</v>
      </c>
      <c r="H10" s="12">
        <v>94.62713843</v>
      </c>
      <c r="I10" s="12">
        <v>127.8662176</v>
      </c>
      <c r="J10" s="12">
        <v>75.07374234</v>
      </c>
      <c r="K10" s="12">
        <v>119.2010924</v>
      </c>
      <c r="L10" s="12">
        <v>121.1285737</v>
      </c>
      <c r="M10" s="12">
        <v>85.25108995</v>
      </c>
      <c r="N10" s="12">
        <v>132.4206784</v>
      </c>
      <c r="O10" s="12">
        <v>109.9139392</v>
      </c>
      <c r="P10" s="12">
        <v>87.91649857</v>
      </c>
      <c r="Q10" s="12">
        <v>95.90846739</v>
      </c>
      <c r="R10" s="12">
        <v>124.5401544</v>
      </c>
      <c r="S10" s="12">
        <v>99.71506237</v>
      </c>
      <c r="T10" s="12">
        <v>119.8170467</v>
      </c>
      <c r="U10" s="12">
        <v>138.2134496</v>
      </c>
      <c r="V10" s="12">
        <v>137.57214629999999</v>
      </c>
      <c r="W10" s="12">
        <v>132.5483665</v>
      </c>
      <c r="X10" s="12">
        <v>132.9986672</v>
      </c>
      <c r="Y10" s="12">
        <v>91.81353393</v>
      </c>
      <c r="Z10" s="12">
        <v>129.984524</v>
      </c>
      <c r="AA10" s="12">
        <v>91.7920636</v>
      </c>
      <c r="AB10" s="12">
        <v>110.1237305</v>
      </c>
      <c r="AC10" s="12">
        <v>119.9928739</v>
      </c>
      <c r="AD10" s="12">
        <v>81.93279133</v>
      </c>
      <c r="AE10" s="12">
        <v>92.39219823</v>
      </c>
      <c r="AF10" s="12">
        <v>121.5927302</v>
      </c>
      <c r="AG10" s="12">
        <v>102.1710006</v>
      </c>
      <c r="AH10" s="12">
        <f t="shared" si="2"/>
        <v>109.5750235</v>
      </c>
      <c r="AI10" s="13">
        <v>0.6</v>
      </c>
      <c r="AJ10" s="12">
        <f t="shared" si="3"/>
        <v>182.6250391</v>
      </c>
      <c r="AK10" s="12">
        <f t="shared" si="4"/>
        <v>1.826250391</v>
      </c>
      <c r="AL10" s="14"/>
      <c r="AM10" s="13">
        <f t="shared" si="8"/>
        <v>0.35</v>
      </c>
      <c r="AN10" s="16">
        <f t="shared" si="5"/>
        <v>63.91876368</v>
      </c>
      <c r="AO10" s="12" t="s">
        <v>46</v>
      </c>
      <c r="AP10" s="16" t="s">
        <v>47</v>
      </c>
      <c r="AQ10" s="18" t="str">
        <f t="shared" ref="AQ10:AR10" si="15">if(AS10&gt;1, "ON", "OFF")</f>
        <v>OFF</v>
      </c>
      <c r="AR10" s="18" t="str">
        <f t="shared" si="15"/>
        <v>ON</v>
      </c>
      <c r="AS10" s="17">
        <f>if(and(AN10&gt;index!$C$2, AO10="available", AP10="favourable"), index!$C$2, if(and(AO10="available", AP10="favourable"), AN10, 0))</f>
        <v>0</v>
      </c>
      <c r="AT10" s="16">
        <f t="shared" si="7"/>
        <v>63.91876368</v>
      </c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</row>
    <row r="11">
      <c r="A11" s="12">
        <v>4.5</v>
      </c>
      <c r="B11" s="12">
        <v>16200.0</v>
      </c>
      <c r="C11" s="12">
        <v>60.0</v>
      </c>
      <c r="D11" s="12">
        <v>115.1577656</v>
      </c>
      <c r="E11" s="12">
        <v>67.63471079</v>
      </c>
      <c r="F11" s="12">
        <v>104.6386391</v>
      </c>
      <c r="G11" s="12">
        <v>82.95976059</v>
      </c>
      <c r="H11" s="12">
        <v>97.12715386</v>
      </c>
      <c r="I11" s="12">
        <v>117.1491143</v>
      </c>
      <c r="J11" s="12">
        <v>69.88066665</v>
      </c>
      <c r="K11" s="12">
        <v>72.81740985</v>
      </c>
      <c r="L11" s="12">
        <v>101.1198761</v>
      </c>
      <c r="M11" s="12">
        <v>86.47881896</v>
      </c>
      <c r="N11" s="12">
        <v>90.31653249</v>
      </c>
      <c r="O11" s="12">
        <v>69.69869124</v>
      </c>
      <c r="P11" s="12">
        <v>73.48318008</v>
      </c>
      <c r="Q11" s="12">
        <v>90.00559137</v>
      </c>
      <c r="R11" s="12">
        <v>99.07941604</v>
      </c>
      <c r="S11" s="12">
        <v>60.02822759</v>
      </c>
      <c r="T11" s="12">
        <v>61.77659109</v>
      </c>
      <c r="U11" s="12">
        <v>119.5833752</v>
      </c>
      <c r="V11" s="12">
        <v>77.08460724</v>
      </c>
      <c r="W11" s="12">
        <v>80.18410675</v>
      </c>
      <c r="X11" s="12">
        <v>83.17486671</v>
      </c>
      <c r="Y11" s="12">
        <v>106.6152399</v>
      </c>
      <c r="Z11" s="12">
        <v>74.99893528</v>
      </c>
      <c r="AA11" s="12">
        <v>118.1986361</v>
      </c>
      <c r="AB11" s="12">
        <v>83.84496275</v>
      </c>
      <c r="AC11" s="12">
        <v>80.27646373</v>
      </c>
      <c r="AD11" s="12">
        <v>106.9622289</v>
      </c>
      <c r="AE11" s="12">
        <v>90.80362984</v>
      </c>
      <c r="AF11" s="12">
        <v>99.76344856</v>
      </c>
      <c r="AG11" s="12">
        <v>87.97197841</v>
      </c>
      <c r="AH11" s="12">
        <f t="shared" si="2"/>
        <v>88.9604875</v>
      </c>
      <c r="AI11" s="13">
        <v>0.6</v>
      </c>
      <c r="AJ11" s="12">
        <f t="shared" si="3"/>
        <v>148.2674792</v>
      </c>
      <c r="AK11" s="12">
        <f t="shared" si="4"/>
        <v>1.482674792</v>
      </c>
      <c r="AL11" s="14"/>
      <c r="AM11" s="13">
        <f t="shared" si="8"/>
        <v>0.35</v>
      </c>
      <c r="AN11" s="16">
        <f t="shared" si="5"/>
        <v>51.89361771</v>
      </c>
      <c r="AO11" s="12" t="s">
        <v>46</v>
      </c>
      <c r="AP11" s="16" t="s">
        <v>47</v>
      </c>
      <c r="AQ11" s="18" t="str">
        <f t="shared" ref="AQ11:AR11" si="16">if(AS11&gt;1, "ON", "OFF")</f>
        <v>OFF</v>
      </c>
      <c r="AR11" s="18" t="str">
        <f t="shared" si="16"/>
        <v>ON</v>
      </c>
      <c r="AS11" s="17">
        <f>if(and(AN11&gt;index!$C$2, AO11="available", AP11="favourable"), index!$C$2, if(and(AO11="available", AP11="favourable"), AN11, 0))</f>
        <v>0</v>
      </c>
      <c r="AT11" s="16">
        <f t="shared" si="7"/>
        <v>51.89361771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</row>
    <row r="12">
      <c r="A12" s="12">
        <v>5.0</v>
      </c>
      <c r="B12" s="12">
        <v>18000.0</v>
      </c>
      <c r="C12" s="12">
        <v>20.0</v>
      </c>
      <c r="D12" s="12">
        <v>36.86861854</v>
      </c>
      <c r="E12" s="12">
        <v>28.83747698</v>
      </c>
      <c r="F12" s="12">
        <v>27.4976873</v>
      </c>
      <c r="G12" s="12">
        <v>22.09821814</v>
      </c>
      <c r="H12" s="12">
        <v>36.86281669</v>
      </c>
      <c r="I12" s="12">
        <v>27.11431933</v>
      </c>
      <c r="J12" s="12">
        <v>38.23366975</v>
      </c>
      <c r="K12" s="12">
        <v>35.60548102</v>
      </c>
      <c r="L12" s="12">
        <v>39.84820505</v>
      </c>
      <c r="M12" s="12">
        <v>27.62550946</v>
      </c>
      <c r="N12" s="12">
        <v>36.9743552</v>
      </c>
      <c r="O12" s="12">
        <v>32.58473901</v>
      </c>
      <c r="P12" s="12">
        <v>23.7496776</v>
      </c>
      <c r="Q12" s="12">
        <v>29.77949373</v>
      </c>
      <c r="R12" s="12">
        <v>28.18775983</v>
      </c>
      <c r="S12" s="12">
        <v>27.72934911</v>
      </c>
      <c r="T12" s="12">
        <v>24.73747701</v>
      </c>
      <c r="U12" s="12">
        <v>29.98894096</v>
      </c>
      <c r="V12" s="12">
        <v>20.582984</v>
      </c>
      <c r="W12" s="12">
        <v>34.1655073</v>
      </c>
      <c r="X12" s="12">
        <v>35.06528895</v>
      </c>
      <c r="Y12" s="12">
        <v>28.69464008</v>
      </c>
      <c r="Z12" s="12">
        <v>32.85963163</v>
      </c>
      <c r="AA12" s="12">
        <v>20.76482764</v>
      </c>
      <c r="AB12" s="12">
        <v>25.25115621</v>
      </c>
      <c r="AC12" s="12">
        <v>35.17957685</v>
      </c>
      <c r="AD12" s="12">
        <v>29.24693688</v>
      </c>
      <c r="AE12" s="12">
        <v>25.18711914</v>
      </c>
      <c r="AF12" s="12">
        <v>37.2463966</v>
      </c>
      <c r="AG12" s="12">
        <v>30.35927721</v>
      </c>
      <c r="AH12" s="12">
        <f t="shared" si="2"/>
        <v>30.29757124</v>
      </c>
      <c r="AI12" s="13">
        <v>0.6</v>
      </c>
      <c r="AJ12" s="12">
        <f t="shared" si="3"/>
        <v>50.49595207</v>
      </c>
      <c r="AK12" s="12">
        <f t="shared" si="4"/>
        <v>0.5049595207</v>
      </c>
      <c r="AL12" s="14"/>
      <c r="AM12" s="13">
        <f t="shared" si="8"/>
        <v>0.35</v>
      </c>
      <c r="AN12" s="16">
        <f t="shared" si="5"/>
        <v>17.67358322</v>
      </c>
      <c r="AO12" s="12" t="s">
        <v>46</v>
      </c>
      <c r="AP12" s="16" t="s">
        <v>47</v>
      </c>
      <c r="AQ12" s="18" t="str">
        <f t="shared" ref="AQ12:AR12" si="17">if(AS12&gt;1, "ON", "OFF")</f>
        <v>OFF</v>
      </c>
      <c r="AR12" s="18" t="str">
        <f t="shared" si="17"/>
        <v>ON</v>
      </c>
      <c r="AS12" s="17">
        <f>if(and(AN12&gt;index!$C$2, AO12="available", AP12="favourable"), index!$C$2, if(and(AO12="available", AP12="favourable"), AN12, 0))</f>
        <v>0</v>
      </c>
      <c r="AT12" s="16">
        <f t="shared" si="7"/>
        <v>17.67358322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</row>
    <row r="13">
      <c r="A13" s="12">
        <v>5.5</v>
      </c>
      <c r="B13" s="12">
        <v>19800.0</v>
      </c>
      <c r="C13" s="12">
        <v>20.0</v>
      </c>
      <c r="D13" s="12">
        <v>22.42630644</v>
      </c>
      <c r="E13" s="12">
        <v>20.05874336</v>
      </c>
      <c r="F13" s="12">
        <v>38.91411618</v>
      </c>
      <c r="G13" s="12">
        <v>31.596103</v>
      </c>
      <c r="H13" s="12">
        <v>35.44993136</v>
      </c>
      <c r="I13" s="12">
        <v>36.23679096</v>
      </c>
      <c r="J13" s="12">
        <v>30.19375791</v>
      </c>
      <c r="K13" s="12">
        <v>36.54695622</v>
      </c>
      <c r="L13" s="12">
        <v>37.08404091</v>
      </c>
      <c r="M13" s="12">
        <v>32.49529695</v>
      </c>
      <c r="N13" s="12">
        <v>28.57938122</v>
      </c>
      <c r="O13" s="12">
        <v>24.80518539</v>
      </c>
      <c r="P13" s="12">
        <v>33.66634964</v>
      </c>
      <c r="Q13" s="12">
        <v>21.81494473</v>
      </c>
      <c r="R13" s="12">
        <v>23.00511898</v>
      </c>
      <c r="S13" s="12">
        <v>33.00470484</v>
      </c>
      <c r="T13" s="12">
        <v>35.21498071</v>
      </c>
      <c r="U13" s="12">
        <v>34.61283114</v>
      </c>
      <c r="V13" s="12">
        <v>22.61721713</v>
      </c>
      <c r="W13" s="12">
        <v>38.2296929</v>
      </c>
      <c r="X13" s="12">
        <v>36.93361483</v>
      </c>
      <c r="Y13" s="12">
        <v>38.25126292</v>
      </c>
      <c r="Z13" s="12">
        <v>23.68378454</v>
      </c>
      <c r="AA13" s="12">
        <v>32.37814012</v>
      </c>
      <c r="AB13" s="12">
        <v>24.94439097</v>
      </c>
      <c r="AC13" s="12">
        <v>39.17521378</v>
      </c>
      <c r="AD13" s="12">
        <v>29.86022048</v>
      </c>
      <c r="AE13" s="12">
        <v>27.27582575</v>
      </c>
      <c r="AF13" s="12">
        <v>23.64928687</v>
      </c>
      <c r="AG13" s="12">
        <v>39.15076213</v>
      </c>
      <c r="AH13" s="12">
        <f t="shared" si="2"/>
        <v>31.06183175</v>
      </c>
      <c r="AI13" s="13">
        <v>0.6</v>
      </c>
      <c r="AJ13" s="12">
        <f t="shared" si="3"/>
        <v>51.76971958</v>
      </c>
      <c r="AK13" s="12">
        <f t="shared" si="4"/>
        <v>0.5176971958</v>
      </c>
      <c r="AL13" s="14"/>
      <c r="AM13" s="13">
        <f t="shared" si="8"/>
        <v>0.35</v>
      </c>
      <c r="AN13" s="16">
        <f t="shared" si="5"/>
        <v>18.11940185</v>
      </c>
      <c r="AO13" s="12" t="s">
        <v>46</v>
      </c>
      <c r="AP13" s="16" t="s">
        <v>47</v>
      </c>
      <c r="AQ13" s="18" t="str">
        <f t="shared" ref="AQ13:AR13" si="18">if(AS13&gt;1, "ON", "OFF")</f>
        <v>OFF</v>
      </c>
      <c r="AR13" s="18" t="str">
        <f t="shared" si="18"/>
        <v>ON</v>
      </c>
      <c r="AS13" s="17">
        <f>if(and(AN13&gt;index!$C$2, AO13="available", AP13="favourable"), index!$C$2, if(and(AO13="available", AP13="favourable"), AN13, 0))</f>
        <v>0</v>
      </c>
      <c r="AT13" s="16">
        <f t="shared" si="7"/>
        <v>18.11940185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</row>
    <row r="14">
      <c r="A14" s="12">
        <v>6.0</v>
      </c>
      <c r="B14" s="12">
        <v>21600.0</v>
      </c>
      <c r="C14" s="12">
        <v>50.0</v>
      </c>
      <c r="D14" s="12">
        <v>99.29139274</v>
      </c>
      <c r="E14" s="12">
        <v>92.67419607</v>
      </c>
      <c r="F14" s="12">
        <v>99.35748565</v>
      </c>
      <c r="G14" s="12">
        <v>86.09751882</v>
      </c>
      <c r="H14" s="12">
        <v>50.56808018</v>
      </c>
      <c r="I14" s="12">
        <v>51.53986104</v>
      </c>
      <c r="J14" s="12">
        <v>82.39337734</v>
      </c>
      <c r="K14" s="12">
        <v>75.61504247</v>
      </c>
      <c r="L14" s="12">
        <v>77.68788016</v>
      </c>
      <c r="M14" s="12">
        <v>80.56968257</v>
      </c>
      <c r="N14" s="12">
        <v>70.56058284</v>
      </c>
      <c r="O14" s="12">
        <v>73.77594657</v>
      </c>
      <c r="P14" s="12">
        <v>54.89184974</v>
      </c>
      <c r="Q14" s="12">
        <v>67.44305418</v>
      </c>
      <c r="R14" s="12">
        <v>95.04465341</v>
      </c>
      <c r="S14" s="12">
        <v>70.82220567</v>
      </c>
      <c r="T14" s="12">
        <v>65.07530218</v>
      </c>
      <c r="U14" s="12">
        <v>82.74909835</v>
      </c>
      <c r="V14" s="12">
        <v>79.77419699</v>
      </c>
      <c r="W14" s="12">
        <v>87.33794404</v>
      </c>
      <c r="X14" s="12">
        <v>88.15328887</v>
      </c>
      <c r="Y14" s="12">
        <v>58.00854619</v>
      </c>
      <c r="Z14" s="12">
        <v>88.55821509</v>
      </c>
      <c r="AA14" s="12">
        <v>64.93034435</v>
      </c>
      <c r="AB14" s="12">
        <v>62.34899209</v>
      </c>
      <c r="AC14" s="12">
        <v>91.93398903</v>
      </c>
      <c r="AD14" s="12">
        <v>63.04291202</v>
      </c>
      <c r="AE14" s="12">
        <v>91.7378581</v>
      </c>
      <c r="AF14" s="12">
        <v>79.7470372</v>
      </c>
      <c r="AG14" s="12">
        <v>84.88650584</v>
      </c>
      <c r="AH14" s="12">
        <f t="shared" si="2"/>
        <v>77.22056799</v>
      </c>
      <c r="AI14" s="13">
        <v>0.6</v>
      </c>
      <c r="AJ14" s="12">
        <f t="shared" si="3"/>
        <v>128.7009467</v>
      </c>
      <c r="AK14" s="12">
        <f t="shared" si="4"/>
        <v>1.287009467</v>
      </c>
      <c r="AL14" s="14"/>
      <c r="AM14" s="13">
        <f t="shared" si="8"/>
        <v>0.35</v>
      </c>
      <c r="AN14" s="16">
        <f t="shared" si="5"/>
        <v>45.04533133</v>
      </c>
      <c r="AO14" s="12" t="s">
        <v>46</v>
      </c>
      <c r="AP14" s="16" t="s">
        <v>47</v>
      </c>
      <c r="AQ14" s="18" t="str">
        <f t="shared" ref="AQ14:AR14" si="19">if(AS14&gt;1, "ON", "OFF")</f>
        <v>OFF</v>
      </c>
      <c r="AR14" s="18" t="str">
        <f t="shared" si="19"/>
        <v>ON</v>
      </c>
      <c r="AS14" s="17">
        <f>if(and(AN14&gt;index!$C$2, AO14="available", AP14="favourable"), index!$C$2, if(and(AO14="available", AP14="favourable"), AN14, 0))</f>
        <v>0</v>
      </c>
      <c r="AT14" s="16">
        <f t="shared" si="7"/>
        <v>45.04533133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</row>
    <row r="15">
      <c r="A15" s="12">
        <v>6.5</v>
      </c>
      <c r="B15" s="12">
        <v>23400.0</v>
      </c>
      <c r="C15" s="12">
        <v>30.0</v>
      </c>
      <c r="D15" s="12">
        <v>41.74722433</v>
      </c>
      <c r="E15" s="12">
        <v>55.49439662</v>
      </c>
      <c r="F15" s="12">
        <v>38.45366481</v>
      </c>
      <c r="G15" s="12">
        <v>45.73891644</v>
      </c>
      <c r="H15" s="12">
        <v>30.5828013</v>
      </c>
      <c r="I15" s="12">
        <v>41.86545968</v>
      </c>
      <c r="J15" s="12">
        <v>37.73825775</v>
      </c>
      <c r="K15" s="12">
        <v>45.03660936</v>
      </c>
      <c r="L15" s="12">
        <v>53.38783645</v>
      </c>
      <c r="M15" s="12">
        <v>45.82218286</v>
      </c>
      <c r="N15" s="12">
        <v>49.09580651</v>
      </c>
      <c r="O15" s="12">
        <v>40.41715523</v>
      </c>
      <c r="P15" s="12">
        <v>42.15974326</v>
      </c>
      <c r="Q15" s="12">
        <v>53.57748029</v>
      </c>
      <c r="R15" s="12">
        <v>38.88257145</v>
      </c>
      <c r="S15" s="12">
        <v>56.34592118</v>
      </c>
      <c r="T15" s="12">
        <v>39.14253023</v>
      </c>
      <c r="U15" s="12">
        <v>34.7485233</v>
      </c>
      <c r="V15" s="12">
        <v>40.73351374</v>
      </c>
      <c r="W15" s="12">
        <v>43.48069066</v>
      </c>
      <c r="X15" s="12">
        <v>46.01790652</v>
      </c>
      <c r="Y15" s="12">
        <v>41.01798914</v>
      </c>
      <c r="Z15" s="12">
        <v>47.08948198</v>
      </c>
      <c r="AA15" s="12">
        <v>33.45609557</v>
      </c>
      <c r="AB15" s="12">
        <v>50.69479848</v>
      </c>
      <c r="AC15" s="12">
        <v>49.48120872</v>
      </c>
      <c r="AD15" s="12">
        <v>54.98472772</v>
      </c>
      <c r="AE15" s="12">
        <v>31.56889005</v>
      </c>
      <c r="AF15" s="12">
        <v>57.94883677</v>
      </c>
      <c r="AG15" s="12">
        <v>57.8748144</v>
      </c>
      <c r="AH15" s="12">
        <f t="shared" si="2"/>
        <v>44.81953449</v>
      </c>
      <c r="AI15" s="13">
        <v>0.6</v>
      </c>
      <c r="AJ15" s="12">
        <f t="shared" si="3"/>
        <v>74.69922416</v>
      </c>
      <c r="AK15" s="12">
        <f t="shared" si="4"/>
        <v>0.7469922416</v>
      </c>
      <c r="AL15" s="14"/>
      <c r="AM15" s="13">
        <f t="shared" si="8"/>
        <v>0.35</v>
      </c>
      <c r="AN15" s="16">
        <f t="shared" si="5"/>
        <v>26.14472845</v>
      </c>
      <c r="AO15" s="12" t="s">
        <v>46</v>
      </c>
      <c r="AP15" s="16" t="s">
        <v>47</v>
      </c>
      <c r="AQ15" s="18" t="str">
        <f t="shared" ref="AQ15:AR15" si="20">if(AS15&gt;1, "ON", "OFF")</f>
        <v>OFF</v>
      </c>
      <c r="AR15" s="18" t="str">
        <f t="shared" si="20"/>
        <v>ON</v>
      </c>
      <c r="AS15" s="17">
        <f>if(and(AN15&gt;index!$C$2, AO15="available", AP15="favourable"), index!$C$2, if(and(AO15="available", AP15="favourable"), AN15, 0))</f>
        <v>0</v>
      </c>
      <c r="AT15" s="16">
        <f t="shared" si="7"/>
        <v>26.14472845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</row>
    <row r="16">
      <c r="A16" s="12">
        <v>7.0</v>
      </c>
      <c r="B16" s="12">
        <v>25200.0</v>
      </c>
      <c r="C16" s="12">
        <v>100.0</v>
      </c>
      <c r="D16" s="12">
        <v>123.719441</v>
      </c>
      <c r="E16" s="12">
        <v>106.0307283</v>
      </c>
      <c r="F16" s="12">
        <v>139.6488774</v>
      </c>
      <c r="G16" s="12">
        <v>134.4883032</v>
      </c>
      <c r="H16" s="12">
        <v>188.2292076</v>
      </c>
      <c r="I16" s="12">
        <v>190.1145614</v>
      </c>
      <c r="J16" s="12">
        <v>134.5733376</v>
      </c>
      <c r="K16" s="12">
        <v>115.9302734</v>
      </c>
      <c r="L16" s="12">
        <v>105.1202621</v>
      </c>
      <c r="M16" s="12">
        <v>106.2206518</v>
      </c>
      <c r="N16" s="12">
        <v>182.38658</v>
      </c>
      <c r="O16" s="12">
        <v>190.1243226</v>
      </c>
      <c r="P16" s="12">
        <v>181.6288951</v>
      </c>
      <c r="Q16" s="12">
        <v>109.8172995</v>
      </c>
      <c r="R16" s="12">
        <v>117.193804</v>
      </c>
      <c r="S16" s="12">
        <v>104.0554995</v>
      </c>
      <c r="T16" s="12">
        <v>114.7506934</v>
      </c>
      <c r="U16" s="12">
        <v>175.6899859</v>
      </c>
      <c r="V16" s="12">
        <v>188.7447965</v>
      </c>
      <c r="W16" s="12">
        <v>174.9296345</v>
      </c>
      <c r="X16" s="12">
        <v>102.8732284</v>
      </c>
      <c r="Y16" s="12">
        <v>189.9945428</v>
      </c>
      <c r="Z16" s="12">
        <v>171.1488404</v>
      </c>
      <c r="AA16" s="12">
        <v>162.3061624</v>
      </c>
      <c r="AB16" s="12">
        <v>129.1093363</v>
      </c>
      <c r="AC16" s="12">
        <v>171.9570341</v>
      </c>
      <c r="AD16" s="12">
        <v>130.1670696</v>
      </c>
      <c r="AE16" s="12">
        <v>165.5467825</v>
      </c>
      <c r="AF16" s="12">
        <v>189.0612305</v>
      </c>
      <c r="AG16" s="12">
        <v>167.6732401</v>
      </c>
      <c r="AH16" s="12">
        <f t="shared" si="2"/>
        <v>148.7744874</v>
      </c>
      <c r="AI16" s="13">
        <v>0.6</v>
      </c>
      <c r="AJ16" s="12">
        <f t="shared" si="3"/>
        <v>247.957479</v>
      </c>
      <c r="AK16" s="12">
        <f t="shared" si="4"/>
        <v>2.47957479</v>
      </c>
      <c r="AL16" s="14"/>
      <c r="AM16" s="13">
        <f t="shared" si="8"/>
        <v>0.35</v>
      </c>
      <c r="AN16" s="16">
        <f t="shared" si="5"/>
        <v>86.78511765</v>
      </c>
      <c r="AO16" s="12" t="s">
        <v>46</v>
      </c>
      <c r="AP16" s="16" t="s">
        <v>47</v>
      </c>
      <c r="AQ16" s="18" t="str">
        <f t="shared" ref="AQ16:AR16" si="21">if(AS16&gt;1, "ON", "OFF")</f>
        <v>OFF</v>
      </c>
      <c r="AR16" s="18" t="str">
        <f t="shared" si="21"/>
        <v>ON</v>
      </c>
      <c r="AS16" s="17">
        <f>if(and(AN16&gt;index!$C$2, AO16="available", AP16="favourable"), index!$C$2, if(and(AO16="available", AP16="favourable"), AN16, 0))</f>
        <v>0</v>
      </c>
      <c r="AT16" s="16">
        <f t="shared" si="7"/>
        <v>86.78511765</v>
      </c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</row>
    <row r="17">
      <c r="A17" s="12">
        <v>7.5</v>
      </c>
      <c r="B17" s="12">
        <v>27000.0</v>
      </c>
      <c r="C17" s="12">
        <v>120.0</v>
      </c>
      <c r="D17" s="12">
        <v>155.9728143</v>
      </c>
      <c r="E17" s="12">
        <v>198.5775185</v>
      </c>
      <c r="F17" s="12">
        <v>192.2480722</v>
      </c>
      <c r="G17" s="12">
        <v>147.8482268</v>
      </c>
      <c r="H17" s="12">
        <v>229.7746532</v>
      </c>
      <c r="I17" s="12">
        <v>147.7736631</v>
      </c>
      <c r="J17" s="12">
        <v>203.3481773</v>
      </c>
      <c r="K17" s="12">
        <v>150.585208</v>
      </c>
      <c r="L17" s="12">
        <v>151.0705911</v>
      </c>
      <c r="M17" s="12">
        <v>136.4123559</v>
      </c>
      <c r="N17" s="12">
        <v>189.430917</v>
      </c>
      <c r="O17" s="12">
        <v>192.89964</v>
      </c>
      <c r="P17" s="12">
        <v>217.7325988</v>
      </c>
      <c r="Q17" s="12">
        <v>220.8186745</v>
      </c>
      <c r="R17" s="12">
        <v>200.0053255</v>
      </c>
      <c r="S17" s="12">
        <v>152.7117373</v>
      </c>
      <c r="T17" s="12">
        <v>125.9420686</v>
      </c>
      <c r="U17" s="12">
        <v>152.2860985</v>
      </c>
      <c r="V17" s="12">
        <v>188.5204895</v>
      </c>
      <c r="W17" s="12">
        <v>216.930379</v>
      </c>
      <c r="X17" s="12">
        <v>198.5649509</v>
      </c>
      <c r="Y17" s="12">
        <v>172.6356965</v>
      </c>
      <c r="Z17" s="12">
        <v>215.4444318</v>
      </c>
      <c r="AA17" s="12">
        <v>176.9159932</v>
      </c>
      <c r="AB17" s="12">
        <v>156.7391759</v>
      </c>
      <c r="AC17" s="12">
        <v>163.1138082</v>
      </c>
      <c r="AD17" s="12">
        <v>201.5844795</v>
      </c>
      <c r="AE17" s="12">
        <v>236.5970169</v>
      </c>
      <c r="AF17" s="12">
        <v>192.8158509</v>
      </c>
      <c r="AG17" s="12">
        <v>201.558239</v>
      </c>
      <c r="AH17" s="12">
        <f t="shared" si="2"/>
        <v>182.8952951</v>
      </c>
      <c r="AI17" s="13">
        <v>0.6</v>
      </c>
      <c r="AJ17" s="12">
        <f t="shared" si="3"/>
        <v>304.8254918</v>
      </c>
      <c r="AK17" s="12">
        <f t="shared" si="4"/>
        <v>3.048254918</v>
      </c>
      <c r="AL17" s="14"/>
      <c r="AM17" s="13">
        <f t="shared" si="8"/>
        <v>0.35</v>
      </c>
      <c r="AN17" s="16">
        <f t="shared" si="5"/>
        <v>106.6889221</v>
      </c>
      <c r="AO17" s="12" t="s">
        <v>46</v>
      </c>
      <c r="AP17" s="16" t="s">
        <v>47</v>
      </c>
      <c r="AQ17" s="18" t="str">
        <f t="shared" ref="AQ17:AR17" si="22">if(AS17&gt;1, "ON", "OFF")</f>
        <v>OFF</v>
      </c>
      <c r="AR17" s="18" t="str">
        <f t="shared" si="22"/>
        <v>ON</v>
      </c>
      <c r="AS17" s="17">
        <f>if(and(AN17&gt;index!$C$2, AO17="available", AP17="favourable"), index!$C$2, if(and(AO17="available", AP17="favourable"), AN17, 0))</f>
        <v>0</v>
      </c>
      <c r="AT17" s="16">
        <f t="shared" si="7"/>
        <v>106.6889221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</row>
    <row r="18">
      <c r="A18" s="12">
        <v>8.0</v>
      </c>
      <c r="B18" s="12">
        <v>28800.0</v>
      </c>
      <c r="C18" s="12">
        <v>130.0</v>
      </c>
      <c r="D18" s="12">
        <v>176.9855346</v>
      </c>
      <c r="E18" s="12">
        <v>194.5066137</v>
      </c>
      <c r="F18" s="12">
        <v>150.7997575</v>
      </c>
      <c r="G18" s="12">
        <v>163.0040354</v>
      </c>
      <c r="H18" s="12">
        <v>138.020463</v>
      </c>
      <c r="I18" s="12">
        <v>177.1820546</v>
      </c>
      <c r="J18" s="12">
        <v>172.7390824</v>
      </c>
      <c r="K18" s="12">
        <v>245.8481291</v>
      </c>
      <c r="L18" s="12">
        <v>170.0079813</v>
      </c>
      <c r="M18" s="12">
        <v>164.9296156</v>
      </c>
      <c r="N18" s="12">
        <v>258.2353727</v>
      </c>
      <c r="O18" s="12">
        <v>212.7443147</v>
      </c>
      <c r="P18" s="12">
        <v>252.7881132</v>
      </c>
      <c r="Q18" s="12">
        <v>230.8394455</v>
      </c>
      <c r="R18" s="12">
        <v>238.2421319</v>
      </c>
      <c r="S18" s="12">
        <v>235.5309497</v>
      </c>
      <c r="T18" s="12">
        <v>255.395326</v>
      </c>
      <c r="U18" s="12">
        <v>164.6520376</v>
      </c>
      <c r="V18" s="12">
        <v>259.3153969</v>
      </c>
      <c r="W18" s="12">
        <v>140.6924918</v>
      </c>
      <c r="X18" s="12">
        <v>134.034349</v>
      </c>
      <c r="Y18" s="12">
        <v>171.3517767</v>
      </c>
      <c r="Z18" s="12">
        <v>231.8899001</v>
      </c>
      <c r="AA18" s="12">
        <v>248.2210449</v>
      </c>
      <c r="AB18" s="12">
        <v>139.7978855</v>
      </c>
      <c r="AC18" s="12">
        <v>238.981058</v>
      </c>
      <c r="AD18" s="12">
        <v>202.3773186</v>
      </c>
      <c r="AE18" s="12">
        <v>210.8308503</v>
      </c>
      <c r="AF18" s="12">
        <v>229.542165</v>
      </c>
      <c r="AG18" s="12">
        <v>184.0245103</v>
      </c>
      <c r="AH18" s="12">
        <f t="shared" si="2"/>
        <v>199.7836569</v>
      </c>
      <c r="AI18" s="13">
        <v>0.6</v>
      </c>
      <c r="AJ18" s="12">
        <f t="shared" si="3"/>
        <v>332.9727614</v>
      </c>
      <c r="AK18" s="12">
        <f t="shared" si="4"/>
        <v>3.329727614</v>
      </c>
      <c r="AL18" s="14"/>
      <c r="AM18" s="13">
        <f t="shared" si="8"/>
        <v>0.35</v>
      </c>
      <c r="AN18" s="16">
        <f t="shared" si="5"/>
        <v>116.5404665</v>
      </c>
      <c r="AO18" s="12" t="s">
        <v>46</v>
      </c>
      <c r="AP18" s="16" t="s">
        <v>47</v>
      </c>
      <c r="AQ18" s="18" t="str">
        <f t="shared" ref="AQ18:AR18" si="23">if(AS18&gt;1, "ON", "OFF")</f>
        <v>OFF</v>
      </c>
      <c r="AR18" s="18" t="str">
        <f t="shared" si="23"/>
        <v>ON</v>
      </c>
      <c r="AS18" s="17">
        <f>if(and(AN18&gt;index!$C$2, AO18="available", AP18="favourable"), index!$C$2, if(and(AO18="available", AP18="favourable"), AN18, 0))</f>
        <v>0</v>
      </c>
      <c r="AT18" s="16">
        <f t="shared" si="7"/>
        <v>116.5404665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</row>
    <row r="19">
      <c r="A19" s="12">
        <v>8.5</v>
      </c>
      <c r="B19" s="12">
        <v>30600.0</v>
      </c>
      <c r="C19" s="12">
        <v>140.0</v>
      </c>
      <c r="D19" s="12">
        <v>226.1909181</v>
      </c>
      <c r="E19" s="12">
        <v>167.8275152</v>
      </c>
      <c r="F19" s="12">
        <v>249.5114074</v>
      </c>
      <c r="G19" s="12">
        <v>193.6026678</v>
      </c>
      <c r="H19" s="12">
        <v>216.2601201</v>
      </c>
      <c r="I19" s="12">
        <v>270.30425</v>
      </c>
      <c r="J19" s="12">
        <v>187.6312899</v>
      </c>
      <c r="K19" s="12">
        <v>168.8098281</v>
      </c>
      <c r="L19" s="12">
        <v>213.6104408</v>
      </c>
      <c r="M19" s="12">
        <v>160.7576975</v>
      </c>
      <c r="N19" s="12">
        <v>173.5181219</v>
      </c>
      <c r="O19" s="12">
        <v>222.4740298</v>
      </c>
      <c r="P19" s="12">
        <v>229.5133937</v>
      </c>
      <c r="Q19" s="12">
        <v>261.8010717</v>
      </c>
      <c r="R19" s="12">
        <v>144.9270642</v>
      </c>
      <c r="S19" s="12">
        <v>161.4187609</v>
      </c>
      <c r="T19" s="12">
        <v>165.2611798</v>
      </c>
      <c r="U19" s="12">
        <v>196.5040315</v>
      </c>
      <c r="V19" s="12">
        <v>200.2263467</v>
      </c>
      <c r="W19" s="12">
        <v>178.2005396</v>
      </c>
      <c r="X19" s="12">
        <v>228.6304945</v>
      </c>
      <c r="Y19" s="12">
        <v>206.2499246</v>
      </c>
      <c r="Z19" s="12">
        <v>228.6402045</v>
      </c>
      <c r="AA19" s="12">
        <v>214.5108128</v>
      </c>
      <c r="AB19" s="12">
        <v>268.642647</v>
      </c>
      <c r="AC19" s="12">
        <v>277.0191393</v>
      </c>
      <c r="AD19" s="12">
        <v>171.7869666</v>
      </c>
      <c r="AE19" s="12">
        <v>202.7694491</v>
      </c>
      <c r="AF19" s="12">
        <v>214.2550301</v>
      </c>
      <c r="AG19" s="12">
        <v>244.5770574</v>
      </c>
      <c r="AH19" s="12">
        <f t="shared" si="2"/>
        <v>208.18108</v>
      </c>
      <c r="AI19" s="13">
        <v>0.6</v>
      </c>
      <c r="AJ19" s="12">
        <f t="shared" si="3"/>
        <v>346.9684667</v>
      </c>
      <c r="AK19" s="12">
        <f t="shared" si="4"/>
        <v>3.469684667</v>
      </c>
      <c r="AL19" s="14"/>
      <c r="AM19" s="13">
        <f t="shared" si="8"/>
        <v>0.35</v>
      </c>
      <c r="AN19" s="16">
        <f t="shared" si="5"/>
        <v>121.4389633</v>
      </c>
      <c r="AO19" s="19" t="s">
        <v>46</v>
      </c>
      <c r="AP19" s="16" t="s">
        <v>47</v>
      </c>
      <c r="AQ19" s="18" t="str">
        <f t="shared" ref="AQ19:AR19" si="24">if(AS19&gt;1, "ON", "OFF")</f>
        <v>OFF</v>
      </c>
      <c r="AR19" s="18" t="str">
        <f t="shared" si="24"/>
        <v>ON</v>
      </c>
      <c r="AS19" s="17">
        <f>if(and(AN19&gt;index!$C$2, AO19="available", AP19="favourable"), index!$C$2, if(and(AO19="available", AP19="favourable"), AN19, 0))</f>
        <v>0</v>
      </c>
      <c r="AT19" s="16">
        <f t="shared" si="7"/>
        <v>121.4389633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</row>
    <row r="20">
      <c r="A20" s="12">
        <v>9.0</v>
      </c>
      <c r="B20" s="12">
        <v>32400.0</v>
      </c>
      <c r="C20" s="12">
        <v>150.0</v>
      </c>
      <c r="D20" s="12">
        <v>158.5529873</v>
      </c>
      <c r="E20" s="12">
        <v>169.1947008</v>
      </c>
      <c r="F20" s="12">
        <v>231.1050466</v>
      </c>
      <c r="G20" s="12">
        <v>205.4397598</v>
      </c>
      <c r="H20" s="12">
        <v>280.8750429</v>
      </c>
      <c r="I20" s="12">
        <v>227.0736372</v>
      </c>
      <c r="J20" s="12">
        <v>283.5707185</v>
      </c>
      <c r="K20" s="12">
        <v>211.3829503</v>
      </c>
      <c r="L20" s="12">
        <v>268.8643596</v>
      </c>
      <c r="M20" s="12">
        <v>212.7132837</v>
      </c>
      <c r="N20" s="12">
        <v>174.2631297</v>
      </c>
      <c r="O20" s="12">
        <v>221.2028663</v>
      </c>
      <c r="P20" s="12">
        <v>204.5210516</v>
      </c>
      <c r="Q20" s="12">
        <v>254.0481437</v>
      </c>
      <c r="R20" s="12">
        <v>293.5237512</v>
      </c>
      <c r="S20" s="12">
        <v>180.292392</v>
      </c>
      <c r="T20" s="12">
        <v>231.5514382</v>
      </c>
      <c r="U20" s="12">
        <v>232.8733133</v>
      </c>
      <c r="V20" s="12">
        <v>208.6224175</v>
      </c>
      <c r="W20" s="12">
        <v>217.9323237</v>
      </c>
      <c r="X20" s="12">
        <v>162.2172894</v>
      </c>
      <c r="Y20" s="12">
        <v>169.2533157</v>
      </c>
      <c r="Z20" s="12">
        <v>283.430626</v>
      </c>
      <c r="AA20" s="12">
        <v>237.0687216</v>
      </c>
      <c r="AB20" s="12">
        <v>217.9934699</v>
      </c>
      <c r="AC20" s="12">
        <v>292.0354322</v>
      </c>
      <c r="AD20" s="12">
        <v>222.1330974</v>
      </c>
      <c r="AE20" s="12">
        <v>226.2920019</v>
      </c>
      <c r="AF20" s="12">
        <v>265.659344</v>
      </c>
      <c r="AG20" s="12">
        <v>218.9351823</v>
      </c>
      <c r="AH20" s="12">
        <f t="shared" si="2"/>
        <v>225.4207265</v>
      </c>
      <c r="AI20" s="13">
        <v>0.6</v>
      </c>
      <c r="AJ20" s="12">
        <f t="shared" si="3"/>
        <v>375.7012108</v>
      </c>
      <c r="AK20" s="12">
        <f t="shared" si="4"/>
        <v>3.757012108</v>
      </c>
      <c r="AL20" s="14"/>
      <c r="AM20" s="13">
        <f t="shared" si="8"/>
        <v>0.35</v>
      </c>
      <c r="AN20" s="16">
        <f t="shared" si="5"/>
        <v>131.4954238</v>
      </c>
      <c r="AO20" s="19" t="s">
        <v>48</v>
      </c>
      <c r="AP20" s="17" t="s">
        <v>49</v>
      </c>
      <c r="AQ20" s="18" t="str">
        <f t="shared" ref="AQ20:AR20" si="25">if(AS20&gt;1, "ON", "OFF")</f>
        <v>ON</v>
      </c>
      <c r="AR20" s="18" t="str">
        <f t="shared" si="25"/>
        <v>OFF</v>
      </c>
      <c r="AS20" s="17">
        <f>if(and(AN20&gt;index!$C$2, AO20="available", AP20="favourable"), index!$C$2, if(and(AO20="available", AP20="favourable"), AN20, 0))</f>
        <v>131.4954238</v>
      </c>
      <c r="AT20" s="16">
        <f t="shared" si="7"/>
        <v>0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</row>
    <row r="21" ht="15.75" customHeight="1">
      <c r="A21" s="12">
        <v>9.5</v>
      </c>
      <c r="B21" s="12">
        <v>34200.0</v>
      </c>
      <c r="C21" s="12">
        <v>160.0</v>
      </c>
      <c r="D21" s="12">
        <v>312.4282878</v>
      </c>
      <c r="E21" s="12">
        <v>317.4335157</v>
      </c>
      <c r="F21" s="12">
        <v>243.5961891</v>
      </c>
      <c r="G21" s="12">
        <v>307.0749802</v>
      </c>
      <c r="H21" s="12">
        <v>286.6890352</v>
      </c>
      <c r="I21" s="12">
        <v>163.9022736</v>
      </c>
      <c r="J21" s="12">
        <v>317.5910675</v>
      </c>
      <c r="K21" s="12">
        <v>173.9579348</v>
      </c>
      <c r="L21" s="12">
        <v>288.6659369</v>
      </c>
      <c r="M21" s="12">
        <v>226.8340366</v>
      </c>
      <c r="N21" s="12">
        <v>279.0786146</v>
      </c>
      <c r="O21" s="12">
        <v>245.7609382</v>
      </c>
      <c r="P21" s="12">
        <v>315.774718</v>
      </c>
      <c r="Q21" s="12">
        <v>232.7442892</v>
      </c>
      <c r="R21" s="12">
        <v>256.2643028</v>
      </c>
      <c r="S21" s="12">
        <v>214.923359</v>
      </c>
      <c r="T21" s="12">
        <v>309.7658712</v>
      </c>
      <c r="U21" s="12">
        <v>255.0480431</v>
      </c>
      <c r="V21" s="12">
        <v>285.0260695</v>
      </c>
      <c r="W21" s="12">
        <v>275.1245583</v>
      </c>
      <c r="X21" s="12">
        <v>291.4042682</v>
      </c>
      <c r="Y21" s="12">
        <v>231.3427042</v>
      </c>
      <c r="Z21" s="12">
        <v>255.0241001</v>
      </c>
      <c r="AA21" s="12">
        <v>262.0603496</v>
      </c>
      <c r="AB21" s="12">
        <v>250.3097339</v>
      </c>
      <c r="AC21" s="12">
        <v>235.1324513</v>
      </c>
      <c r="AD21" s="12">
        <v>208.5463455</v>
      </c>
      <c r="AE21" s="12">
        <v>181.091479</v>
      </c>
      <c r="AF21" s="12">
        <v>183.1657663</v>
      </c>
      <c r="AG21" s="12">
        <v>290.041833</v>
      </c>
      <c r="AH21" s="12">
        <f t="shared" si="2"/>
        <v>256.5267684</v>
      </c>
      <c r="AI21" s="13">
        <v>0.6</v>
      </c>
      <c r="AJ21" s="12">
        <f t="shared" si="3"/>
        <v>427.544614</v>
      </c>
      <c r="AK21" s="12">
        <f t="shared" si="4"/>
        <v>4.27544614</v>
      </c>
      <c r="AL21" s="14"/>
      <c r="AM21" s="13">
        <f t="shared" si="8"/>
        <v>0.35</v>
      </c>
      <c r="AN21" s="16">
        <f t="shared" si="5"/>
        <v>149.6406149</v>
      </c>
      <c r="AO21" s="19" t="s">
        <v>48</v>
      </c>
      <c r="AP21" s="17" t="s">
        <v>49</v>
      </c>
      <c r="AQ21" s="18" t="str">
        <f t="shared" ref="AQ21:AR21" si="26">if(AS21&gt;1, "ON", "OFF")</f>
        <v>ON</v>
      </c>
      <c r="AR21" s="18" t="str">
        <f t="shared" si="26"/>
        <v>OFF</v>
      </c>
      <c r="AS21" s="17">
        <f>if(and(AN21&gt;index!$C$2, AO21="available", AP21="favourable"), index!$C$2, if(and(AO21="available", AP21="favourable"), AN21, 0))</f>
        <v>149.6406149</v>
      </c>
      <c r="AT21" s="16">
        <f t="shared" si="7"/>
        <v>0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</row>
    <row r="22" ht="15.75" customHeight="1">
      <c r="A22" s="12">
        <v>10.0</v>
      </c>
      <c r="B22" s="12">
        <v>36000.0</v>
      </c>
      <c r="C22" s="12">
        <v>150.0</v>
      </c>
      <c r="D22" s="12">
        <v>239.7703518</v>
      </c>
      <c r="E22" s="12">
        <v>156.3223836</v>
      </c>
      <c r="F22" s="12">
        <v>250.1108817</v>
      </c>
      <c r="G22" s="12">
        <v>193.1420293</v>
      </c>
      <c r="H22" s="12">
        <v>210.7163334</v>
      </c>
      <c r="I22" s="12">
        <v>181.7717673</v>
      </c>
      <c r="J22" s="12">
        <v>187.0791468</v>
      </c>
      <c r="K22" s="12">
        <v>227.7575646</v>
      </c>
      <c r="L22" s="12">
        <v>253.5980222</v>
      </c>
      <c r="M22" s="12">
        <v>193.6251167</v>
      </c>
      <c r="N22" s="12">
        <v>260.315843</v>
      </c>
      <c r="O22" s="12">
        <v>270.2157253</v>
      </c>
      <c r="P22" s="12">
        <v>222.6719586</v>
      </c>
      <c r="Q22" s="12">
        <v>166.4251675</v>
      </c>
      <c r="R22" s="12">
        <v>254.7378258</v>
      </c>
      <c r="S22" s="12">
        <v>274.0025309</v>
      </c>
      <c r="T22" s="12">
        <v>233.1535956</v>
      </c>
      <c r="U22" s="12">
        <v>184.3594906</v>
      </c>
      <c r="V22" s="12">
        <v>199.6292318</v>
      </c>
      <c r="W22" s="12">
        <v>226.4546908</v>
      </c>
      <c r="X22" s="12">
        <v>236.8235795</v>
      </c>
      <c r="Y22" s="12">
        <v>202.2490626</v>
      </c>
      <c r="Z22" s="12">
        <v>200.0297032</v>
      </c>
      <c r="AA22" s="12">
        <v>259.7756553</v>
      </c>
      <c r="AB22" s="12">
        <v>243.6873165</v>
      </c>
      <c r="AC22" s="12">
        <v>243.0205859</v>
      </c>
      <c r="AD22" s="12">
        <v>292.9923193</v>
      </c>
      <c r="AE22" s="12">
        <v>221.4745175</v>
      </c>
      <c r="AF22" s="12">
        <v>255.3668808</v>
      </c>
      <c r="AG22" s="12">
        <v>267.8214379</v>
      </c>
      <c r="AH22" s="12">
        <f t="shared" si="2"/>
        <v>226.9700239</v>
      </c>
      <c r="AI22" s="13">
        <v>0.6</v>
      </c>
      <c r="AJ22" s="12">
        <f t="shared" si="3"/>
        <v>378.2833731</v>
      </c>
      <c r="AK22" s="12">
        <f t="shared" si="4"/>
        <v>3.782833731</v>
      </c>
      <c r="AL22" s="14"/>
      <c r="AM22" s="13">
        <f t="shared" si="8"/>
        <v>0.35</v>
      </c>
      <c r="AN22" s="16">
        <f t="shared" si="5"/>
        <v>132.3991806</v>
      </c>
      <c r="AO22" s="19" t="s">
        <v>48</v>
      </c>
      <c r="AP22" s="17" t="s">
        <v>47</v>
      </c>
      <c r="AQ22" s="18" t="str">
        <f t="shared" ref="AQ22:AR22" si="27">if(AS22&gt;1, "ON", "OFF")</f>
        <v>OFF</v>
      </c>
      <c r="AR22" s="18" t="str">
        <f t="shared" si="27"/>
        <v>ON</v>
      </c>
      <c r="AS22" s="17">
        <f>if(and(AN22&gt;index!$C$2, AO22="available", AP22="favourable"), index!$C$2, if(and(AO22="available", AP22="favourable"), AN22, 0))</f>
        <v>0</v>
      </c>
      <c r="AT22" s="16">
        <f t="shared" si="7"/>
        <v>132.3991806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</row>
    <row r="23" ht="15.75" customHeight="1">
      <c r="A23" s="12">
        <v>10.5</v>
      </c>
      <c r="B23" s="12">
        <v>37800.0</v>
      </c>
      <c r="C23" s="12">
        <v>300.0</v>
      </c>
      <c r="D23" s="12">
        <v>370.4916466</v>
      </c>
      <c r="E23" s="12">
        <v>306.2606197</v>
      </c>
      <c r="F23" s="12">
        <v>487.9826923</v>
      </c>
      <c r="G23" s="12">
        <v>591.1945151</v>
      </c>
      <c r="H23" s="12">
        <v>501.0633075</v>
      </c>
      <c r="I23" s="12">
        <v>549.4376363</v>
      </c>
      <c r="J23" s="12">
        <v>337.5032896</v>
      </c>
      <c r="K23" s="12">
        <v>375.0926083</v>
      </c>
      <c r="L23" s="12">
        <v>300.2821999</v>
      </c>
      <c r="M23" s="12">
        <v>346.6761816</v>
      </c>
      <c r="N23" s="12">
        <v>311.3110907</v>
      </c>
      <c r="O23" s="12">
        <v>495.7031987</v>
      </c>
      <c r="P23" s="12">
        <v>381.9995459</v>
      </c>
      <c r="Q23" s="12">
        <v>564.3380004</v>
      </c>
      <c r="R23" s="12">
        <v>323.7810729</v>
      </c>
      <c r="S23" s="12">
        <v>441.7819516</v>
      </c>
      <c r="T23" s="12">
        <v>440.2841941</v>
      </c>
      <c r="U23" s="12">
        <v>377.4672762</v>
      </c>
      <c r="V23" s="12">
        <v>335.5994946</v>
      </c>
      <c r="W23" s="12">
        <v>410.3412509</v>
      </c>
      <c r="X23" s="12">
        <v>386.9226324</v>
      </c>
      <c r="Y23" s="12">
        <v>521.9005838</v>
      </c>
      <c r="Z23" s="12">
        <v>426.1336761</v>
      </c>
      <c r="AA23" s="12">
        <v>563.0291322</v>
      </c>
      <c r="AB23" s="12">
        <v>356.2700857</v>
      </c>
      <c r="AC23" s="12">
        <v>391.1376042</v>
      </c>
      <c r="AD23" s="12">
        <v>523.5388395</v>
      </c>
      <c r="AE23" s="12">
        <v>482.9310132</v>
      </c>
      <c r="AF23" s="12">
        <v>501.6542445</v>
      </c>
      <c r="AG23" s="12">
        <v>471.7330206</v>
      </c>
      <c r="AH23" s="12">
        <f t="shared" si="2"/>
        <v>429.1280868</v>
      </c>
      <c r="AI23" s="13">
        <v>0.6</v>
      </c>
      <c r="AJ23" s="12">
        <f t="shared" si="3"/>
        <v>715.2134781</v>
      </c>
      <c r="AK23" s="12">
        <f t="shared" si="4"/>
        <v>7.152134781</v>
      </c>
      <c r="AL23" s="14"/>
      <c r="AM23" s="13">
        <f t="shared" si="8"/>
        <v>0.35</v>
      </c>
      <c r="AN23" s="16">
        <f t="shared" si="5"/>
        <v>250.3247173</v>
      </c>
      <c r="AO23" s="19" t="s">
        <v>48</v>
      </c>
      <c r="AP23" s="17" t="s">
        <v>49</v>
      </c>
      <c r="AQ23" s="18" t="str">
        <f t="shared" ref="AQ23:AR23" si="28">if(AS23&gt;1, "ON", "OFF")</f>
        <v>ON</v>
      </c>
      <c r="AR23" s="18" t="str">
        <f t="shared" si="28"/>
        <v>OFF</v>
      </c>
      <c r="AS23" s="17">
        <f>if(and(AN23&gt;index!$C$2, AO23="available", AP23="favourable"), index!$C$2, if(and(AO23="available", AP23="favourable"), AN23, 0))</f>
        <v>250.3247173</v>
      </c>
      <c r="AT23" s="16">
        <f t="shared" si="7"/>
        <v>0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</row>
    <row r="24" ht="15.75" customHeight="1">
      <c r="A24" s="12">
        <v>11.0</v>
      </c>
      <c r="B24" s="12">
        <v>39600.0</v>
      </c>
      <c r="C24" s="12">
        <v>320.0</v>
      </c>
      <c r="D24" s="12">
        <v>484.182847</v>
      </c>
      <c r="E24" s="12">
        <v>559.0605777</v>
      </c>
      <c r="F24" s="12">
        <v>472.5407492</v>
      </c>
      <c r="G24" s="12">
        <v>348.4203542</v>
      </c>
      <c r="H24" s="12">
        <v>582.5442432</v>
      </c>
      <c r="I24" s="12">
        <v>613.9876119</v>
      </c>
      <c r="J24" s="12">
        <v>558.2935199</v>
      </c>
      <c r="K24" s="12">
        <v>481.4290892</v>
      </c>
      <c r="L24" s="12">
        <v>520.6086329</v>
      </c>
      <c r="M24" s="12">
        <v>582.0260643</v>
      </c>
      <c r="N24" s="12">
        <v>390.2508842</v>
      </c>
      <c r="O24" s="12">
        <v>332.2620277</v>
      </c>
      <c r="P24" s="12">
        <v>399.1928197</v>
      </c>
      <c r="Q24" s="12">
        <v>477.6326933</v>
      </c>
      <c r="R24" s="12">
        <v>434.207559</v>
      </c>
      <c r="S24" s="12">
        <v>397.5430487</v>
      </c>
      <c r="T24" s="12">
        <v>469.2651122</v>
      </c>
      <c r="U24" s="12">
        <v>619.5774916</v>
      </c>
      <c r="V24" s="12">
        <v>407.1581165</v>
      </c>
      <c r="W24" s="12">
        <v>386.2885537</v>
      </c>
      <c r="X24" s="12">
        <v>554.7660962</v>
      </c>
      <c r="Y24" s="12">
        <v>469.6963012</v>
      </c>
      <c r="Z24" s="12">
        <v>362.943394</v>
      </c>
      <c r="AA24" s="12">
        <v>500.1834643</v>
      </c>
      <c r="AB24" s="12">
        <v>350.4092487</v>
      </c>
      <c r="AC24" s="12">
        <v>622.1567529</v>
      </c>
      <c r="AD24" s="12">
        <v>606.4292352</v>
      </c>
      <c r="AE24" s="12">
        <v>366.7260567</v>
      </c>
      <c r="AF24" s="12">
        <v>638.2404566</v>
      </c>
      <c r="AG24" s="12">
        <v>495.135831</v>
      </c>
      <c r="AH24" s="12">
        <f t="shared" si="2"/>
        <v>482.7719611</v>
      </c>
      <c r="AI24" s="13">
        <v>0.6</v>
      </c>
      <c r="AJ24" s="12">
        <f t="shared" si="3"/>
        <v>804.6199352</v>
      </c>
      <c r="AK24" s="12">
        <f t="shared" si="4"/>
        <v>8.046199352</v>
      </c>
      <c r="AL24" s="14"/>
      <c r="AM24" s="13">
        <f t="shared" si="8"/>
        <v>0.35</v>
      </c>
      <c r="AN24" s="16">
        <f t="shared" si="5"/>
        <v>281.6169773</v>
      </c>
      <c r="AO24" s="19" t="s">
        <v>48</v>
      </c>
      <c r="AP24" s="17" t="s">
        <v>49</v>
      </c>
      <c r="AQ24" s="18" t="str">
        <f t="shared" ref="AQ24:AR24" si="29">if(AS24&gt;1, "ON", "OFF")</f>
        <v>ON</v>
      </c>
      <c r="AR24" s="18" t="str">
        <f t="shared" si="29"/>
        <v>OFF</v>
      </c>
      <c r="AS24" s="17">
        <f>if(and(AN24&gt;index!$C$2, AO24="available", AP24="favourable"), index!$C$2, if(and(AO24="available", AP24="favourable"), AN24, 0))</f>
        <v>281.6169773</v>
      </c>
      <c r="AT24" s="16">
        <f t="shared" si="7"/>
        <v>0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</row>
    <row r="25" ht="15.75" customHeight="1">
      <c r="A25" s="12">
        <v>11.5</v>
      </c>
      <c r="B25" s="12">
        <v>41400.0</v>
      </c>
      <c r="C25" s="12">
        <v>300.0</v>
      </c>
      <c r="D25" s="12">
        <v>318.5997076</v>
      </c>
      <c r="E25" s="12">
        <v>371.6346356</v>
      </c>
      <c r="F25" s="12">
        <v>575.6287393</v>
      </c>
      <c r="G25" s="12">
        <v>371.9683021</v>
      </c>
      <c r="H25" s="12">
        <v>561.2894685</v>
      </c>
      <c r="I25" s="12">
        <v>542.0083081</v>
      </c>
      <c r="J25" s="12">
        <v>512.9251715</v>
      </c>
      <c r="K25" s="12">
        <v>307.8596007</v>
      </c>
      <c r="L25" s="12">
        <v>526.2756101</v>
      </c>
      <c r="M25" s="12">
        <v>583.8299738</v>
      </c>
      <c r="N25" s="12">
        <v>501.2672838</v>
      </c>
      <c r="O25" s="12">
        <v>486.2675132</v>
      </c>
      <c r="P25" s="12">
        <v>354.7203538</v>
      </c>
      <c r="Q25" s="12">
        <v>381.6887834</v>
      </c>
      <c r="R25" s="12">
        <v>522.2835409</v>
      </c>
      <c r="S25" s="12">
        <v>401.1899833</v>
      </c>
      <c r="T25" s="12">
        <v>491.4909151</v>
      </c>
      <c r="U25" s="12">
        <v>550.6814676</v>
      </c>
      <c r="V25" s="12">
        <v>555.8065719</v>
      </c>
      <c r="W25" s="12">
        <v>580.7607663</v>
      </c>
      <c r="X25" s="12">
        <v>382.0581058</v>
      </c>
      <c r="Y25" s="12">
        <v>496.9880364</v>
      </c>
      <c r="Z25" s="12">
        <v>315.2578332</v>
      </c>
      <c r="AA25" s="12">
        <v>394.6989625</v>
      </c>
      <c r="AB25" s="12">
        <v>402.7703584</v>
      </c>
      <c r="AC25" s="12">
        <v>329.2248494</v>
      </c>
      <c r="AD25" s="12">
        <v>313.074809</v>
      </c>
      <c r="AE25" s="12">
        <v>434.6979994</v>
      </c>
      <c r="AF25" s="12">
        <v>362.2879878</v>
      </c>
      <c r="AG25" s="12">
        <v>375.9506338</v>
      </c>
      <c r="AH25" s="12">
        <f t="shared" si="2"/>
        <v>443.5062091</v>
      </c>
      <c r="AI25" s="13">
        <v>0.6</v>
      </c>
      <c r="AJ25" s="12">
        <f t="shared" si="3"/>
        <v>739.1770151</v>
      </c>
      <c r="AK25" s="12">
        <f t="shared" si="4"/>
        <v>7.391770151</v>
      </c>
      <c r="AL25" s="14"/>
      <c r="AM25" s="13">
        <f t="shared" si="8"/>
        <v>0.35</v>
      </c>
      <c r="AN25" s="16">
        <f t="shared" si="5"/>
        <v>258.7119553</v>
      </c>
      <c r="AO25" s="19" t="s">
        <v>48</v>
      </c>
      <c r="AP25" s="17" t="s">
        <v>49</v>
      </c>
      <c r="AQ25" s="18" t="str">
        <f t="shared" ref="AQ25:AR25" si="30">if(AS25&gt;1, "ON", "OFF")</f>
        <v>ON</v>
      </c>
      <c r="AR25" s="18" t="str">
        <f t="shared" si="30"/>
        <v>OFF</v>
      </c>
      <c r="AS25" s="17">
        <f>if(and(AN25&gt;index!$C$2, AO25="available", AP25="favourable"), index!$C$2, if(and(AO25="available", AP25="favourable"), AN25, 0))</f>
        <v>258.7119553</v>
      </c>
      <c r="AT25" s="16">
        <f t="shared" si="7"/>
        <v>0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 ht="15.75" customHeight="1">
      <c r="A26" s="12">
        <v>12.0</v>
      </c>
      <c r="B26" s="12">
        <v>43200.0</v>
      </c>
      <c r="C26" s="12">
        <v>320.0</v>
      </c>
      <c r="D26" s="12">
        <v>379.94914</v>
      </c>
      <c r="E26" s="12">
        <v>459.2745674</v>
      </c>
      <c r="F26" s="12">
        <v>438.8135009</v>
      </c>
      <c r="G26" s="12">
        <v>430.1916101</v>
      </c>
      <c r="H26" s="12">
        <v>457.4142294</v>
      </c>
      <c r="I26" s="12">
        <v>338.5837669</v>
      </c>
      <c r="J26" s="12">
        <v>543.366057</v>
      </c>
      <c r="K26" s="12">
        <v>342.0347829</v>
      </c>
      <c r="L26" s="12">
        <v>637.2579818</v>
      </c>
      <c r="M26" s="12">
        <v>389.4554621</v>
      </c>
      <c r="N26" s="12">
        <v>457.357499</v>
      </c>
      <c r="O26" s="12">
        <v>427.5760604</v>
      </c>
      <c r="P26" s="12">
        <v>574.5593971</v>
      </c>
      <c r="Q26" s="12">
        <v>440.6078535</v>
      </c>
      <c r="R26" s="12">
        <v>430.7630564</v>
      </c>
      <c r="S26" s="12">
        <v>587.2517683</v>
      </c>
      <c r="T26" s="12">
        <v>362.6744517</v>
      </c>
      <c r="U26" s="12">
        <v>570.3614087</v>
      </c>
      <c r="V26" s="12">
        <v>567.938277</v>
      </c>
      <c r="W26" s="12">
        <v>624.5410631</v>
      </c>
      <c r="X26" s="12">
        <v>396.9555127</v>
      </c>
      <c r="Y26" s="12">
        <v>381.8880869</v>
      </c>
      <c r="Z26" s="12">
        <v>613.6179608</v>
      </c>
      <c r="AA26" s="12">
        <v>530.9744487</v>
      </c>
      <c r="AB26" s="12">
        <v>368.5198485</v>
      </c>
      <c r="AC26" s="12">
        <v>590.2116239</v>
      </c>
      <c r="AD26" s="12">
        <v>515.956754</v>
      </c>
      <c r="AE26" s="12">
        <v>322.1362725</v>
      </c>
      <c r="AF26" s="12">
        <v>600.108452</v>
      </c>
      <c r="AG26" s="12">
        <v>409.8159181</v>
      </c>
      <c r="AH26" s="12">
        <f t="shared" si="2"/>
        <v>473.0052271</v>
      </c>
      <c r="AI26" s="13">
        <v>0.6</v>
      </c>
      <c r="AJ26" s="12">
        <f t="shared" si="3"/>
        <v>788.3420451</v>
      </c>
      <c r="AK26" s="12">
        <f t="shared" si="4"/>
        <v>7.883420451</v>
      </c>
      <c r="AL26" s="14"/>
      <c r="AM26" s="13">
        <f t="shared" si="8"/>
        <v>0.35</v>
      </c>
      <c r="AN26" s="16">
        <f t="shared" si="5"/>
        <v>275.9197158</v>
      </c>
      <c r="AO26" s="19" t="s">
        <v>48</v>
      </c>
      <c r="AP26" s="17" t="s">
        <v>47</v>
      </c>
      <c r="AQ26" s="18" t="str">
        <f t="shared" ref="AQ26:AR26" si="31">if(AS26&gt;1, "ON", "OFF")</f>
        <v>OFF</v>
      </c>
      <c r="AR26" s="18" t="str">
        <f t="shared" si="31"/>
        <v>ON</v>
      </c>
      <c r="AS26" s="17">
        <f>if(and(AN26&gt;index!$C$2, AO26="available", AP26="favourable"), index!$C$2, if(and(AO26="available", AP26="favourable"), AN26, 0))</f>
        <v>0</v>
      </c>
      <c r="AT26" s="16">
        <f t="shared" si="7"/>
        <v>275.9197158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</row>
    <row r="27" ht="15.75" customHeight="1">
      <c r="A27" s="12">
        <v>12.5</v>
      </c>
      <c r="B27" s="12">
        <v>45000.0</v>
      </c>
      <c r="C27" s="12">
        <v>350.0</v>
      </c>
      <c r="D27" s="12">
        <v>466.0327363</v>
      </c>
      <c r="E27" s="12">
        <v>488.0114775</v>
      </c>
      <c r="F27" s="12">
        <v>442.5610261</v>
      </c>
      <c r="G27" s="12">
        <v>565.9558508</v>
      </c>
      <c r="H27" s="12">
        <v>598.6010192</v>
      </c>
      <c r="I27" s="12">
        <v>694.8991109</v>
      </c>
      <c r="J27" s="12">
        <v>490.3243056</v>
      </c>
      <c r="K27" s="12">
        <v>566.9111279</v>
      </c>
      <c r="L27" s="12">
        <v>612.4912774</v>
      </c>
      <c r="M27" s="12">
        <v>634.7346417</v>
      </c>
      <c r="N27" s="12">
        <v>412.6387558</v>
      </c>
      <c r="O27" s="12">
        <v>461.4397959</v>
      </c>
      <c r="P27" s="12">
        <v>434.2551231</v>
      </c>
      <c r="Q27" s="12">
        <v>353.6312693</v>
      </c>
      <c r="R27" s="12">
        <v>691.7474399</v>
      </c>
      <c r="S27" s="12">
        <v>492.3897388</v>
      </c>
      <c r="T27" s="12">
        <v>646.0451088</v>
      </c>
      <c r="U27" s="12">
        <v>454.3927943</v>
      </c>
      <c r="V27" s="12">
        <v>673.3702895</v>
      </c>
      <c r="W27" s="12">
        <v>379.3023895</v>
      </c>
      <c r="X27" s="12">
        <v>410.4191644</v>
      </c>
      <c r="Y27" s="12">
        <v>438.5701619</v>
      </c>
      <c r="Z27" s="12">
        <v>635.8768674</v>
      </c>
      <c r="AA27" s="12">
        <v>641.7982911</v>
      </c>
      <c r="AB27" s="12">
        <v>402.1500569</v>
      </c>
      <c r="AC27" s="12">
        <v>436.6378941</v>
      </c>
      <c r="AD27" s="12">
        <v>356.4631402</v>
      </c>
      <c r="AE27" s="12">
        <v>361.8020066</v>
      </c>
      <c r="AF27" s="12">
        <v>575.704515</v>
      </c>
      <c r="AG27" s="12">
        <v>641.8773185</v>
      </c>
      <c r="AH27" s="12">
        <f t="shared" si="2"/>
        <v>515.3678231</v>
      </c>
      <c r="AI27" s="13">
        <v>0.6</v>
      </c>
      <c r="AJ27" s="12">
        <f t="shared" si="3"/>
        <v>858.9463719</v>
      </c>
      <c r="AK27" s="12">
        <f t="shared" si="4"/>
        <v>8.589463719</v>
      </c>
      <c r="AL27" s="14"/>
      <c r="AM27" s="13">
        <f t="shared" si="8"/>
        <v>0.35</v>
      </c>
      <c r="AN27" s="16">
        <f t="shared" si="5"/>
        <v>300.6312302</v>
      </c>
      <c r="AO27" s="19" t="s">
        <v>48</v>
      </c>
      <c r="AP27" s="17" t="s">
        <v>49</v>
      </c>
      <c r="AQ27" s="18" t="str">
        <f t="shared" ref="AQ27:AR27" si="32">if(AS27&gt;1, "ON", "OFF")</f>
        <v>ON</v>
      </c>
      <c r="AR27" s="18" t="str">
        <f t="shared" si="32"/>
        <v>OFF</v>
      </c>
      <c r="AS27" s="17">
        <f>if(and(AN27&gt;index!$C$2, AO27="available", AP27="favourable"), index!$C$2, if(and(AO27="available", AP27="favourable"), AN27, 0))</f>
        <v>300.6312302</v>
      </c>
      <c r="AT27" s="16">
        <f t="shared" si="7"/>
        <v>0</v>
      </c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</row>
    <row r="28" ht="15.75" customHeight="1">
      <c r="A28" s="12">
        <v>13.0</v>
      </c>
      <c r="B28" s="12">
        <v>46800.0</v>
      </c>
      <c r="C28" s="12">
        <v>360.0</v>
      </c>
      <c r="D28" s="12">
        <v>650.4997525</v>
      </c>
      <c r="E28" s="12">
        <v>376.5176436</v>
      </c>
      <c r="F28" s="12">
        <v>479.3856541</v>
      </c>
      <c r="G28" s="12">
        <v>442.306306</v>
      </c>
      <c r="H28" s="12">
        <v>665.1403068</v>
      </c>
      <c r="I28" s="12">
        <v>678.3281918</v>
      </c>
      <c r="J28" s="12">
        <v>416.2740153</v>
      </c>
      <c r="K28" s="12">
        <v>623.0466457</v>
      </c>
      <c r="L28" s="12">
        <v>475.3229359</v>
      </c>
      <c r="M28" s="12">
        <v>665.9664884</v>
      </c>
      <c r="N28" s="12">
        <v>571.3879048</v>
      </c>
      <c r="O28" s="12">
        <v>389.3261292</v>
      </c>
      <c r="P28" s="12">
        <v>432.30365</v>
      </c>
      <c r="Q28" s="12">
        <v>555.3782072</v>
      </c>
      <c r="R28" s="12">
        <v>657.8374518</v>
      </c>
      <c r="S28" s="12">
        <v>535.2758633</v>
      </c>
      <c r="T28" s="12">
        <v>464.6889157</v>
      </c>
      <c r="U28" s="12">
        <v>465.0972531</v>
      </c>
      <c r="V28" s="12">
        <v>476.9194117</v>
      </c>
      <c r="W28" s="12">
        <v>382.5018556</v>
      </c>
      <c r="X28" s="12">
        <v>571.3778464</v>
      </c>
      <c r="Y28" s="12">
        <v>464.1742891</v>
      </c>
      <c r="Z28" s="12">
        <v>471.4044425</v>
      </c>
      <c r="AA28" s="12">
        <v>388.1819155</v>
      </c>
      <c r="AB28" s="12">
        <v>545.6831193</v>
      </c>
      <c r="AC28" s="12">
        <v>501.8387463</v>
      </c>
      <c r="AD28" s="12">
        <v>381.5313417</v>
      </c>
      <c r="AE28" s="12">
        <v>551.4989876</v>
      </c>
      <c r="AF28" s="12">
        <v>542.5847619</v>
      </c>
      <c r="AG28" s="12">
        <v>650.4666856</v>
      </c>
      <c r="AH28" s="12">
        <f t="shared" si="2"/>
        <v>515.7415573</v>
      </c>
      <c r="AI28" s="13">
        <v>0.6</v>
      </c>
      <c r="AJ28" s="12">
        <f t="shared" si="3"/>
        <v>859.5692621</v>
      </c>
      <c r="AK28" s="12">
        <f t="shared" si="4"/>
        <v>8.595692621</v>
      </c>
      <c r="AL28" s="14"/>
      <c r="AM28" s="13">
        <f t="shared" si="8"/>
        <v>0.35</v>
      </c>
      <c r="AN28" s="16">
        <f t="shared" si="5"/>
        <v>300.8492417</v>
      </c>
      <c r="AO28" s="19" t="s">
        <v>48</v>
      </c>
      <c r="AP28" s="17" t="s">
        <v>49</v>
      </c>
      <c r="AQ28" s="18" t="str">
        <f t="shared" ref="AQ28:AR28" si="33">if(AS28&gt;1, "ON", "OFF")</f>
        <v>ON</v>
      </c>
      <c r="AR28" s="18" t="str">
        <f t="shared" si="33"/>
        <v>OFF</v>
      </c>
      <c r="AS28" s="17">
        <f>if(and(AN28&gt;index!$C$2, AO28="available", AP28="favourable"), index!$C$2, if(and(AO28="available", AP28="favourable"), AN28, 0))</f>
        <v>300.8492417</v>
      </c>
      <c r="AT28" s="16">
        <f t="shared" si="7"/>
        <v>0</v>
      </c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</row>
    <row r="29" ht="15.75" customHeight="1">
      <c r="A29" s="12">
        <v>13.5</v>
      </c>
      <c r="B29" s="12">
        <v>48600.0</v>
      </c>
      <c r="C29" s="12">
        <v>325.0</v>
      </c>
      <c r="D29" s="12">
        <v>334.5915415</v>
      </c>
      <c r="E29" s="12">
        <v>572.4264482</v>
      </c>
      <c r="F29" s="12">
        <v>462.7539959</v>
      </c>
      <c r="G29" s="12">
        <v>385.6233158</v>
      </c>
      <c r="H29" s="12">
        <v>364.9458649</v>
      </c>
      <c r="I29" s="12">
        <v>362.1134122</v>
      </c>
      <c r="J29" s="12">
        <v>356.1350042</v>
      </c>
      <c r="K29" s="12">
        <v>438.7612472</v>
      </c>
      <c r="L29" s="12">
        <v>386.1054006</v>
      </c>
      <c r="M29" s="12">
        <v>458.4127065</v>
      </c>
      <c r="N29" s="12">
        <v>490.9292902</v>
      </c>
      <c r="O29" s="12">
        <v>382.717575</v>
      </c>
      <c r="P29" s="12">
        <v>625.2641708</v>
      </c>
      <c r="Q29" s="12">
        <v>411.0530114</v>
      </c>
      <c r="R29" s="12">
        <v>628.5276993</v>
      </c>
      <c r="S29" s="12">
        <v>377.4993631</v>
      </c>
      <c r="T29" s="12">
        <v>643.5769432</v>
      </c>
      <c r="U29" s="12">
        <v>638.1346989</v>
      </c>
      <c r="V29" s="12">
        <v>370.7418608</v>
      </c>
      <c r="W29" s="12">
        <v>330.2400387</v>
      </c>
      <c r="X29" s="12">
        <v>480.0275598</v>
      </c>
      <c r="Y29" s="12">
        <v>579.2188507</v>
      </c>
      <c r="Z29" s="12">
        <v>350.6197904</v>
      </c>
      <c r="AA29" s="12">
        <v>602.639562</v>
      </c>
      <c r="AB29" s="12">
        <v>529.664924</v>
      </c>
      <c r="AC29" s="12">
        <v>561.3296006</v>
      </c>
      <c r="AD29" s="12">
        <v>330.4306532</v>
      </c>
      <c r="AE29" s="12">
        <v>481.0227258</v>
      </c>
      <c r="AF29" s="12">
        <v>505.1588297</v>
      </c>
      <c r="AG29" s="12">
        <v>625.8614735</v>
      </c>
      <c r="AH29" s="12">
        <f t="shared" si="2"/>
        <v>468.8842519</v>
      </c>
      <c r="AI29" s="13">
        <v>0.6</v>
      </c>
      <c r="AJ29" s="12">
        <f t="shared" si="3"/>
        <v>781.4737532</v>
      </c>
      <c r="AK29" s="12">
        <f t="shared" si="4"/>
        <v>7.814737532</v>
      </c>
      <c r="AL29" s="14"/>
      <c r="AM29" s="13">
        <f t="shared" si="8"/>
        <v>0.35</v>
      </c>
      <c r="AN29" s="16">
        <f t="shared" si="5"/>
        <v>273.5158136</v>
      </c>
      <c r="AO29" s="19" t="s">
        <v>48</v>
      </c>
      <c r="AP29" s="16" t="s">
        <v>47</v>
      </c>
      <c r="AQ29" s="18" t="str">
        <f t="shared" ref="AQ29:AR29" si="34">if(AS29&gt;1, "ON", "OFF")</f>
        <v>OFF</v>
      </c>
      <c r="AR29" s="18" t="str">
        <f t="shared" si="34"/>
        <v>ON</v>
      </c>
      <c r="AS29" s="17">
        <f>if(and(AN29&gt;index!$C$2, AO29="available", AP29="favourable"), index!$C$2, if(and(AO29="available", AP29="favourable"), AN29, 0))</f>
        <v>0</v>
      </c>
      <c r="AT29" s="16">
        <f t="shared" si="7"/>
        <v>273.5158136</v>
      </c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</row>
    <row r="30" ht="15.75" customHeight="1">
      <c r="A30" s="12">
        <v>14.0</v>
      </c>
      <c r="B30" s="12">
        <v>50400.0</v>
      </c>
      <c r="C30" s="12">
        <v>320.0</v>
      </c>
      <c r="D30" s="12">
        <v>622.3903718</v>
      </c>
      <c r="E30" s="12">
        <v>402.1880476</v>
      </c>
      <c r="F30" s="12">
        <v>633.9482908</v>
      </c>
      <c r="G30" s="12">
        <v>336.7669823</v>
      </c>
      <c r="H30" s="12">
        <v>329.23953</v>
      </c>
      <c r="I30" s="12">
        <v>419.8920004</v>
      </c>
      <c r="J30" s="12">
        <v>630.3647217</v>
      </c>
      <c r="K30" s="12">
        <v>494.6016976</v>
      </c>
      <c r="L30" s="12">
        <v>601.3862378</v>
      </c>
      <c r="M30" s="12">
        <v>452.3913517</v>
      </c>
      <c r="N30" s="12">
        <v>354.0585566</v>
      </c>
      <c r="O30" s="12">
        <v>540.6615984</v>
      </c>
      <c r="P30" s="12">
        <v>611.5328271</v>
      </c>
      <c r="Q30" s="12">
        <v>516.4631985</v>
      </c>
      <c r="R30" s="12">
        <v>351.8458347</v>
      </c>
      <c r="S30" s="12">
        <v>632.2258103</v>
      </c>
      <c r="T30" s="12">
        <v>382.8394108</v>
      </c>
      <c r="U30" s="12">
        <v>531.1749057</v>
      </c>
      <c r="V30" s="12">
        <v>399.5479825</v>
      </c>
      <c r="W30" s="12">
        <v>399.4946041</v>
      </c>
      <c r="X30" s="12">
        <v>491.6681884</v>
      </c>
      <c r="Y30" s="12">
        <v>443.2044592</v>
      </c>
      <c r="Z30" s="12">
        <v>369.6456922</v>
      </c>
      <c r="AA30" s="12">
        <v>619.2899655</v>
      </c>
      <c r="AB30" s="12">
        <v>377.3552762</v>
      </c>
      <c r="AC30" s="12">
        <v>532.453469</v>
      </c>
      <c r="AD30" s="12">
        <v>596.5268024</v>
      </c>
      <c r="AE30" s="12">
        <v>417.8067056</v>
      </c>
      <c r="AF30" s="12">
        <v>518.7567949</v>
      </c>
      <c r="AG30" s="12">
        <v>464.8420689</v>
      </c>
      <c r="AH30" s="12">
        <f t="shared" si="2"/>
        <v>482.4854461</v>
      </c>
      <c r="AI30" s="13">
        <v>0.6</v>
      </c>
      <c r="AJ30" s="12">
        <f t="shared" si="3"/>
        <v>804.1424102</v>
      </c>
      <c r="AK30" s="12">
        <f t="shared" si="4"/>
        <v>8.041424102</v>
      </c>
      <c r="AL30" s="14"/>
      <c r="AM30" s="13">
        <f t="shared" si="8"/>
        <v>0.35</v>
      </c>
      <c r="AN30" s="16">
        <f t="shared" si="5"/>
        <v>281.4498436</v>
      </c>
      <c r="AO30" s="19" t="s">
        <v>48</v>
      </c>
      <c r="AP30" s="17" t="s">
        <v>49</v>
      </c>
      <c r="AQ30" s="18" t="str">
        <f t="shared" ref="AQ30:AR30" si="35">if(AS30&gt;1, "ON", "OFF")</f>
        <v>ON</v>
      </c>
      <c r="AR30" s="18" t="str">
        <f t="shared" si="35"/>
        <v>OFF</v>
      </c>
      <c r="AS30" s="17">
        <f>if(and(AN30&gt;index!$C$2, AO30="available", AP30="favourable"), index!$C$2, if(and(AO30="available", AP30="favourable"), AN30, 0))</f>
        <v>281.4498436</v>
      </c>
      <c r="AT30" s="16">
        <f t="shared" si="7"/>
        <v>0</v>
      </c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</row>
    <row r="31" ht="15.75" customHeight="1">
      <c r="A31" s="12">
        <v>14.5</v>
      </c>
      <c r="B31" s="12">
        <v>52200.0</v>
      </c>
      <c r="C31" s="12">
        <v>400.0</v>
      </c>
      <c r="D31" s="12">
        <v>649.713568</v>
      </c>
      <c r="E31" s="12">
        <v>477.3132165</v>
      </c>
      <c r="F31" s="12">
        <v>514.5490415</v>
      </c>
      <c r="G31" s="12">
        <v>744.8775018</v>
      </c>
      <c r="H31" s="12">
        <v>403.6342341</v>
      </c>
      <c r="I31" s="12">
        <v>770.1115209</v>
      </c>
      <c r="J31" s="12">
        <v>536.7100465</v>
      </c>
      <c r="K31" s="12">
        <v>746.0093351</v>
      </c>
      <c r="L31" s="12">
        <v>712.2822033</v>
      </c>
      <c r="M31" s="12">
        <v>758.0627262</v>
      </c>
      <c r="N31" s="12">
        <v>672.1024391</v>
      </c>
      <c r="O31" s="12">
        <v>760.7920549</v>
      </c>
      <c r="P31" s="12">
        <v>408.2669449</v>
      </c>
      <c r="Q31" s="12">
        <v>544.475333</v>
      </c>
      <c r="R31" s="12">
        <v>455.4930651</v>
      </c>
      <c r="S31" s="12">
        <v>539.7950555</v>
      </c>
      <c r="T31" s="12">
        <v>758.4825697</v>
      </c>
      <c r="U31" s="12">
        <v>627.1677455</v>
      </c>
      <c r="V31" s="12">
        <v>521.7076414</v>
      </c>
      <c r="W31" s="12">
        <v>694.9492332</v>
      </c>
      <c r="X31" s="12">
        <v>739.2893203</v>
      </c>
      <c r="Y31" s="12">
        <v>464.8895983</v>
      </c>
      <c r="Z31" s="12">
        <v>742.7036339</v>
      </c>
      <c r="AA31" s="12">
        <v>619.6984155</v>
      </c>
      <c r="AB31" s="12">
        <v>429.3246577</v>
      </c>
      <c r="AC31" s="12">
        <v>500.930113</v>
      </c>
      <c r="AD31" s="12">
        <v>796.4020117</v>
      </c>
      <c r="AE31" s="12">
        <v>685.406847</v>
      </c>
      <c r="AF31" s="12">
        <v>586.7256117</v>
      </c>
      <c r="AG31" s="12">
        <v>681.667073</v>
      </c>
      <c r="AH31" s="12">
        <f t="shared" si="2"/>
        <v>618.1177586</v>
      </c>
      <c r="AI31" s="13">
        <v>0.6</v>
      </c>
      <c r="AJ31" s="12">
        <f t="shared" si="3"/>
        <v>1030.196264</v>
      </c>
      <c r="AK31" s="12">
        <f t="shared" si="4"/>
        <v>10.30196264</v>
      </c>
      <c r="AL31" s="14"/>
      <c r="AM31" s="13">
        <f t="shared" si="8"/>
        <v>0.35</v>
      </c>
      <c r="AN31" s="16">
        <f t="shared" si="5"/>
        <v>360.5686925</v>
      </c>
      <c r="AO31" s="19" t="s">
        <v>48</v>
      </c>
      <c r="AP31" s="17" t="s">
        <v>49</v>
      </c>
      <c r="AQ31" s="18" t="str">
        <f t="shared" ref="AQ31:AR31" si="36">if(AS31&gt;1, "ON", "OFF")</f>
        <v>ON</v>
      </c>
      <c r="AR31" s="18" t="str">
        <f t="shared" si="36"/>
        <v>OFF</v>
      </c>
      <c r="AS31" s="17">
        <f>if(and(AN31&gt;index!$C$2, AO31="available", AP31="favourable"), index!$C$2, if(and(AO31="available", AP31="favourable"), AN31, 0))</f>
        <v>360.5686925</v>
      </c>
      <c r="AT31" s="16">
        <f t="shared" si="7"/>
        <v>0</v>
      </c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</row>
    <row r="32" ht="15.75" customHeight="1">
      <c r="A32" s="12">
        <v>15.0</v>
      </c>
      <c r="B32" s="12">
        <v>54000.0</v>
      </c>
      <c r="C32" s="12">
        <v>420.0</v>
      </c>
      <c r="D32" s="12">
        <v>751.5629066</v>
      </c>
      <c r="E32" s="12">
        <v>743.5281547</v>
      </c>
      <c r="F32" s="12">
        <v>522.4042516</v>
      </c>
      <c r="G32" s="12">
        <v>474.2889076</v>
      </c>
      <c r="H32" s="12">
        <v>757.5039196</v>
      </c>
      <c r="I32" s="12">
        <v>595.9006137</v>
      </c>
      <c r="J32" s="12">
        <v>774.332675</v>
      </c>
      <c r="K32" s="12">
        <v>523.7078531</v>
      </c>
      <c r="L32" s="12">
        <v>805.4020614</v>
      </c>
      <c r="M32" s="12">
        <v>602.6841003</v>
      </c>
      <c r="N32" s="12">
        <v>799.4757486</v>
      </c>
      <c r="O32" s="12">
        <v>431.165384</v>
      </c>
      <c r="P32" s="12">
        <v>597.7593507</v>
      </c>
      <c r="Q32" s="12">
        <v>643.6995474</v>
      </c>
      <c r="R32" s="12">
        <v>735.2262059</v>
      </c>
      <c r="S32" s="12">
        <v>553.8070143</v>
      </c>
      <c r="T32" s="12">
        <v>456.529654</v>
      </c>
      <c r="U32" s="12">
        <v>449.344409</v>
      </c>
      <c r="V32" s="12">
        <v>674.4147282</v>
      </c>
      <c r="W32" s="12">
        <v>754.2524362</v>
      </c>
      <c r="X32" s="12">
        <v>592.011163</v>
      </c>
      <c r="Y32" s="12">
        <v>608.5690611</v>
      </c>
      <c r="Z32" s="12">
        <v>477.1730417</v>
      </c>
      <c r="AA32" s="12">
        <v>517.9190071</v>
      </c>
      <c r="AB32" s="12">
        <v>571.1430372</v>
      </c>
      <c r="AC32" s="12">
        <v>675.9759498</v>
      </c>
      <c r="AD32" s="12">
        <v>773.172005</v>
      </c>
      <c r="AE32" s="12">
        <v>837.1679575</v>
      </c>
      <c r="AF32" s="12">
        <v>462.3896831</v>
      </c>
      <c r="AG32" s="12">
        <v>786.7948971</v>
      </c>
      <c r="AH32" s="12">
        <f t="shared" si="2"/>
        <v>631.6435242</v>
      </c>
      <c r="AI32" s="13">
        <v>0.6</v>
      </c>
      <c r="AJ32" s="12">
        <f t="shared" si="3"/>
        <v>1052.739207</v>
      </c>
      <c r="AK32" s="12">
        <f t="shared" si="4"/>
        <v>10.52739207</v>
      </c>
      <c r="AL32" s="14"/>
      <c r="AM32" s="13">
        <f t="shared" si="8"/>
        <v>0.35</v>
      </c>
      <c r="AN32" s="16">
        <f t="shared" si="5"/>
        <v>368.4587224</v>
      </c>
      <c r="AO32" s="19" t="s">
        <v>48</v>
      </c>
      <c r="AP32" s="17" t="s">
        <v>49</v>
      </c>
      <c r="AQ32" s="18" t="str">
        <f t="shared" ref="AQ32:AR32" si="37">if(AS32&gt;1, "ON", "OFF")</f>
        <v>ON</v>
      </c>
      <c r="AR32" s="18" t="str">
        <f t="shared" si="37"/>
        <v>OFF</v>
      </c>
      <c r="AS32" s="17">
        <f>if(and(AN32&gt;index!$C$2, AO32="available", AP32="favourable"), index!$C$2, if(and(AO32="available", AP32="favourable"), AN32, 0))</f>
        <v>368.4587224</v>
      </c>
      <c r="AT32" s="16">
        <f t="shared" si="7"/>
        <v>0</v>
      </c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</row>
    <row r="33" ht="15.75" customHeight="1">
      <c r="A33" s="12">
        <v>15.5</v>
      </c>
      <c r="B33" s="12">
        <v>55800.0</v>
      </c>
      <c r="C33" s="12">
        <v>430.0</v>
      </c>
      <c r="D33" s="12">
        <v>649.3909955</v>
      </c>
      <c r="E33" s="12">
        <v>609.64904</v>
      </c>
      <c r="F33" s="12">
        <v>518.5124659</v>
      </c>
      <c r="G33" s="12">
        <v>644.6475382</v>
      </c>
      <c r="H33" s="12">
        <v>763.5437892</v>
      </c>
      <c r="I33" s="12">
        <v>557.5480935</v>
      </c>
      <c r="J33" s="12">
        <v>546.0216242</v>
      </c>
      <c r="K33" s="12">
        <v>444.4608716</v>
      </c>
      <c r="L33" s="12">
        <v>525.8116578</v>
      </c>
      <c r="M33" s="12">
        <v>752.3057869</v>
      </c>
      <c r="N33" s="12">
        <v>641.7768396</v>
      </c>
      <c r="O33" s="12">
        <v>767.2215525</v>
      </c>
      <c r="P33" s="12">
        <v>697.3853087</v>
      </c>
      <c r="Q33" s="12">
        <v>517.8142658</v>
      </c>
      <c r="R33" s="12">
        <v>540.0991627</v>
      </c>
      <c r="S33" s="12">
        <v>811.515845</v>
      </c>
      <c r="T33" s="12">
        <v>850.8142614</v>
      </c>
      <c r="U33" s="12">
        <v>822.845789</v>
      </c>
      <c r="V33" s="12">
        <v>831.2296601</v>
      </c>
      <c r="W33" s="12">
        <v>595.4052073</v>
      </c>
      <c r="X33" s="12">
        <v>567.4299421</v>
      </c>
      <c r="Y33" s="12">
        <v>637.5251278</v>
      </c>
      <c r="Z33" s="12">
        <v>465.2793203</v>
      </c>
      <c r="AA33" s="12">
        <v>673.7129673</v>
      </c>
      <c r="AB33" s="12">
        <v>597.0546633</v>
      </c>
      <c r="AC33" s="12">
        <v>824.5844983</v>
      </c>
      <c r="AD33" s="12">
        <v>787.938806</v>
      </c>
      <c r="AE33" s="12">
        <v>474.6484686</v>
      </c>
      <c r="AF33" s="12">
        <v>817.9572899</v>
      </c>
      <c r="AG33" s="12">
        <v>469.7853917</v>
      </c>
      <c r="AH33" s="12">
        <f t="shared" si="2"/>
        <v>646.7972077</v>
      </c>
      <c r="AI33" s="13">
        <v>0.6</v>
      </c>
      <c r="AJ33" s="12">
        <f t="shared" si="3"/>
        <v>1077.995346</v>
      </c>
      <c r="AK33" s="12">
        <f t="shared" si="4"/>
        <v>10.77995346</v>
      </c>
      <c r="AL33" s="14"/>
      <c r="AM33" s="13">
        <f t="shared" si="8"/>
        <v>0.35</v>
      </c>
      <c r="AN33" s="16">
        <f t="shared" si="5"/>
        <v>377.2983711</v>
      </c>
      <c r="AO33" s="19" t="s">
        <v>48</v>
      </c>
      <c r="AP33" s="17" t="s">
        <v>47</v>
      </c>
      <c r="AQ33" s="18" t="str">
        <f t="shared" ref="AQ33:AR33" si="38">if(AS33&gt;1, "ON", "OFF")</f>
        <v>OFF</v>
      </c>
      <c r="AR33" s="18" t="str">
        <f t="shared" si="38"/>
        <v>ON</v>
      </c>
      <c r="AS33" s="17">
        <f>if(and(AN33&gt;index!$C$2, AO33="available", AP33="favourable"), index!$C$2, if(and(AO33="available", AP33="favourable"), AN33, 0))</f>
        <v>0</v>
      </c>
      <c r="AT33" s="16">
        <f t="shared" si="7"/>
        <v>377.2983711</v>
      </c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ht="15.75" customHeight="1">
      <c r="A34" s="12">
        <v>16.0</v>
      </c>
      <c r="B34" s="12">
        <v>57600.0</v>
      </c>
      <c r="C34" s="12">
        <v>450.0</v>
      </c>
      <c r="D34" s="12">
        <v>865.241096</v>
      </c>
      <c r="E34" s="12">
        <v>592.0276991</v>
      </c>
      <c r="F34" s="12">
        <v>698.537557</v>
      </c>
      <c r="G34" s="12">
        <v>593.9229598</v>
      </c>
      <c r="H34" s="12">
        <v>749.767139</v>
      </c>
      <c r="I34" s="12">
        <v>668.2547612</v>
      </c>
      <c r="J34" s="12">
        <v>509.8990257</v>
      </c>
      <c r="K34" s="12">
        <v>463.1891772</v>
      </c>
      <c r="L34" s="12">
        <v>487.3025277</v>
      </c>
      <c r="M34" s="12">
        <v>460.5929309</v>
      </c>
      <c r="N34" s="12">
        <v>651.4231748</v>
      </c>
      <c r="O34" s="12">
        <v>731.0486508</v>
      </c>
      <c r="P34" s="12">
        <v>556.8796709</v>
      </c>
      <c r="Q34" s="12">
        <v>736.9078124</v>
      </c>
      <c r="R34" s="12">
        <v>644.967998</v>
      </c>
      <c r="S34" s="12">
        <v>567.0884023</v>
      </c>
      <c r="T34" s="12">
        <v>480.9985774</v>
      </c>
      <c r="U34" s="12">
        <v>858.7071309</v>
      </c>
      <c r="V34" s="12">
        <v>645.4426282</v>
      </c>
      <c r="W34" s="12">
        <v>654.5425494</v>
      </c>
      <c r="X34" s="12">
        <v>798.1977829</v>
      </c>
      <c r="Y34" s="12">
        <v>891.906729</v>
      </c>
      <c r="Z34" s="12">
        <v>714.6582011</v>
      </c>
      <c r="AA34" s="12">
        <v>892.1215821</v>
      </c>
      <c r="AB34" s="12">
        <v>824.6548462</v>
      </c>
      <c r="AC34" s="12">
        <v>587.7306887</v>
      </c>
      <c r="AD34" s="12">
        <v>728.7106913</v>
      </c>
      <c r="AE34" s="12">
        <v>463.5162664</v>
      </c>
      <c r="AF34" s="12">
        <v>473.5595319</v>
      </c>
      <c r="AG34" s="12">
        <v>838.0832054</v>
      </c>
      <c r="AH34" s="12">
        <f t="shared" si="2"/>
        <v>660.9960331</v>
      </c>
      <c r="AI34" s="13">
        <v>0.6</v>
      </c>
      <c r="AJ34" s="12">
        <f t="shared" si="3"/>
        <v>1101.660055</v>
      </c>
      <c r="AK34" s="12">
        <f t="shared" si="4"/>
        <v>11.01660055</v>
      </c>
      <c r="AL34" s="14"/>
      <c r="AM34" s="13">
        <f t="shared" si="8"/>
        <v>0.35</v>
      </c>
      <c r="AN34" s="16">
        <f t="shared" si="5"/>
        <v>385.5810193</v>
      </c>
      <c r="AO34" s="19" t="s">
        <v>48</v>
      </c>
      <c r="AP34" s="16" t="s">
        <v>47</v>
      </c>
      <c r="AQ34" s="18" t="str">
        <f t="shared" ref="AQ34:AR34" si="39">if(AS34&gt;1, "ON", "OFF")</f>
        <v>OFF</v>
      </c>
      <c r="AR34" s="18" t="str">
        <f t="shared" si="39"/>
        <v>ON</v>
      </c>
      <c r="AS34" s="17">
        <f>if(and(AN34&gt;index!$C$2, AO34="available", AP34="favourable"), index!$C$2, if(and(AO34="available", AP34="favourable"), AN34, 0))</f>
        <v>0</v>
      </c>
      <c r="AT34" s="16">
        <f t="shared" si="7"/>
        <v>385.5810193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</row>
    <row r="35" ht="15.75" customHeight="1">
      <c r="A35" s="12">
        <v>16.5</v>
      </c>
      <c r="B35" s="12">
        <v>59400.0</v>
      </c>
      <c r="C35" s="12">
        <v>400.0</v>
      </c>
      <c r="D35" s="12">
        <v>780.2664814</v>
      </c>
      <c r="E35" s="12">
        <v>720.4275563</v>
      </c>
      <c r="F35" s="12">
        <v>536.1183415</v>
      </c>
      <c r="G35" s="12">
        <v>554.5610256</v>
      </c>
      <c r="H35" s="12">
        <v>471.2340683</v>
      </c>
      <c r="I35" s="12">
        <v>791.9891767</v>
      </c>
      <c r="J35" s="12">
        <v>684.7796162</v>
      </c>
      <c r="K35" s="12">
        <v>732.0978389</v>
      </c>
      <c r="L35" s="12">
        <v>506.1499371</v>
      </c>
      <c r="M35" s="12">
        <v>490.3550001</v>
      </c>
      <c r="N35" s="12">
        <v>496.5346734</v>
      </c>
      <c r="O35" s="12">
        <v>721.766108</v>
      </c>
      <c r="P35" s="12">
        <v>601.6513095</v>
      </c>
      <c r="Q35" s="12">
        <v>485.3762541</v>
      </c>
      <c r="R35" s="12">
        <v>559.4805082</v>
      </c>
      <c r="S35" s="12">
        <v>510.7535842</v>
      </c>
      <c r="T35" s="12">
        <v>773.5897093</v>
      </c>
      <c r="U35" s="12">
        <v>524.0026982</v>
      </c>
      <c r="V35" s="12">
        <v>503.782322</v>
      </c>
      <c r="W35" s="12">
        <v>612.1703646</v>
      </c>
      <c r="X35" s="12">
        <v>460.5688957</v>
      </c>
      <c r="Y35" s="12">
        <v>754.6292173</v>
      </c>
      <c r="Z35" s="12">
        <v>765.1963798</v>
      </c>
      <c r="AA35" s="12">
        <v>471.5801645</v>
      </c>
      <c r="AB35" s="12">
        <v>487.3230664</v>
      </c>
      <c r="AC35" s="12">
        <v>538.7629952</v>
      </c>
      <c r="AD35" s="12">
        <v>526.9443828</v>
      </c>
      <c r="AE35" s="12">
        <v>513.8182536</v>
      </c>
      <c r="AF35" s="12">
        <v>733.5283616</v>
      </c>
      <c r="AG35" s="12">
        <v>439.8604183</v>
      </c>
      <c r="AH35" s="12">
        <f t="shared" si="2"/>
        <v>591.6432903</v>
      </c>
      <c r="AI35" s="13">
        <v>0.6</v>
      </c>
      <c r="AJ35" s="12">
        <f t="shared" si="3"/>
        <v>986.0721505</v>
      </c>
      <c r="AK35" s="12">
        <f t="shared" si="4"/>
        <v>9.860721505</v>
      </c>
      <c r="AL35" s="14"/>
      <c r="AM35" s="13">
        <f t="shared" si="8"/>
        <v>0.35</v>
      </c>
      <c r="AN35" s="16">
        <f t="shared" si="5"/>
        <v>345.1252527</v>
      </c>
      <c r="AO35" s="12" t="s">
        <v>46</v>
      </c>
      <c r="AP35" s="17" t="s">
        <v>49</v>
      </c>
      <c r="AQ35" s="18" t="str">
        <f t="shared" ref="AQ35:AR35" si="40">if(AS35&gt;1, "ON", "OFF")</f>
        <v>OFF</v>
      </c>
      <c r="AR35" s="18" t="str">
        <f t="shared" si="40"/>
        <v>ON</v>
      </c>
      <c r="AS35" s="17">
        <f>if(and(AN35&gt;index!$C$2, AO35="available", AP35="favourable"), index!$C$2, if(and(AO35="available", AP35="favourable"), AN35, 0))</f>
        <v>0</v>
      </c>
      <c r="AT35" s="16">
        <f t="shared" si="7"/>
        <v>345.1252527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ht="15.75" customHeight="1">
      <c r="A36" s="12">
        <v>17.0</v>
      </c>
      <c r="B36" s="12">
        <v>61200.0</v>
      </c>
      <c r="C36" s="12">
        <v>390.0</v>
      </c>
      <c r="D36" s="12">
        <v>432.4596256</v>
      </c>
      <c r="E36" s="12">
        <v>601.2964227</v>
      </c>
      <c r="F36" s="12">
        <v>465.0034298</v>
      </c>
      <c r="G36" s="12">
        <v>523.9182197</v>
      </c>
      <c r="H36" s="12">
        <v>508.8223687</v>
      </c>
      <c r="I36" s="12">
        <v>621.1023846</v>
      </c>
      <c r="J36" s="12">
        <v>513.0524633</v>
      </c>
      <c r="K36" s="12">
        <v>418.5499498</v>
      </c>
      <c r="L36" s="12">
        <v>738.352955</v>
      </c>
      <c r="M36" s="12">
        <v>442.8443563</v>
      </c>
      <c r="N36" s="12">
        <v>480.4515136</v>
      </c>
      <c r="O36" s="12">
        <v>750.0679582</v>
      </c>
      <c r="P36" s="12">
        <v>570.4302446</v>
      </c>
      <c r="Q36" s="12">
        <v>481.3684811</v>
      </c>
      <c r="R36" s="12">
        <v>481.6613598</v>
      </c>
      <c r="S36" s="12">
        <v>753.7536859</v>
      </c>
      <c r="T36" s="12">
        <v>426.22652</v>
      </c>
      <c r="U36" s="12">
        <v>760.1373141</v>
      </c>
      <c r="V36" s="12">
        <v>432.3285109</v>
      </c>
      <c r="W36" s="12">
        <v>759.4498458</v>
      </c>
      <c r="X36" s="12">
        <v>704.6765075</v>
      </c>
      <c r="Y36" s="12">
        <v>702.5743986</v>
      </c>
      <c r="Z36" s="12">
        <v>401.1810406</v>
      </c>
      <c r="AA36" s="12">
        <v>578.2050869</v>
      </c>
      <c r="AB36" s="12">
        <v>475.773933</v>
      </c>
      <c r="AC36" s="12">
        <v>539.0219152</v>
      </c>
      <c r="AD36" s="12">
        <v>557.8415693</v>
      </c>
      <c r="AE36" s="12">
        <v>523.6740505</v>
      </c>
      <c r="AF36" s="12">
        <v>523.2009984</v>
      </c>
      <c r="AG36" s="12">
        <v>532.1926499</v>
      </c>
      <c r="AH36" s="12">
        <f t="shared" si="2"/>
        <v>556.653992</v>
      </c>
      <c r="AI36" s="13">
        <v>0.6</v>
      </c>
      <c r="AJ36" s="12">
        <f t="shared" si="3"/>
        <v>927.7566533</v>
      </c>
      <c r="AK36" s="12">
        <f t="shared" si="4"/>
        <v>9.277566533</v>
      </c>
      <c r="AL36" s="14"/>
      <c r="AM36" s="13">
        <f t="shared" si="8"/>
        <v>0.35</v>
      </c>
      <c r="AN36" s="16">
        <f t="shared" si="5"/>
        <v>324.7148287</v>
      </c>
      <c r="AO36" s="19" t="s">
        <v>46</v>
      </c>
      <c r="AP36" s="17" t="s">
        <v>47</v>
      </c>
      <c r="AQ36" s="18" t="str">
        <f t="shared" ref="AQ36:AR36" si="41">if(AS36&gt;1, "ON", "OFF")</f>
        <v>OFF</v>
      </c>
      <c r="AR36" s="18" t="str">
        <f t="shared" si="41"/>
        <v>ON</v>
      </c>
      <c r="AS36" s="17">
        <f>if(and(AN36&gt;index!$C$2, AO36="available", AP36="favourable"), index!$C$2, if(and(AO36="available", AP36="favourable"), AN36, 0))</f>
        <v>0</v>
      </c>
      <c r="AT36" s="16">
        <f t="shared" si="7"/>
        <v>324.7148287</v>
      </c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</row>
    <row r="37" ht="15.75" customHeight="1">
      <c r="A37" s="12">
        <v>17.5</v>
      </c>
      <c r="B37" s="12">
        <v>63000.0</v>
      </c>
      <c r="C37" s="12">
        <v>250.0</v>
      </c>
      <c r="D37" s="12">
        <v>300.8451056</v>
      </c>
      <c r="E37" s="12">
        <v>279.8552901</v>
      </c>
      <c r="F37" s="12">
        <v>312.7531428</v>
      </c>
      <c r="G37" s="12">
        <v>389.5292977</v>
      </c>
      <c r="H37" s="12">
        <v>258.8193146</v>
      </c>
      <c r="I37" s="12">
        <v>462.7481496</v>
      </c>
      <c r="J37" s="12">
        <v>270.8452607</v>
      </c>
      <c r="K37" s="12">
        <v>260.6015205</v>
      </c>
      <c r="L37" s="12">
        <v>324.8732287</v>
      </c>
      <c r="M37" s="12">
        <v>345.7431557</v>
      </c>
      <c r="N37" s="12">
        <v>266.737592</v>
      </c>
      <c r="O37" s="12">
        <v>304.4571176</v>
      </c>
      <c r="P37" s="12">
        <v>311.0675753</v>
      </c>
      <c r="Q37" s="12">
        <v>375.9357226</v>
      </c>
      <c r="R37" s="12">
        <v>253.5220749</v>
      </c>
      <c r="S37" s="12">
        <v>402.2574455</v>
      </c>
      <c r="T37" s="12">
        <v>337.0638882</v>
      </c>
      <c r="U37" s="12">
        <v>297.3177232</v>
      </c>
      <c r="V37" s="12">
        <v>415.8786564</v>
      </c>
      <c r="W37" s="12">
        <v>375.1117356</v>
      </c>
      <c r="X37" s="12">
        <v>368.3860089</v>
      </c>
      <c r="Y37" s="12">
        <v>484.7391029</v>
      </c>
      <c r="Z37" s="12">
        <v>457.8942005</v>
      </c>
      <c r="AA37" s="12">
        <v>398.0613221</v>
      </c>
      <c r="AB37" s="12">
        <v>364.6999978</v>
      </c>
      <c r="AC37" s="12">
        <v>393.2105277</v>
      </c>
      <c r="AD37" s="12">
        <v>411.7176806</v>
      </c>
      <c r="AE37" s="12">
        <v>471.0147833</v>
      </c>
      <c r="AF37" s="12">
        <v>251.2792004</v>
      </c>
      <c r="AG37" s="12">
        <v>385.1169792</v>
      </c>
      <c r="AH37" s="12">
        <f t="shared" si="2"/>
        <v>351.0694267</v>
      </c>
      <c r="AI37" s="13">
        <v>0.6</v>
      </c>
      <c r="AJ37" s="12">
        <f t="shared" si="3"/>
        <v>585.1157112</v>
      </c>
      <c r="AK37" s="12">
        <f t="shared" si="4"/>
        <v>5.851157112</v>
      </c>
      <c r="AL37" s="14"/>
      <c r="AM37" s="13">
        <f t="shared" si="8"/>
        <v>0.35</v>
      </c>
      <c r="AN37" s="16">
        <f t="shared" si="5"/>
        <v>204.7904989</v>
      </c>
      <c r="AO37" s="12" t="s">
        <v>46</v>
      </c>
      <c r="AP37" s="16" t="s">
        <v>47</v>
      </c>
      <c r="AQ37" s="18" t="str">
        <f t="shared" ref="AQ37:AR37" si="42">if(AS37&gt;1, "ON", "OFF")</f>
        <v>OFF</v>
      </c>
      <c r="AR37" s="18" t="str">
        <f t="shared" si="42"/>
        <v>ON</v>
      </c>
      <c r="AS37" s="17">
        <f>if(and(AN37&gt;index!$C$2, AO37="available", AP37="favourable"), index!$C$2, if(and(AO37="available", AP37="favourable"), AN37, 0))</f>
        <v>0</v>
      </c>
      <c r="AT37" s="16">
        <f t="shared" si="7"/>
        <v>204.7904989</v>
      </c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</row>
    <row r="38" ht="15.75" customHeight="1">
      <c r="A38" s="12">
        <v>18.0</v>
      </c>
      <c r="B38" s="12">
        <v>64800.0</v>
      </c>
      <c r="C38" s="12">
        <v>360.0</v>
      </c>
      <c r="D38" s="12">
        <v>556.1552006</v>
      </c>
      <c r="E38" s="12">
        <v>535.1024983</v>
      </c>
      <c r="F38" s="12">
        <v>548.5883513</v>
      </c>
      <c r="G38" s="12">
        <v>532.3528873</v>
      </c>
      <c r="H38" s="12">
        <v>703.5211686</v>
      </c>
      <c r="I38" s="12">
        <v>555.1963718</v>
      </c>
      <c r="J38" s="12">
        <v>453.6283812</v>
      </c>
      <c r="K38" s="12">
        <v>510.8959891</v>
      </c>
      <c r="L38" s="12">
        <v>395.8946643</v>
      </c>
      <c r="M38" s="12">
        <v>480.5396018</v>
      </c>
      <c r="N38" s="12">
        <v>525.0092204</v>
      </c>
      <c r="O38" s="12">
        <v>623.1455438</v>
      </c>
      <c r="P38" s="12">
        <v>670.2681182</v>
      </c>
      <c r="Q38" s="12">
        <v>568.8311364</v>
      </c>
      <c r="R38" s="12">
        <v>415.1848902</v>
      </c>
      <c r="S38" s="12">
        <v>684.6362992</v>
      </c>
      <c r="T38" s="12">
        <v>461.5287171</v>
      </c>
      <c r="U38" s="12">
        <v>525.2520289</v>
      </c>
      <c r="V38" s="12">
        <v>466.9235699</v>
      </c>
      <c r="W38" s="12">
        <v>408.4652306</v>
      </c>
      <c r="X38" s="12">
        <v>646.6690091</v>
      </c>
      <c r="Y38" s="12">
        <v>370.42861</v>
      </c>
      <c r="Z38" s="12">
        <v>672.2089911</v>
      </c>
      <c r="AA38" s="12">
        <v>450.429869</v>
      </c>
      <c r="AB38" s="12">
        <v>490.7802271</v>
      </c>
      <c r="AC38" s="12">
        <v>403.6101708</v>
      </c>
      <c r="AD38" s="12">
        <v>529.7538947</v>
      </c>
      <c r="AE38" s="12">
        <v>678.3933121</v>
      </c>
      <c r="AF38" s="12">
        <v>667.6130503</v>
      </c>
      <c r="AG38" s="12">
        <v>577.1607821</v>
      </c>
      <c r="AH38" s="12">
        <f t="shared" si="2"/>
        <v>536.9389262</v>
      </c>
      <c r="AI38" s="13">
        <v>0.6</v>
      </c>
      <c r="AJ38" s="12">
        <f t="shared" si="3"/>
        <v>894.8982103</v>
      </c>
      <c r="AK38" s="12">
        <f t="shared" si="4"/>
        <v>8.948982103</v>
      </c>
      <c r="AL38" s="14"/>
      <c r="AM38" s="13">
        <f t="shared" si="8"/>
        <v>0.35</v>
      </c>
      <c r="AN38" s="16">
        <f t="shared" si="5"/>
        <v>313.2143736</v>
      </c>
      <c r="AO38" s="12" t="s">
        <v>46</v>
      </c>
      <c r="AP38" s="16" t="s">
        <v>47</v>
      </c>
      <c r="AQ38" s="18" t="str">
        <f t="shared" ref="AQ38:AR38" si="43">if(AS38&gt;1, "ON", "OFF")</f>
        <v>OFF</v>
      </c>
      <c r="AR38" s="18" t="str">
        <f t="shared" si="43"/>
        <v>ON</v>
      </c>
      <c r="AS38" s="17">
        <f>if(and(AN38&gt;index!$C$2, AO38="available", AP38="favourable"), index!$C$2, if(and(AO38="available", AP38="favourable"), AN38, 0))</f>
        <v>0</v>
      </c>
      <c r="AT38" s="16">
        <f t="shared" si="7"/>
        <v>313.2143736</v>
      </c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</row>
    <row r="39" ht="15.75" customHeight="1">
      <c r="A39" s="12">
        <v>18.5</v>
      </c>
      <c r="B39" s="12">
        <v>66600.0</v>
      </c>
      <c r="C39" s="12">
        <v>300.0</v>
      </c>
      <c r="D39" s="12">
        <v>505.0874161</v>
      </c>
      <c r="E39" s="12">
        <v>318.0915772</v>
      </c>
      <c r="F39" s="12">
        <v>416.6598809</v>
      </c>
      <c r="G39" s="12">
        <v>577.8604871</v>
      </c>
      <c r="H39" s="12">
        <v>582.4794964</v>
      </c>
      <c r="I39" s="12">
        <v>578.4574184</v>
      </c>
      <c r="J39" s="12">
        <v>532.5079444</v>
      </c>
      <c r="K39" s="12">
        <v>352.7124633</v>
      </c>
      <c r="L39" s="12">
        <v>584.6936714</v>
      </c>
      <c r="M39" s="12">
        <v>597.5792464</v>
      </c>
      <c r="N39" s="12">
        <v>467.9444483</v>
      </c>
      <c r="O39" s="12">
        <v>389.3227619</v>
      </c>
      <c r="P39" s="12">
        <v>363.053406</v>
      </c>
      <c r="Q39" s="12">
        <v>356.0387966</v>
      </c>
      <c r="R39" s="12">
        <v>504.0109266</v>
      </c>
      <c r="S39" s="12">
        <v>345.7364886</v>
      </c>
      <c r="T39" s="12">
        <v>495.8009432</v>
      </c>
      <c r="U39" s="12">
        <v>461.1039266</v>
      </c>
      <c r="V39" s="12">
        <v>373.8946242</v>
      </c>
      <c r="W39" s="12">
        <v>395.3576249</v>
      </c>
      <c r="X39" s="12">
        <v>447.6368123</v>
      </c>
      <c r="Y39" s="12">
        <v>326.4978702</v>
      </c>
      <c r="Z39" s="12">
        <v>502.8915506</v>
      </c>
      <c r="AA39" s="12">
        <v>438.4321035</v>
      </c>
      <c r="AB39" s="12">
        <v>391.6402273</v>
      </c>
      <c r="AC39" s="12">
        <v>348.7147641</v>
      </c>
      <c r="AD39" s="12">
        <v>456.7419769</v>
      </c>
      <c r="AE39" s="12">
        <v>469.7136122</v>
      </c>
      <c r="AF39" s="12">
        <v>572.515336</v>
      </c>
      <c r="AG39" s="12">
        <v>426.8521555</v>
      </c>
      <c r="AH39" s="12">
        <f t="shared" si="2"/>
        <v>452.6676652</v>
      </c>
      <c r="AI39" s="13">
        <v>0.6</v>
      </c>
      <c r="AJ39" s="12">
        <f t="shared" si="3"/>
        <v>754.4461087</v>
      </c>
      <c r="AK39" s="12">
        <f t="shared" si="4"/>
        <v>7.544461087</v>
      </c>
      <c r="AL39" s="14"/>
      <c r="AM39" s="13">
        <f t="shared" si="8"/>
        <v>0.35</v>
      </c>
      <c r="AN39" s="16">
        <f t="shared" si="5"/>
        <v>264.0561381</v>
      </c>
      <c r="AO39" s="12" t="s">
        <v>46</v>
      </c>
      <c r="AP39" s="16" t="s">
        <v>47</v>
      </c>
      <c r="AQ39" s="18" t="str">
        <f t="shared" ref="AQ39:AR39" si="44">if(AS39&gt;1, "ON", "OFF")</f>
        <v>OFF</v>
      </c>
      <c r="AR39" s="18" t="str">
        <f t="shared" si="44"/>
        <v>ON</v>
      </c>
      <c r="AS39" s="17">
        <f>if(and(AN39&gt;index!$C$2, AO39="available", AP39="favourable"), index!$C$2, if(and(AO39="available", AP39="favourable"), AN39, 0))</f>
        <v>0</v>
      </c>
      <c r="AT39" s="16">
        <f t="shared" si="7"/>
        <v>264.0561381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</row>
    <row r="40" ht="15.75" customHeight="1">
      <c r="A40" s="12">
        <v>19.0</v>
      </c>
      <c r="B40" s="12">
        <v>68400.0</v>
      </c>
      <c r="C40" s="12">
        <v>350.0</v>
      </c>
      <c r="D40" s="12">
        <v>676.9169992</v>
      </c>
      <c r="E40" s="12">
        <v>508.4087484</v>
      </c>
      <c r="F40" s="12">
        <v>655.9891239</v>
      </c>
      <c r="G40" s="12">
        <v>694.9595456</v>
      </c>
      <c r="H40" s="12">
        <v>673.8675554</v>
      </c>
      <c r="I40" s="12">
        <v>387.5121202</v>
      </c>
      <c r="J40" s="12">
        <v>623.5854626</v>
      </c>
      <c r="K40" s="12">
        <v>414.0466686</v>
      </c>
      <c r="L40" s="12">
        <v>436.6570774</v>
      </c>
      <c r="M40" s="12">
        <v>600.4496489</v>
      </c>
      <c r="N40" s="12">
        <v>455.5696209</v>
      </c>
      <c r="O40" s="12">
        <v>502.1703348</v>
      </c>
      <c r="P40" s="12">
        <v>663.7146517</v>
      </c>
      <c r="Q40" s="12">
        <v>608.7368424</v>
      </c>
      <c r="R40" s="12">
        <v>567.9868721</v>
      </c>
      <c r="S40" s="12">
        <v>570.4179244</v>
      </c>
      <c r="T40" s="12">
        <v>628.8087619</v>
      </c>
      <c r="U40" s="12">
        <v>544.0794082</v>
      </c>
      <c r="V40" s="12">
        <v>450.1499473</v>
      </c>
      <c r="W40" s="12">
        <v>479.9751001</v>
      </c>
      <c r="X40" s="12">
        <v>576.8825901</v>
      </c>
      <c r="Y40" s="12">
        <v>471.3754666</v>
      </c>
      <c r="Z40" s="12">
        <v>403.993215</v>
      </c>
      <c r="AA40" s="12">
        <v>400.3656009</v>
      </c>
      <c r="AB40" s="12">
        <v>670.7776005</v>
      </c>
      <c r="AC40" s="12">
        <v>607.1499582</v>
      </c>
      <c r="AD40" s="12">
        <v>488.4846637</v>
      </c>
      <c r="AE40" s="12">
        <v>588.6554394</v>
      </c>
      <c r="AF40" s="12">
        <v>606.3731609</v>
      </c>
      <c r="AG40" s="12">
        <v>592.0738124</v>
      </c>
      <c r="AH40" s="12">
        <f t="shared" si="2"/>
        <v>551.6711307</v>
      </c>
      <c r="AI40" s="13">
        <v>0.6</v>
      </c>
      <c r="AJ40" s="12">
        <f t="shared" si="3"/>
        <v>919.4518845</v>
      </c>
      <c r="AK40" s="12">
        <f t="shared" si="4"/>
        <v>9.194518845</v>
      </c>
      <c r="AL40" s="14"/>
      <c r="AM40" s="13">
        <f t="shared" si="8"/>
        <v>0.35</v>
      </c>
      <c r="AN40" s="16">
        <f t="shared" si="5"/>
        <v>321.8081596</v>
      </c>
      <c r="AO40" s="12" t="s">
        <v>46</v>
      </c>
      <c r="AP40" s="16" t="s">
        <v>47</v>
      </c>
      <c r="AQ40" s="18" t="str">
        <f t="shared" ref="AQ40:AR40" si="45">if(AS40&gt;1, "ON", "OFF")</f>
        <v>OFF</v>
      </c>
      <c r="AR40" s="18" t="str">
        <f t="shared" si="45"/>
        <v>ON</v>
      </c>
      <c r="AS40" s="17">
        <f>if(and(AN40&gt;index!$C$2, AO40="available", AP40="favourable"), index!$C$2, if(and(AO40="available", AP40="favourable"), AN40, 0))</f>
        <v>0</v>
      </c>
      <c r="AT40" s="16">
        <f t="shared" si="7"/>
        <v>321.8081596</v>
      </c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</row>
    <row r="41" ht="15.75" customHeight="1">
      <c r="A41" s="12">
        <v>19.5</v>
      </c>
      <c r="B41" s="12">
        <v>70200.0</v>
      </c>
      <c r="C41" s="12">
        <v>1000.0</v>
      </c>
      <c r="D41" s="12">
        <v>1574.299836</v>
      </c>
      <c r="E41" s="12">
        <v>1244.29233</v>
      </c>
      <c r="F41" s="12">
        <v>1004.161931</v>
      </c>
      <c r="G41" s="12">
        <v>1284.425758</v>
      </c>
      <c r="H41" s="12">
        <v>1351.997549</v>
      </c>
      <c r="I41" s="12">
        <v>1024.351859</v>
      </c>
      <c r="J41" s="12">
        <v>1342.281057</v>
      </c>
      <c r="K41" s="12">
        <v>1072.412352</v>
      </c>
      <c r="L41" s="12">
        <v>1495.828715</v>
      </c>
      <c r="M41" s="12">
        <v>1799.178629</v>
      </c>
      <c r="N41" s="12">
        <v>1321.343729</v>
      </c>
      <c r="O41" s="12">
        <v>1026.279884</v>
      </c>
      <c r="P41" s="12">
        <v>1568.230017</v>
      </c>
      <c r="Q41" s="12">
        <v>1447.149443</v>
      </c>
      <c r="R41" s="12">
        <v>1192.303043</v>
      </c>
      <c r="S41" s="12">
        <v>1607.450221</v>
      </c>
      <c r="T41" s="12">
        <v>1221.893197</v>
      </c>
      <c r="U41" s="12">
        <v>1031.254611</v>
      </c>
      <c r="V41" s="12">
        <v>1024.986219</v>
      </c>
      <c r="W41" s="12">
        <v>1621.979383</v>
      </c>
      <c r="X41" s="12">
        <v>1300.634568</v>
      </c>
      <c r="Y41" s="12">
        <v>1782.760432</v>
      </c>
      <c r="Z41" s="12">
        <v>1083.260898</v>
      </c>
      <c r="AA41" s="12">
        <v>1258.408733</v>
      </c>
      <c r="AB41" s="12">
        <v>1760.261444</v>
      </c>
      <c r="AC41" s="12">
        <v>1787.858804</v>
      </c>
      <c r="AD41" s="12">
        <v>1616.550981</v>
      </c>
      <c r="AE41" s="12">
        <v>1218.523926</v>
      </c>
      <c r="AF41" s="12">
        <v>1735.869974</v>
      </c>
      <c r="AG41" s="12">
        <v>1124.388399</v>
      </c>
      <c r="AH41" s="12">
        <f t="shared" si="2"/>
        <v>1364.153931</v>
      </c>
      <c r="AI41" s="13">
        <v>0.6</v>
      </c>
      <c r="AJ41" s="12">
        <f t="shared" si="3"/>
        <v>2273.589885</v>
      </c>
      <c r="AK41" s="12">
        <f t="shared" si="4"/>
        <v>22.73589885</v>
      </c>
      <c r="AL41" s="14"/>
      <c r="AM41" s="13">
        <f t="shared" si="8"/>
        <v>0.35</v>
      </c>
      <c r="AN41" s="16">
        <f t="shared" si="5"/>
        <v>795.7564596</v>
      </c>
      <c r="AO41" s="12" t="s">
        <v>46</v>
      </c>
      <c r="AP41" s="16" t="s">
        <v>47</v>
      </c>
      <c r="AQ41" s="18" t="str">
        <f t="shared" ref="AQ41:AR41" si="46">if(AS41&gt;1, "ON", "OFF")</f>
        <v>OFF</v>
      </c>
      <c r="AR41" s="18" t="str">
        <f t="shared" si="46"/>
        <v>ON</v>
      </c>
      <c r="AS41" s="17">
        <f>if(and(AN41&gt;index!$C$2, AO41="available", AP41="favourable"), index!$C$2, if(and(AO41="available", AP41="favourable"), AN41, 0))</f>
        <v>0</v>
      </c>
      <c r="AT41" s="16">
        <f t="shared" si="7"/>
        <v>795.7564596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</row>
    <row r="42" ht="15.75" customHeight="1">
      <c r="A42" s="12">
        <v>20.0</v>
      </c>
      <c r="B42" s="12">
        <v>72000.0</v>
      </c>
      <c r="C42" s="12">
        <v>1200.0</v>
      </c>
      <c r="D42" s="12">
        <v>2045.443625</v>
      </c>
      <c r="E42" s="12">
        <v>1361.410386</v>
      </c>
      <c r="F42" s="12">
        <v>1861.378931</v>
      </c>
      <c r="G42" s="12">
        <v>1306.22313</v>
      </c>
      <c r="H42" s="12">
        <v>2349.143263</v>
      </c>
      <c r="I42" s="12">
        <v>2062.43105</v>
      </c>
      <c r="J42" s="12">
        <v>2108.709009</v>
      </c>
      <c r="K42" s="12">
        <v>2263.929291</v>
      </c>
      <c r="L42" s="12">
        <v>1545.501985</v>
      </c>
      <c r="M42" s="12">
        <v>1792.135315</v>
      </c>
      <c r="N42" s="12">
        <v>1607.503445</v>
      </c>
      <c r="O42" s="12">
        <v>1855.725018</v>
      </c>
      <c r="P42" s="12">
        <v>1880.894451</v>
      </c>
      <c r="Q42" s="12">
        <v>1503.972373</v>
      </c>
      <c r="R42" s="12">
        <v>1544.479416</v>
      </c>
      <c r="S42" s="12">
        <v>2067.026994</v>
      </c>
      <c r="T42" s="12">
        <v>1540.813226</v>
      </c>
      <c r="U42" s="12">
        <v>1957.613572</v>
      </c>
      <c r="V42" s="12">
        <v>1301.347368</v>
      </c>
      <c r="W42" s="12">
        <v>2084.744079</v>
      </c>
      <c r="X42" s="12">
        <v>1230.965078</v>
      </c>
      <c r="Y42" s="12">
        <v>1975.52355</v>
      </c>
      <c r="Z42" s="12">
        <v>2005.2164</v>
      </c>
      <c r="AA42" s="12">
        <v>1464.12386</v>
      </c>
      <c r="AB42" s="12">
        <v>1697.682899</v>
      </c>
      <c r="AC42" s="12">
        <v>2359.11932</v>
      </c>
      <c r="AD42" s="12">
        <v>1725.04148</v>
      </c>
      <c r="AE42" s="12">
        <v>2029.034886</v>
      </c>
      <c r="AF42" s="12">
        <v>1359.25065</v>
      </c>
      <c r="AG42" s="12">
        <v>1894.547308</v>
      </c>
      <c r="AH42" s="12">
        <f t="shared" si="2"/>
        <v>1792.697712</v>
      </c>
      <c r="AI42" s="13">
        <v>0.6</v>
      </c>
      <c r="AJ42" s="12">
        <f t="shared" si="3"/>
        <v>2987.82952</v>
      </c>
      <c r="AK42" s="12">
        <f t="shared" si="4"/>
        <v>29.8782952</v>
      </c>
      <c r="AL42" s="14"/>
      <c r="AM42" s="13">
        <f t="shared" si="8"/>
        <v>0.35</v>
      </c>
      <c r="AN42" s="16">
        <f t="shared" si="5"/>
        <v>1045.740332</v>
      </c>
      <c r="AO42" s="19" t="s">
        <v>46</v>
      </c>
      <c r="AP42" s="16" t="s">
        <v>47</v>
      </c>
      <c r="AQ42" s="18" t="str">
        <f t="shared" ref="AQ42:AR42" si="47">if(AS42&gt;1, "ON", "OFF")</f>
        <v>OFF</v>
      </c>
      <c r="AR42" s="18" t="str">
        <f t="shared" si="47"/>
        <v>ON</v>
      </c>
      <c r="AS42" s="17">
        <f>if(and(AN42&gt;index!$C$2, AO42="available", AP42="favourable"), index!$C$2, if(and(AO42="available", AP42="favourable"), AN42, 0))</f>
        <v>0</v>
      </c>
      <c r="AT42" s="16">
        <f t="shared" si="7"/>
        <v>1045.740332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</row>
    <row r="43" ht="15.75" customHeight="1">
      <c r="A43" s="12">
        <v>20.5</v>
      </c>
      <c r="B43" s="12">
        <v>73800.0</v>
      </c>
      <c r="C43" s="12">
        <v>980.0</v>
      </c>
      <c r="D43" s="12">
        <v>1113.72115</v>
      </c>
      <c r="E43" s="12">
        <v>1139.015101</v>
      </c>
      <c r="F43" s="12">
        <v>1956.023739</v>
      </c>
      <c r="G43" s="12">
        <v>985.5594641</v>
      </c>
      <c r="H43" s="12">
        <v>1674.345213</v>
      </c>
      <c r="I43" s="12">
        <v>1926.261581</v>
      </c>
      <c r="J43" s="12">
        <v>1919.729563</v>
      </c>
      <c r="K43" s="12">
        <v>1552.816824</v>
      </c>
      <c r="L43" s="12">
        <v>1267.152772</v>
      </c>
      <c r="M43" s="12">
        <v>1452.482093</v>
      </c>
      <c r="N43" s="12">
        <v>1684.767282</v>
      </c>
      <c r="O43" s="12">
        <v>1582.596919</v>
      </c>
      <c r="P43" s="12">
        <v>1946.149042</v>
      </c>
      <c r="Q43" s="12">
        <v>1861.243534</v>
      </c>
      <c r="R43" s="12">
        <v>1847.9914</v>
      </c>
      <c r="S43" s="12">
        <v>1626.053217</v>
      </c>
      <c r="T43" s="12">
        <v>1868.251273</v>
      </c>
      <c r="U43" s="12">
        <v>1654.474196</v>
      </c>
      <c r="V43" s="12">
        <v>1658.611512</v>
      </c>
      <c r="W43" s="12">
        <v>1442.252601</v>
      </c>
      <c r="X43" s="12">
        <v>995.7057911</v>
      </c>
      <c r="Y43" s="12">
        <v>1697.991795</v>
      </c>
      <c r="Z43" s="12">
        <v>1017.787148</v>
      </c>
      <c r="AA43" s="12">
        <v>1645.863596</v>
      </c>
      <c r="AB43" s="12">
        <v>1576.831391</v>
      </c>
      <c r="AC43" s="12">
        <v>1050.597297</v>
      </c>
      <c r="AD43" s="12">
        <v>1769.369213</v>
      </c>
      <c r="AE43" s="12">
        <v>1119.335144</v>
      </c>
      <c r="AF43" s="12">
        <v>1361.641344</v>
      </c>
      <c r="AG43" s="12">
        <v>1601.196312</v>
      </c>
      <c r="AH43" s="12">
        <f t="shared" si="2"/>
        <v>1533.193917</v>
      </c>
      <c r="AI43" s="13">
        <v>0.6</v>
      </c>
      <c r="AJ43" s="12">
        <f t="shared" si="3"/>
        <v>2555.323195</v>
      </c>
      <c r="AK43" s="12">
        <f t="shared" si="4"/>
        <v>25.55323195</v>
      </c>
      <c r="AL43" s="14"/>
      <c r="AM43" s="13">
        <f t="shared" si="8"/>
        <v>0.35</v>
      </c>
      <c r="AN43" s="16">
        <f t="shared" si="5"/>
        <v>894.3631182</v>
      </c>
      <c r="AO43" s="12" t="s">
        <v>46</v>
      </c>
      <c r="AP43" s="16" t="s">
        <v>47</v>
      </c>
      <c r="AQ43" s="18" t="str">
        <f t="shared" ref="AQ43:AR43" si="48">if(AS43&gt;1, "ON", "OFF")</f>
        <v>OFF</v>
      </c>
      <c r="AR43" s="18" t="str">
        <f t="shared" si="48"/>
        <v>ON</v>
      </c>
      <c r="AS43" s="17">
        <f>if(and(AN43&gt;index!$C$2, AO43="available", AP43="favourable"), index!$C$2, if(and(AO43="available", AP43="favourable"), AN43, 0))</f>
        <v>0</v>
      </c>
      <c r="AT43" s="16">
        <f t="shared" si="7"/>
        <v>894.3631182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ht="15.75" customHeight="1">
      <c r="A44" s="12">
        <v>21.0</v>
      </c>
      <c r="B44" s="12">
        <v>75600.0</v>
      </c>
      <c r="C44" s="12">
        <v>900.0</v>
      </c>
      <c r="D44" s="12">
        <v>1179.402099</v>
      </c>
      <c r="E44" s="12">
        <v>1045.949938</v>
      </c>
      <c r="F44" s="12">
        <v>1444.33164</v>
      </c>
      <c r="G44" s="12">
        <v>1517.500372</v>
      </c>
      <c r="H44" s="12">
        <v>1723.575602</v>
      </c>
      <c r="I44" s="12">
        <v>1761.506885</v>
      </c>
      <c r="J44" s="12">
        <v>1660.150542</v>
      </c>
      <c r="K44" s="12">
        <v>949.765499</v>
      </c>
      <c r="L44" s="12">
        <v>1692.509848</v>
      </c>
      <c r="M44" s="12">
        <v>1405.331832</v>
      </c>
      <c r="N44" s="12">
        <v>1285.967733</v>
      </c>
      <c r="O44" s="12">
        <v>1004.269951</v>
      </c>
      <c r="P44" s="12">
        <v>1646.920465</v>
      </c>
      <c r="Q44" s="12">
        <v>1239.264228</v>
      </c>
      <c r="R44" s="12">
        <v>1340.864416</v>
      </c>
      <c r="S44" s="12">
        <v>1030.545285</v>
      </c>
      <c r="T44" s="12">
        <v>1742.147073</v>
      </c>
      <c r="U44" s="12">
        <v>1691.821911</v>
      </c>
      <c r="V44" s="12">
        <v>1331.467698</v>
      </c>
      <c r="W44" s="12">
        <v>1158.200058</v>
      </c>
      <c r="X44" s="12">
        <v>1124.732196</v>
      </c>
      <c r="Y44" s="12">
        <v>1122.456703</v>
      </c>
      <c r="Z44" s="12">
        <v>1538.230494</v>
      </c>
      <c r="AA44" s="12">
        <v>929.7375073</v>
      </c>
      <c r="AB44" s="12">
        <v>1499.283417</v>
      </c>
      <c r="AC44" s="12">
        <v>1085.55574</v>
      </c>
      <c r="AD44" s="12">
        <v>1178.22931</v>
      </c>
      <c r="AE44" s="12">
        <v>1642.517765</v>
      </c>
      <c r="AF44" s="12">
        <v>1713.786211</v>
      </c>
      <c r="AG44" s="12">
        <v>1172.722692</v>
      </c>
      <c r="AH44" s="12">
        <f t="shared" si="2"/>
        <v>1361.95817</v>
      </c>
      <c r="AI44" s="13">
        <v>0.6</v>
      </c>
      <c r="AJ44" s="12">
        <f t="shared" si="3"/>
        <v>2269.930284</v>
      </c>
      <c r="AK44" s="12">
        <f t="shared" si="4"/>
        <v>22.69930284</v>
      </c>
      <c r="AL44" s="14"/>
      <c r="AM44" s="13">
        <f t="shared" si="8"/>
        <v>0.35</v>
      </c>
      <c r="AN44" s="16">
        <f t="shared" si="5"/>
        <v>794.4755994</v>
      </c>
      <c r="AO44" s="12" t="s">
        <v>46</v>
      </c>
      <c r="AP44" s="16" t="s">
        <v>47</v>
      </c>
      <c r="AQ44" s="18" t="str">
        <f t="shared" ref="AQ44:AR44" si="49">if(AS44&gt;1, "ON", "OFF")</f>
        <v>OFF</v>
      </c>
      <c r="AR44" s="18" t="str">
        <f t="shared" si="49"/>
        <v>ON</v>
      </c>
      <c r="AS44" s="17">
        <f>if(and(AN44&gt;index!$C$2, AO44="available", AP44="favourable"), index!$C$2, if(and(AO44="available", AP44="favourable"), AN44, 0))</f>
        <v>0</v>
      </c>
      <c r="AT44" s="16">
        <f t="shared" si="7"/>
        <v>794.4755994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ht="15.75" customHeight="1">
      <c r="A45" s="12">
        <v>21.5</v>
      </c>
      <c r="B45" s="12">
        <v>77400.0</v>
      </c>
      <c r="C45" s="12">
        <v>400.0</v>
      </c>
      <c r="D45" s="12">
        <v>546.0410775</v>
      </c>
      <c r="E45" s="12">
        <v>661.8205092</v>
      </c>
      <c r="F45" s="12">
        <v>626.3086569</v>
      </c>
      <c r="G45" s="12">
        <v>580.3298268</v>
      </c>
      <c r="H45" s="12">
        <v>750.8604448</v>
      </c>
      <c r="I45" s="12">
        <v>544.5648345</v>
      </c>
      <c r="J45" s="12">
        <v>674.1983221</v>
      </c>
      <c r="K45" s="12">
        <v>767.0746426</v>
      </c>
      <c r="L45" s="12">
        <v>622.6736952</v>
      </c>
      <c r="M45" s="12">
        <v>797.5456679</v>
      </c>
      <c r="N45" s="12">
        <v>614.7361108</v>
      </c>
      <c r="O45" s="12">
        <v>447.8109761</v>
      </c>
      <c r="P45" s="12">
        <v>675.5675882</v>
      </c>
      <c r="Q45" s="12">
        <v>456.9708152</v>
      </c>
      <c r="R45" s="12">
        <v>641.5644978</v>
      </c>
      <c r="S45" s="12">
        <v>514.7472714</v>
      </c>
      <c r="T45" s="12">
        <v>605.6364861</v>
      </c>
      <c r="U45" s="12">
        <v>671.1472368</v>
      </c>
      <c r="V45" s="12">
        <v>523.5943354</v>
      </c>
      <c r="W45" s="12">
        <v>720.2637437</v>
      </c>
      <c r="X45" s="12">
        <v>422.8632242</v>
      </c>
      <c r="Y45" s="12">
        <v>690.0011257</v>
      </c>
      <c r="Z45" s="12">
        <v>723.0662471</v>
      </c>
      <c r="AA45" s="12">
        <v>638.8587385</v>
      </c>
      <c r="AB45" s="12">
        <v>789.3817028</v>
      </c>
      <c r="AC45" s="12">
        <v>651.5473336</v>
      </c>
      <c r="AD45" s="12">
        <v>514.0851948</v>
      </c>
      <c r="AE45" s="12">
        <v>445.7218174</v>
      </c>
      <c r="AF45" s="12">
        <v>609.1911529</v>
      </c>
      <c r="AG45" s="12">
        <v>690.4886108</v>
      </c>
      <c r="AH45" s="12">
        <f t="shared" si="2"/>
        <v>620.6220629</v>
      </c>
      <c r="AI45" s="13">
        <v>0.6</v>
      </c>
      <c r="AJ45" s="12">
        <f t="shared" si="3"/>
        <v>1034.370105</v>
      </c>
      <c r="AK45" s="12">
        <f t="shared" si="4"/>
        <v>10.34370105</v>
      </c>
      <c r="AL45" s="14"/>
      <c r="AM45" s="13">
        <f t="shared" si="8"/>
        <v>0.35</v>
      </c>
      <c r="AN45" s="16">
        <f t="shared" si="5"/>
        <v>362.0295367</v>
      </c>
      <c r="AO45" s="12" t="s">
        <v>46</v>
      </c>
      <c r="AP45" s="16" t="s">
        <v>47</v>
      </c>
      <c r="AQ45" s="18" t="str">
        <f t="shared" ref="AQ45:AR45" si="50">if(AS45&gt;1, "ON", "OFF")</f>
        <v>OFF</v>
      </c>
      <c r="AR45" s="18" t="str">
        <f t="shared" si="50"/>
        <v>ON</v>
      </c>
      <c r="AS45" s="17">
        <f>if(and(AN45&gt;index!$C$2, AO45="available", AP45="favourable"), index!$C$2, if(and(AO45="available", AP45="favourable"), AN45, 0))</f>
        <v>0</v>
      </c>
      <c r="AT45" s="16">
        <f t="shared" si="7"/>
        <v>362.0295367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</row>
    <row r="46" ht="15.75" customHeight="1">
      <c r="A46" s="12">
        <v>22.0</v>
      </c>
      <c r="B46" s="12">
        <v>79200.0</v>
      </c>
      <c r="C46" s="12">
        <v>450.0</v>
      </c>
      <c r="D46" s="12">
        <v>679.4252136</v>
      </c>
      <c r="E46" s="12">
        <v>505.4851549</v>
      </c>
      <c r="F46" s="12">
        <v>722.7804928</v>
      </c>
      <c r="G46" s="12">
        <v>894.8776455</v>
      </c>
      <c r="H46" s="12">
        <v>691.3375858</v>
      </c>
      <c r="I46" s="12">
        <v>562.0165299</v>
      </c>
      <c r="J46" s="12">
        <v>550.7821812</v>
      </c>
      <c r="K46" s="12">
        <v>885.7549023</v>
      </c>
      <c r="L46" s="12">
        <v>677.7361098</v>
      </c>
      <c r="M46" s="12">
        <v>564.0933903</v>
      </c>
      <c r="N46" s="12">
        <v>620.3272699</v>
      </c>
      <c r="O46" s="12">
        <v>560.9669928</v>
      </c>
      <c r="P46" s="12">
        <v>488.8770931</v>
      </c>
      <c r="Q46" s="12">
        <v>844.2056593</v>
      </c>
      <c r="R46" s="12">
        <v>825.8407847</v>
      </c>
      <c r="S46" s="12">
        <v>658.13714</v>
      </c>
      <c r="T46" s="12">
        <v>639.5136173</v>
      </c>
      <c r="U46" s="12">
        <v>766.6703766</v>
      </c>
      <c r="V46" s="12">
        <v>736.9088847</v>
      </c>
      <c r="W46" s="12">
        <v>656.5547523</v>
      </c>
      <c r="X46" s="12">
        <v>830.4313291</v>
      </c>
      <c r="Y46" s="12">
        <v>747.8458834</v>
      </c>
      <c r="Z46" s="12">
        <v>855.9167504</v>
      </c>
      <c r="AA46" s="12">
        <v>746.8251864</v>
      </c>
      <c r="AB46" s="12">
        <v>685.9907708</v>
      </c>
      <c r="AC46" s="12">
        <v>881.9068518</v>
      </c>
      <c r="AD46" s="12">
        <v>899.0295839</v>
      </c>
      <c r="AE46" s="12">
        <v>810.8282874</v>
      </c>
      <c r="AF46" s="12">
        <v>794.3296489</v>
      </c>
      <c r="AG46" s="12">
        <v>598.485606</v>
      </c>
      <c r="AH46" s="12">
        <f t="shared" si="2"/>
        <v>712.7960558</v>
      </c>
      <c r="AI46" s="13">
        <v>0.6</v>
      </c>
      <c r="AJ46" s="12">
        <f t="shared" si="3"/>
        <v>1187.993426</v>
      </c>
      <c r="AK46" s="12">
        <f t="shared" si="4"/>
        <v>11.87993426</v>
      </c>
      <c r="AL46" s="14"/>
      <c r="AM46" s="13">
        <f t="shared" si="8"/>
        <v>0.35</v>
      </c>
      <c r="AN46" s="16">
        <f t="shared" si="5"/>
        <v>415.7976992</v>
      </c>
      <c r="AO46" s="19" t="s">
        <v>46</v>
      </c>
      <c r="AP46" s="16" t="s">
        <v>47</v>
      </c>
      <c r="AQ46" s="18" t="str">
        <f t="shared" ref="AQ46:AR46" si="51">if(AS46&gt;1, "ON", "OFF")</f>
        <v>OFF</v>
      </c>
      <c r="AR46" s="18" t="str">
        <f t="shared" si="51"/>
        <v>ON</v>
      </c>
      <c r="AS46" s="17">
        <f>if(and(AN46&gt;index!$C$2, AO46="available", AP46="favourable"), index!$C$2, if(and(AO46="available", AP46="favourable"), AN46, 0))</f>
        <v>0</v>
      </c>
      <c r="AT46" s="16">
        <f t="shared" si="7"/>
        <v>415.7976992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</row>
    <row r="47" ht="15.75" customHeight="1">
      <c r="A47" s="12">
        <v>22.5</v>
      </c>
      <c r="B47" s="12">
        <v>81000.0</v>
      </c>
      <c r="C47" s="12">
        <v>420.0</v>
      </c>
      <c r="D47" s="12">
        <v>556.9747904</v>
      </c>
      <c r="E47" s="12">
        <v>827.0933241</v>
      </c>
      <c r="F47" s="12">
        <v>439.7717973</v>
      </c>
      <c r="G47" s="12">
        <v>833.3252015</v>
      </c>
      <c r="H47" s="12">
        <v>601.3212646</v>
      </c>
      <c r="I47" s="12">
        <v>639.2312666</v>
      </c>
      <c r="J47" s="12">
        <v>454.6595491</v>
      </c>
      <c r="K47" s="12">
        <v>700.4226789</v>
      </c>
      <c r="L47" s="12">
        <v>600.3815017</v>
      </c>
      <c r="M47" s="12">
        <v>785.8984385</v>
      </c>
      <c r="N47" s="12">
        <v>768.0680027</v>
      </c>
      <c r="O47" s="12">
        <v>803.1230867</v>
      </c>
      <c r="P47" s="12">
        <v>780.6757786</v>
      </c>
      <c r="Q47" s="12">
        <v>570.5168618</v>
      </c>
      <c r="R47" s="12">
        <v>622.6790327</v>
      </c>
      <c r="S47" s="12">
        <v>622.0256364</v>
      </c>
      <c r="T47" s="12">
        <v>548.2662167</v>
      </c>
      <c r="U47" s="12">
        <v>708.8306088</v>
      </c>
      <c r="V47" s="12">
        <v>543.9731203</v>
      </c>
      <c r="W47" s="12">
        <v>468.2703048</v>
      </c>
      <c r="X47" s="12">
        <v>423.1748186</v>
      </c>
      <c r="Y47" s="12">
        <v>654.8630667</v>
      </c>
      <c r="Z47" s="12">
        <v>791.8814923</v>
      </c>
      <c r="AA47" s="12">
        <v>528.5482565</v>
      </c>
      <c r="AB47" s="12">
        <v>422.7188447</v>
      </c>
      <c r="AC47" s="12">
        <v>695.1694283</v>
      </c>
      <c r="AD47" s="12">
        <v>751.2874123</v>
      </c>
      <c r="AE47" s="12">
        <v>741.0463822</v>
      </c>
      <c r="AF47" s="12">
        <v>576.8030455</v>
      </c>
      <c r="AG47" s="12">
        <v>830.7871155</v>
      </c>
      <c r="AH47" s="12">
        <f t="shared" si="2"/>
        <v>643.0596108</v>
      </c>
      <c r="AI47" s="13">
        <v>0.6</v>
      </c>
      <c r="AJ47" s="12">
        <f t="shared" si="3"/>
        <v>1071.766018</v>
      </c>
      <c r="AK47" s="12">
        <f t="shared" si="4"/>
        <v>10.71766018</v>
      </c>
      <c r="AL47" s="14"/>
      <c r="AM47" s="13">
        <f t="shared" si="8"/>
        <v>0.35</v>
      </c>
      <c r="AN47" s="16">
        <f t="shared" si="5"/>
        <v>375.1181063</v>
      </c>
      <c r="AO47" s="12" t="s">
        <v>46</v>
      </c>
      <c r="AP47" s="16" t="s">
        <v>47</v>
      </c>
      <c r="AQ47" s="18" t="str">
        <f t="shared" ref="AQ47:AR47" si="52">if(AS47&gt;1, "ON", "OFF")</f>
        <v>OFF</v>
      </c>
      <c r="AR47" s="18" t="str">
        <f t="shared" si="52"/>
        <v>ON</v>
      </c>
      <c r="AS47" s="17">
        <f>if(and(AN47&gt;index!$C$2, AO47="available", AP47="favourable"), index!$C$2, if(and(AO47="available", AP47="favourable"), AN47, 0))</f>
        <v>0</v>
      </c>
      <c r="AT47" s="16">
        <f t="shared" si="7"/>
        <v>375.1181063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</row>
    <row r="48" ht="15.75" customHeight="1">
      <c r="A48" s="12">
        <v>23.0</v>
      </c>
      <c r="B48" s="12">
        <v>82800.0</v>
      </c>
      <c r="C48" s="12">
        <v>430.0</v>
      </c>
      <c r="D48" s="12">
        <v>815.8377897</v>
      </c>
      <c r="E48" s="12">
        <v>567.9459491</v>
      </c>
      <c r="F48" s="12">
        <v>747.4599166</v>
      </c>
      <c r="G48" s="12">
        <v>623.1090355</v>
      </c>
      <c r="H48" s="12">
        <v>585.7008585</v>
      </c>
      <c r="I48" s="12">
        <v>474.0657598</v>
      </c>
      <c r="J48" s="12">
        <v>479.1571484</v>
      </c>
      <c r="K48" s="12">
        <v>578.2817545</v>
      </c>
      <c r="L48" s="12">
        <v>500.5554516</v>
      </c>
      <c r="M48" s="12">
        <v>843.5754933</v>
      </c>
      <c r="N48" s="12">
        <v>668.0294665</v>
      </c>
      <c r="O48" s="12">
        <v>571.2583403</v>
      </c>
      <c r="P48" s="12">
        <v>848.150759</v>
      </c>
      <c r="Q48" s="12">
        <v>718.0352542</v>
      </c>
      <c r="R48" s="12">
        <v>633.9792849</v>
      </c>
      <c r="S48" s="12">
        <v>795.7984746</v>
      </c>
      <c r="T48" s="12">
        <v>539.0819441</v>
      </c>
      <c r="U48" s="12">
        <v>805.5366254</v>
      </c>
      <c r="V48" s="12">
        <v>645.4245092</v>
      </c>
      <c r="W48" s="12">
        <v>537.4770266</v>
      </c>
      <c r="X48" s="12">
        <v>742.2569277</v>
      </c>
      <c r="Y48" s="12">
        <v>820.9447251</v>
      </c>
      <c r="Z48" s="12">
        <v>772.0432887</v>
      </c>
      <c r="AA48" s="12">
        <v>553.3168157</v>
      </c>
      <c r="AB48" s="12">
        <v>615.4773883</v>
      </c>
      <c r="AC48" s="12">
        <v>690.6058289</v>
      </c>
      <c r="AD48" s="12">
        <v>817.5203427</v>
      </c>
      <c r="AE48" s="12">
        <v>782.1167634</v>
      </c>
      <c r="AF48" s="12">
        <v>603.8611319</v>
      </c>
      <c r="AG48" s="12">
        <v>693.0827285</v>
      </c>
      <c r="AH48" s="12">
        <f t="shared" si="2"/>
        <v>668.9895594</v>
      </c>
      <c r="AI48" s="13">
        <v>0.6</v>
      </c>
      <c r="AJ48" s="12">
        <f t="shared" si="3"/>
        <v>1114.982599</v>
      </c>
      <c r="AK48" s="12">
        <f t="shared" si="4"/>
        <v>11.14982599</v>
      </c>
      <c r="AL48" s="14"/>
      <c r="AM48" s="13">
        <f t="shared" si="8"/>
        <v>0.35</v>
      </c>
      <c r="AN48" s="16">
        <f t="shared" si="5"/>
        <v>390.2439097</v>
      </c>
      <c r="AO48" s="12" t="s">
        <v>46</v>
      </c>
      <c r="AP48" s="16" t="s">
        <v>47</v>
      </c>
      <c r="AQ48" s="18" t="str">
        <f t="shared" ref="AQ48:AR48" si="53">if(AS48&gt;1, "ON", "OFF")</f>
        <v>OFF</v>
      </c>
      <c r="AR48" s="18" t="str">
        <f t="shared" si="53"/>
        <v>ON</v>
      </c>
      <c r="AS48" s="17">
        <f>if(and(AN48&gt;index!$C$2, AO48="available", AP48="favourable"), index!$C$2, if(and(AO48="available", AP48="favourable"), AN48, 0))</f>
        <v>0</v>
      </c>
      <c r="AT48" s="16">
        <f t="shared" si="7"/>
        <v>390.2439097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ht="15.75" customHeight="1">
      <c r="A49" s="12">
        <v>23.5</v>
      </c>
      <c r="B49" s="12">
        <v>84600.0</v>
      </c>
      <c r="C49" s="12">
        <v>420.0</v>
      </c>
      <c r="D49" s="12">
        <v>529.4219786</v>
      </c>
      <c r="E49" s="12">
        <v>445.4330967</v>
      </c>
      <c r="F49" s="12">
        <v>548.4843443</v>
      </c>
      <c r="G49" s="12">
        <v>755.5259931</v>
      </c>
      <c r="H49" s="12">
        <v>798.8071325</v>
      </c>
      <c r="I49" s="12">
        <v>715.3145699</v>
      </c>
      <c r="J49" s="12">
        <v>809.3287052</v>
      </c>
      <c r="K49" s="12">
        <v>548.2808457</v>
      </c>
      <c r="L49" s="12">
        <v>737.7385155</v>
      </c>
      <c r="M49" s="12">
        <v>469.393645</v>
      </c>
      <c r="N49" s="12">
        <v>689.4244707</v>
      </c>
      <c r="O49" s="12">
        <v>828.4932576</v>
      </c>
      <c r="P49" s="12">
        <v>460.1582796</v>
      </c>
      <c r="Q49" s="12">
        <v>782.7701317</v>
      </c>
      <c r="R49" s="12">
        <v>469.7661709</v>
      </c>
      <c r="S49" s="12">
        <v>492.6238302</v>
      </c>
      <c r="T49" s="12">
        <v>455.2051521</v>
      </c>
      <c r="U49" s="12">
        <v>430.964415</v>
      </c>
      <c r="V49" s="12">
        <v>789.4936982</v>
      </c>
      <c r="W49" s="12">
        <v>500.0721439</v>
      </c>
      <c r="X49" s="12">
        <v>486.8303988</v>
      </c>
      <c r="Y49" s="12">
        <v>443.5704901</v>
      </c>
      <c r="Z49" s="12">
        <v>735.8688712</v>
      </c>
      <c r="AA49" s="12">
        <v>665.1586255</v>
      </c>
      <c r="AB49" s="12">
        <v>571.0908174</v>
      </c>
      <c r="AC49" s="12">
        <v>594.227445</v>
      </c>
      <c r="AD49" s="12">
        <v>429.081609</v>
      </c>
      <c r="AE49" s="12">
        <v>524.899573</v>
      </c>
      <c r="AF49" s="12">
        <v>663.9495038</v>
      </c>
      <c r="AG49" s="12">
        <v>771.1733751</v>
      </c>
      <c r="AH49" s="12">
        <f t="shared" si="2"/>
        <v>604.7517028</v>
      </c>
      <c r="AI49" s="13">
        <v>0.6</v>
      </c>
      <c r="AJ49" s="12">
        <f t="shared" si="3"/>
        <v>1007.919505</v>
      </c>
      <c r="AK49" s="12">
        <f t="shared" si="4"/>
        <v>10.07919505</v>
      </c>
      <c r="AL49" s="14"/>
      <c r="AM49" s="13">
        <f t="shared" si="8"/>
        <v>0.35</v>
      </c>
      <c r="AN49" s="16">
        <f t="shared" si="5"/>
        <v>352.7718267</v>
      </c>
      <c r="AO49" s="12" t="s">
        <v>46</v>
      </c>
      <c r="AP49" s="16" t="s">
        <v>47</v>
      </c>
      <c r="AQ49" s="18" t="str">
        <f t="shared" ref="AQ49:AR49" si="54">if(AS49&gt;1, "ON", "OFF")</f>
        <v>OFF</v>
      </c>
      <c r="AR49" s="18" t="str">
        <f t="shared" si="54"/>
        <v>ON</v>
      </c>
      <c r="AS49" s="17">
        <f>if(and(AN49&gt;index!$C$2, AO49="available", AP49="favourable"), index!$C$2, if(and(AO49="available", AP49="favourable"), AN49, 0))</f>
        <v>0</v>
      </c>
      <c r="AT49" s="16">
        <f t="shared" si="7"/>
        <v>352.7718267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50</v>
      </c>
      <c r="B1" s="20" t="s">
        <v>51</v>
      </c>
      <c r="C1" s="20" t="s">
        <v>52</v>
      </c>
      <c r="D1" s="20" t="s">
        <v>53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9" t="s">
        <v>54</v>
      </c>
      <c r="B2" s="19" t="s">
        <v>55</v>
      </c>
      <c r="C2" s="19">
        <v>500.0</v>
      </c>
      <c r="D2" s="19" t="s">
        <v>56</v>
      </c>
    </row>
    <row r="3">
      <c r="A3" s="19" t="s">
        <v>57</v>
      </c>
      <c r="B3" s="19" t="s">
        <v>55</v>
      </c>
      <c r="C3" s="19">
        <v>3500.0</v>
      </c>
      <c r="D3" s="19" t="s">
        <v>56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2022-04-12T08:05:31Z</dcterms:created>
  <dc:creator>Tobias Haposan</dc:creator>
</cp:coreProperties>
</file>