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pin\Desktop\"/>
    </mc:Choice>
  </mc:AlternateContent>
  <xr:revisionPtr revIDLastSave="0" documentId="13_ncr:1_{1E47143A-9979-48B7-A833-B4751FA9505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kc_stock_mrkt_risk_rates_up" sheetId="1" r:id="rId1"/>
    <sheet name="nkc_stock_mrkt_risk_rates_down" sheetId="2" r:id="rId2"/>
    <sheet name="nkc_curr_mrkt" sheetId="3" r:id="rId3"/>
    <sheet name="brokers_curr_mrkt_risk_rates" sheetId="4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3" l="1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  <c r="F2" i="3" l="1"/>
  <c r="H2" i="3" s="1"/>
  <c r="F4" i="3"/>
  <c r="H4" i="3" s="1"/>
  <c r="F6" i="3"/>
  <c r="H6" i="3" s="1"/>
  <c r="F8" i="3"/>
  <c r="H8" i="3" s="1"/>
  <c r="F10" i="3"/>
  <c r="H10" i="3" s="1"/>
  <c r="F12" i="3"/>
  <c r="H12" i="3" s="1"/>
  <c r="F14" i="3"/>
  <c r="H14" i="3" s="1"/>
  <c r="F3" i="3"/>
  <c r="H3" i="3" s="1"/>
  <c r="F5" i="3"/>
  <c r="H5" i="3" s="1"/>
  <c r="F7" i="3"/>
  <c r="H7" i="3" s="1"/>
  <c r="F9" i="3"/>
  <c r="H9" i="3" s="1"/>
  <c r="F11" i="3"/>
  <c r="H11" i="3" s="1"/>
  <c r="F13" i="3"/>
  <c r="H13" i="3" s="1"/>
  <c r="F15" i="3"/>
  <c r="H15" i="3" s="1"/>
</calcChain>
</file>

<file path=xl/sharedStrings.xml><?xml version="1.0" encoding="utf-8"?>
<sst xmlns="http://schemas.openxmlformats.org/spreadsheetml/2006/main" count="116" uniqueCount="55">
  <si>
    <t>Биржевые облигации</t>
  </si>
  <si>
    <t>Региональные облигации</t>
  </si>
  <si>
    <t>Корпоративные облигации</t>
  </si>
  <si>
    <t>ОФЗ</t>
  </si>
  <si>
    <t>Акции обыкновенные</t>
  </si>
  <si>
    <t>Иностранные акции</t>
  </si>
  <si>
    <t>Акции привилегированные</t>
  </si>
  <si>
    <t>Корпоративные еврооблигации</t>
  </si>
  <si>
    <t>Уровень листинга</t>
  </si>
  <si>
    <t>Первый уровень</t>
  </si>
  <si>
    <t>Второй уровень</t>
  </si>
  <si>
    <t>Третий уровень</t>
  </si>
  <si>
    <t>Тип инструментов</t>
  </si>
  <si>
    <t>Количество инструментов</t>
  </si>
  <si>
    <t>Среднее значение, раз</t>
  </si>
  <si>
    <t>Медианное значение, раз</t>
  </si>
  <si>
    <t>25 персентиль, раз</t>
  </si>
  <si>
    <t>75 персентиль, раз</t>
  </si>
  <si>
    <t>Максимальное значение, раз</t>
  </si>
  <si>
    <t>Инструмент</t>
  </si>
  <si>
    <t>Валюта риска</t>
  </si>
  <si>
    <t>Индикативная ставка риска роста r_h</t>
  </si>
  <si>
    <t>Индикативная ставка риска падения r_l</t>
  </si>
  <si>
    <t>Расхождение в ставках риска роста, раз</t>
  </si>
  <si>
    <t>Расхождение в ставках риска падения, раз</t>
  </si>
  <si>
    <t>флаг</t>
  </si>
  <si>
    <t>AMD</t>
  </si>
  <si>
    <t>RUB</t>
  </si>
  <si>
    <t>BYN</t>
  </si>
  <si>
    <t>CHF</t>
  </si>
  <si>
    <t>KZT</t>
  </si>
  <si>
    <t>SLV</t>
  </si>
  <si>
    <t>TRY</t>
  </si>
  <si>
    <t>ZAR</t>
  </si>
  <si>
    <t>CNY</t>
  </si>
  <si>
    <t>EUR</t>
  </si>
  <si>
    <t>GBP</t>
  </si>
  <si>
    <t>GLD</t>
  </si>
  <si>
    <t>HKD</t>
  </si>
  <si>
    <t>JPY</t>
  </si>
  <si>
    <t>USD</t>
  </si>
  <si>
    <t>Рыночная ставка риска (роста/падения) 1-го диапазона*</t>
  </si>
  <si>
    <t>*Рыночные ставки риска роста и падения 1-го диапазона на 04.07.2022 совпадали</t>
  </si>
  <si>
    <t>Участник торгов</t>
  </si>
  <si>
    <t>Ставка риска роста цены, %</t>
  </si>
  <si>
    <t>Ставка риска падения цены, %</t>
  </si>
  <si>
    <t>Сбербанк</t>
  </si>
  <si>
    <t>Финам</t>
  </si>
  <si>
    <t>Открытие Брокер</t>
  </si>
  <si>
    <t>ВТБ Капитал Брокер</t>
  </si>
  <si>
    <t>БКС Брокер</t>
  </si>
  <si>
    <t>Фридом</t>
  </si>
  <si>
    <t>КСУР</t>
  </si>
  <si>
    <t>КПУР/КОУР</t>
  </si>
  <si>
    <t>Атон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</si>
</sst>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-* #,##0.00\ _₽_-;\-* #,##0.00\ _₽_-;_-* &quot;-&quot;??\ _₽_-;_-@_-"/>
    <numFmt numFmtId="166" formatCode="_-* #,##0\ _₽_-;\-* #,##0\ _₽_-;_-* &quot;-&quot;\ _₽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4" fillId="0" borderId="0" xfId="0" applyFont="1" applyAlignment="1">
      <alignment horizontal="center" vertical="center" wrapText="1"/>
    </xf>
    <xf numFmtId="43" fontId="5" fillId="0" borderId="0" xfId="1" applyFont="1" applyBorder="1" applyAlignment="1">
      <alignment horizontal="center" vertical="center" wrapText="1"/>
    </xf>
    <xf numFmtId="43" fontId="4" fillId="0" borderId="0" xfId="1" applyFont="1" applyBorder="1"/>
    <xf numFmtId="43" fontId="5" fillId="0" borderId="0" xfId="1" applyFont="1" applyBorder="1"/>
    <xf numFmtId="43" fontId="4" fillId="0" borderId="0" xfId="1" applyFont="1"/>
    <xf numFmtId="165" fontId="4" fillId="0" borderId="0" xfId="1" applyNumberFormat="1" applyFont="1"/>
    <xf numFmtId="0" fontId="3" fillId="0" borderId="0" xfId="2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6" fontId="0" fillId="0" borderId="1" xfId="0" applyNumberFormat="1" applyBorder="1"/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166" fontId="0" fillId="0" borderId="1" xfId="0" applyNumberFormat="1" applyFill="1" applyBorder="1"/>
  </cellXfs>
  <cellStyles count="3">
    <cellStyle name="Обычный" xfId="0" builtinId="0"/>
    <cellStyle name="Пояснение" xfId="2" builtinId="53"/>
    <cellStyle name="Финансовый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0\ _₽_-;\-* #,##0.0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* #,##0.00\ _₽_-;\-* #,##0.00\ _₽_-;_-* &quot;-&quot;??\ _₽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pin/Downloads/&#1057;&#1090;&#1072;&#1074;&#1082;&#1080;%20&#1088;&#1080;&#1089;&#1082;&#1072;%20-%20&#1072;&#1085;&#1072;&#1083;&#1080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 уровню листинга"/>
      <sheetName val="фондовый _ рыночный риск"/>
      <sheetName val="фондовый _ индикативные"/>
      <sheetName val="фондовый _ индикативные (2)"/>
      <sheetName val="Лист5"/>
      <sheetName val="рыночный риск валюта"/>
      <sheetName val="индикативные валюта"/>
      <sheetName val="Итог"/>
    </sheetNames>
    <sheetDataSet>
      <sheetData sheetId="0"/>
      <sheetData sheetId="1"/>
      <sheetData sheetId="2"/>
      <sheetData sheetId="3"/>
      <sheetData sheetId="4"/>
      <sheetData sheetId="5">
        <row r="4">
          <cell r="Q4" t="str">
            <v>AMD</v>
          </cell>
          <cell r="R4">
            <v>44746</v>
          </cell>
          <cell r="S4">
            <v>1</v>
          </cell>
          <cell r="T4">
            <v>0</v>
          </cell>
          <cell r="U4">
            <v>77000000</v>
          </cell>
          <cell r="V4">
            <v>30</v>
          </cell>
          <cell r="W4">
            <v>30</v>
          </cell>
        </row>
        <row r="5">
          <cell r="Q5" t="str">
            <v>BYN</v>
          </cell>
          <cell r="R5">
            <v>44746</v>
          </cell>
          <cell r="S5">
            <v>1</v>
          </cell>
          <cell r="T5">
            <v>0</v>
          </cell>
          <cell r="U5">
            <v>314000</v>
          </cell>
          <cell r="V5">
            <v>30</v>
          </cell>
          <cell r="W5">
            <v>30</v>
          </cell>
        </row>
        <row r="6">
          <cell r="Q6" t="str">
            <v>CHF</v>
          </cell>
          <cell r="R6">
            <v>44746</v>
          </cell>
          <cell r="S6">
            <v>1</v>
          </cell>
          <cell r="T6">
            <v>0</v>
          </cell>
          <cell r="U6">
            <v>500000000</v>
          </cell>
          <cell r="V6">
            <v>16</v>
          </cell>
          <cell r="W6">
            <v>16</v>
          </cell>
        </row>
        <row r="7">
          <cell r="Q7" t="str">
            <v>CNY</v>
          </cell>
          <cell r="R7">
            <v>44746</v>
          </cell>
          <cell r="S7">
            <v>1</v>
          </cell>
          <cell r="T7">
            <v>0</v>
          </cell>
          <cell r="U7">
            <v>20000000</v>
          </cell>
          <cell r="V7">
            <v>10</v>
          </cell>
          <cell r="W7">
            <v>10</v>
          </cell>
        </row>
        <row r="8">
          <cell r="Q8" t="str">
            <v>EUR</v>
          </cell>
          <cell r="R8">
            <v>44746</v>
          </cell>
          <cell r="S8">
            <v>1</v>
          </cell>
          <cell r="T8">
            <v>0</v>
          </cell>
          <cell r="U8">
            <v>700000000</v>
          </cell>
          <cell r="V8">
            <v>10</v>
          </cell>
          <cell r="W8">
            <v>10</v>
          </cell>
        </row>
        <row r="9">
          <cell r="Q9" t="str">
            <v>EURF</v>
          </cell>
          <cell r="R9">
            <v>44746</v>
          </cell>
          <cell r="S9">
            <v>1</v>
          </cell>
          <cell r="T9">
            <v>0</v>
          </cell>
          <cell r="U9">
            <v>700000000</v>
          </cell>
          <cell r="V9">
            <v>15</v>
          </cell>
          <cell r="W9">
            <v>15</v>
          </cell>
        </row>
        <row r="10">
          <cell r="Q10" t="str">
            <v>GBP</v>
          </cell>
          <cell r="R10">
            <v>44746</v>
          </cell>
          <cell r="S10">
            <v>1</v>
          </cell>
          <cell r="T10">
            <v>0</v>
          </cell>
          <cell r="U10">
            <v>350000000</v>
          </cell>
          <cell r="V10">
            <v>16</v>
          </cell>
          <cell r="W10">
            <v>16</v>
          </cell>
        </row>
        <row r="11">
          <cell r="Q11" t="str">
            <v>GLD</v>
          </cell>
          <cell r="R11">
            <v>44746</v>
          </cell>
          <cell r="S11">
            <v>1</v>
          </cell>
          <cell r="T11">
            <v>0</v>
          </cell>
          <cell r="U11">
            <v>1000000</v>
          </cell>
          <cell r="V11">
            <v>10</v>
          </cell>
          <cell r="W11">
            <v>10</v>
          </cell>
        </row>
        <row r="12">
          <cell r="Q12" t="str">
            <v>HKD</v>
          </cell>
          <cell r="R12">
            <v>44746</v>
          </cell>
          <cell r="S12">
            <v>1</v>
          </cell>
          <cell r="T12">
            <v>0</v>
          </cell>
          <cell r="U12">
            <v>20000000</v>
          </cell>
          <cell r="V12">
            <v>10</v>
          </cell>
          <cell r="W12">
            <v>10</v>
          </cell>
        </row>
        <row r="13">
          <cell r="Q13" t="str">
            <v>JPY</v>
          </cell>
          <cell r="R13">
            <v>44746</v>
          </cell>
          <cell r="S13">
            <v>1</v>
          </cell>
          <cell r="T13">
            <v>0</v>
          </cell>
          <cell r="U13">
            <v>85000000</v>
          </cell>
          <cell r="V13">
            <v>11</v>
          </cell>
          <cell r="W13">
            <v>11</v>
          </cell>
        </row>
        <row r="14">
          <cell r="Q14" t="str">
            <v>JPY</v>
          </cell>
          <cell r="R14">
            <v>44746</v>
          </cell>
          <cell r="S14">
            <v>1</v>
          </cell>
          <cell r="T14">
            <v>0</v>
          </cell>
          <cell r="U14">
            <v>85000000</v>
          </cell>
          <cell r="V14">
            <v>11</v>
          </cell>
          <cell r="W14">
            <v>14.31</v>
          </cell>
        </row>
        <row r="15">
          <cell r="Q15" t="str">
            <v>KZT</v>
          </cell>
          <cell r="R15">
            <v>44746</v>
          </cell>
          <cell r="S15">
            <v>1</v>
          </cell>
          <cell r="T15">
            <v>0</v>
          </cell>
          <cell r="U15">
            <v>384500000</v>
          </cell>
          <cell r="V15">
            <v>20</v>
          </cell>
          <cell r="W15">
            <v>20</v>
          </cell>
        </row>
        <row r="16">
          <cell r="Q16" t="str">
            <v>SLV</v>
          </cell>
          <cell r="R16">
            <v>44746</v>
          </cell>
          <cell r="S16">
            <v>1</v>
          </cell>
          <cell r="T16">
            <v>0</v>
          </cell>
          <cell r="U16">
            <v>30000000</v>
          </cell>
          <cell r="V16">
            <v>20</v>
          </cell>
          <cell r="W16">
            <v>20</v>
          </cell>
        </row>
        <row r="17">
          <cell r="Q17" t="str">
            <v>TRY</v>
          </cell>
          <cell r="R17">
            <v>44746</v>
          </cell>
          <cell r="S17">
            <v>1</v>
          </cell>
          <cell r="T17">
            <v>0</v>
          </cell>
          <cell r="U17">
            <v>1856000</v>
          </cell>
          <cell r="V17">
            <v>20</v>
          </cell>
          <cell r="W17">
            <v>20</v>
          </cell>
        </row>
        <row r="18">
          <cell r="Q18" t="str">
            <v>UAH</v>
          </cell>
          <cell r="R18">
            <v>44746</v>
          </cell>
          <cell r="S18">
            <v>1</v>
          </cell>
          <cell r="T18">
            <v>0</v>
          </cell>
          <cell r="U18">
            <v>10000</v>
          </cell>
          <cell r="V18">
            <v>100</v>
          </cell>
          <cell r="W18">
            <v>100</v>
          </cell>
        </row>
        <row r="19">
          <cell r="Q19" t="str">
            <v>USD</v>
          </cell>
          <cell r="R19">
            <v>44746</v>
          </cell>
          <cell r="S19">
            <v>1</v>
          </cell>
          <cell r="T19">
            <v>0</v>
          </cell>
          <cell r="U19">
            <v>1000000000</v>
          </cell>
          <cell r="V19">
            <v>10</v>
          </cell>
          <cell r="W19">
            <v>10</v>
          </cell>
        </row>
        <row r="20">
          <cell r="Q20" t="str">
            <v>USDF</v>
          </cell>
          <cell r="R20">
            <v>44746</v>
          </cell>
          <cell r="S20">
            <v>1</v>
          </cell>
          <cell r="T20">
            <v>0</v>
          </cell>
          <cell r="U20">
            <v>1000000000</v>
          </cell>
          <cell r="V20">
            <v>15</v>
          </cell>
          <cell r="W20">
            <v>15</v>
          </cell>
        </row>
        <row r="21">
          <cell r="Q21" t="str">
            <v>USDW</v>
          </cell>
          <cell r="R21">
            <v>44746</v>
          </cell>
          <cell r="S21">
            <v>1</v>
          </cell>
          <cell r="T21">
            <v>0</v>
          </cell>
          <cell r="U21">
            <v>1000000000</v>
          </cell>
          <cell r="V21">
            <v>15.5</v>
          </cell>
          <cell r="W21">
            <v>15.5</v>
          </cell>
        </row>
        <row r="22">
          <cell r="Q22" t="str">
            <v>XAU</v>
          </cell>
          <cell r="R22">
            <v>44746</v>
          </cell>
          <cell r="S22">
            <v>1</v>
          </cell>
          <cell r="T22">
            <v>0</v>
          </cell>
          <cell r="U22">
            <v>32150</v>
          </cell>
          <cell r="V22">
            <v>10</v>
          </cell>
          <cell r="W22">
            <v>10</v>
          </cell>
        </row>
        <row r="23">
          <cell r="Q23" t="str">
            <v>ZAR</v>
          </cell>
          <cell r="R23">
            <v>44746</v>
          </cell>
          <cell r="S23">
            <v>1</v>
          </cell>
          <cell r="T23">
            <v>0</v>
          </cell>
          <cell r="U23">
            <v>17099000</v>
          </cell>
          <cell r="V23">
            <v>20</v>
          </cell>
          <cell r="W23">
            <v>20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344DB-4A5C-4449-BFEA-F01E38568E20}" name="Таблица4" displayName="Таблица4" ref="A1:H15" totalsRowShown="0" headerRowDxfId="9" dataDxfId="8" dataCellStyle="Финансовый">
  <autoFilter ref="A1:H15" xr:uid="{0D0344DB-4A5C-4449-BFEA-F01E38568E20}"/>
  <tableColumns count="8">
    <tableColumn id="1" xr3:uid="{887E5229-A393-4E78-87C0-0DC9A6252701}" name="Инструмент" dataDxfId="7" dataCellStyle="Финансовый"/>
    <tableColumn id="2" xr3:uid="{20EF44EB-446B-4C94-8C4C-8AB3D0F0AC8F}" name="Валюта риска" dataDxfId="6" dataCellStyle="Финансовый"/>
    <tableColumn id="3" xr3:uid="{2FCF2203-B951-44C3-80FA-3C4360FCD580}" name="Индикативная ставка риска роста r_h" dataDxfId="5" dataCellStyle="Финансовый"/>
    <tableColumn id="4" xr3:uid="{4366D4E0-4419-4C9C-83FB-A333ED552628}" name="Индикативная ставка риска падения r_l" dataDxfId="4" dataCellStyle="Финансовый"/>
    <tableColumn id="6" xr3:uid="{321E75C7-0909-4EE0-BD5E-C9EFAC7420BC}" name="Рыночная ставка риска (роста/падения) 1-го диапазона*" dataDxfId="3" dataCellStyle="Финансовый">
      <calculatedColumnFormula>VLOOKUP(Таблица4[[#This Row],[Инструмент]],'[1]рыночный риск валюта'!$Q$4:$W$23,6,0)</calculatedColumnFormula>
    </tableColumn>
    <tableColumn id="8" xr3:uid="{BBF4295C-6B0F-49D9-88D6-EBAE8EC5E93F}" name="Расхождение в ставках риска роста, раз" dataDxfId="2" dataCellStyle="Финансовый">
      <calculatedColumnFormula>Таблица4[[#This Row],[Рыночная ставка риска (роста/падения) 1-го диапазона*]]/Таблица4[[#This Row],[Индикативная ставка риска роста r_h]]</calculatedColumnFormula>
    </tableColumn>
    <tableColumn id="9" xr3:uid="{7067A8DC-9514-4E72-B949-693736B6B156}" name="Расхождение в ставках риска падения, раз" dataDxfId="1" dataCellStyle="Финансовый">
      <calculatedColumnFormula>Таблица4[[#This Row],[Рыночная ставка риска (роста/падения) 1-го диапазона*]]/Таблица4[[#This Row],[Индикативная ставка риска падения r_l]]</calculatedColumnFormula>
    </tableColumn>
    <tableColumn id="10" xr3:uid="{20FC5669-7F0B-491A-8E5F-C1555EB997BF}" name="флаг" dataDxfId="0" dataCellStyle="Финансовый">
      <calculatedColumnFormula>IF(OR(Таблица4[[#This Row],[Расхождение в ставках риска роста, раз]]&gt;1,Таблица4[[#This Row],[Расхождение в ставках риска падения, раз]]&gt;1),1,0)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sqref="A1:H15"/>
    </sheetView>
  </sheetViews>
  <sheetFormatPr defaultRowHeight="14.4" x14ac:dyDescent="0.3"/>
  <cols>
    <col min="1" max="1" width="17.88671875" bestFit="1" customWidth="1"/>
    <col min="2" max="2" width="29.6640625" bestFit="1" customWidth="1"/>
    <col min="3" max="3" width="24.33203125" bestFit="1" customWidth="1"/>
    <col min="4" max="4" width="21.44140625" bestFit="1" customWidth="1"/>
    <col min="5" max="5" width="24.33203125" bestFit="1" customWidth="1"/>
    <col min="6" max="7" width="17.77734375" bestFit="1" customWidth="1"/>
    <col min="8" max="8" width="27.5546875" bestFit="1" customWidth="1"/>
  </cols>
  <sheetData>
    <row r="1" spans="1:8" x14ac:dyDescent="0.3">
      <c r="A1" s="1" t="s">
        <v>8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s="11" t="s">
        <v>9</v>
      </c>
      <c r="B2" s="1" t="s">
        <v>0</v>
      </c>
      <c r="C2" s="2">
        <v>236</v>
      </c>
      <c r="D2" s="3">
        <v>3.803682641718535</v>
      </c>
      <c r="E2" s="3">
        <v>2</v>
      </c>
      <c r="F2" s="3">
        <v>1.5</v>
      </c>
      <c r="G2" s="3">
        <v>4</v>
      </c>
      <c r="H2" s="3">
        <v>10</v>
      </c>
    </row>
    <row r="3" spans="1:8" x14ac:dyDescent="0.3">
      <c r="A3" s="11"/>
      <c r="B3" s="1" t="s">
        <v>1</v>
      </c>
      <c r="C3" s="2">
        <v>94</v>
      </c>
      <c r="D3" s="3">
        <v>5.8723404255319149</v>
      </c>
      <c r="E3" s="3">
        <v>10</v>
      </c>
      <c r="F3" s="3">
        <v>1.6</v>
      </c>
      <c r="G3" s="3">
        <v>10</v>
      </c>
      <c r="H3" s="3">
        <v>10</v>
      </c>
    </row>
    <row r="4" spans="1:8" x14ac:dyDescent="0.3">
      <c r="A4" s="11"/>
      <c r="B4" s="1" t="s">
        <v>2</v>
      </c>
      <c r="C4" s="2">
        <v>54</v>
      </c>
      <c r="D4" s="3">
        <v>5.2671879286694114</v>
      </c>
      <c r="E4" s="3">
        <v>3.75</v>
      </c>
      <c r="F4" s="3">
        <v>1.925</v>
      </c>
      <c r="G4" s="3">
        <v>10</v>
      </c>
      <c r="H4" s="3">
        <v>10</v>
      </c>
    </row>
    <row r="5" spans="1:8" x14ac:dyDescent="0.3">
      <c r="A5" s="11"/>
      <c r="B5" s="1" t="s">
        <v>3</v>
      </c>
      <c r="C5" s="2">
        <v>48</v>
      </c>
      <c r="D5" s="3">
        <v>2.2731583231583228</v>
      </c>
      <c r="E5" s="3">
        <v>1.6</v>
      </c>
      <c r="F5" s="3">
        <v>1.1857142857142851</v>
      </c>
      <c r="G5" s="3">
        <v>1.8</v>
      </c>
      <c r="H5" s="3">
        <v>20</v>
      </c>
    </row>
    <row r="6" spans="1:8" x14ac:dyDescent="0.3">
      <c r="A6" s="11"/>
      <c r="B6" s="1" t="s">
        <v>4</v>
      </c>
      <c r="C6" s="2">
        <v>45</v>
      </c>
      <c r="D6" s="3">
        <v>2.7365171424059298</v>
      </c>
      <c r="E6" s="3">
        <v>2.458210422812193</v>
      </c>
      <c r="F6" s="3">
        <v>1.9367333763718531</v>
      </c>
      <c r="G6" s="3">
        <v>3.3585222502099081</v>
      </c>
      <c r="H6" s="3">
        <v>10.928961748633879</v>
      </c>
    </row>
    <row r="7" spans="1:8" x14ac:dyDescent="0.3">
      <c r="A7" s="11" t="s">
        <v>10</v>
      </c>
      <c r="B7" s="1" t="s">
        <v>0</v>
      </c>
      <c r="C7" s="2">
        <v>207</v>
      </c>
      <c r="D7" s="3">
        <v>4.6821861707908896</v>
      </c>
      <c r="E7" s="3">
        <v>2.2000000000000002</v>
      </c>
      <c r="F7" s="3">
        <v>1.6</v>
      </c>
      <c r="G7" s="3">
        <v>10</v>
      </c>
      <c r="H7" s="3">
        <v>10</v>
      </c>
    </row>
    <row r="8" spans="1:8" x14ac:dyDescent="0.3">
      <c r="A8" s="11"/>
      <c r="B8" s="1" t="s">
        <v>2</v>
      </c>
      <c r="C8" s="2">
        <v>36</v>
      </c>
      <c r="D8" s="3">
        <v>5.387342287342288</v>
      </c>
      <c r="E8" s="3">
        <v>2.8285714285714278</v>
      </c>
      <c r="F8" s="3">
        <v>1.6</v>
      </c>
      <c r="G8" s="3">
        <v>10</v>
      </c>
      <c r="H8" s="3">
        <v>10</v>
      </c>
    </row>
    <row r="9" spans="1:8" x14ac:dyDescent="0.3">
      <c r="A9" s="11"/>
      <c r="B9" s="1" t="s">
        <v>4</v>
      </c>
      <c r="C9" s="2">
        <v>22</v>
      </c>
      <c r="D9" s="3">
        <v>4.1189688387377341</v>
      </c>
      <c r="E9" s="3">
        <v>4.0834524965584951</v>
      </c>
      <c r="F9" s="3">
        <v>2.6559803526209351</v>
      </c>
      <c r="G9" s="3">
        <v>4.9847880195024654</v>
      </c>
      <c r="H9" s="3">
        <v>8.7412587412587417</v>
      </c>
    </row>
    <row r="10" spans="1:8" x14ac:dyDescent="0.3">
      <c r="A10" s="11" t="s">
        <v>11</v>
      </c>
      <c r="B10" s="1" t="s">
        <v>5</v>
      </c>
      <c r="C10" s="2">
        <v>675</v>
      </c>
      <c r="D10" s="3">
        <v>2.357639130341179</v>
      </c>
      <c r="E10" s="3">
        <v>2.2522522522522519</v>
      </c>
      <c r="F10" s="3">
        <v>2.0518806160354019</v>
      </c>
      <c r="G10" s="3">
        <v>2.5920165889061688</v>
      </c>
      <c r="H10" s="3">
        <v>4.1169205434335119</v>
      </c>
    </row>
    <row r="11" spans="1:8" x14ac:dyDescent="0.3">
      <c r="A11" s="11"/>
      <c r="B11" s="1" t="s">
        <v>0</v>
      </c>
      <c r="C11" s="2">
        <v>662</v>
      </c>
      <c r="D11" s="3">
        <v>8.6789148441331925</v>
      </c>
      <c r="E11" s="3">
        <v>10</v>
      </c>
      <c r="F11" s="3">
        <v>10</v>
      </c>
      <c r="G11" s="3">
        <v>10</v>
      </c>
      <c r="H11" s="3">
        <v>10</v>
      </c>
    </row>
    <row r="12" spans="1:8" x14ac:dyDescent="0.3">
      <c r="A12" s="11"/>
      <c r="B12" s="1" t="s">
        <v>4</v>
      </c>
      <c r="C12" s="2">
        <v>134</v>
      </c>
      <c r="D12" s="3">
        <v>4.4832969501127877</v>
      </c>
      <c r="E12" s="3">
        <v>3.770844151523097</v>
      </c>
      <c r="F12" s="3">
        <v>2.5920165889061688</v>
      </c>
      <c r="G12" s="3">
        <v>5.9710440430620482</v>
      </c>
      <c r="H12" s="3">
        <v>12.70648030495553</v>
      </c>
    </row>
    <row r="13" spans="1:8" x14ac:dyDescent="0.3">
      <c r="A13" s="11"/>
      <c r="B13" s="1" t="s">
        <v>2</v>
      </c>
      <c r="C13" s="2">
        <v>122</v>
      </c>
      <c r="D13" s="3">
        <v>8.1545094718504654</v>
      </c>
      <c r="E13" s="3">
        <v>10</v>
      </c>
      <c r="F13" s="3">
        <v>6.9230769230769234</v>
      </c>
      <c r="G13" s="3">
        <v>10</v>
      </c>
      <c r="H13" s="3">
        <v>10</v>
      </c>
    </row>
    <row r="14" spans="1:8" x14ac:dyDescent="0.3">
      <c r="A14" s="11"/>
      <c r="B14" s="1" t="s">
        <v>6</v>
      </c>
      <c r="C14" s="2">
        <v>44</v>
      </c>
      <c r="D14" s="3">
        <v>4.5417176191190469</v>
      </c>
      <c r="E14" s="3">
        <v>4.1937603458986104</v>
      </c>
      <c r="F14" s="3">
        <v>3.206758610440716</v>
      </c>
      <c r="G14" s="3">
        <v>5.3646512976656524</v>
      </c>
      <c r="H14" s="3">
        <v>9.0661831368993653</v>
      </c>
    </row>
    <row r="15" spans="1:8" x14ac:dyDescent="0.3">
      <c r="A15" s="11"/>
      <c r="B15" s="1" t="s">
        <v>7</v>
      </c>
      <c r="C15" s="2">
        <v>15</v>
      </c>
      <c r="D15" s="3">
        <v>6.6692307692307704</v>
      </c>
      <c r="E15" s="3">
        <v>10</v>
      </c>
      <c r="F15" s="3">
        <v>1.7</v>
      </c>
      <c r="G15" s="3">
        <v>10</v>
      </c>
      <c r="H15" s="3">
        <v>10</v>
      </c>
    </row>
  </sheetData>
  <mergeCells count="3">
    <mergeCell ref="A2:A6"/>
    <mergeCell ref="A7:A9"/>
    <mergeCell ref="A10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688D-9D2C-47CA-AE2A-645FD7BE31FF}">
  <dimension ref="A1:H15"/>
  <sheetViews>
    <sheetView workbookViewId="0">
      <selection sqref="A1:H15"/>
    </sheetView>
  </sheetViews>
  <sheetFormatPr defaultRowHeight="14.4" x14ac:dyDescent="0.3"/>
  <cols>
    <col min="1" max="1" width="16.6640625" bestFit="1" customWidth="1"/>
    <col min="2" max="2" width="29.6640625" bestFit="1" customWidth="1"/>
    <col min="3" max="3" width="24.33203125" bestFit="1" customWidth="1"/>
    <col min="4" max="4" width="21.44140625" bestFit="1" customWidth="1"/>
    <col min="5" max="5" width="24.33203125" bestFit="1" customWidth="1"/>
    <col min="6" max="7" width="17.77734375" bestFit="1" customWidth="1"/>
    <col min="8" max="8" width="27.5546875" bestFit="1" customWidth="1"/>
  </cols>
  <sheetData>
    <row r="1" spans="1:8" x14ac:dyDescent="0.3">
      <c r="A1" s="1" t="s">
        <v>8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s="11" t="s">
        <v>9</v>
      </c>
      <c r="B2" s="1" t="s">
        <v>0</v>
      </c>
      <c r="C2" s="2">
        <v>199</v>
      </c>
      <c r="D2" s="3">
        <v>3.5485953339572571</v>
      </c>
      <c r="E2" s="3">
        <v>2</v>
      </c>
      <c r="F2" s="3">
        <v>1.4226190476190479</v>
      </c>
      <c r="G2" s="3">
        <v>4</v>
      </c>
      <c r="H2" s="3">
        <v>10</v>
      </c>
    </row>
    <row r="3" spans="1:8" x14ac:dyDescent="0.3">
      <c r="A3" s="11"/>
      <c r="B3" s="1" t="s">
        <v>1</v>
      </c>
      <c r="C3" s="2">
        <v>94</v>
      </c>
      <c r="D3" s="3">
        <v>5.7841231463571896</v>
      </c>
      <c r="E3" s="3">
        <v>6.2121212121212128</v>
      </c>
      <c r="F3" s="3">
        <v>1.6</v>
      </c>
      <c r="G3" s="3">
        <v>10</v>
      </c>
      <c r="H3" s="3">
        <v>10</v>
      </c>
    </row>
    <row r="4" spans="1:8" x14ac:dyDescent="0.3">
      <c r="A4" s="11"/>
      <c r="B4" s="1" t="s">
        <v>2</v>
      </c>
      <c r="C4" s="2">
        <v>52</v>
      </c>
      <c r="D4" s="3">
        <v>4.4889713600239922</v>
      </c>
      <c r="E4" s="3">
        <v>3.8518518518518521</v>
      </c>
      <c r="F4" s="3">
        <v>1.8</v>
      </c>
      <c r="G4" s="3">
        <v>5.2631578947368416</v>
      </c>
      <c r="H4" s="3">
        <v>10</v>
      </c>
    </row>
    <row r="5" spans="1:8" x14ac:dyDescent="0.3">
      <c r="A5" s="11"/>
      <c r="B5" s="1" t="s">
        <v>4</v>
      </c>
      <c r="C5" s="2">
        <v>44</v>
      </c>
      <c r="D5" s="3">
        <v>3.5865453682657051</v>
      </c>
      <c r="E5" s="3">
        <v>3.0177514792899411</v>
      </c>
      <c r="F5" s="3">
        <v>2.627563896664066</v>
      </c>
      <c r="G5" s="3">
        <v>4.206977034225952</v>
      </c>
      <c r="H5" s="3">
        <v>12.531328320802</v>
      </c>
    </row>
    <row r="6" spans="1:8" x14ac:dyDescent="0.3">
      <c r="A6" s="11"/>
      <c r="B6" s="1" t="s">
        <v>3</v>
      </c>
      <c r="C6" s="2">
        <v>18</v>
      </c>
      <c r="D6" s="3">
        <v>3.236992945326278</v>
      </c>
      <c r="E6" s="3">
        <v>1.333333333333333</v>
      </c>
      <c r="F6" s="3">
        <v>1.19047619047619</v>
      </c>
      <c r="G6" s="3">
        <v>1.6</v>
      </c>
      <c r="H6" s="3">
        <v>20</v>
      </c>
    </row>
    <row r="7" spans="1:8" x14ac:dyDescent="0.3">
      <c r="A7" s="11" t="s">
        <v>10</v>
      </c>
      <c r="B7" s="1" t="s">
        <v>0</v>
      </c>
      <c r="C7" s="2">
        <v>185</v>
      </c>
      <c r="D7" s="3">
        <v>4.4141903722786067</v>
      </c>
      <c r="E7" s="3">
        <v>2.4</v>
      </c>
      <c r="F7" s="3">
        <v>1.428571428571429</v>
      </c>
      <c r="G7" s="3">
        <v>10</v>
      </c>
      <c r="H7" s="3">
        <v>10</v>
      </c>
    </row>
    <row r="8" spans="1:8" x14ac:dyDescent="0.3">
      <c r="A8" s="11"/>
      <c r="B8" s="1" t="s">
        <v>2</v>
      </c>
      <c r="C8" s="2">
        <v>34</v>
      </c>
      <c r="D8" s="3">
        <v>5.3373748193771862</v>
      </c>
      <c r="E8" s="3">
        <v>2.6</v>
      </c>
      <c r="F8" s="3">
        <v>1.5249999999999999</v>
      </c>
      <c r="G8" s="3">
        <v>10</v>
      </c>
      <c r="H8" s="3">
        <v>10</v>
      </c>
    </row>
    <row r="9" spans="1:8" x14ac:dyDescent="0.3">
      <c r="A9" s="11"/>
      <c r="B9" s="1" t="s">
        <v>4</v>
      </c>
      <c r="C9" s="2">
        <v>22</v>
      </c>
      <c r="D9" s="3">
        <v>6.9341560824094781</v>
      </c>
      <c r="E9" s="3">
        <v>7.1814850228002483</v>
      </c>
      <c r="F9" s="3">
        <v>4.3153021442495128</v>
      </c>
      <c r="G9" s="3">
        <v>8.9799173330937201</v>
      </c>
      <c r="H9" s="3">
        <v>12.54705144291092</v>
      </c>
    </row>
    <row r="10" spans="1:8" x14ac:dyDescent="0.3">
      <c r="A10" s="11" t="s">
        <v>11</v>
      </c>
      <c r="B10" s="1" t="s">
        <v>5</v>
      </c>
      <c r="C10" s="2">
        <v>675</v>
      </c>
      <c r="D10" s="3">
        <v>3.5787519623269102</v>
      </c>
      <c r="E10" s="3">
        <v>3.1191515907673111</v>
      </c>
      <c r="F10" s="3">
        <v>3.1191515907673111</v>
      </c>
      <c r="G10" s="3">
        <v>4.3859649122807012</v>
      </c>
      <c r="H10" s="3">
        <v>6.3051702395964693</v>
      </c>
    </row>
    <row r="11" spans="1:8" x14ac:dyDescent="0.3">
      <c r="A11" s="11"/>
      <c r="B11" s="1" t="s">
        <v>0</v>
      </c>
      <c r="C11" s="2">
        <v>645</v>
      </c>
      <c r="D11" s="3">
        <v>6.3812900482188164</v>
      </c>
      <c r="E11" s="3">
        <v>5.2631578947368416</v>
      </c>
      <c r="F11" s="3">
        <v>5.2631578947368416</v>
      </c>
      <c r="G11" s="3">
        <v>10</v>
      </c>
      <c r="H11" s="3">
        <v>10</v>
      </c>
    </row>
    <row r="12" spans="1:8" x14ac:dyDescent="0.3">
      <c r="A12" s="11"/>
      <c r="B12" s="1" t="s">
        <v>4</v>
      </c>
      <c r="C12" s="2">
        <v>135</v>
      </c>
      <c r="D12" s="3">
        <v>7.1286312010940334</v>
      </c>
      <c r="E12" s="3">
        <v>6.7024128686327078</v>
      </c>
      <c r="F12" s="3">
        <v>4.426737494466578</v>
      </c>
      <c r="G12" s="3">
        <v>8.6693993876179789</v>
      </c>
      <c r="H12" s="3">
        <v>17.921146953405021</v>
      </c>
    </row>
    <row r="13" spans="1:8" x14ac:dyDescent="0.3">
      <c r="A13" s="11"/>
      <c r="B13" s="1" t="s">
        <v>2</v>
      </c>
      <c r="C13" s="2">
        <v>111</v>
      </c>
      <c r="D13" s="3">
        <v>7.5656897049129777</v>
      </c>
      <c r="E13" s="3">
        <v>10</v>
      </c>
      <c r="F13" s="3">
        <v>5.2631578947368416</v>
      </c>
      <c r="G13" s="3">
        <v>10</v>
      </c>
      <c r="H13" s="3">
        <v>10</v>
      </c>
    </row>
    <row r="14" spans="1:8" x14ac:dyDescent="0.3">
      <c r="A14" s="11"/>
      <c r="B14" s="1" t="s">
        <v>6</v>
      </c>
      <c r="C14" s="2">
        <v>44</v>
      </c>
      <c r="D14" s="3">
        <v>7.6042738068061846</v>
      </c>
      <c r="E14" s="3">
        <v>7.5960833867049793</v>
      </c>
      <c r="F14" s="3">
        <v>5.7865645026616548</v>
      </c>
      <c r="G14" s="3">
        <v>9.3027148757124163</v>
      </c>
      <c r="H14" s="3">
        <v>14.492753623188401</v>
      </c>
    </row>
    <row r="15" spans="1:8" x14ac:dyDescent="0.3">
      <c r="A15" s="11"/>
      <c r="B15" s="1" t="s">
        <v>7</v>
      </c>
      <c r="C15" s="2">
        <v>12</v>
      </c>
      <c r="D15" s="3">
        <v>5.9679824561403514</v>
      </c>
      <c r="E15" s="3">
        <v>5.2631578947368416</v>
      </c>
      <c r="F15" s="3">
        <v>4.4223684210526324</v>
      </c>
      <c r="G15" s="3">
        <v>10</v>
      </c>
      <c r="H15" s="3">
        <v>10</v>
      </c>
    </row>
  </sheetData>
  <mergeCells count="3">
    <mergeCell ref="A2:A6"/>
    <mergeCell ref="A7:A9"/>
    <mergeCell ref="A10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91B4-C75E-4B4B-A737-5BC9AC931F93}">
  <dimension ref="A1:H17"/>
  <sheetViews>
    <sheetView workbookViewId="0">
      <selection activeCell="A17" sqref="A17"/>
    </sheetView>
  </sheetViews>
  <sheetFormatPr defaultRowHeight="14.4" x14ac:dyDescent="0.3"/>
  <cols>
    <col min="1" max="1" width="13.88671875" bestFit="1" customWidth="1"/>
    <col min="2" max="2" width="14.77734375" bestFit="1" customWidth="1"/>
    <col min="3" max="3" width="25.109375" bestFit="1" customWidth="1"/>
    <col min="4" max="7" width="23.6640625" customWidth="1"/>
    <col min="8" max="8" width="8.5546875" bestFit="1" customWidth="1"/>
  </cols>
  <sheetData>
    <row r="1" spans="1:8" ht="36" x14ac:dyDescent="0.3">
      <c r="A1" s="4" t="s">
        <v>19</v>
      </c>
      <c r="B1" s="4" t="s">
        <v>20</v>
      </c>
      <c r="C1" s="5" t="s">
        <v>21</v>
      </c>
      <c r="D1" s="5" t="s">
        <v>22</v>
      </c>
      <c r="E1" s="4" t="s">
        <v>41</v>
      </c>
      <c r="F1" s="4" t="s">
        <v>23</v>
      </c>
      <c r="G1" s="4" t="s">
        <v>24</v>
      </c>
      <c r="H1" s="4" t="s">
        <v>25</v>
      </c>
    </row>
    <row r="2" spans="1:8" x14ac:dyDescent="0.3">
      <c r="A2" s="6" t="s">
        <v>26</v>
      </c>
      <c r="B2" s="6" t="s">
        <v>27</v>
      </c>
      <c r="C2" s="7">
        <v>17.21</v>
      </c>
      <c r="D2" s="7">
        <v>10.58</v>
      </c>
      <c r="E2" s="8">
        <f>VLOOKUP(Таблица4[[#This Row],[Инструмент]],'[1]рыночный риск валюта'!$Q$4:$W$23,6,0)</f>
        <v>30</v>
      </c>
      <c r="F2" s="8">
        <f>Таблица4[[#This Row],[Рыночная ставка риска (роста/падения) 1-го диапазона*]]/Таблица4[[#This Row],[Индикативная ставка риска роста r_h]]</f>
        <v>1.7431725740848343</v>
      </c>
      <c r="G2" s="8">
        <f>Таблица4[[#This Row],[Рыночная ставка риска (роста/падения) 1-го диапазона*]]/Таблица4[[#This Row],[Индикативная ставка риска падения r_l]]</f>
        <v>2.8355387523629489</v>
      </c>
      <c r="H2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3" spans="1:8" x14ac:dyDescent="0.3">
      <c r="A3" s="6" t="s">
        <v>28</v>
      </c>
      <c r="B3" s="6" t="s">
        <v>27</v>
      </c>
      <c r="C3" s="7">
        <v>22.99</v>
      </c>
      <c r="D3" s="7">
        <v>10.28</v>
      </c>
      <c r="E3" s="8">
        <f>VLOOKUP(Таблица4[[#This Row],[Инструмент]],'[1]рыночный риск валюта'!$Q$4:$W$23,6,0)</f>
        <v>30</v>
      </c>
      <c r="F3" s="8">
        <f>Таблица4[[#This Row],[Рыночная ставка риска (роста/падения) 1-го диапазона*]]/Таблица4[[#This Row],[Индикативная ставка риска роста r_h]]</f>
        <v>1.3049151805132668</v>
      </c>
      <c r="G3" s="8">
        <f>Таблица4[[#This Row],[Рыночная ставка риска (роста/падения) 1-го диапазона*]]/Таблица4[[#This Row],[Индикативная ставка риска падения r_l]]</f>
        <v>2.918287937743191</v>
      </c>
      <c r="H3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4" spans="1:8" x14ac:dyDescent="0.3">
      <c r="A4" s="6" t="s">
        <v>29</v>
      </c>
      <c r="B4" s="6" t="s">
        <v>27</v>
      </c>
      <c r="C4" s="7">
        <v>16.52</v>
      </c>
      <c r="D4" s="7">
        <v>11.17</v>
      </c>
      <c r="E4" s="8">
        <f>VLOOKUP(Таблица4[[#This Row],[Инструмент]],'[1]рыночный риск валюта'!$Q$4:$W$23,6,0)</f>
        <v>16</v>
      </c>
      <c r="F4" s="8">
        <f>Таблица4[[#This Row],[Рыночная ставка риска (роста/падения) 1-го диапазона*]]/Таблица4[[#This Row],[Индикативная ставка риска роста r_h]]</f>
        <v>0.96852300242130751</v>
      </c>
      <c r="G4" s="8">
        <f>Таблица4[[#This Row],[Рыночная ставка риска (роста/падения) 1-го диапазона*]]/Таблица4[[#This Row],[Индикативная ставка риска падения r_l]]</f>
        <v>1.4324082363473589</v>
      </c>
      <c r="H4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5" spans="1:8" x14ac:dyDescent="0.3">
      <c r="A5" s="6" t="s">
        <v>30</v>
      </c>
      <c r="B5" s="6" t="s">
        <v>27</v>
      </c>
      <c r="C5" s="7">
        <v>13.18</v>
      </c>
      <c r="D5" s="7">
        <v>9.6199999999999992</v>
      </c>
      <c r="E5" s="8">
        <f>VLOOKUP(Таблица4[[#This Row],[Инструмент]],'[1]рыночный риск валюта'!$Q$4:$W$23,6,0)</f>
        <v>20</v>
      </c>
      <c r="F5" s="8">
        <f>Таблица4[[#This Row],[Рыночная ставка риска (роста/падения) 1-го диапазона*]]/Таблица4[[#This Row],[Индикативная ставка риска роста r_h]]</f>
        <v>1.5174506828528074</v>
      </c>
      <c r="G5" s="8">
        <f>Таблица4[[#This Row],[Рыночная ставка риска (роста/падения) 1-го диапазона*]]/Таблица4[[#This Row],[Индикативная ставка риска падения r_l]]</f>
        <v>2.0790020790020791</v>
      </c>
      <c r="H5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6" spans="1:8" x14ac:dyDescent="0.3">
      <c r="A6" s="6" t="s">
        <v>31</v>
      </c>
      <c r="B6" s="6" t="s">
        <v>27</v>
      </c>
      <c r="C6" s="7">
        <v>19.66</v>
      </c>
      <c r="D6" s="7">
        <v>16.7</v>
      </c>
      <c r="E6" s="8">
        <f>VLOOKUP(Таблица4[[#This Row],[Инструмент]],'[1]рыночный риск валюта'!$Q$4:$W$23,6,0)</f>
        <v>20</v>
      </c>
      <c r="F6" s="8">
        <f>Таблица4[[#This Row],[Рыночная ставка риска (роста/падения) 1-го диапазона*]]/Таблица4[[#This Row],[Индикативная ставка риска роста r_h]]</f>
        <v>1.0172939979654121</v>
      </c>
      <c r="G6" s="8">
        <f>Таблица4[[#This Row],[Рыночная ставка риска (роста/падения) 1-го диапазона*]]/Таблица4[[#This Row],[Индикативная ставка риска падения r_l]]</f>
        <v>1.1976047904191618</v>
      </c>
      <c r="H6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7" spans="1:8" x14ac:dyDescent="0.3">
      <c r="A7" s="6" t="s">
        <v>32</v>
      </c>
      <c r="B7" s="6" t="s">
        <v>27</v>
      </c>
      <c r="C7" s="7">
        <v>38.75</v>
      </c>
      <c r="D7" s="7">
        <v>14.95</v>
      </c>
      <c r="E7" s="8">
        <f>VLOOKUP(Таблица4[[#This Row],[Инструмент]],'[1]рыночный риск валюта'!$Q$4:$W$23,6,0)</f>
        <v>20</v>
      </c>
      <c r="F7" s="8">
        <f>Таблица4[[#This Row],[Рыночная ставка риска (роста/падения) 1-го диапазона*]]/Таблица4[[#This Row],[Индикативная ставка риска роста r_h]]</f>
        <v>0.5161290322580645</v>
      </c>
      <c r="G7" s="8">
        <f>Таблица4[[#This Row],[Рыночная ставка риска (роста/падения) 1-го диапазона*]]/Таблица4[[#This Row],[Индикативная ставка риска падения r_l]]</f>
        <v>1.3377926421404682</v>
      </c>
      <c r="H7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8" spans="1:8" x14ac:dyDescent="0.3">
      <c r="A8" s="6" t="s">
        <v>33</v>
      </c>
      <c r="B8" s="6" t="s">
        <v>27</v>
      </c>
      <c r="C8" s="7">
        <v>14.94</v>
      </c>
      <c r="D8" s="7">
        <v>8.32</v>
      </c>
      <c r="E8" s="8">
        <f>VLOOKUP(Таблица4[[#This Row],[Инструмент]],'[1]рыночный риск валюта'!$Q$4:$W$23,6,0)</f>
        <v>20</v>
      </c>
      <c r="F8" s="8">
        <f>Таблица4[[#This Row],[Рыночная ставка риска (роста/падения) 1-го диапазона*]]/Таблица4[[#This Row],[Индикативная ставка риска роста r_h]]</f>
        <v>1.3386880856760375</v>
      </c>
      <c r="G8" s="8">
        <f>Таблица4[[#This Row],[Рыночная ставка риска (роста/падения) 1-го диапазона*]]/Таблица4[[#This Row],[Индикативная ставка риска падения r_l]]</f>
        <v>2.4038461538461537</v>
      </c>
      <c r="H8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9" spans="1:8" x14ac:dyDescent="0.3">
      <c r="A9" s="6" t="s">
        <v>34</v>
      </c>
      <c r="B9" s="6" t="s">
        <v>27</v>
      </c>
      <c r="C9" s="7">
        <v>11.23</v>
      </c>
      <c r="D9" s="7">
        <v>10.45</v>
      </c>
      <c r="E9" s="8">
        <f>VLOOKUP(Таблица4[[#This Row],[Инструмент]],'[1]рыночный риск валюта'!$Q$4:$W$23,6,0)</f>
        <v>10</v>
      </c>
      <c r="F9" s="8">
        <f>Таблица4[[#This Row],[Рыночная ставка риска (роста/падения) 1-го диапазона*]]/Таблица4[[#This Row],[Индикативная ставка риска роста r_h]]</f>
        <v>0.89047195013357072</v>
      </c>
      <c r="G9" s="8">
        <f>Таблица4[[#This Row],[Рыночная ставка риска (роста/падения) 1-го диапазона*]]/Таблица4[[#This Row],[Индикативная ставка риска падения r_l]]</f>
        <v>0.95693779904306231</v>
      </c>
      <c r="H9" s="9">
        <f>IF(OR(Таблица4[[#This Row],[Расхождение в ставках риска роста, раз]]&gt;1,Таблица4[[#This Row],[Расхождение в ставках риска падения, раз]]&gt;1),1,0)</f>
        <v>0</v>
      </c>
    </row>
    <row r="10" spans="1:8" x14ac:dyDescent="0.3">
      <c r="A10" s="6" t="s">
        <v>35</v>
      </c>
      <c r="B10" s="6" t="s">
        <v>27</v>
      </c>
      <c r="C10" s="7">
        <v>16.86</v>
      </c>
      <c r="D10" s="7">
        <v>9.15</v>
      </c>
      <c r="E10" s="8">
        <f>VLOOKUP(Таблица4[[#This Row],[Инструмент]],'[1]рыночный риск валюта'!$Q$4:$W$23,6,0)</f>
        <v>10</v>
      </c>
      <c r="F10" s="8">
        <f>Таблица4[[#This Row],[Рыночная ставка риска (роста/падения) 1-го диапазона*]]/Таблица4[[#This Row],[Индикативная ставка риска роста r_h]]</f>
        <v>0.59311981020166071</v>
      </c>
      <c r="G10" s="8">
        <f>Таблица4[[#This Row],[Рыночная ставка риска (роста/падения) 1-го диапазона*]]/Таблица4[[#This Row],[Индикативная ставка риска падения r_l]]</f>
        <v>1.0928961748633879</v>
      </c>
      <c r="H10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11" spans="1:8" x14ac:dyDescent="0.3">
      <c r="A11" s="6" t="s">
        <v>36</v>
      </c>
      <c r="B11" s="6" t="s">
        <v>27</v>
      </c>
      <c r="C11" s="7">
        <v>13.39</v>
      </c>
      <c r="D11" s="7">
        <v>12.03</v>
      </c>
      <c r="E11" s="8">
        <f>VLOOKUP(Таблица4[[#This Row],[Инструмент]],'[1]рыночный риск валюта'!$Q$4:$W$23,6,0)</f>
        <v>16</v>
      </c>
      <c r="F11" s="8">
        <f>Таблица4[[#This Row],[Рыночная ставка риска (роста/падения) 1-го диапазона*]]/Таблица4[[#This Row],[Индикативная ставка риска роста r_h]]</f>
        <v>1.1949215832710978</v>
      </c>
      <c r="G11" s="8">
        <f>Таблица4[[#This Row],[Рыночная ставка риска (роста/падения) 1-го диапазона*]]/Таблица4[[#This Row],[Индикативная ставка риска падения r_l]]</f>
        <v>1.3300083125519535</v>
      </c>
      <c r="H11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12" spans="1:8" x14ac:dyDescent="0.3">
      <c r="A12" s="6" t="s">
        <v>37</v>
      </c>
      <c r="B12" s="6" t="s">
        <v>27</v>
      </c>
      <c r="C12" s="7">
        <v>17.670000000000002</v>
      </c>
      <c r="D12" s="7">
        <v>9.6300000000000008</v>
      </c>
      <c r="E12" s="8">
        <f>VLOOKUP(Таблица4[[#This Row],[Инструмент]],'[1]рыночный риск валюта'!$Q$4:$W$23,6,0)</f>
        <v>10</v>
      </c>
      <c r="F12" s="8">
        <f>Таблица4[[#This Row],[Рыночная ставка риска (роста/падения) 1-го диапазона*]]/Таблица4[[#This Row],[Индикативная ставка риска роста r_h]]</f>
        <v>0.56593095642331626</v>
      </c>
      <c r="G12" s="8">
        <f>Таблица4[[#This Row],[Рыночная ставка риска (роста/падения) 1-го диапазона*]]/Таблица4[[#This Row],[Индикативная ставка риска падения r_l]]</f>
        <v>1.0384215991692627</v>
      </c>
      <c r="H12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13" spans="1:8" x14ac:dyDescent="0.3">
      <c r="A13" s="6" t="s">
        <v>38</v>
      </c>
      <c r="B13" s="6" t="s">
        <v>27</v>
      </c>
      <c r="C13" s="7">
        <v>27.98</v>
      </c>
      <c r="D13" s="7">
        <v>14.45</v>
      </c>
      <c r="E13" s="8">
        <f>VLOOKUP(Таблица4[[#This Row],[Инструмент]],'[1]рыночный риск валюта'!$Q$4:$W$23,6,0)</f>
        <v>10</v>
      </c>
      <c r="F13" s="8">
        <f>Таблица4[[#This Row],[Рыночная ставка риска (роста/падения) 1-го диапазона*]]/Таблица4[[#This Row],[Индикативная ставка риска роста r_h]]</f>
        <v>0.35739814152966404</v>
      </c>
      <c r="G13" s="8">
        <f>Таблица4[[#This Row],[Рыночная ставка риска (роста/падения) 1-го диапазона*]]/Таблица4[[#This Row],[Индикативная ставка риска падения r_l]]</f>
        <v>0.69204152249134954</v>
      </c>
      <c r="H13" s="9">
        <f>IF(OR(Таблица4[[#This Row],[Расхождение в ставках риска роста, раз]]&gt;1,Таблица4[[#This Row],[Расхождение в ставках риска падения, раз]]&gt;1),1,0)</f>
        <v>0</v>
      </c>
    </row>
    <row r="14" spans="1:8" x14ac:dyDescent="0.3">
      <c r="A14" s="6" t="s">
        <v>39</v>
      </c>
      <c r="B14" s="6" t="s">
        <v>27</v>
      </c>
      <c r="C14" s="7">
        <v>16.899999999999999</v>
      </c>
      <c r="D14" s="7">
        <v>8.8000000000000007</v>
      </c>
      <c r="E14" s="8">
        <f>VLOOKUP(Таблица4[[#This Row],[Инструмент]],'[1]рыночный риск валюта'!$Q$4:$W$23,6,0)</f>
        <v>11</v>
      </c>
      <c r="F14" s="8">
        <f>Таблица4[[#This Row],[Рыночная ставка риска (роста/падения) 1-го диапазона*]]/Таблица4[[#This Row],[Индикативная ставка риска роста r_h]]</f>
        <v>0.65088757396449715</v>
      </c>
      <c r="G14" s="8">
        <f>Таблица4[[#This Row],[Рыночная ставка риска (роста/падения) 1-го диапазона*]]/Таблица4[[#This Row],[Индикативная ставка риска падения r_l]]</f>
        <v>1.25</v>
      </c>
      <c r="H14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15" spans="1:8" x14ac:dyDescent="0.3">
      <c r="A15" s="6" t="s">
        <v>40</v>
      </c>
      <c r="B15" s="6" t="s">
        <v>27</v>
      </c>
      <c r="C15" s="7">
        <v>12.4</v>
      </c>
      <c r="D15" s="7">
        <v>8.39</v>
      </c>
      <c r="E15" s="8">
        <f>VLOOKUP(Таблица4[[#This Row],[Инструмент]],'[1]рыночный риск валюта'!$Q$4:$W$23,6,0)</f>
        <v>10</v>
      </c>
      <c r="F15" s="8">
        <f>Таблица4[[#This Row],[Рыночная ставка риска (роста/падения) 1-го диапазона*]]/Таблица4[[#This Row],[Индикативная ставка риска роста r_h]]</f>
        <v>0.80645161290322576</v>
      </c>
      <c r="G15" s="8">
        <f>Таблица4[[#This Row],[Рыночная ставка риска (роста/падения) 1-го диапазона*]]/Таблица4[[#This Row],[Индикативная ставка риска падения r_l]]</f>
        <v>1.1918951132300357</v>
      </c>
      <c r="H15" s="9">
        <f>IF(OR(Таблица4[[#This Row],[Расхождение в ставках риска роста, раз]]&gt;1,Таблица4[[#This Row],[Расхождение в ставках риска падения, раз]]&gt;1),1,0)</f>
        <v>1</v>
      </c>
    </row>
    <row r="17" spans="1:1" x14ac:dyDescent="0.3">
      <c r="A17" s="10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98B-1404-4533-B63C-A2F97F683105}">
  <dimension ref="A1:F16"/>
  <sheetViews>
    <sheetView tabSelected="1" workbookViewId="0">
      <selection activeCell="G12" sqref="G12"/>
    </sheetView>
  </sheetViews>
  <sheetFormatPr defaultRowHeight="14.4" x14ac:dyDescent="0.3"/>
  <cols>
    <col min="1" max="1" width="18.44140625" bestFit="1" customWidth="1"/>
    <col min="2" max="2" width="11.21875" bestFit="1" customWidth="1"/>
    <col min="3" max="3" width="25.77734375" bestFit="1" customWidth="1"/>
    <col min="4" max="4" width="28.33203125" bestFit="1" customWidth="1"/>
    <col min="5" max="5" width="25.77734375" bestFit="1" customWidth="1"/>
    <col min="6" max="6" width="28.33203125" bestFit="1" customWidth="1"/>
  </cols>
  <sheetData>
    <row r="1" spans="1:6" x14ac:dyDescent="0.3">
      <c r="A1" s="12" t="s">
        <v>43</v>
      </c>
      <c r="B1" s="12" t="s">
        <v>19</v>
      </c>
      <c r="C1" s="13" t="s">
        <v>52</v>
      </c>
      <c r="D1" s="13"/>
      <c r="E1" s="13" t="s">
        <v>53</v>
      </c>
      <c r="F1" s="13"/>
    </row>
    <row r="2" spans="1:6" x14ac:dyDescent="0.3">
      <c r="A2" s="12"/>
      <c r="B2" s="12"/>
      <c r="C2" s="14" t="s">
        <v>44</v>
      </c>
      <c r="D2" s="14" t="s">
        <v>45</v>
      </c>
      <c r="E2" s="14" t="s">
        <v>44</v>
      </c>
      <c r="F2" s="14" t="s">
        <v>45</v>
      </c>
    </row>
    <row r="3" spans="1:6" x14ac:dyDescent="0.3">
      <c r="A3" s="16" t="s">
        <v>46</v>
      </c>
      <c r="B3" s="18" t="s">
        <v>40</v>
      </c>
      <c r="C3" s="15">
        <v>100</v>
      </c>
      <c r="D3" s="15">
        <v>100</v>
      </c>
      <c r="E3" s="15">
        <v>0</v>
      </c>
      <c r="F3" s="15">
        <v>0</v>
      </c>
    </row>
    <row r="4" spans="1:6" x14ac:dyDescent="0.3">
      <c r="A4" s="17"/>
      <c r="B4" s="18" t="s">
        <v>35</v>
      </c>
      <c r="C4" s="15">
        <v>100</v>
      </c>
      <c r="D4" s="15">
        <v>100</v>
      </c>
      <c r="E4" s="15">
        <v>0</v>
      </c>
      <c r="F4" s="15">
        <v>0</v>
      </c>
    </row>
    <row r="5" spans="1:6" x14ac:dyDescent="0.3">
      <c r="A5" s="16" t="s">
        <v>49</v>
      </c>
      <c r="B5" s="18" t="s">
        <v>40</v>
      </c>
      <c r="C5" s="15">
        <v>100</v>
      </c>
      <c r="D5" s="15">
        <v>100</v>
      </c>
      <c r="E5" s="15">
        <v>100</v>
      </c>
      <c r="F5" s="15">
        <v>100</v>
      </c>
    </row>
    <row r="6" spans="1:6" x14ac:dyDescent="0.3">
      <c r="A6" s="17"/>
      <c r="B6" s="18" t="s">
        <v>35</v>
      </c>
      <c r="C6" s="15">
        <v>100</v>
      </c>
      <c r="D6" s="15">
        <v>100</v>
      </c>
      <c r="E6" s="15">
        <v>100</v>
      </c>
      <c r="F6" s="15">
        <v>100</v>
      </c>
    </row>
    <row r="7" spans="1:6" x14ac:dyDescent="0.3">
      <c r="A7" s="16" t="s">
        <v>47</v>
      </c>
      <c r="B7" s="18" t="s">
        <v>40</v>
      </c>
      <c r="C7" s="15">
        <v>30</v>
      </c>
      <c r="D7" s="15">
        <v>30</v>
      </c>
      <c r="E7" s="15">
        <v>0</v>
      </c>
      <c r="F7" s="15">
        <v>0</v>
      </c>
    </row>
    <row r="8" spans="1:6" x14ac:dyDescent="0.3">
      <c r="A8" s="17"/>
      <c r="B8" s="18" t="s">
        <v>35</v>
      </c>
      <c r="C8" s="15">
        <v>100</v>
      </c>
      <c r="D8" s="15">
        <v>100</v>
      </c>
      <c r="E8" s="15">
        <v>0</v>
      </c>
      <c r="F8" s="15">
        <v>0</v>
      </c>
    </row>
    <row r="9" spans="1:6" x14ac:dyDescent="0.3">
      <c r="A9" s="16" t="s">
        <v>48</v>
      </c>
      <c r="B9" s="18" t="s">
        <v>40</v>
      </c>
      <c r="C9" s="15">
        <v>100</v>
      </c>
      <c r="D9" s="15">
        <v>100</v>
      </c>
      <c r="E9" s="15">
        <v>0</v>
      </c>
      <c r="F9" s="15">
        <v>0</v>
      </c>
    </row>
    <row r="10" spans="1:6" x14ac:dyDescent="0.3">
      <c r="A10" s="17"/>
      <c r="B10" s="18" t="s">
        <v>35</v>
      </c>
      <c r="C10" s="15">
        <v>100</v>
      </c>
      <c r="D10" s="15">
        <v>100</v>
      </c>
      <c r="E10" s="15">
        <v>0</v>
      </c>
      <c r="F10" s="15">
        <v>0</v>
      </c>
    </row>
    <row r="11" spans="1:6" x14ac:dyDescent="0.3">
      <c r="A11" s="16" t="s">
        <v>50</v>
      </c>
      <c r="B11" s="18" t="s">
        <v>40</v>
      </c>
      <c r="C11" s="15">
        <v>25</v>
      </c>
      <c r="D11" s="15">
        <v>44.5</v>
      </c>
      <c r="E11" s="15">
        <v>20</v>
      </c>
      <c r="F11" s="15">
        <v>25</v>
      </c>
    </row>
    <row r="12" spans="1:6" x14ac:dyDescent="0.3">
      <c r="A12" s="17"/>
      <c r="B12" s="18" t="s">
        <v>35</v>
      </c>
      <c r="C12" s="15">
        <v>100</v>
      </c>
      <c r="D12" s="15">
        <v>300</v>
      </c>
      <c r="E12" s="15">
        <v>100</v>
      </c>
      <c r="F12" s="15">
        <v>100</v>
      </c>
    </row>
    <row r="13" spans="1:6" x14ac:dyDescent="0.3">
      <c r="A13" s="16" t="s">
        <v>51</v>
      </c>
      <c r="B13" s="18" t="s">
        <v>40</v>
      </c>
      <c r="C13" s="15">
        <v>27.75</v>
      </c>
      <c r="D13" s="15">
        <v>32.25</v>
      </c>
      <c r="E13" s="15">
        <v>0</v>
      </c>
      <c r="F13" s="15">
        <v>0</v>
      </c>
    </row>
    <row r="14" spans="1:6" x14ac:dyDescent="0.3">
      <c r="A14" s="17"/>
      <c r="B14" s="18" t="s">
        <v>35</v>
      </c>
      <c r="C14" s="15">
        <v>100</v>
      </c>
      <c r="D14" s="15">
        <v>300</v>
      </c>
      <c r="E14" s="15">
        <v>0</v>
      </c>
      <c r="F14" s="15">
        <v>0</v>
      </c>
    </row>
    <row r="15" spans="1:6" x14ac:dyDescent="0.3">
      <c r="A15" s="16" t="s">
        <v>54</v>
      </c>
      <c r="B15" s="18" t="s">
        <v>40</v>
      </c>
      <c r="C15" s="19">
        <v>0</v>
      </c>
      <c r="D15" s="19">
        <v>100</v>
      </c>
      <c r="E15" s="19">
        <v>0</v>
      </c>
      <c r="F15" s="19">
        <v>100</v>
      </c>
    </row>
    <row r="16" spans="1:6" x14ac:dyDescent="0.3">
      <c r="A16" s="17"/>
      <c r="B16" s="18" t="s">
        <v>35</v>
      </c>
      <c r="C16" s="2">
        <v>296.01</v>
      </c>
      <c r="D16" s="19">
        <v>100</v>
      </c>
      <c r="E16" s="19">
        <v>99</v>
      </c>
      <c r="F16" s="19">
        <v>100</v>
      </c>
    </row>
  </sheetData>
  <mergeCells count="11">
    <mergeCell ref="A15:A16"/>
    <mergeCell ref="A5:A6"/>
    <mergeCell ref="A7:A8"/>
    <mergeCell ref="A9:A10"/>
    <mergeCell ref="A11:A12"/>
    <mergeCell ref="A13:A14"/>
    <mergeCell ref="C1:D1"/>
    <mergeCell ref="E1:F1"/>
    <mergeCell ref="A1:A2"/>
    <mergeCell ref="B1:B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nkc_stock_mrkt_risk_rates_up</vt:lpstr>
      <vt:lpstr>nkc_stock_mrkt_risk_rates_down</vt:lpstr>
      <vt:lpstr>nkc_curr_mrkt</vt:lpstr>
      <vt:lpstr>brokers_curr_mrkt_risk_rates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repin</cp:lastModifiedBy>
  <dcterms:created xsi:type="dcterms:W3CDTF">2022-07-05T09:19:39Z</dcterms:created>
  <dcterms:modified xsi:type="dcterms:W3CDTF">2022-07-06T09:18:45Z</dcterms:modified>
</cp:coreProperties>
</file>