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ropbox\Top Tip Bio\"/>
    </mc:Choice>
  </mc:AlternateContent>
  <xr:revisionPtr revIDLastSave="0" documentId="10_ncr:100000_{169E7359-2694-4F52-BB16-AB1003CF85F8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Delta-Delta Ct metho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3" i="1"/>
  <c r="H14" i="1"/>
  <c r="H15" i="1"/>
  <c r="H9" i="1"/>
  <c r="E14" i="1"/>
  <c r="E15" i="1"/>
  <c r="E13" i="1"/>
  <c r="I13" i="1" s="1"/>
  <c r="E10" i="1"/>
  <c r="E11" i="1"/>
  <c r="E9" i="1"/>
  <c r="I10" i="1" l="1"/>
  <c r="I15" i="1"/>
  <c r="I11" i="1"/>
  <c r="I14" i="1"/>
  <c r="I9" i="1"/>
  <c r="C17" i="1" l="1"/>
  <c r="J13" i="1" s="1"/>
  <c r="K13" i="1" s="1"/>
  <c r="J11" i="1"/>
  <c r="K11" i="1" s="1"/>
  <c r="J9" i="1" l="1"/>
  <c r="K9" i="1" s="1"/>
  <c r="J14" i="1"/>
  <c r="K14" i="1" s="1"/>
  <c r="D22" i="1" s="1"/>
  <c r="E22" i="1" s="1"/>
  <c r="J15" i="1"/>
  <c r="K15" i="1" s="1"/>
  <c r="J10" i="1"/>
  <c r="K10" i="1" s="1"/>
  <c r="D21" i="1" s="1"/>
  <c r="E21" i="1" s="1"/>
  <c r="C21" i="1" l="1"/>
  <c r="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C8" authorId="0" shapeId="0" xr:uid="{D814BC01-6FCF-4424-90D6-1AB38ACE8E10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Step 1: Enter the Ct values of the technical replicates for the GOI.</t>
        </r>
      </text>
    </comment>
    <comment ref="D8" authorId="0" shapeId="0" xr:uid="{FDDB7184-6178-485F-A05A-15C40574EA38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Step 1: Enter the Ct values of the technical replicates for the GOI.</t>
        </r>
      </text>
    </comment>
    <comment ref="F8" authorId="0" shapeId="0" xr:uid="{324E0175-26D0-4D30-AD9A-B158EB35E092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Step 1: Enter the Ct values of the technical replicates for the HKG.</t>
        </r>
      </text>
    </comment>
    <comment ref="G8" authorId="0" shapeId="0" xr:uid="{EA544B1F-2090-45C7-BF65-C95B6FE87C7F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Step 1: Enter the Ct values of the technical replicates for the HKG.</t>
        </r>
      </text>
    </comment>
  </commentList>
</comments>
</file>

<file path=xl/sharedStrings.xml><?xml version="1.0" encoding="utf-8"?>
<sst xmlns="http://schemas.openxmlformats.org/spreadsheetml/2006/main" count="29" uniqueCount="29">
  <si>
    <t>Sample</t>
  </si>
  <si>
    <t>Instructions</t>
  </si>
  <si>
    <t>Control 1</t>
  </si>
  <si>
    <t>Control 2</t>
  </si>
  <si>
    <t>Control 3</t>
  </si>
  <si>
    <t>Treated 1</t>
  </si>
  <si>
    <t>Treated 2</t>
  </si>
  <si>
    <t>Treated 3</t>
  </si>
  <si>
    <t>Group</t>
  </si>
  <si>
    <t>Control</t>
  </si>
  <si>
    <t>Treated</t>
  </si>
  <si>
    <t>Average</t>
  </si>
  <si>
    <t>Spreadsheet created by TopTipBio.com</t>
  </si>
  <si>
    <t>GOI Ct1</t>
  </si>
  <si>
    <t>GOI Average Ct</t>
  </si>
  <si>
    <t>GOI Ct2</t>
  </si>
  <si>
    <t>HKG Average Ct</t>
  </si>
  <si>
    <t>HKG Ct1</t>
  </si>
  <si>
    <t>HKG Ct2</t>
  </si>
  <si>
    <t>2. Do not change any of the other cells.</t>
  </si>
  <si>
    <t>∆Ct</t>
  </si>
  <si>
    <t>SD</t>
  </si>
  <si>
    <t>SE</t>
  </si>
  <si>
    <t>∆∆Ct</t>
  </si>
  <si>
    <t xml:space="preserve">Calibrator (average ∆Ct control group) </t>
  </si>
  <si>
    <t>2^-(∆∆Ct)</t>
  </si>
  <si>
    <r>
      <t xml:space="preserve">3. The fold gene expression (2^-(∆∆Ct)) should be calculated for you (in the </t>
    </r>
    <r>
      <rPr>
        <sz val="11"/>
        <color rgb="FF00B050"/>
        <rFont val="Calibri"/>
        <family val="2"/>
        <scheme val="minor"/>
      </rPr>
      <t>green box</t>
    </r>
    <r>
      <rPr>
        <sz val="11"/>
        <color theme="1"/>
        <rFont val="Calibri"/>
        <family val="2"/>
        <scheme val="minor"/>
      </rPr>
      <t>).</t>
    </r>
  </si>
  <si>
    <r>
      <t xml:space="preserve">1. Enter the Ct values of the technical replicates for all of the samples (in the </t>
    </r>
    <r>
      <rPr>
        <sz val="11"/>
        <color rgb="FFFF0000"/>
        <rFont val="Calibri"/>
        <family val="2"/>
        <scheme val="minor"/>
      </rPr>
      <t>red cells</t>
    </r>
    <r>
      <rPr>
        <sz val="11"/>
        <color theme="1"/>
        <rFont val="Calibri"/>
        <family val="2"/>
        <scheme val="minor"/>
      </rPr>
      <t>).</t>
    </r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</si>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</sst>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 style="thin">
        <color theme="1"/>
      </bottom>
      <diagonal/>
    </border>
    <border>
      <left style="thick">
        <color rgb="FFFF0000"/>
      </left>
      <right style="thick">
        <color rgb="FFFF0000"/>
      </right>
      <top/>
      <bottom style="thin">
        <color theme="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/>
      <right/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2" borderId="1" xfId="0" applyFont="1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/>
    <xf numFmtId="0" fontId="5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6" fillId="2" borderId="0" xfId="1" applyFill="1"/>
    <xf numFmtId="0" fontId="0" fillId="0" borderId="0" xfId="0" applyFill="1"/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2" fontId="0" fillId="2" borderId="13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2" fontId="0" fillId="2" borderId="15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0" fillId="2" borderId="1" xfId="0" applyFill="1" applyBorder="1"/>
    <xf numFmtId="0" fontId="0" fillId="2" borderId="16" xfId="0" applyFill="1" applyBorder="1"/>
    <xf numFmtId="0" fontId="1" fillId="2" borderId="3" xfId="0" applyFont="1" applyFill="1" applyBorder="1" applyAlignment="1">
      <alignment wrapText="1"/>
    </xf>
    <xf numFmtId="2" fontId="0" fillId="2" borderId="3" xfId="0" applyNumberFormat="1" applyFill="1" applyBorder="1"/>
    <xf numFmtId="2" fontId="1" fillId="2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('Delta-Delta Ct method'!$D$21,'Delta-Delta Ct method'!$D$22)</c:f>
                <c:numCache>
                  <c:formatCode>General</c:formatCode>
                  <c:ptCount val="2"/>
                  <c:pt idx="0">
                    <c:v>0.11169436914662033</c:v>
                  </c:pt>
                  <c:pt idx="1">
                    <c:v>3.143616127846911</c:v>
                  </c:pt>
                </c:numCache>
              </c:numRef>
            </c:plus>
            <c:minus>
              <c:numRef>
                <c:f>('Delta-Delta Ct method'!$D$21,'Delta-Delta Ct method'!$D$22)</c:f>
                <c:numCache>
                  <c:formatCode>General</c:formatCode>
                  <c:ptCount val="2"/>
                  <c:pt idx="0">
                    <c:v>0.11169436914662033</c:v>
                  </c:pt>
                  <c:pt idx="1">
                    <c:v>3.143616127846911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('Delta-Delta Ct method'!$B$21,'Delta-Delta Ct method'!$B$22)</c:f>
              <c:strCache>
                <c:ptCount val="2"/>
                <c:pt idx="0">
                  <c:v>Control</c:v>
                </c:pt>
                <c:pt idx="1">
                  <c:v>Treated</c:v>
                </c:pt>
              </c:strCache>
            </c:strRef>
          </c:cat>
          <c:val>
            <c:numRef>
              <c:f>'Delta-Delta Ct method'!$C$21:$C$22</c:f>
              <c:numCache>
                <c:formatCode>0.00</c:formatCode>
                <c:ptCount val="2"/>
                <c:pt idx="0">
                  <c:v>1.0040285573235335</c:v>
                </c:pt>
                <c:pt idx="1">
                  <c:v>54.880221587740728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A-474E-AEF0-0DAE003B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93567"/>
        <c:axId val="166795263"/>
      </c:barChart>
      <c:catAx>
        <c:axId val="16939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5263"/>
        <c:crosses val="autoZero"/>
        <c:auto val="1"/>
        <c:lblAlgn val="ctr"/>
        <c:lblOffset val="100"/>
        <c:noMultiLvlLbl val="0"/>
      </c:catAx>
      <c:valAx>
        <c:axId val="1667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Fold</a:t>
                </a:r>
                <a:r>
                  <a:rPr lang="en-GB" b="1" baseline="0"/>
                  <a:t> g</a:t>
                </a:r>
                <a:r>
                  <a:rPr lang="en-GB" b="1"/>
                  <a:t>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244475</xdr:colOff>
      <xdr:row>4</xdr:row>
      <xdr:rowOff>114300</xdr:rowOff>
    </xdr:from>
    <xdr:to>
      <xdr:col>18</xdr:col>
      <xdr:colOff>549275</xdr:colOff>
      <xdr:row>18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D4035-0903-4123-9A68-FEAE8D12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optipbio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F17" sqref="F17"/>
    </sheetView>
  </sheetViews>
  <sheetFormatPr defaultRowHeight="14.5" x14ac:dyDescent="0.35"/>
  <cols>
    <col min="1" max="1" width="3.08984375" style="1" customWidth="1"/>
    <col min="2" max="2" width="23.453125" style="1" customWidth="1"/>
    <col min="3" max="3" width="9.81640625" style="1" customWidth="1"/>
    <col min="4" max="4" width="10.90625" style="1" customWidth="1"/>
    <col min="5" max="5" width="13.26953125" style="1" customWidth="1"/>
    <col min="6" max="6" width="9" style="1" customWidth="1"/>
    <col min="7" max="7" width="10.1796875" style="1" customWidth="1"/>
    <col min="8" max="8" width="14.36328125" style="1" customWidth="1"/>
    <col min="9" max="9" width="13.1796875" style="1" customWidth="1"/>
    <col min="10" max="10" width="9.90625" style="1" customWidth="1"/>
    <col min="11" max="11" width="19.7265625" style="1" customWidth="1"/>
    <col min="12" max="12" width="8.7265625" style="1" customWidth="1"/>
    <col min="13" max="16384" width="8.7265625" style="1"/>
  </cols>
  <sheetData>
    <row r="1" spans="1:12" x14ac:dyDescent="0.35">
      <c r="B1" s="16" t="s">
        <v>12</v>
      </c>
      <c r="C1" s="16"/>
      <c r="D1" s="16"/>
    </row>
    <row r="3" spans="1:12" x14ac:dyDescent="0.35">
      <c r="B3" s="2" t="s">
        <v>1</v>
      </c>
      <c r="C3" s="2"/>
      <c r="D3" s="2"/>
    </row>
    <row r="4" spans="1:12" x14ac:dyDescent="0.35">
      <c r="B4" s="17" t="s">
        <v>27</v>
      </c>
      <c r="C4" s="17"/>
      <c r="D4" s="17"/>
    </row>
    <row r="5" spans="1:12" x14ac:dyDescent="0.35">
      <c r="B5" s="1" t="s">
        <v>19</v>
      </c>
    </row>
    <row r="6" spans="1:12" x14ac:dyDescent="0.35">
      <c r="B6" s="1" t="s">
        <v>26</v>
      </c>
    </row>
    <row r="8" spans="1:12" ht="15" thickBot="1" x14ac:dyDescent="0.4">
      <c r="A8" s="5"/>
      <c r="B8" s="3" t="s">
        <v>0</v>
      </c>
      <c r="C8" s="9" t="s">
        <v>13</v>
      </c>
      <c r="D8" s="9" t="s">
        <v>15</v>
      </c>
      <c r="E8" s="13" t="s">
        <v>14</v>
      </c>
      <c r="F8" s="9" t="s">
        <v>17</v>
      </c>
      <c r="G8" s="9" t="s">
        <v>18</v>
      </c>
      <c r="H8" s="13" t="s">
        <v>16</v>
      </c>
      <c r="I8" s="8" t="s">
        <v>20</v>
      </c>
      <c r="J8" s="8" t="s">
        <v>23</v>
      </c>
      <c r="K8" s="9" t="s">
        <v>25</v>
      </c>
      <c r="L8" s="5"/>
    </row>
    <row r="9" spans="1:12" ht="15.5" thickTop="1" thickBot="1" x14ac:dyDescent="0.4">
      <c r="B9" s="1" t="s">
        <v>2</v>
      </c>
      <c r="C9" s="24">
        <v>30.57</v>
      </c>
      <c r="D9" s="22">
        <v>30.53</v>
      </c>
      <c r="E9" s="6">
        <f>AVERAGE(C9:D9)</f>
        <v>30.55</v>
      </c>
      <c r="F9" s="24">
        <v>17.190000000000001</v>
      </c>
      <c r="G9" s="22">
        <v>17.16</v>
      </c>
      <c r="H9" s="28">
        <f>AVERAGE(F9:G9)</f>
        <v>17.175000000000001</v>
      </c>
      <c r="I9" s="10">
        <f>E9-H9</f>
        <v>13.375</v>
      </c>
      <c r="J9" s="10">
        <f>I9-$C$17</f>
        <v>-0.17500000000000249</v>
      </c>
      <c r="K9" s="33">
        <f>2^-(J9)</f>
        <v>1.1289644048061331</v>
      </c>
      <c r="L9" s="5"/>
    </row>
    <row r="10" spans="1:12" ht="15.5" thickTop="1" thickBot="1" x14ac:dyDescent="0.4">
      <c r="B10" s="19" t="s">
        <v>3</v>
      </c>
      <c r="C10" s="23">
        <v>30.73</v>
      </c>
      <c r="D10" s="22">
        <v>30.37</v>
      </c>
      <c r="E10" s="14">
        <f t="shared" ref="E10:E11" si="0">AVERAGE(C10:D10)</f>
        <v>30.55</v>
      </c>
      <c r="F10" s="23">
        <v>16.96</v>
      </c>
      <c r="G10" s="22">
        <v>16.95</v>
      </c>
      <c r="H10" s="28">
        <f t="shared" ref="H10:H15" si="1">AVERAGE(F10:G10)</f>
        <v>16.954999999999998</v>
      </c>
      <c r="I10" s="10">
        <f t="shared" ref="I10:I11" si="2">E10-H10</f>
        <v>13.595000000000002</v>
      </c>
      <c r="J10" s="10">
        <f t="shared" ref="J10:J15" si="3">I10-$C$17</f>
        <v>4.4999999999999929E-2</v>
      </c>
      <c r="K10" s="34">
        <f t="shared" ref="K10:K11" si="4">2^-(J10)</f>
        <v>0.96928981693506511</v>
      </c>
      <c r="L10" s="5"/>
    </row>
    <row r="11" spans="1:12" ht="15.5" thickTop="1" thickBot="1" x14ac:dyDescent="0.4">
      <c r="B11" s="19" t="s">
        <v>4</v>
      </c>
      <c r="C11" s="24">
        <v>30.76</v>
      </c>
      <c r="D11" s="22">
        <v>30.82</v>
      </c>
      <c r="E11" s="6">
        <f t="shared" si="0"/>
        <v>30.79</v>
      </c>
      <c r="F11" s="24">
        <v>17.07</v>
      </c>
      <c r="G11" s="22">
        <v>17.149999999999999</v>
      </c>
      <c r="H11" s="28">
        <f t="shared" si="1"/>
        <v>17.11</v>
      </c>
      <c r="I11" s="10">
        <f t="shared" si="2"/>
        <v>13.68</v>
      </c>
      <c r="J11" s="10">
        <f t="shared" si="3"/>
        <v>0.12999999999999723</v>
      </c>
      <c r="K11" s="35">
        <f t="shared" si="4"/>
        <v>0.91383145022940226</v>
      </c>
      <c r="L11" s="5"/>
    </row>
    <row r="12" spans="1:12" ht="15.5" thickTop="1" thickBot="1" x14ac:dyDescent="0.4">
      <c r="B12" s="5"/>
      <c r="C12" s="6"/>
      <c r="D12" s="6"/>
      <c r="E12" s="6"/>
      <c r="F12" s="10"/>
      <c r="G12" s="31"/>
      <c r="H12" s="15"/>
      <c r="I12" s="10"/>
      <c r="J12" s="10"/>
      <c r="K12" s="11"/>
      <c r="L12" s="7"/>
    </row>
    <row r="13" spans="1:12" ht="15.5" thickTop="1" thickBot="1" x14ac:dyDescent="0.4">
      <c r="B13" s="1" t="s">
        <v>5</v>
      </c>
      <c r="C13" s="24">
        <v>26.11</v>
      </c>
      <c r="D13" s="22">
        <v>25.54</v>
      </c>
      <c r="E13" s="20">
        <f>AVERAGE(C13:D13)</f>
        <v>25.824999999999999</v>
      </c>
      <c r="F13" s="26">
        <v>18.04</v>
      </c>
      <c r="G13" s="22">
        <v>17.95</v>
      </c>
      <c r="H13" s="28">
        <f t="shared" si="1"/>
        <v>17.994999999999997</v>
      </c>
      <c r="I13" s="10">
        <f>E13-H13</f>
        <v>7.8300000000000018</v>
      </c>
      <c r="J13" s="10">
        <f t="shared" si="3"/>
        <v>-5.7200000000000006</v>
      </c>
      <c r="K13" s="33">
        <f>2^-(J13)</f>
        <v>52.709825105124686</v>
      </c>
      <c r="L13" s="5"/>
    </row>
    <row r="14" spans="1:12" ht="15.5" thickTop="1" thickBot="1" x14ac:dyDescent="0.4">
      <c r="B14" s="5" t="s">
        <v>6</v>
      </c>
      <c r="C14" s="24">
        <v>25.7</v>
      </c>
      <c r="D14" s="22">
        <v>25.56</v>
      </c>
      <c r="E14" s="20">
        <f t="shared" ref="E14:E15" si="5">AVERAGE(C14:D14)</f>
        <v>25.63</v>
      </c>
      <c r="F14" s="26">
        <v>17.989999999999998</v>
      </c>
      <c r="G14" s="27">
        <v>17.91</v>
      </c>
      <c r="H14" s="28">
        <f t="shared" si="1"/>
        <v>17.95</v>
      </c>
      <c r="I14" s="10">
        <f t="shared" ref="I14:I15" si="6">E14-H14</f>
        <v>7.68</v>
      </c>
      <c r="J14" s="10">
        <f t="shared" si="3"/>
        <v>-5.8700000000000028</v>
      </c>
      <c r="K14" s="34">
        <f t="shared" ref="K14:K15" si="7">2^-(J14)</f>
        <v>58.485212814681724</v>
      </c>
    </row>
    <row r="15" spans="1:12" ht="15.5" thickTop="1" thickBot="1" x14ac:dyDescent="0.4">
      <c r="B15" s="4" t="s">
        <v>7</v>
      </c>
      <c r="C15" s="24">
        <v>25.64</v>
      </c>
      <c r="D15" s="18">
        <v>25.74</v>
      </c>
      <c r="E15" s="30">
        <f t="shared" si="5"/>
        <v>25.689999999999998</v>
      </c>
      <c r="F15" s="26">
        <v>17.899999999999999</v>
      </c>
      <c r="G15" s="25">
        <v>17.86</v>
      </c>
      <c r="H15" s="29">
        <f t="shared" si="1"/>
        <v>17.88</v>
      </c>
      <c r="I15" s="12">
        <f t="shared" si="6"/>
        <v>7.8099999999999987</v>
      </c>
      <c r="J15" s="12">
        <f t="shared" si="3"/>
        <v>-5.7400000000000038</v>
      </c>
      <c r="K15" s="35">
        <f t="shared" si="7"/>
        <v>53.445626843415774</v>
      </c>
    </row>
    <row r="16" spans="1:12" ht="15" thickTop="1" x14ac:dyDescent="0.35">
      <c r="B16" s="37"/>
      <c r="C16" s="38"/>
      <c r="D16" s="5"/>
      <c r="E16" s="5"/>
      <c r="F16" s="5"/>
      <c r="G16" s="5"/>
      <c r="H16" s="5"/>
    </row>
    <row r="17" spans="1:8" ht="29" x14ac:dyDescent="0.35">
      <c r="B17" s="32" t="s">
        <v>24</v>
      </c>
      <c r="C17" s="41">
        <f>AVERAGE(I9:I11)</f>
        <v>13.550000000000002</v>
      </c>
      <c r="D17" s="5"/>
      <c r="E17" s="5"/>
      <c r="F17" s="5"/>
      <c r="G17" s="5"/>
      <c r="H17" s="5"/>
    </row>
    <row r="18" spans="1:8" x14ac:dyDescent="0.35">
      <c r="A18" s="5"/>
      <c r="B18" s="39"/>
      <c r="C18" s="40"/>
      <c r="D18" s="5"/>
      <c r="E18" s="5"/>
      <c r="F18" s="5"/>
      <c r="G18" s="5"/>
      <c r="H18" s="5"/>
    </row>
    <row r="19" spans="1:8" x14ac:dyDescent="0.35">
      <c r="B19" s="36" t="s">
        <v>28</v>
      </c>
      <c r="C19" s="4"/>
      <c r="D19" s="4"/>
      <c r="E19" s="4"/>
      <c r="F19" s="5"/>
      <c r="G19" s="5"/>
      <c r="H19" s="5"/>
    </row>
    <row r="20" spans="1:8" x14ac:dyDescent="0.35">
      <c r="B20" s="3" t="s">
        <v>8</v>
      </c>
      <c r="C20" s="13" t="s">
        <v>11</v>
      </c>
      <c r="D20" s="13" t="s">
        <v>21</v>
      </c>
      <c r="E20" s="13" t="s">
        <v>22</v>
      </c>
      <c r="F20" s="21"/>
      <c r="G20" s="21"/>
      <c r="H20" s="5"/>
    </row>
    <row r="21" spans="1:8" x14ac:dyDescent="0.35">
      <c r="B21" s="5" t="s">
        <v>9</v>
      </c>
      <c r="C21" s="15">
        <f>AVERAGE(K9:K11)</f>
        <v>1.0040285573235335</v>
      </c>
      <c r="D21" s="15">
        <f>STDEV(K9:K11)</f>
        <v>0.11169436914662033</v>
      </c>
      <c r="E21" s="10">
        <f>D21/(SQRT(COUNT(K9:K11)))</f>
        <v>6.4486774093766686E-2</v>
      </c>
      <c r="F21" s="15"/>
      <c r="G21" s="15"/>
      <c r="H21" s="5"/>
    </row>
    <row r="22" spans="1:8" x14ac:dyDescent="0.35">
      <c r="B22" s="4" t="s">
        <v>10</v>
      </c>
      <c r="C22" s="12">
        <f>AVERAGE(K13:K15)</f>
        <v>54.880221587740728</v>
      </c>
      <c r="D22" s="12">
        <f>STDEV(K13:K15)</f>
        <v>3.143616127846911</v>
      </c>
      <c r="E22" s="12">
        <f>D22/(SQRT(COUNT(K13:K15)))</f>
        <v>1.8149676176412632</v>
      </c>
      <c r="F22" s="15"/>
      <c r="G22" s="15"/>
      <c r="H22" s="5"/>
    </row>
  </sheetData>
  <hyperlinks>
    <hyperlink ref="B1" r:id="rId1" xr:uid="{00000000-0004-0000-0000-000001000000}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Delta-Delta Ct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Tip Bio</dc:creator>
  <cp:lastModifiedBy>Steven</cp:lastModifiedBy>
  <dcterms:created xsi:type="dcterms:W3CDTF">2017-09-26T07:14:14Z</dcterms:created>
  <dcterms:modified xsi:type="dcterms:W3CDTF">2018-09-04T11:56:00Z</dcterms:modified>
</cp:coreProperties>
</file>