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9555" windowHeight="7485" firstSheet="5" activeTab="10"/>
  </bookViews>
  <sheets>
    <sheet name="REKAP" sheetId="1" r:id="rId1"/>
    <sheet name="PUPR" sheetId="2" r:id="rId2"/>
    <sheet name="DAK PUPR" sheetId="5" r:id="rId3"/>
    <sheet name="BSPS PEMDA" sheetId="6" r:id="rId4"/>
    <sheet name="MBR-PENGEMBANG" sheetId="11" r:id="rId5"/>
    <sheet name="MBR-IMB" sheetId="8" r:id="rId6"/>
    <sheet name="MBR-MASY" sheetId="12" r:id="rId7"/>
    <sheet name="NONMBR-PENGEMBANG" sheetId="13" r:id="rId8"/>
    <sheet name="NONMBR-IMB" sheetId="14" r:id="rId9"/>
    <sheet name="NONMBR-MASY" sheetId="15" r:id="rId10"/>
    <sheet name="RUTILAHU KEMENSOS" sheetId="10" r:id="rId11"/>
  </sheets>
  <calcPr calcId="125725"/>
</workbook>
</file>

<file path=xl/calcChain.xml><?xml version="1.0" encoding="utf-8"?>
<calcChain xmlns="http://schemas.openxmlformats.org/spreadsheetml/2006/main">
  <c r="E539" i="15"/>
  <c r="D539"/>
  <c r="E509"/>
  <c r="D509"/>
  <c r="E498"/>
  <c r="D498"/>
  <c r="E486"/>
  <c r="D486"/>
  <c r="E479"/>
  <c r="D479"/>
  <c r="E472"/>
  <c r="D472"/>
  <c r="E454"/>
  <c r="D454"/>
  <c r="E429"/>
  <c r="D429"/>
  <c r="E415"/>
  <c r="D415"/>
  <c r="E399"/>
  <c r="D399"/>
  <c r="E393"/>
  <c r="D393"/>
  <c r="E382"/>
  <c r="D382"/>
  <c r="E368"/>
  <c r="D368"/>
  <c r="E353"/>
  <c r="D353"/>
  <c r="E338"/>
  <c r="D338"/>
  <c r="E315"/>
  <c r="D315"/>
  <c r="E304"/>
  <c r="D304"/>
  <c r="E293"/>
  <c r="D293"/>
  <c r="E287"/>
  <c r="D287"/>
  <c r="E248"/>
  <c r="D248"/>
  <c r="E239"/>
  <c r="D239"/>
  <c r="E203"/>
  <c r="D203"/>
  <c r="E175"/>
  <c r="D175"/>
  <c r="E169"/>
  <c r="D169"/>
  <c r="E161"/>
  <c r="D161"/>
  <c r="E153"/>
  <c r="D153"/>
  <c r="E137"/>
  <c r="D137"/>
  <c r="E126"/>
  <c r="D126"/>
  <c r="E108"/>
  <c r="D108"/>
  <c r="E96"/>
  <c r="D96"/>
  <c r="E83"/>
  <c r="D83"/>
  <c r="E63"/>
  <c r="D63"/>
  <c r="E29"/>
  <c r="D29"/>
  <c r="E5"/>
  <c r="D5"/>
  <c r="E539" i="14"/>
  <c r="D539"/>
  <c r="E509"/>
  <c r="D509"/>
  <c r="E498"/>
  <c r="D498"/>
  <c r="E486"/>
  <c r="D486"/>
  <c r="E479"/>
  <c r="D479"/>
  <c r="E472"/>
  <c r="D472"/>
  <c r="E454"/>
  <c r="D454"/>
  <c r="E429"/>
  <c r="D429"/>
  <c r="E415"/>
  <c r="D415"/>
  <c r="E399"/>
  <c r="D399"/>
  <c r="E393"/>
  <c r="D393"/>
  <c r="E382"/>
  <c r="D382"/>
  <c r="E368"/>
  <c r="D368"/>
  <c r="E353"/>
  <c r="D353"/>
  <c r="E338"/>
  <c r="D338"/>
  <c r="E315"/>
  <c r="D315"/>
  <c r="E304"/>
  <c r="D304"/>
  <c r="E293"/>
  <c r="D293"/>
  <c r="E287"/>
  <c r="D287"/>
  <c r="E248"/>
  <c r="D248"/>
  <c r="E239"/>
  <c r="D239"/>
  <c r="E203"/>
  <c r="D203"/>
  <c r="E175"/>
  <c r="D175"/>
  <c r="E169"/>
  <c r="D169"/>
  <c r="E161"/>
  <c r="D161"/>
  <c r="E153"/>
  <c r="D153"/>
  <c r="E137"/>
  <c r="D137"/>
  <c r="E126"/>
  <c r="D126"/>
  <c r="E108"/>
  <c r="D108"/>
  <c r="E96"/>
  <c r="D96"/>
  <c r="E83"/>
  <c r="D83"/>
  <c r="E63"/>
  <c r="D63"/>
  <c r="E29"/>
  <c r="D29"/>
  <c r="E5"/>
  <c r="D5"/>
  <c r="E539" i="13"/>
  <c r="D539"/>
  <c r="E509"/>
  <c r="D509"/>
  <c r="E498"/>
  <c r="D498"/>
  <c r="E486"/>
  <c r="D486"/>
  <c r="E479"/>
  <c r="D479"/>
  <c r="E472"/>
  <c r="D472"/>
  <c r="E454"/>
  <c r="D454"/>
  <c r="E429"/>
  <c r="D429"/>
  <c r="E415"/>
  <c r="D415"/>
  <c r="E399"/>
  <c r="D399"/>
  <c r="E393"/>
  <c r="D393"/>
  <c r="E382"/>
  <c r="D382"/>
  <c r="E368"/>
  <c r="D368"/>
  <c r="E353"/>
  <c r="D353"/>
  <c r="E338"/>
  <c r="D338"/>
  <c r="E315"/>
  <c r="D315"/>
  <c r="E304"/>
  <c r="D304"/>
  <c r="E293"/>
  <c r="D293"/>
  <c r="E287"/>
  <c r="D287"/>
  <c r="E248"/>
  <c r="D248"/>
  <c r="E239"/>
  <c r="D239"/>
  <c r="E203"/>
  <c r="D203"/>
  <c r="E175"/>
  <c r="D175"/>
  <c r="E169"/>
  <c r="D169"/>
  <c r="E161"/>
  <c r="D161"/>
  <c r="E153"/>
  <c r="D153"/>
  <c r="E137"/>
  <c r="D137"/>
  <c r="E126"/>
  <c r="D126"/>
  <c r="E108"/>
  <c r="D108"/>
  <c r="E96"/>
  <c r="D96"/>
  <c r="E83"/>
  <c r="D83"/>
  <c r="E63"/>
  <c r="D63"/>
  <c r="E29"/>
  <c r="D29"/>
  <c r="E5"/>
  <c r="D5"/>
  <c r="E539" i="12"/>
  <c r="D539"/>
  <c r="E509"/>
  <c r="D509"/>
  <c r="E498"/>
  <c r="D498"/>
  <c r="E486"/>
  <c r="D486"/>
  <c r="E479"/>
  <c r="D479"/>
  <c r="E472"/>
  <c r="D472"/>
  <c r="E454"/>
  <c r="D454"/>
  <c r="E429"/>
  <c r="D429"/>
  <c r="E415"/>
  <c r="D415"/>
  <c r="E399"/>
  <c r="D399"/>
  <c r="E393"/>
  <c r="D393"/>
  <c r="E382"/>
  <c r="D382"/>
  <c r="E368"/>
  <c r="D368"/>
  <c r="E353"/>
  <c r="D353"/>
  <c r="E338"/>
  <c r="D338"/>
  <c r="E315"/>
  <c r="D315"/>
  <c r="E304"/>
  <c r="D304"/>
  <c r="E293"/>
  <c r="D293"/>
  <c r="E287"/>
  <c r="D287"/>
  <c r="E248"/>
  <c r="D248"/>
  <c r="E239"/>
  <c r="D239"/>
  <c r="E203"/>
  <c r="D203"/>
  <c r="E175"/>
  <c r="D175"/>
  <c r="E169"/>
  <c r="D169"/>
  <c r="E161"/>
  <c r="D161"/>
  <c r="E153"/>
  <c r="D153"/>
  <c r="E137"/>
  <c r="D137"/>
  <c r="E126"/>
  <c r="D126"/>
  <c r="E108"/>
  <c r="D108"/>
  <c r="E96"/>
  <c r="D96"/>
  <c r="E83"/>
  <c r="D83"/>
  <c r="E63"/>
  <c r="D63"/>
  <c r="E29"/>
  <c r="D29"/>
  <c r="E5"/>
  <c r="D5"/>
  <c r="E539" i="11"/>
  <c r="D539"/>
  <c r="E509"/>
  <c r="D509"/>
  <c r="E498"/>
  <c r="D498"/>
  <c r="E486"/>
  <c r="D486"/>
  <c r="E479"/>
  <c r="D479"/>
  <c r="E472"/>
  <c r="D472"/>
  <c r="E454"/>
  <c r="D454"/>
  <c r="E429"/>
  <c r="D429"/>
  <c r="E415"/>
  <c r="D415"/>
  <c r="E399"/>
  <c r="D399"/>
  <c r="E393"/>
  <c r="D393"/>
  <c r="E382"/>
  <c r="D382"/>
  <c r="E368"/>
  <c r="D368"/>
  <c r="E353"/>
  <c r="D353"/>
  <c r="E338"/>
  <c r="D338"/>
  <c r="E315"/>
  <c r="D315"/>
  <c r="E304"/>
  <c r="D304"/>
  <c r="E293"/>
  <c r="D293"/>
  <c r="E287"/>
  <c r="D287"/>
  <c r="E248"/>
  <c r="D248"/>
  <c r="E239"/>
  <c r="D239"/>
  <c r="E203"/>
  <c r="D203"/>
  <c r="E175"/>
  <c r="D175"/>
  <c r="E169"/>
  <c r="D169"/>
  <c r="E161"/>
  <c r="D161"/>
  <c r="E153"/>
  <c r="D153"/>
  <c r="E137"/>
  <c r="D137"/>
  <c r="E126"/>
  <c r="D126"/>
  <c r="E108"/>
  <c r="D108"/>
  <c r="E96"/>
  <c r="D96"/>
  <c r="E83"/>
  <c r="D83"/>
  <c r="E63"/>
  <c r="D63"/>
  <c r="E29"/>
  <c r="D29"/>
  <c r="E5"/>
  <c r="D5"/>
  <c r="L549" i="1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550" s="1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"/>
  <c r="D4" i="10"/>
  <c r="D538"/>
  <c r="D508"/>
  <c r="D497"/>
  <c r="D485"/>
  <c r="D478"/>
  <c r="D471"/>
  <c r="D453"/>
  <c r="D428"/>
  <c r="D414"/>
  <c r="D398"/>
  <c r="D392"/>
  <c r="D381"/>
  <c r="D367"/>
  <c r="D352"/>
  <c r="D337"/>
  <c r="D314"/>
  <c r="D303"/>
  <c r="D292"/>
  <c r="D286"/>
  <c r="D247"/>
  <c r="D238"/>
  <c r="D202"/>
  <c r="D174"/>
  <c r="D168"/>
  <c r="D160"/>
  <c r="D152"/>
  <c r="D136"/>
  <c r="D125"/>
  <c r="D107"/>
  <c r="D95"/>
  <c r="D82"/>
  <c r="D62"/>
  <c r="D28"/>
  <c r="N550" i="1" l="1"/>
  <c r="D6" l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"/>
  <c r="E539" i="8"/>
  <c r="D539"/>
  <c r="E509"/>
  <c r="D509"/>
  <c r="E498"/>
  <c r="D498"/>
  <c r="E486"/>
  <c r="D486"/>
  <c r="E479"/>
  <c r="D479"/>
  <c r="E472"/>
  <c r="D472"/>
  <c r="E454"/>
  <c r="D454"/>
  <c r="E429"/>
  <c r="D429"/>
  <c r="E415"/>
  <c r="D415"/>
  <c r="E399"/>
  <c r="D399"/>
  <c r="E393"/>
  <c r="D393"/>
  <c r="E382"/>
  <c r="D382"/>
  <c r="E368"/>
  <c r="D368"/>
  <c r="E353"/>
  <c r="D353"/>
  <c r="E338"/>
  <c r="D338"/>
  <c r="E315"/>
  <c r="D315"/>
  <c r="E304"/>
  <c r="D304"/>
  <c r="E293"/>
  <c r="D293"/>
  <c r="E287"/>
  <c r="D287"/>
  <c r="E248"/>
  <c r="D248"/>
  <c r="E239"/>
  <c r="D239"/>
  <c r="E203"/>
  <c r="D203"/>
  <c r="E175"/>
  <c r="D175"/>
  <c r="E169"/>
  <c r="D169"/>
  <c r="E161"/>
  <c r="D161"/>
  <c r="E153"/>
  <c r="D153"/>
  <c r="E137"/>
  <c r="D137"/>
  <c r="E126"/>
  <c r="D126"/>
  <c r="E108"/>
  <c r="D108"/>
  <c r="E96"/>
  <c r="D96"/>
  <c r="E83"/>
  <c r="D83"/>
  <c r="E63"/>
  <c r="D63"/>
  <c r="E29"/>
  <c r="D29"/>
  <c r="E5"/>
  <c r="D5"/>
  <c r="M6" i="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"/>
  <c r="E120" i="6"/>
  <c r="E204"/>
  <c r="D22"/>
  <c r="D7"/>
  <c r="D18"/>
  <c r="D6"/>
  <c r="M550" i="1" l="1"/>
  <c r="D5" i="6"/>
  <c r="E5"/>
  <c r="E539"/>
  <c r="D539"/>
  <c r="E509"/>
  <c r="D509"/>
  <c r="E498"/>
  <c r="D498"/>
  <c r="E486"/>
  <c r="D486"/>
  <c r="E479"/>
  <c r="D479"/>
  <c r="E472"/>
  <c r="D472"/>
  <c r="E454"/>
  <c r="D454"/>
  <c r="E429"/>
  <c r="D429"/>
  <c r="E415"/>
  <c r="D415"/>
  <c r="E399"/>
  <c r="D399"/>
  <c r="E393"/>
  <c r="D393"/>
  <c r="E382"/>
  <c r="D382"/>
  <c r="E368"/>
  <c r="D368"/>
  <c r="E353"/>
  <c r="D353"/>
  <c r="E338"/>
  <c r="D338"/>
  <c r="E315"/>
  <c r="D315"/>
  <c r="E304"/>
  <c r="D304"/>
  <c r="E293"/>
  <c r="D293"/>
  <c r="E287"/>
  <c r="D287"/>
  <c r="E248"/>
  <c r="D248"/>
  <c r="E239"/>
  <c r="D239"/>
  <c r="E203"/>
  <c r="D203"/>
  <c r="E175"/>
  <c r="D175"/>
  <c r="E169"/>
  <c r="D169"/>
  <c r="E161"/>
  <c r="D161"/>
  <c r="E153"/>
  <c r="D153"/>
  <c r="E137"/>
  <c r="D137"/>
  <c r="E126"/>
  <c r="D126"/>
  <c r="E108"/>
  <c r="D108"/>
  <c r="E96"/>
  <c r="D96"/>
  <c r="E83"/>
  <c r="D83"/>
  <c r="E63"/>
  <c r="D63"/>
  <c r="E29"/>
  <c r="D29"/>
  <c r="J479" i="1" l="1"/>
  <c r="E399"/>
  <c r="F399"/>
  <c r="G399"/>
  <c r="H399"/>
  <c r="K399"/>
  <c r="J543"/>
  <c r="J544"/>
  <c r="J545"/>
  <c r="J546"/>
  <c r="J547"/>
  <c r="J548"/>
  <c r="J549"/>
  <c r="I544"/>
  <c r="I545"/>
  <c r="I546"/>
  <c r="I547"/>
  <c r="I548"/>
  <c r="I549"/>
  <c r="E539"/>
  <c r="F539"/>
  <c r="G539"/>
  <c r="H539"/>
  <c r="K539"/>
  <c r="I548" i="5"/>
  <c r="I538" s="1"/>
  <c r="J548"/>
  <c r="J538" s="1"/>
  <c r="G538"/>
  <c r="F538"/>
  <c r="E538"/>
  <c r="D538"/>
  <c r="I154"/>
  <c r="I154" i="1" s="1"/>
  <c r="I155" i="5"/>
  <c r="G398"/>
  <c r="F398"/>
  <c r="E398"/>
  <c r="D398"/>
  <c r="D5"/>
  <c r="I5" s="1"/>
  <c r="I5" i="1" s="1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30"/>
  <c r="J30"/>
  <c r="I31"/>
  <c r="J31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50"/>
  <c r="J50"/>
  <c r="I51"/>
  <c r="J51"/>
  <c r="I52"/>
  <c r="J52"/>
  <c r="I53"/>
  <c r="J53"/>
  <c r="I54"/>
  <c r="J54"/>
  <c r="I55"/>
  <c r="J55"/>
  <c r="I56"/>
  <c r="J56"/>
  <c r="I58"/>
  <c r="J58"/>
  <c r="I59"/>
  <c r="J59"/>
  <c r="I60"/>
  <c r="J60"/>
  <c r="I64"/>
  <c r="J64"/>
  <c r="I66"/>
  <c r="J66"/>
  <c r="I69"/>
  <c r="J69"/>
  <c r="I70"/>
  <c r="J70"/>
  <c r="I71"/>
  <c r="J71"/>
  <c r="I72"/>
  <c r="J72"/>
  <c r="I73"/>
  <c r="J73"/>
  <c r="I76"/>
  <c r="J76"/>
  <c r="I77"/>
  <c r="J77"/>
  <c r="I78"/>
  <c r="J78"/>
  <c r="I79"/>
  <c r="J79"/>
  <c r="I80"/>
  <c r="J80"/>
  <c r="I81"/>
  <c r="J81"/>
  <c r="I82"/>
  <c r="J82"/>
  <c r="J84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J95"/>
  <c r="I96"/>
  <c r="J96"/>
  <c r="I97"/>
  <c r="J97"/>
  <c r="I98"/>
  <c r="J98"/>
  <c r="I99"/>
  <c r="J99"/>
  <c r="I100"/>
  <c r="J100"/>
  <c r="I101"/>
  <c r="J101"/>
  <c r="I102"/>
  <c r="J102"/>
  <c r="I103"/>
  <c r="J103"/>
  <c r="I104"/>
  <c r="J104"/>
  <c r="I105"/>
  <c r="J105"/>
  <c r="I106"/>
  <c r="J106"/>
  <c r="I107"/>
  <c r="J107"/>
  <c r="I109"/>
  <c r="J109"/>
  <c r="I110"/>
  <c r="J110"/>
  <c r="I111"/>
  <c r="J111"/>
  <c r="I112"/>
  <c r="J112"/>
  <c r="I114"/>
  <c r="J114"/>
  <c r="I115"/>
  <c r="J115"/>
  <c r="I116"/>
  <c r="J116"/>
  <c r="I117"/>
  <c r="J117"/>
  <c r="I118"/>
  <c r="J118"/>
  <c r="I119"/>
  <c r="J119"/>
  <c r="I121"/>
  <c r="I123"/>
  <c r="J123"/>
  <c r="I124"/>
  <c r="J124"/>
  <c r="I125"/>
  <c r="J125"/>
  <c r="I127"/>
  <c r="J127"/>
  <c r="I129"/>
  <c r="J129"/>
  <c r="I130"/>
  <c r="J130"/>
  <c r="I131"/>
  <c r="J131"/>
  <c r="I132"/>
  <c r="J132"/>
  <c r="I133"/>
  <c r="J133"/>
  <c r="I134"/>
  <c r="J134"/>
  <c r="I136"/>
  <c r="J136"/>
  <c r="J138"/>
  <c r="I139"/>
  <c r="J139"/>
  <c r="I140"/>
  <c r="J140"/>
  <c r="I141"/>
  <c r="J141"/>
  <c r="I142"/>
  <c r="J142"/>
  <c r="I144"/>
  <c r="J144"/>
  <c r="I145"/>
  <c r="J145"/>
  <c r="I146"/>
  <c r="J146"/>
  <c r="I147"/>
  <c r="I148"/>
  <c r="J148"/>
  <c r="I149"/>
  <c r="J149"/>
  <c r="I150"/>
  <c r="I151"/>
  <c r="J151"/>
  <c r="I155"/>
  <c r="J155"/>
  <c r="I156"/>
  <c r="J156"/>
  <c r="I157"/>
  <c r="J157"/>
  <c r="I158"/>
  <c r="J158"/>
  <c r="I159"/>
  <c r="J159"/>
  <c r="I160"/>
  <c r="J160"/>
  <c r="I163"/>
  <c r="J163"/>
  <c r="I164"/>
  <c r="J164"/>
  <c r="I165"/>
  <c r="J165"/>
  <c r="I168"/>
  <c r="J168"/>
  <c r="I169"/>
  <c r="J169"/>
  <c r="I170"/>
  <c r="J170"/>
  <c r="I171"/>
  <c r="J171"/>
  <c r="I172"/>
  <c r="J172"/>
  <c r="I173"/>
  <c r="J173"/>
  <c r="I174"/>
  <c r="J174"/>
  <c r="I176"/>
  <c r="J176"/>
  <c r="I177"/>
  <c r="J177"/>
  <c r="I178"/>
  <c r="J178"/>
  <c r="I181"/>
  <c r="I182"/>
  <c r="J182"/>
  <c r="I183"/>
  <c r="J183"/>
  <c r="I184"/>
  <c r="J184"/>
  <c r="I186"/>
  <c r="I187"/>
  <c r="J187"/>
  <c r="I188"/>
  <c r="J188"/>
  <c r="I189"/>
  <c r="J189"/>
  <c r="I190"/>
  <c r="J190"/>
  <c r="I191"/>
  <c r="J191"/>
  <c r="I192"/>
  <c r="J192"/>
  <c r="I193"/>
  <c r="J193"/>
  <c r="I194"/>
  <c r="J194"/>
  <c r="I195"/>
  <c r="J195"/>
  <c r="I196"/>
  <c r="J196"/>
  <c r="I197"/>
  <c r="J197"/>
  <c r="I198"/>
  <c r="J198"/>
  <c r="I199"/>
  <c r="J199"/>
  <c r="I200"/>
  <c r="J200"/>
  <c r="I201"/>
  <c r="J201"/>
  <c r="I202"/>
  <c r="J202"/>
  <c r="I203"/>
  <c r="I204"/>
  <c r="I205"/>
  <c r="J205"/>
  <c r="I206"/>
  <c r="J206"/>
  <c r="I207"/>
  <c r="J207"/>
  <c r="I208"/>
  <c r="J208"/>
  <c r="I209"/>
  <c r="J209"/>
  <c r="I210"/>
  <c r="J210"/>
  <c r="I211"/>
  <c r="I212"/>
  <c r="J212"/>
  <c r="I213"/>
  <c r="J213"/>
  <c r="I214"/>
  <c r="J214"/>
  <c r="I215"/>
  <c r="I216"/>
  <c r="J216"/>
  <c r="I217"/>
  <c r="J217"/>
  <c r="I218"/>
  <c r="J218"/>
  <c r="I219"/>
  <c r="J219"/>
  <c r="I220"/>
  <c r="J220"/>
  <c r="I221"/>
  <c r="I222"/>
  <c r="J222"/>
  <c r="I223"/>
  <c r="J223"/>
  <c r="I224"/>
  <c r="J224"/>
  <c r="I225"/>
  <c r="J225"/>
  <c r="I226"/>
  <c r="J226"/>
  <c r="I227"/>
  <c r="J227"/>
  <c r="I228"/>
  <c r="J228"/>
  <c r="I229"/>
  <c r="I230"/>
  <c r="J230"/>
  <c r="I231"/>
  <c r="J231"/>
  <c r="I232"/>
  <c r="J232"/>
  <c r="I233"/>
  <c r="J233"/>
  <c r="I234"/>
  <c r="J234"/>
  <c r="I235"/>
  <c r="I236"/>
  <c r="I237"/>
  <c r="J237"/>
  <c r="I238"/>
  <c r="J238"/>
  <c r="I243"/>
  <c r="J243"/>
  <c r="I244"/>
  <c r="J244"/>
  <c r="I245"/>
  <c r="J245"/>
  <c r="I246"/>
  <c r="J246"/>
  <c r="I247"/>
  <c r="J247"/>
  <c r="I249"/>
  <c r="J249"/>
  <c r="I250"/>
  <c r="I251"/>
  <c r="I253"/>
  <c r="J253"/>
  <c r="I254"/>
  <c r="J254"/>
  <c r="I255"/>
  <c r="J255"/>
  <c r="I256"/>
  <c r="I257"/>
  <c r="I258"/>
  <c r="J258"/>
  <c r="I259"/>
  <c r="J259"/>
  <c r="I260"/>
  <c r="I261"/>
  <c r="J261"/>
  <c r="I262"/>
  <c r="I263"/>
  <c r="J263"/>
  <c r="I264"/>
  <c r="J264"/>
  <c r="I265"/>
  <c r="J265"/>
  <c r="I266"/>
  <c r="I267"/>
  <c r="I268"/>
  <c r="J268"/>
  <c r="I269"/>
  <c r="J269"/>
  <c r="I270"/>
  <c r="I271"/>
  <c r="J271"/>
  <c r="I272"/>
  <c r="J272"/>
  <c r="I273"/>
  <c r="J273"/>
  <c r="I274"/>
  <c r="J274"/>
  <c r="I275"/>
  <c r="J275"/>
  <c r="I276"/>
  <c r="I277"/>
  <c r="J277"/>
  <c r="I278"/>
  <c r="J278"/>
  <c r="I279"/>
  <c r="J279"/>
  <c r="I280"/>
  <c r="J280"/>
  <c r="I281"/>
  <c r="J281"/>
  <c r="I282"/>
  <c r="J282"/>
  <c r="I283"/>
  <c r="J283"/>
  <c r="I284"/>
  <c r="J284"/>
  <c r="I285"/>
  <c r="J285"/>
  <c r="I286"/>
  <c r="J286"/>
  <c r="I287"/>
  <c r="I288"/>
  <c r="J288"/>
  <c r="I289"/>
  <c r="J289"/>
  <c r="I290"/>
  <c r="I291"/>
  <c r="J291"/>
  <c r="I292"/>
  <c r="J292"/>
  <c r="I293"/>
  <c r="I294"/>
  <c r="J294"/>
  <c r="I295"/>
  <c r="J295"/>
  <c r="I296"/>
  <c r="J296"/>
  <c r="I298"/>
  <c r="J298"/>
  <c r="I299"/>
  <c r="J299"/>
  <c r="I300"/>
  <c r="J300"/>
  <c r="I301"/>
  <c r="J301"/>
  <c r="I302"/>
  <c r="J302"/>
  <c r="I303"/>
  <c r="J303"/>
  <c r="I305"/>
  <c r="J305"/>
  <c r="I306"/>
  <c r="I307"/>
  <c r="J307"/>
  <c r="I308"/>
  <c r="I309"/>
  <c r="I311"/>
  <c r="I312"/>
  <c r="I313"/>
  <c r="J313"/>
  <c r="J318"/>
  <c r="I319"/>
  <c r="J319"/>
  <c r="I320"/>
  <c r="J320"/>
  <c r="I321"/>
  <c r="J321"/>
  <c r="I325"/>
  <c r="I327"/>
  <c r="I328"/>
  <c r="J328"/>
  <c r="I329"/>
  <c r="J329"/>
  <c r="I330"/>
  <c r="J330"/>
  <c r="I333"/>
  <c r="J333"/>
  <c r="I335"/>
  <c r="J335"/>
  <c r="I336"/>
  <c r="J336"/>
  <c r="I337"/>
  <c r="J337"/>
  <c r="I339"/>
  <c r="I340"/>
  <c r="J340"/>
  <c r="I341"/>
  <c r="J341"/>
  <c r="I342"/>
  <c r="J342"/>
  <c r="I343"/>
  <c r="J343"/>
  <c r="I345"/>
  <c r="J345"/>
  <c r="I346"/>
  <c r="J346"/>
  <c r="I347"/>
  <c r="J347"/>
  <c r="I348"/>
  <c r="J348"/>
  <c r="I349"/>
  <c r="J349"/>
  <c r="I351"/>
  <c r="J351"/>
  <c r="I353"/>
  <c r="J353"/>
  <c r="I354"/>
  <c r="J354"/>
  <c r="I355"/>
  <c r="J355"/>
  <c r="I356"/>
  <c r="J356"/>
  <c r="I357"/>
  <c r="J357"/>
  <c r="I358"/>
  <c r="J358"/>
  <c r="I359"/>
  <c r="J359"/>
  <c r="I360"/>
  <c r="J360"/>
  <c r="I361"/>
  <c r="J361"/>
  <c r="I362"/>
  <c r="J362"/>
  <c r="I363"/>
  <c r="J363"/>
  <c r="I364"/>
  <c r="J364"/>
  <c r="I365"/>
  <c r="J365"/>
  <c r="I366"/>
  <c r="J366"/>
  <c r="I367"/>
  <c r="J367"/>
  <c r="I369"/>
  <c r="J369"/>
  <c r="I370"/>
  <c r="J370"/>
  <c r="I371"/>
  <c r="J371"/>
  <c r="I372"/>
  <c r="J372"/>
  <c r="I373"/>
  <c r="I375"/>
  <c r="J375"/>
  <c r="I376"/>
  <c r="J376"/>
  <c r="I377"/>
  <c r="J377"/>
  <c r="I378"/>
  <c r="J378"/>
  <c r="I379"/>
  <c r="J379"/>
  <c r="I380"/>
  <c r="I381"/>
  <c r="J381"/>
  <c r="I382"/>
  <c r="I383"/>
  <c r="J383"/>
  <c r="I384"/>
  <c r="J384"/>
  <c r="I385"/>
  <c r="J385"/>
  <c r="I386"/>
  <c r="J386"/>
  <c r="I387"/>
  <c r="J387"/>
  <c r="I388"/>
  <c r="I389"/>
  <c r="J389"/>
  <c r="I390"/>
  <c r="I391"/>
  <c r="J391"/>
  <c r="I392"/>
  <c r="J392"/>
  <c r="I393"/>
  <c r="J393"/>
  <c r="I394"/>
  <c r="J394"/>
  <c r="I395"/>
  <c r="J395"/>
  <c r="I396"/>
  <c r="J396"/>
  <c r="I397"/>
  <c r="J397"/>
  <c r="I398"/>
  <c r="J398"/>
  <c r="J400"/>
  <c r="I403"/>
  <c r="I406"/>
  <c r="I407"/>
  <c r="I409"/>
  <c r="I410"/>
  <c r="J412"/>
  <c r="I416"/>
  <c r="J416"/>
  <c r="I417"/>
  <c r="J417"/>
  <c r="I418"/>
  <c r="J418"/>
  <c r="I419"/>
  <c r="J419"/>
  <c r="I420"/>
  <c r="J420"/>
  <c r="I421"/>
  <c r="J421"/>
  <c r="J422"/>
  <c r="I423"/>
  <c r="I424"/>
  <c r="J424"/>
  <c r="I425"/>
  <c r="J425"/>
  <c r="I426"/>
  <c r="I427"/>
  <c r="I428"/>
  <c r="J428"/>
  <c r="I429"/>
  <c r="I430"/>
  <c r="J430"/>
  <c r="I431"/>
  <c r="J431"/>
  <c r="I432"/>
  <c r="J432"/>
  <c r="I433"/>
  <c r="J433"/>
  <c r="I434"/>
  <c r="J434"/>
  <c r="I435"/>
  <c r="J435"/>
  <c r="I436"/>
  <c r="J436"/>
  <c r="I437"/>
  <c r="J437"/>
  <c r="I438"/>
  <c r="I439"/>
  <c r="J439"/>
  <c r="I440"/>
  <c r="J440"/>
  <c r="I441"/>
  <c r="J441"/>
  <c r="I442"/>
  <c r="J442"/>
  <c r="I443"/>
  <c r="J443"/>
  <c r="I444"/>
  <c r="J444"/>
  <c r="I445"/>
  <c r="J445"/>
  <c r="I446"/>
  <c r="J446"/>
  <c r="I447"/>
  <c r="J447"/>
  <c r="I448"/>
  <c r="J448"/>
  <c r="I449"/>
  <c r="J449"/>
  <c r="I450"/>
  <c r="J450"/>
  <c r="I451"/>
  <c r="J451"/>
  <c r="I452"/>
  <c r="I453"/>
  <c r="J453"/>
  <c r="I455"/>
  <c r="J455"/>
  <c r="I456"/>
  <c r="J456"/>
  <c r="I457"/>
  <c r="J457"/>
  <c r="I458"/>
  <c r="J458"/>
  <c r="I459"/>
  <c r="J459"/>
  <c r="J460"/>
  <c r="I461"/>
  <c r="J461"/>
  <c r="I462"/>
  <c r="J462"/>
  <c r="I463"/>
  <c r="J463"/>
  <c r="I464"/>
  <c r="J464"/>
  <c r="I465"/>
  <c r="J465"/>
  <c r="I466"/>
  <c r="J466"/>
  <c r="I467"/>
  <c r="J467"/>
  <c r="I468"/>
  <c r="J468"/>
  <c r="I469"/>
  <c r="J469"/>
  <c r="I470"/>
  <c r="J470"/>
  <c r="I471"/>
  <c r="J471"/>
  <c r="I472"/>
  <c r="I473"/>
  <c r="J473"/>
  <c r="I474"/>
  <c r="J474"/>
  <c r="I475"/>
  <c r="J475"/>
  <c r="I476"/>
  <c r="J476"/>
  <c r="I477"/>
  <c r="J477"/>
  <c r="I478"/>
  <c r="J478"/>
  <c r="I479"/>
  <c r="I480"/>
  <c r="J480"/>
  <c r="I481"/>
  <c r="J481"/>
  <c r="I482"/>
  <c r="J482"/>
  <c r="I483"/>
  <c r="J483"/>
  <c r="I484"/>
  <c r="I485"/>
  <c r="J485"/>
  <c r="I487"/>
  <c r="J487"/>
  <c r="I488"/>
  <c r="J488"/>
  <c r="I489"/>
  <c r="I491"/>
  <c r="J491"/>
  <c r="I492"/>
  <c r="J492"/>
  <c r="J494"/>
  <c r="I495"/>
  <c r="J495"/>
  <c r="I496"/>
  <c r="J496"/>
  <c r="I497"/>
  <c r="J497"/>
  <c r="I499"/>
  <c r="J499"/>
  <c r="I500"/>
  <c r="J500"/>
  <c r="I501"/>
  <c r="J501"/>
  <c r="I502"/>
  <c r="J502"/>
  <c r="I503"/>
  <c r="J503"/>
  <c r="I504"/>
  <c r="J504"/>
  <c r="I505"/>
  <c r="J505"/>
  <c r="I506"/>
  <c r="J506"/>
  <c r="I507"/>
  <c r="I508"/>
  <c r="J510"/>
  <c r="I511"/>
  <c r="J511"/>
  <c r="I513"/>
  <c r="J513"/>
  <c r="I514"/>
  <c r="J514"/>
  <c r="I515"/>
  <c r="J515"/>
  <c r="I516"/>
  <c r="J516"/>
  <c r="I517"/>
  <c r="J517"/>
  <c r="I518"/>
  <c r="J518"/>
  <c r="I519"/>
  <c r="J519"/>
  <c r="I520"/>
  <c r="J520"/>
  <c r="I521"/>
  <c r="J521"/>
  <c r="I522"/>
  <c r="J522"/>
  <c r="I523"/>
  <c r="J523"/>
  <c r="I524"/>
  <c r="J524"/>
  <c r="J525"/>
  <c r="I526"/>
  <c r="J526"/>
  <c r="I527"/>
  <c r="J527"/>
  <c r="I528"/>
  <c r="J528"/>
  <c r="I529"/>
  <c r="J529"/>
  <c r="I530"/>
  <c r="J530"/>
  <c r="I531"/>
  <c r="J531"/>
  <c r="I532"/>
  <c r="J532"/>
  <c r="I533"/>
  <c r="J533"/>
  <c r="J534"/>
  <c r="I535"/>
  <c r="I536"/>
  <c r="J536"/>
  <c r="I537"/>
  <c r="J537"/>
  <c r="I538"/>
  <c r="J538"/>
  <c r="I540"/>
  <c r="J540"/>
  <c r="I541"/>
  <c r="J541"/>
  <c r="I542"/>
  <c r="J542"/>
  <c r="I543"/>
  <c r="J5"/>
  <c r="J6" i="5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30"/>
  <c r="J31"/>
  <c r="J32"/>
  <c r="J32" i="1" s="1"/>
  <c r="J33" i="5"/>
  <c r="J33" i="1" s="1"/>
  <c r="J34" i="5"/>
  <c r="J35"/>
  <c r="J36"/>
  <c r="J37"/>
  <c r="J38"/>
  <c r="J39"/>
  <c r="J40"/>
  <c r="J41"/>
  <c r="J42"/>
  <c r="J43"/>
  <c r="J44"/>
  <c r="J45"/>
  <c r="J46"/>
  <c r="J47"/>
  <c r="J48"/>
  <c r="J49"/>
  <c r="J49" i="1" s="1"/>
  <c r="J50" i="5"/>
  <c r="J51"/>
  <c r="J52"/>
  <c r="J53"/>
  <c r="J54"/>
  <c r="J55"/>
  <c r="J56"/>
  <c r="J57"/>
  <c r="J57" i="1" s="1"/>
  <c r="J58" i="5"/>
  <c r="J59"/>
  <c r="J60"/>
  <c r="J61"/>
  <c r="J61" i="1" s="1"/>
  <c r="J62" i="5"/>
  <c r="J62" i="1" s="1"/>
  <c r="J64" i="5"/>
  <c r="J65"/>
  <c r="J65" i="1" s="1"/>
  <c r="J66" i="5"/>
  <c r="J67"/>
  <c r="J67" i="1" s="1"/>
  <c r="J68" i="5"/>
  <c r="J68" i="1" s="1"/>
  <c r="J69" i="5"/>
  <c r="J70"/>
  <c r="J71"/>
  <c r="J72"/>
  <c r="J73"/>
  <c r="J74"/>
  <c r="J74" i="1" s="1"/>
  <c r="J75" i="5"/>
  <c r="J75" i="1" s="1"/>
  <c r="J76" i="5"/>
  <c r="J77"/>
  <c r="J78"/>
  <c r="J79"/>
  <c r="J80"/>
  <c r="J81"/>
  <c r="J82"/>
  <c r="J84"/>
  <c r="J85"/>
  <c r="J85" i="1" s="1"/>
  <c r="J86" i="5"/>
  <c r="J87"/>
  <c r="J88"/>
  <c r="J89"/>
  <c r="J90"/>
  <c r="J91"/>
  <c r="J92"/>
  <c r="J93"/>
  <c r="J94"/>
  <c r="J95"/>
  <c r="J97"/>
  <c r="J98"/>
  <c r="J99"/>
  <c r="J100"/>
  <c r="J101"/>
  <c r="J102"/>
  <c r="J103"/>
  <c r="J104"/>
  <c r="J105"/>
  <c r="J106"/>
  <c r="J107"/>
  <c r="J109"/>
  <c r="J110"/>
  <c r="J111"/>
  <c r="J112"/>
  <c r="J113"/>
  <c r="J113" i="1" s="1"/>
  <c r="J114" i="5"/>
  <c r="J115"/>
  <c r="J116"/>
  <c r="J117"/>
  <c r="J118"/>
  <c r="J119"/>
  <c r="J120"/>
  <c r="J120" i="1" s="1"/>
  <c r="J121" i="5"/>
  <c r="J121" i="1" s="1"/>
  <c r="J122" i="5"/>
  <c r="J122" i="1" s="1"/>
  <c r="J123" i="5"/>
  <c r="J124"/>
  <c r="J125"/>
  <c r="J127"/>
  <c r="J128"/>
  <c r="J128" i="1" s="1"/>
  <c r="J129" i="5"/>
  <c r="J130"/>
  <c r="J131"/>
  <c r="J132"/>
  <c r="J133"/>
  <c r="J134"/>
  <c r="J135"/>
  <c r="J135" i="1" s="1"/>
  <c r="J136" i="5"/>
  <c r="J138"/>
  <c r="J139"/>
  <c r="J140"/>
  <c r="J141"/>
  <c r="J142"/>
  <c r="J143"/>
  <c r="J143" i="1" s="1"/>
  <c r="J144" i="5"/>
  <c r="J145"/>
  <c r="J146"/>
  <c r="J147"/>
  <c r="J147" i="1" s="1"/>
  <c r="J148" i="5"/>
  <c r="J149"/>
  <c r="J150"/>
  <c r="J150" i="1" s="1"/>
  <c r="J151" i="5"/>
  <c r="J152"/>
  <c r="J152" i="1" s="1"/>
  <c r="J154" i="5"/>
  <c r="J154" i="1" s="1"/>
  <c r="J155" i="5"/>
  <c r="J156"/>
  <c r="J157"/>
  <c r="J158"/>
  <c r="J159"/>
  <c r="J160"/>
  <c r="J162"/>
  <c r="J162" i="1" s="1"/>
  <c r="J163" i="5"/>
  <c r="J164"/>
  <c r="J165"/>
  <c r="J166"/>
  <c r="J166" i="1" s="1"/>
  <c r="J167" i="5"/>
  <c r="J167" i="1" s="1"/>
  <c r="J168" i="5"/>
  <c r="J170"/>
  <c r="J171"/>
  <c r="J172"/>
  <c r="J173"/>
  <c r="J174"/>
  <c r="J176"/>
  <c r="J177"/>
  <c r="J178"/>
  <c r="J179"/>
  <c r="J179" i="1" s="1"/>
  <c r="J180" i="5"/>
  <c r="J180" i="1" s="1"/>
  <c r="J181" i="5"/>
  <c r="J181" i="1" s="1"/>
  <c r="J182" i="5"/>
  <c r="J183"/>
  <c r="J184"/>
  <c r="J185"/>
  <c r="J185" i="1" s="1"/>
  <c r="J186" i="5"/>
  <c r="J186" i="1" s="1"/>
  <c r="J187" i="5"/>
  <c r="J188"/>
  <c r="J189"/>
  <c r="J190"/>
  <c r="J191"/>
  <c r="J192"/>
  <c r="J193"/>
  <c r="J194"/>
  <c r="J195"/>
  <c r="J196"/>
  <c r="J197"/>
  <c r="J198"/>
  <c r="J199"/>
  <c r="J200"/>
  <c r="J201"/>
  <c r="J202"/>
  <c r="J204"/>
  <c r="J204" i="1" s="1"/>
  <c r="J205" i="5"/>
  <c r="J206"/>
  <c r="J207"/>
  <c r="J208"/>
  <c r="J209"/>
  <c r="J210"/>
  <c r="J211"/>
  <c r="J211" i="1" s="1"/>
  <c r="J212" i="5"/>
  <c r="J213"/>
  <c r="J214"/>
  <c r="J215"/>
  <c r="J215" i="1" s="1"/>
  <c r="J216" i="5"/>
  <c r="J217"/>
  <c r="J218"/>
  <c r="J219"/>
  <c r="J220"/>
  <c r="J221"/>
  <c r="J221" i="1" s="1"/>
  <c r="J222" i="5"/>
  <c r="J223"/>
  <c r="J224"/>
  <c r="J225"/>
  <c r="J226"/>
  <c r="J227"/>
  <c r="J228"/>
  <c r="J229"/>
  <c r="J229" i="1" s="1"/>
  <c r="J230" i="5"/>
  <c r="J231"/>
  <c r="J232"/>
  <c r="J233"/>
  <c r="J234"/>
  <c r="J235"/>
  <c r="J235" i="1" s="1"/>
  <c r="J236" i="5"/>
  <c r="J236" i="1" s="1"/>
  <c r="J237" i="5"/>
  <c r="J238"/>
  <c r="J240"/>
  <c r="J240" i="1" s="1"/>
  <c r="J241" i="5"/>
  <c r="J241" i="1" s="1"/>
  <c r="J242" i="5"/>
  <c r="J242" i="1" s="1"/>
  <c r="J243" i="5"/>
  <c r="J244"/>
  <c r="J245"/>
  <c r="J246"/>
  <c r="J247"/>
  <c r="J249"/>
  <c r="J250"/>
  <c r="J250" i="1" s="1"/>
  <c r="J251" i="5"/>
  <c r="J251" i="1" s="1"/>
  <c r="J252" i="5"/>
  <c r="J252" i="1" s="1"/>
  <c r="J253" i="5"/>
  <c r="J254"/>
  <c r="J255"/>
  <c r="J256"/>
  <c r="J256" i="1" s="1"/>
  <c r="J257" i="5"/>
  <c r="J257" i="1" s="1"/>
  <c r="J258" i="5"/>
  <c r="J259"/>
  <c r="J260"/>
  <c r="J260" i="1" s="1"/>
  <c r="J261" i="5"/>
  <c r="J262"/>
  <c r="J262" i="1" s="1"/>
  <c r="J263" i="5"/>
  <c r="J264"/>
  <c r="J265"/>
  <c r="J266"/>
  <c r="J266" i="1" s="1"/>
  <c r="J267" i="5"/>
  <c r="J267" i="1" s="1"/>
  <c r="J268" i="5"/>
  <c r="J269"/>
  <c r="J270"/>
  <c r="J270" i="1" s="1"/>
  <c r="J271" i="5"/>
  <c r="J272"/>
  <c r="J273"/>
  <c r="J274"/>
  <c r="J275"/>
  <c r="J276"/>
  <c r="J276" i="1" s="1"/>
  <c r="J277" i="5"/>
  <c r="J278"/>
  <c r="J279"/>
  <c r="J280"/>
  <c r="J281"/>
  <c r="J282"/>
  <c r="J283"/>
  <c r="J284"/>
  <c r="J285"/>
  <c r="J286"/>
  <c r="J288"/>
  <c r="J289"/>
  <c r="J290"/>
  <c r="J290" i="1" s="1"/>
  <c r="J291" i="5"/>
  <c r="J292"/>
  <c r="J294"/>
  <c r="J295"/>
  <c r="J296"/>
  <c r="J297"/>
  <c r="J298"/>
  <c r="J299"/>
  <c r="J300"/>
  <c r="J301"/>
  <c r="J302"/>
  <c r="J304"/>
  <c r="J305"/>
  <c r="J306" i="1" s="1"/>
  <c r="J306" i="5"/>
  <c r="J307"/>
  <c r="J308" i="1" s="1"/>
  <c r="J308" i="5"/>
  <c r="J309" i="1" s="1"/>
  <c r="J309" i="5"/>
  <c r="J310" i="1" s="1"/>
  <c r="J310" i="5"/>
  <c r="J311" i="1" s="1"/>
  <c r="J311" i="5"/>
  <c r="J312" i="1" s="1"/>
  <c r="J312" i="5"/>
  <c r="J313"/>
  <c r="J314" i="1" s="1"/>
  <c r="J315" i="5"/>
  <c r="J316" i="1" s="1"/>
  <c r="J316" i="5"/>
  <c r="J317" i="1" s="1"/>
  <c r="J317" i="5"/>
  <c r="J318"/>
  <c r="J319"/>
  <c r="J320"/>
  <c r="J321"/>
  <c r="J322" i="1" s="1"/>
  <c r="J322" i="5"/>
  <c r="J323" i="1" s="1"/>
  <c r="J323" i="5"/>
  <c r="J324" i="1" s="1"/>
  <c r="J324" i="5"/>
  <c r="J325" i="1" s="1"/>
  <c r="J325" i="5"/>
  <c r="J326" i="1" s="1"/>
  <c r="J326" i="5"/>
  <c r="J327" i="1" s="1"/>
  <c r="J327" i="5"/>
  <c r="J328"/>
  <c r="J329"/>
  <c r="J330"/>
  <c r="J331" i="1" s="1"/>
  <c r="J331" i="5"/>
  <c r="J332" i="1" s="1"/>
  <c r="J332" i="5"/>
  <c r="J333"/>
  <c r="J334" i="1" s="1"/>
  <c r="J334" i="5"/>
  <c r="J335"/>
  <c r="J336"/>
  <c r="J338"/>
  <c r="J339" i="1" s="1"/>
  <c r="J339" i="5"/>
  <c r="J340"/>
  <c r="J341"/>
  <c r="J342"/>
  <c r="J343"/>
  <c r="J344" i="1" s="1"/>
  <c r="J344" i="5"/>
  <c r="J345"/>
  <c r="J346"/>
  <c r="J347"/>
  <c r="J348"/>
  <c r="J349"/>
  <c r="J350" i="1" s="1"/>
  <c r="J350" i="5"/>
  <c r="J351"/>
  <c r="J352" i="1" s="1"/>
  <c r="J353" i="5"/>
  <c r="J354"/>
  <c r="J355"/>
  <c r="J356"/>
  <c r="J357"/>
  <c r="J358"/>
  <c r="J359"/>
  <c r="J360"/>
  <c r="J361"/>
  <c r="J362"/>
  <c r="J363"/>
  <c r="J364"/>
  <c r="J365"/>
  <c r="J366"/>
  <c r="J368"/>
  <c r="J369"/>
  <c r="J370"/>
  <c r="J371"/>
  <c r="J372"/>
  <c r="J373" i="1" s="1"/>
  <c r="J373" i="5"/>
  <c r="J374" i="1" s="1"/>
  <c r="J374" i="5"/>
  <c r="J375"/>
  <c r="J376"/>
  <c r="J377"/>
  <c r="J378"/>
  <c r="J379"/>
  <c r="J380" i="1" s="1"/>
  <c r="J380" i="5"/>
  <c r="J382"/>
  <c r="J383"/>
  <c r="J384"/>
  <c r="J385"/>
  <c r="J386"/>
  <c r="J387"/>
  <c r="J388" i="1" s="1"/>
  <c r="J388" i="5"/>
  <c r="J389"/>
  <c r="J390" i="1" s="1"/>
  <c r="J390" i="5"/>
  <c r="J391"/>
  <c r="J393"/>
  <c r="J394"/>
  <c r="J395"/>
  <c r="J396"/>
  <c r="J397"/>
  <c r="J399"/>
  <c r="J400"/>
  <c r="J401" i="1" s="1"/>
  <c r="J401" i="5"/>
  <c r="J402" i="1" s="1"/>
  <c r="J402" i="5"/>
  <c r="J403" i="1" s="1"/>
  <c r="J403" i="5"/>
  <c r="J404" i="1" s="1"/>
  <c r="J404" i="5"/>
  <c r="J405" i="1" s="1"/>
  <c r="J405" i="5"/>
  <c r="J406" i="1" s="1"/>
  <c r="J406" i="5"/>
  <c r="J407" i="1" s="1"/>
  <c r="J407" i="5"/>
  <c r="J408" i="1" s="1"/>
  <c r="J408" i="5"/>
  <c r="J409" i="1" s="1"/>
  <c r="J409" i="5"/>
  <c r="J410" i="1" s="1"/>
  <c r="J410" i="5"/>
  <c r="J411" i="1" s="1"/>
  <c r="J411" i="5"/>
  <c r="J412"/>
  <c r="J413" i="1" s="1"/>
  <c r="J413" i="5"/>
  <c r="J414" i="1" s="1"/>
  <c r="J415" i="5"/>
  <c r="J416"/>
  <c r="J417"/>
  <c r="J418"/>
  <c r="J419"/>
  <c r="J420"/>
  <c r="J421"/>
  <c r="J422"/>
  <c r="J423" i="1" s="1"/>
  <c r="J423" i="5"/>
  <c r="J424"/>
  <c r="J425"/>
  <c r="J426" i="1" s="1"/>
  <c r="J426" i="5"/>
  <c r="J427" i="1" s="1"/>
  <c r="J427" i="5"/>
  <c r="J429"/>
  <c r="J430"/>
  <c r="J431"/>
  <c r="J432"/>
  <c r="J433"/>
  <c r="J434"/>
  <c r="J435"/>
  <c r="J436"/>
  <c r="J437"/>
  <c r="J438" i="1" s="1"/>
  <c r="J438" i="5"/>
  <c r="J439"/>
  <c r="J440"/>
  <c r="J441"/>
  <c r="J442"/>
  <c r="J443"/>
  <c r="J444"/>
  <c r="J445"/>
  <c r="J446"/>
  <c r="J447"/>
  <c r="J448"/>
  <c r="J449"/>
  <c r="J450"/>
  <c r="J451"/>
  <c r="J452" i="1" s="1"/>
  <c r="J452" i="5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2"/>
  <c r="J473"/>
  <c r="J474"/>
  <c r="J475"/>
  <c r="J476"/>
  <c r="J477"/>
  <c r="J479"/>
  <c r="J480"/>
  <c r="J481"/>
  <c r="J482"/>
  <c r="J483"/>
  <c r="J484" i="1" s="1"/>
  <c r="J484" i="5"/>
  <c r="J486"/>
  <c r="J487"/>
  <c r="J488"/>
  <c r="J489" i="1" s="1"/>
  <c r="J489" i="5"/>
  <c r="J490" i="1" s="1"/>
  <c r="J490" i="5"/>
  <c r="J491"/>
  <c r="J492"/>
  <c r="J493" i="1" s="1"/>
  <c r="J493" i="5"/>
  <c r="J494"/>
  <c r="J495"/>
  <c r="J496"/>
  <c r="J498"/>
  <c r="J499"/>
  <c r="J500"/>
  <c r="J501"/>
  <c r="J502"/>
  <c r="J503"/>
  <c r="J504"/>
  <c r="J505"/>
  <c r="J506"/>
  <c r="J507" i="1" s="1"/>
  <c r="J507" i="5"/>
  <c r="J508" i="1" s="1"/>
  <c r="J509" i="5"/>
  <c r="J510"/>
  <c r="J511"/>
  <c r="J512" i="1" s="1"/>
  <c r="J512" i="5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 i="1" s="1"/>
  <c r="J535" i="5"/>
  <c r="J536"/>
  <c r="J537"/>
  <c r="J539"/>
  <c r="J540"/>
  <c r="J541"/>
  <c r="J542"/>
  <c r="J543"/>
  <c r="J544"/>
  <c r="J545"/>
  <c r="J546"/>
  <c r="J547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30"/>
  <c r="I31"/>
  <c r="I32"/>
  <c r="I32" i="1" s="1"/>
  <c r="I33" i="5"/>
  <c r="I33" i="1" s="1"/>
  <c r="I34" i="5"/>
  <c r="I35"/>
  <c r="I36"/>
  <c r="I37"/>
  <c r="I38"/>
  <c r="I39"/>
  <c r="I40"/>
  <c r="I41"/>
  <c r="I42"/>
  <c r="I43"/>
  <c r="I44"/>
  <c r="I45"/>
  <c r="I46"/>
  <c r="I47"/>
  <c r="I48"/>
  <c r="I49"/>
  <c r="I49" i="1" s="1"/>
  <c r="I50" i="5"/>
  <c r="I51"/>
  <c r="I52"/>
  <c r="I53"/>
  <c r="I54"/>
  <c r="I55"/>
  <c r="I56"/>
  <c r="I57"/>
  <c r="I57" i="1" s="1"/>
  <c r="I58" i="5"/>
  <c r="I59"/>
  <c r="I60"/>
  <c r="I61"/>
  <c r="I61" i="1" s="1"/>
  <c r="I62" i="5"/>
  <c r="I62" i="1" s="1"/>
  <c r="I64" i="5"/>
  <c r="I65"/>
  <c r="I65" i="1" s="1"/>
  <c r="I66" i="5"/>
  <c r="I67"/>
  <c r="I67" i="1" s="1"/>
  <c r="I68" i="5"/>
  <c r="I68" i="1" s="1"/>
  <c r="I69" i="5"/>
  <c r="I70"/>
  <c r="I71"/>
  <c r="I72"/>
  <c r="I73"/>
  <c r="I74"/>
  <c r="I74" i="1" s="1"/>
  <c r="I75" i="5"/>
  <c r="I75" i="1" s="1"/>
  <c r="I76" i="5"/>
  <c r="I77"/>
  <c r="I78"/>
  <c r="I79"/>
  <c r="I80"/>
  <c r="I81"/>
  <c r="I82"/>
  <c r="I84"/>
  <c r="I84" i="1" s="1"/>
  <c r="I85" i="5"/>
  <c r="I85" i="1" s="1"/>
  <c r="I86" i="5"/>
  <c r="I87"/>
  <c r="I88"/>
  <c r="I89"/>
  <c r="I90"/>
  <c r="I91"/>
  <c r="I92"/>
  <c r="I93"/>
  <c r="I94"/>
  <c r="I95"/>
  <c r="I95" i="1" s="1"/>
  <c r="I97" i="5"/>
  <c r="I98"/>
  <c r="I99"/>
  <c r="I100"/>
  <c r="I101"/>
  <c r="I102"/>
  <c r="I103"/>
  <c r="I104"/>
  <c r="I105"/>
  <c r="I106"/>
  <c r="I107"/>
  <c r="I109"/>
  <c r="I110"/>
  <c r="I111"/>
  <c r="I112"/>
  <c r="I113"/>
  <c r="I113" i="1" s="1"/>
  <c r="I114" i="5"/>
  <c r="I115"/>
  <c r="I116"/>
  <c r="I117"/>
  <c r="I118"/>
  <c r="I119"/>
  <c r="I120"/>
  <c r="I120" i="1" s="1"/>
  <c r="I121" i="5"/>
  <c r="I122"/>
  <c r="I122" i="1" s="1"/>
  <c r="I123" i="5"/>
  <c r="I124"/>
  <c r="I125"/>
  <c r="I127"/>
  <c r="I128"/>
  <c r="I128" i="1" s="1"/>
  <c r="I129" i="5"/>
  <c r="I130"/>
  <c r="I131"/>
  <c r="I132"/>
  <c r="I133"/>
  <c r="I134"/>
  <c r="I135"/>
  <c r="I135" i="1" s="1"/>
  <c r="I136" i="5"/>
  <c r="I138"/>
  <c r="I138" i="1" s="1"/>
  <c r="I139" i="5"/>
  <c r="I140"/>
  <c r="I141"/>
  <c r="I142"/>
  <c r="I143"/>
  <c r="I143" i="1" s="1"/>
  <c r="I144" i="5"/>
  <c r="I145"/>
  <c r="I146"/>
  <c r="I147"/>
  <c r="I148"/>
  <c r="I149"/>
  <c r="I150"/>
  <c r="I151"/>
  <c r="I152"/>
  <c r="I152" i="1" s="1"/>
  <c r="I156" i="5"/>
  <c r="I157"/>
  <c r="I158"/>
  <c r="I159"/>
  <c r="I160"/>
  <c r="I162"/>
  <c r="I162" i="1" s="1"/>
  <c r="I163" i="5"/>
  <c r="I164"/>
  <c r="I165"/>
  <c r="I166"/>
  <c r="I166" i="1" s="1"/>
  <c r="I167" i="5"/>
  <c r="I167" i="1" s="1"/>
  <c r="I168" i="5"/>
  <c r="I170"/>
  <c r="I171"/>
  <c r="I172"/>
  <c r="I173"/>
  <c r="I174"/>
  <c r="I176"/>
  <c r="I177"/>
  <c r="I178"/>
  <c r="I179"/>
  <c r="I179" i="1" s="1"/>
  <c r="I180" i="5"/>
  <c r="I180" i="1" s="1"/>
  <c r="I181" i="5"/>
  <c r="I182"/>
  <c r="I183"/>
  <c r="I184"/>
  <c r="I185"/>
  <c r="I185" i="1" s="1"/>
  <c r="I186" i="5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40"/>
  <c r="I240" i="1" s="1"/>
  <c r="I241" i="5"/>
  <c r="I241" i="1" s="1"/>
  <c r="I242" i="5"/>
  <c r="I242" i="1" s="1"/>
  <c r="I243" i="5"/>
  <c r="I244"/>
  <c r="I245"/>
  <c r="I246"/>
  <c r="I247"/>
  <c r="I249"/>
  <c r="I250"/>
  <c r="I251"/>
  <c r="I252"/>
  <c r="I252" i="1" s="1"/>
  <c r="I253" i="5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8"/>
  <c r="I289"/>
  <c r="I290"/>
  <c r="I291"/>
  <c r="I292"/>
  <c r="I294"/>
  <c r="I295"/>
  <c r="I296"/>
  <c r="I297"/>
  <c r="I298"/>
  <c r="I299"/>
  <c r="I300"/>
  <c r="I301"/>
  <c r="I302"/>
  <c r="I304"/>
  <c r="I305"/>
  <c r="I306"/>
  <c r="I307"/>
  <c r="I308"/>
  <c r="I309"/>
  <c r="I310" i="1" s="1"/>
  <c r="I310" i="5"/>
  <c r="I311"/>
  <c r="I312"/>
  <c r="I313"/>
  <c r="I314" i="1" s="1"/>
  <c r="I315" i="5"/>
  <c r="I316" i="1" s="1"/>
  <c r="I316" i="5"/>
  <c r="I317" i="1" s="1"/>
  <c r="I317" i="5"/>
  <c r="I318" i="1" s="1"/>
  <c r="I318" i="5"/>
  <c r="I319"/>
  <c r="I320"/>
  <c r="I321"/>
  <c r="I322" i="1" s="1"/>
  <c r="I322" i="5"/>
  <c r="I323" i="1" s="1"/>
  <c r="I323" i="5"/>
  <c r="I324" i="1" s="1"/>
  <c r="I324" i="5"/>
  <c r="I325"/>
  <c r="I326" i="1" s="1"/>
  <c r="I326" i="5"/>
  <c r="I327"/>
  <c r="I328"/>
  <c r="I329"/>
  <c r="I330"/>
  <c r="I331" i="1" s="1"/>
  <c r="I331" i="5"/>
  <c r="I332" i="1" s="1"/>
  <c r="I332" i="5"/>
  <c r="I333"/>
  <c r="I334" i="1" s="1"/>
  <c r="I334" i="5"/>
  <c r="I335"/>
  <c r="I336"/>
  <c r="I338"/>
  <c r="I339"/>
  <c r="I340"/>
  <c r="I341"/>
  <c r="I342"/>
  <c r="I343"/>
  <c r="I344" i="1" s="1"/>
  <c r="I344" i="5"/>
  <c r="I345"/>
  <c r="I346"/>
  <c r="I347"/>
  <c r="I348"/>
  <c r="I349"/>
  <c r="I350" i="1" s="1"/>
  <c r="I350" i="5"/>
  <c r="I351"/>
  <c r="I352" i="1" s="1"/>
  <c r="I353" i="5"/>
  <c r="I354"/>
  <c r="I355"/>
  <c r="I356"/>
  <c r="I357"/>
  <c r="I358"/>
  <c r="I359"/>
  <c r="I360"/>
  <c r="I361"/>
  <c r="I362"/>
  <c r="I363"/>
  <c r="I364"/>
  <c r="I365"/>
  <c r="I366"/>
  <c r="I368"/>
  <c r="I369"/>
  <c r="I370"/>
  <c r="I371"/>
  <c r="I372"/>
  <c r="I373"/>
  <c r="I374" i="1" s="1"/>
  <c r="I374" i="5"/>
  <c r="I375"/>
  <c r="I376"/>
  <c r="I377"/>
  <c r="I378"/>
  <c r="I379"/>
  <c r="I380"/>
  <c r="I382"/>
  <c r="I383"/>
  <c r="I384"/>
  <c r="I385"/>
  <c r="I386"/>
  <c r="I387"/>
  <c r="I388"/>
  <c r="I389"/>
  <c r="I390"/>
  <c r="I391"/>
  <c r="I393"/>
  <c r="I394"/>
  <c r="I395"/>
  <c r="I396"/>
  <c r="I397"/>
  <c r="I399"/>
  <c r="I400" i="1" s="1"/>
  <c r="I400" i="5"/>
  <c r="I401" i="1" s="1"/>
  <c r="I401" i="5"/>
  <c r="I402" i="1" s="1"/>
  <c r="I402" i="5"/>
  <c r="I403"/>
  <c r="I404" i="1" s="1"/>
  <c r="I404" i="5"/>
  <c r="I405" i="1" s="1"/>
  <c r="I405" i="5"/>
  <c r="I406"/>
  <c r="I407"/>
  <c r="I408" i="1" s="1"/>
  <c r="I408" i="5"/>
  <c r="I409"/>
  <c r="I410"/>
  <c r="I411" i="1" s="1"/>
  <c r="I411" i="5"/>
  <c r="I412" i="1" s="1"/>
  <c r="I412" i="5"/>
  <c r="I413" i="1" s="1"/>
  <c r="I413" i="5"/>
  <c r="I414" i="1" s="1"/>
  <c r="I415" i="5"/>
  <c r="I416"/>
  <c r="I417"/>
  <c r="I418"/>
  <c r="I419"/>
  <c r="I420"/>
  <c r="I421"/>
  <c r="I422" i="1" s="1"/>
  <c r="I422" i="5"/>
  <c r="I423"/>
  <c r="I424"/>
  <c r="I425"/>
  <c r="I426"/>
  <c r="I427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4"/>
  <c r="I455"/>
  <c r="I456"/>
  <c r="I457"/>
  <c r="I458"/>
  <c r="I459"/>
  <c r="I460" i="1" s="1"/>
  <c r="I460" i="5"/>
  <c r="I461"/>
  <c r="I462"/>
  <c r="I463"/>
  <c r="I464"/>
  <c r="I465"/>
  <c r="I466"/>
  <c r="I467"/>
  <c r="I468"/>
  <c r="I469"/>
  <c r="I470"/>
  <c r="I472"/>
  <c r="I473"/>
  <c r="I474"/>
  <c r="I475"/>
  <c r="I476"/>
  <c r="I477"/>
  <c r="I479"/>
  <c r="I480"/>
  <c r="I481"/>
  <c r="I482"/>
  <c r="I483"/>
  <c r="I484"/>
  <c r="I486"/>
  <c r="I487"/>
  <c r="I488"/>
  <c r="I489"/>
  <c r="I490" i="1" s="1"/>
  <c r="I490" i="5"/>
  <c r="I491"/>
  <c r="I492"/>
  <c r="I493" i="1" s="1"/>
  <c r="I493" i="5"/>
  <c r="I494" i="1" s="1"/>
  <c r="I494" i="5"/>
  <c r="I495"/>
  <c r="I496"/>
  <c r="I498"/>
  <c r="I499"/>
  <c r="I500"/>
  <c r="I501"/>
  <c r="I502"/>
  <c r="I503"/>
  <c r="I504"/>
  <c r="I505"/>
  <c r="I506"/>
  <c r="I507"/>
  <c r="I509"/>
  <c r="I510" i="1" s="1"/>
  <c r="I510" i="5"/>
  <c r="I511"/>
  <c r="I512" i="1" s="1"/>
  <c r="I512" i="5"/>
  <c r="I513"/>
  <c r="I514"/>
  <c r="I515"/>
  <c r="I516"/>
  <c r="I517"/>
  <c r="I518"/>
  <c r="I519"/>
  <c r="I520"/>
  <c r="I521"/>
  <c r="I522"/>
  <c r="I523"/>
  <c r="I524"/>
  <c r="I525" i="1" s="1"/>
  <c r="I525" i="5"/>
  <c r="I526"/>
  <c r="I527"/>
  <c r="I528"/>
  <c r="I529"/>
  <c r="I530"/>
  <c r="I531"/>
  <c r="I532"/>
  <c r="I533"/>
  <c r="I534" i="1" s="1"/>
  <c r="I534" i="5"/>
  <c r="I535"/>
  <c r="I536"/>
  <c r="I537"/>
  <c r="I539"/>
  <c r="I540"/>
  <c r="I541"/>
  <c r="I542"/>
  <c r="I543"/>
  <c r="I544"/>
  <c r="I545"/>
  <c r="I546"/>
  <c r="I547"/>
  <c r="G508"/>
  <c r="F508"/>
  <c r="G497"/>
  <c r="F497"/>
  <c r="G485"/>
  <c r="F485"/>
  <c r="G478"/>
  <c r="F478"/>
  <c r="G471"/>
  <c r="F471"/>
  <c r="G453"/>
  <c r="F453"/>
  <c r="G428"/>
  <c r="F428"/>
  <c r="G414"/>
  <c r="F414"/>
  <c r="G392"/>
  <c r="F392"/>
  <c r="G381"/>
  <c r="F381"/>
  <c r="G367"/>
  <c r="F367"/>
  <c r="G352"/>
  <c r="F352"/>
  <c r="G337"/>
  <c r="F337"/>
  <c r="G314"/>
  <c r="F314"/>
  <c r="G303"/>
  <c r="F303"/>
  <c r="G293"/>
  <c r="F293"/>
  <c r="G287"/>
  <c r="F287"/>
  <c r="G248"/>
  <c r="F248"/>
  <c r="G239"/>
  <c r="F239"/>
  <c r="G203"/>
  <c r="F203"/>
  <c r="G175"/>
  <c r="F175"/>
  <c r="G169"/>
  <c r="F169"/>
  <c r="G161"/>
  <c r="F161"/>
  <c r="G153"/>
  <c r="F153"/>
  <c r="G137"/>
  <c r="F137"/>
  <c r="G126"/>
  <c r="F126"/>
  <c r="G108"/>
  <c r="F108"/>
  <c r="G96"/>
  <c r="F96"/>
  <c r="G83"/>
  <c r="F83"/>
  <c r="G63"/>
  <c r="F63"/>
  <c r="G29"/>
  <c r="F29"/>
  <c r="G5"/>
  <c r="F5"/>
  <c r="E508"/>
  <c r="D508"/>
  <c r="E497"/>
  <c r="J497" s="1"/>
  <c r="J498" i="1" s="1"/>
  <c r="D497" i="5"/>
  <c r="E485"/>
  <c r="D485"/>
  <c r="E478"/>
  <c r="J478" s="1"/>
  <c r="D478"/>
  <c r="I478" s="1"/>
  <c r="E471"/>
  <c r="J471" s="1"/>
  <c r="J472" i="1" s="1"/>
  <c r="D471" i="5"/>
  <c r="I471" s="1"/>
  <c r="E453"/>
  <c r="D453"/>
  <c r="E428"/>
  <c r="J428" s="1"/>
  <c r="J429" i="1" s="1"/>
  <c r="D428" i="5"/>
  <c r="I428" s="1"/>
  <c r="E414"/>
  <c r="D414"/>
  <c r="I414" s="1"/>
  <c r="I415" i="1" s="1"/>
  <c r="E392" i="5"/>
  <c r="J392" s="1"/>
  <c r="D392"/>
  <c r="I392" s="1"/>
  <c r="E381"/>
  <c r="J381" s="1"/>
  <c r="J382" i="1" s="1"/>
  <c r="D381" i="5"/>
  <c r="I381" s="1"/>
  <c r="E367"/>
  <c r="D367"/>
  <c r="E352"/>
  <c r="J352" s="1"/>
  <c r="D352"/>
  <c r="I352" s="1"/>
  <c r="E337"/>
  <c r="D337"/>
  <c r="E314"/>
  <c r="D314"/>
  <c r="E303"/>
  <c r="D303"/>
  <c r="E293"/>
  <c r="J293" s="1"/>
  <c r="J293" i="1" s="1"/>
  <c r="D293" i="5"/>
  <c r="I293" s="1"/>
  <c r="E287"/>
  <c r="J287" s="1"/>
  <c r="J287" i="1" s="1"/>
  <c r="D287" i="5"/>
  <c r="I287" s="1"/>
  <c r="E248"/>
  <c r="J248" s="1"/>
  <c r="J248" i="1" s="1"/>
  <c r="D248" i="5"/>
  <c r="I248" s="1"/>
  <c r="I248" i="1" s="1"/>
  <c r="E239" i="5"/>
  <c r="D239"/>
  <c r="E203"/>
  <c r="J203" s="1"/>
  <c r="J203" i="1" s="1"/>
  <c r="D203" i="5"/>
  <c r="E175"/>
  <c r="J175" s="1"/>
  <c r="J175" i="1" s="1"/>
  <c r="D175" i="5"/>
  <c r="I175" s="1"/>
  <c r="I175" i="1" s="1"/>
  <c r="E169" i="5"/>
  <c r="J169" s="1"/>
  <c r="D169"/>
  <c r="I169" s="1"/>
  <c r="E161"/>
  <c r="D161"/>
  <c r="I161" s="1"/>
  <c r="I161" i="1" s="1"/>
  <c r="E153" i="5"/>
  <c r="J153" s="1"/>
  <c r="J153" i="1" s="1"/>
  <c r="D153" i="5"/>
  <c r="I153" s="1"/>
  <c r="I153" i="1" s="1"/>
  <c r="E137" i="5"/>
  <c r="D137"/>
  <c r="E126"/>
  <c r="D126"/>
  <c r="E108"/>
  <c r="D108"/>
  <c r="E96"/>
  <c r="J96" s="1"/>
  <c r="D96"/>
  <c r="I96" s="1"/>
  <c r="E83"/>
  <c r="D83"/>
  <c r="E63"/>
  <c r="D63"/>
  <c r="E29"/>
  <c r="D29"/>
  <c r="U539" i="1"/>
  <c r="V539"/>
  <c r="T539"/>
  <c r="U509"/>
  <c r="V509"/>
  <c r="T509"/>
  <c r="U498"/>
  <c r="V498"/>
  <c r="T498"/>
  <c r="U486"/>
  <c r="V486"/>
  <c r="T486"/>
  <c r="U479"/>
  <c r="V479"/>
  <c r="T479"/>
  <c r="U472"/>
  <c r="V472"/>
  <c r="T472"/>
  <c r="U454"/>
  <c r="V454"/>
  <c r="T454"/>
  <c r="U429"/>
  <c r="V429"/>
  <c r="T429"/>
  <c r="U415"/>
  <c r="V415"/>
  <c r="T415"/>
  <c r="U399"/>
  <c r="V399"/>
  <c r="T399"/>
  <c r="U393"/>
  <c r="V393"/>
  <c r="T393"/>
  <c r="U382"/>
  <c r="V382"/>
  <c r="T382"/>
  <c r="U368"/>
  <c r="V368"/>
  <c r="T368"/>
  <c r="U353"/>
  <c r="V353"/>
  <c r="T353"/>
  <c r="U338"/>
  <c r="V338"/>
  <c r="T338"/>
  <c r="U315"/>
  <c r="V315"/>
  <c r="T315"/>
  <c r="U304"/>
  <c r="V304"/>
  <c r="T304"/>
  <c r="U293"/>
  <c r="V293"/>
  <c r="T293"/>
  <c r="U287"/>
  <c r="V287"/>
  <c r="T287"/>
  <c r="U248"/>
  <c r="V248"/>
  <c r="T248"/>
  <c r="U239"/>
  <c r="V239"/>
  <c r="T239"/>
  <c r="U203"/>
  <c r="V203"/>
  <c r="T203"/>
  <c r="U175"/>
  <c r="V175"/>
  <c r="T175"/>
  <c r="U169"/>
  <c r="V169"/>
  <c r="T169"/>
  <c r="U161"/>
  <c r="V161"/>
  <c r="T161"/>
  <c r="U153"/>
  <c r="V153"/>
  <c r="T153"/>
  <c r="U137"/>
  <c r="V137"/>
  <c r="T137"/>
  <c r="U126"/>
  <c r="V126"/>
  <c r="T126"/>
  <c r="U108"/>
  <c r="V108"/>
  <c r="T108"/>
  <c r="U96"/>
  <c r="V96"/>
  <c r="T96"/>
  <c r="U83"/>
  <c r="V83"/>
  <c r="T83"/>
  <c r="U63"/>
  <c r="V63"/>
  <c r="T63"/>
  <c r="U29"/>
  <c r="V29"/>
  <c r="T29"/>
  <c r="U5"/>
  <c r="V5"/>
  <c r="W5" s="1"/>
  <c r="T5"/>
  <c r="E509"/>
  <c r="F509"/>
  <c r="G509"/>
  <c r="H509"/>
  <c r="K509"/>
  <c r="E498"/>
  <c r="F498"/>
  <c r="G498"/>
  <c r="H498"/>
  <c r="K498"/>
  <c r="E486"/>
  <c r="F486"/>
  <c r="G486"/>
  <c r="H486"/>
  <c r="K486"/>
  <c r="E479"/>
  <c r="F479"/>
  <c r="G479"/>
  <c r="H479"/>
  <c r="K479"/>
  <c r="E472"/>
  <c r="F472"/>
  <c r="G472"/>
  <c r="H472"/>
  <c r="K472"/>
  <c r="E454"/>
  <c r="F454"/>
  <c r="G454"/>
  <c r="H454"/>
  <c r="K454"/>
  <c r="E429"/>
  <c r="F429"/>
  <c r="G429"/>
  <c r="H429"/>
  <c r="K429"/>
  <c r="E415"/>
  <c r="F415"/>
  <c r="G415"/>
  <c r="H415"/>
  <c r="K415"/>
  <c r="E393"/>
  <c r="F393"/>
  <c r="G393"/>
  <c r="H393"/>
  <c r="K393"/>
  <c r="E382"/>
  <c r="F382"/>
  <c r="G382"/>
  <c r="H382"/>
  <c r="K382"/>
  <c r="E368"/>
  <c r="F368"/>
  <c r="G368"/>
  <c r="H368"/>
  <c r="K368"/>
  <c r="E353"/>
  <c r="F353"/>
  <c r="G353"/>
  <c r="H353"/>
  <c r="K353"/>
  <c r="E338"/>
  <c r="F338"/>
  <c r="G338"/>
  <c r="H338"/>
  <c r="K338"/>
  <c r="E315"/>
  <c r="F315"/>
  <c r="G315"/>
  <c r="H315"/>
  <c r="K315"/>
  <c r="E304"/>
  <c r="F304"/>
  <c r="G304"/>
  <c r="H304"/>
  <c r="K304"/>
  <c r="E293"/>
  <c r="F293"/>
  <c r="G293"/>
  <c r="H293"/>
  <c r="K293"/>
  <c r="E287"/>
  <c r="F287"/>
  <c r="G287"/>
  <c r="H287"/>
  <c r="K287"/>
  <c r="E248"/>
  <c r="F248"/>
  <c r="G248"/>
  <c r="H248"/>
  <c r="K248"/>
  <c r="E239"/>
  <c r="F239"/>
  <c r="G239"/>
  <c r="H239"/>
  <c r="K239"/>
  <c r="E203"/>
  <c r="F203"/>
  <c r="G203"/>
  <c r="H203"/>
  <c r="K203"/>
  <c r="E175"/>
  <c r="F175"/>
  <c r="G175"/>
  <c r="H175"/>
  <c r="K175"/>
  <c r="E169"/>
  <c r="F169"/>
  <c r="G169"/>
  <c r="H169"/>
  <c r="K169"/>
  <c r="E161"/>
  <c r="F161"/>
  <c r="G161"/>
  <c r="H161"/>
  <c r="K161"/>
  <c r="E153"/>
  <c r="F153"/>
  <c r="G153"/>
  <c r="H153"/>
  <c r="K153"/>
  <c r="E137"/>
  <c r="F137"/>
  <c r="G137"/>
  <c r="H137"/>
  <c r="K137"/>
  <c r="E126"/>
  <c r="F126"/>
  <c r="G126"/>
  <c r="H126"/>
  <c r="K126"/>
  <c r="E108"/>
  <c r="F108"/>
  <c r="G108"/>
  <c r="H108"/>
  <c r="K108"/>
  <c r="E96"/>
  <c r="F96"/>
  <c r="G96"/>
  <c r="H96"/>
  <c r="K96"/>
  <c r="E83"/>
  <c r="F83"/>
  <c r="G83"/>
  <c r="H83"/>
  <c r="K83"/>
  <c r="E63"/>
  <c r="F63"/>
  <c r="G63"/>
  <c r="H63"/>
  <c r="K63"/>
  <c r="E29"/>
  <c r="F29"/>
  <c r="G29"/>
  <c r="H29"/>
  <c r="K29"/>
  <c r="E5"/>
  <c r="F5"/>
  <c r="G5"/>
  <c r="H5"/>
  <c r="K5"/>
  <c r="E550" l="1"/>
  <c r="K550"/>
  <c r="F550"/>
  <c r="H550"/>
  <c r="D550"/>
  <c r="G550"/>
  <c r="J539"/>
  <c r="O472"/>
  <c r="I399"/>
  <c r="O479"/>
  <c r="J399"/>
  <c r="I539"/>
  <c r="J508" i="5"/>
  <c r="J509" i="1" s="1"/>
  <c r="I508" i="5"/>
  <c r="I509" i="1" s="1"/>
  <c r="I497" i="5"/>
  <c r="I498" i="1" s="1"/>
  <c r="I485" i="5"/>
  <c r="I486" i="1" s="1"/>
  <c r="J485" i="5"/>
  <c r="J486" i="1" s="1"/>
  <c r="J414" i="5"/>
  <c r="J415" i="1" s="1"/>
  <c r="J453" i="5"/>
  <c r="J454" i="1" s="1"/>
  <c r="I453" i="5"/>
  <c r="I454" i="1" s="1"/>
  <c r="J367" i="5"/>
  <c r="J368" i="1" s="1"/>
  <c r="I367" i="5"/>
  <c r="I368" i="1" s="1"/>
  <c r="J337" i="5"/>
  <c r="J338" i="1" s="1"/>
  <c r="I337" i="5"/>
  <c r="I338" i="1" s="1"/>
  <c r="J314" i="5"/>
  <c r="J315" i="1" s="1"/>
  <c r="I314" i="5"/>
  <c r="I315" i="1" s="1"/>
  <c r="J303" i="5"/>
  <c r="J304" i="1" s="1"/>
  <c r="I303" i="5"/>
  <c r="I304" i="1" s="1"/>
  <c r="J239" i="5"/>
  <c r="J239" i="1" s="1"/>
  <c r="I239" i="5"/>
  <c r="I239" i="1" s="1"/>
  <c r="J161" i="5"/>
  <c r="J161" i="1" s="1"/>
  <c r="I137" i="5"/>
  <c r="I137" i="1" s="1"/>
  <c r="J137" i="5"/>
  <c r="J137" i="1" s="1"/>
  <c r="I108" i="5"/>
  <c r="I108" i="1" s="1"/>
  <c r="J108" i="5"/>
  <c r="J108" i="1" s="1"/>
  <c r="J63" i="5"/>
  <c r="J63" i="1" s="1"/>
  <c r="I63" i="5"/>
  <c r="I63" i="1" s="1"/>
  <c r="J83" i="5"/>
  <c r="J83" i="1" s="1"/>
  <c r="I83" i="5"/>
  <c r="I83" i="1" s="1"/>
  <c r="J126" i="5"/>
  <c r="J126" i="1" s="1"/>
  <c r="I126" i="5"/>
  <c r="I126" i="1" s="1"/>
  <c r="J29" i="5"/>
  <c r="J29" i="1" s="1"/>
  <c r="I29" i="5"/>
  <c r="I29" i="1" s="1"/>
  <c r="J398" i="5"/>
  <c r="I398"/>
  <c r="E5"/>
  <c r="J5" s="1"/>
  <c r="I550" i="1" l="1"/>
  <c r="J550"/>
  <c r="N23" i="2"/>
  <c r="N16"/>
  <c r="N40" s="1"/>
  <c r="N41" s="1"/>
  <c r="O96" i="1" l="1"/>
  <c r="O126"/>
  <c r="O137"/>
  <c r="O153"/>
  <c r="O203"/>
  <c r="O293"/>
  <c r="O315"/>
  <c r="O353"/>
  <c r="O368"/>
  <c r="O393"/>
  <c r="O486"/>
  <c r="O5"/>
  <c r="L7" i="2"/>
  <c r="L8"/>
  <c r="O63" i="1" s="1"/>
  <c r="L9" i="2"/>
  <c r="O83" i="1" s="1"/>
  <c r="L10" i="2"/>
  <c r="L11"/>
  <c r="O108" i="1" s="1"/>
  <c r="L12" i="2"/>
  <c r="L13"/>
  <c r="L14"/>
  <c r="L15"/>
  <c r="O161" i="1" s="1"/>
  <c r="L16" i="2"/>
  <c r="O169" i="1" s="1"/>
  <c r="L17" i="2"/>
  <c r="O175" i="1" s="1"/>
  <c r="L18" i="2"/>
  <c r="L19"/>
  <c r="O239" i="1" s="1"/>
  <c r="L20" i="2"/>
  <c r="O248" i="1" s="1"/>
  <c r="L21" i="2"/>
  <c r="O287" i="1" s="1"/>
  <c r="L22" i="2"/>
  <c r="L23"/>
  <c r="O304" i="1" s="1"/>
  <c r="L24" i="2"/>
  <c r="L25"/>
  <c r="O338" i="1" s="1"/>
  <c r="L26" i="2"/>
  <c r="L27"/>
  <c r="L28"/>
  <c r="L29"/>
  <c r="L30"/>
  <c r="O399" i="1" s="1"/>
  <c r="L31" i="2"/>
  <c r="O415" i="1" s="1"/>
  <c r="L32" i="2"/>
  <c r="O429" i="1" s="1"/>
  <c r="L33" i="2"/>
  <c r="O454" i="1" s="1"/>
  <c r="L34" i="2"/>
  <c r="L35"/>
  <c r="L36"/>
  <c r="L37"/>
  <c r="O498" i="1" s="1"/>
  <c r="L38" i="2"/>
  <c r="L39"/>
  <c r="O539" i="1" s="1"/>
  <c r="L6" i="2"/>
  <c r="O44"/>
  <c r="O43"/>
  <c r="I40" l="1"/>
  <c r="J40"/>
  <c r="I24"/>
  <c r="I23"/>
  <c r="I25"/>
  <c r="I27"/>
  <c r="I20"/>
  <c r="I21"/>
  <c r="I18"/>
  <c r="I13"/>
  <c r="I7"/>
  <c r="L40" l="1"/>
  <c r="G40"/>
  <c r="E6"/>
  <c r="E8"/>
  <c r="E32"/>
  <c r="E33"/>
  <c r="E30"/>
  <c r="E27"/>
  <c r="E29"/>
  <c r="E34"/>
  <c r="E39"/>
  <c r="E35"/>
  <c r="E17"/>
  <c r="E21"/>
  <c r="E7"/>
  <c r="E12"/>
  <c r="E31"/>
  <c r="K40"/>
  <c r="H40"/>
  <c r="H24"/>
  <c r="H7"/>
  <c r="F40"/>
  <c r="Y126" i="1"/>
  <c r="Y137"/>
  <c r="Y169"/>
  <c r="Y175"/>
  <c r="Y287"/>
  <c r="Y315"/>
  <c r="Y338"/>
  <c r="Y393"/>
  <c r="Y479"/>
  <c r="Y486"/>
  <c r="Y498"/>
  <c r="Y539"/>
  <c r="Y5"/>
  <c r="Y63"/>
  <c r="O382"/>
  <c r="O29"/>
  <c r="U550"/>
  <c r="V550"/>
  <c r="T550"/>
  <c r="Y454" l="1"/>
  <c r="Y382"/>
  <c r="O509"/>
  <c r="Y509" s="1"/>
  <c r="G41" i="2"/>
  <c r="Y83" i="1"/>
  <c r="Y429"/>
  <c r="Y248"/>
  <c r="Y472"/>
  <c r="Y399"/>
  <c r="Y353"/>
  <c r="Y293"/>
  <c r="Y203"/>
  <c r="Y153"/>
  <c r="Y96"/>
  <c r="Y415"/>
  <c r="Y368"/>
  <c r="Y304"/>
  <c r="Y239"/>
  <c r="Y161"/>
  <c r="Y108"/>
  <c r="Y29"/>
  <c r="E40" i="2"/>
  <c r="O550" i="1" l="1"/>
  <c r="W550"/>
  <c r="Y550"/>
</calcChain>
</file>

<file path=xl/sharedStrings.xml><?xml version="1.0" encoding="utf-8"?>
<sst xmlns="http://schemas.openxmlformats.org/spreadsheetml/2006/main" count="6133" uniqueCount="582">
  <si>
    <t>ACEH</t>
  </si>
  <si>
    <t>SUMUT</t>
  </si>
  <si>
    <t>SUMBAR</t>
  </si>
  <si>
    <t>RIAU</t>
  </si>
  <si>
    <t>JAMBI</t>
  </si>
  <si>
    <t>SUMSEL</t>
  </si>
  <si>
    <t>BENGKULU</t>
  </si>
  <si>
    <t>LAMPUNG</t>
  </si>
  <si>
    <t>KEP. BABEL</t>
  </si>
  <si>
    <t>KEPRI</t>
  </si>
  <si>
    <t>DKI JAKARTA</t>
  </si>
  <si>
    <t>JABAR</t>
  </si>
  <si>
    <t>JATENG</t>
  </si>
  <si>
    <t>BANTEN</t>
  </si>
  <si>
    <t>JATIM</t>
  </si>
  <si>
    <t>DIY</t>
  </si>
  <si>
    <t>BALI</t>
  </si>
  <si>
    <t>NTB</t>
  </si>
  <si>
    <t>NTT</t>
  </si>
  <si>
    <t>KALBAR</t>
  </si>
  <si>
    <t>KALTENG</t>
  </si>
  <si>
    <t>KALSEL</t>
  </si>
  <si>
    <t>KALTIM</t>
  </si>
  <si>
    <t>KALTARA</t>
  </si>
  <si>
    <t>SULUT</t>
  </si>
  <si>
    <t>SULTENG</t>
  </si>
  <si>
    <t>SULSEL</t>
  </si>
  <si>
    <t>SULTRA</t>
  </si>
  <si>
    <t>GORONTALO</t>
  </si>
  <si>
    <t>SULBAR</t>
  </si>
  <si>
    <t>MALUKU</t>
  </si>
  <si>
    <t>MALUKU UTARA</t>
  </si>
  <si>
    <t>PAPUA</t>
  </si>
  <si>
    <t>PAPUA BARAT</t>
  </si>
  <si>
    <t>NO.</t>
  </si>
  <si>
    <t>PROVINSI</t>
  </si>
  <si>
    <t>PUPR</t>
  </si>
  <si>
    <t>CSR</t>
  </si>
  <si>
    <t>PB</t>
  </si>
  <si>
    <t>PK</t>
  </si>
  <si>
    <t>IMB</t>
  </si>
  <si>
    <t>TOTAL</t>
  </si>
  <si>
    <t>RUSUNAWA PEMDA</t>
  </si>
  <si>
    <t>SNVT RUSUS</t>
  </si>
  <si>
    <t>SNVT RUSUN</t>
  </si>
  <si>
    <t>SNVT SWA</t>
  </si>
  <si>
    <t>RUSUS PUSAT</t>
  </si>
  <si>
    <t>RUSUN PUSAT</t>
  </si>
  <si>
    <t>SWA PUSAT</t>
  </si>
  <si>
    <t>GRAND TOTAL</t>
  </si>
  <si>
    <t>PENGEMBANG</t>
  </si>
  <si>
    <t>MASYARAKAT (NON PENGEMBANG NON IMB)</t>
  </si>
  <si>
    <t>RUSUNAWA</t>
  </si>
  <si>
    <t>RUSUS</t>
  </si>
  <si>
    <t>SWADAYA</t>
  </si>
  <si>
    <t>PEMDA</t>
  </si>
  <si>
    <t>RUMAH DINAS</t>
  </si>
  <si>
    <t>LSM</t>
  </si>
  <si>
    <t>MASYARAKAT</t>
  </si>
  <si>
    <t>PENGEMBANG NON ASOSIASI NON IMB</t>
  </si>
  <si>
    <t>Kabupaten Aceh Utara</t>
  </si>
  <si>
    <t>Kabupaten Pidie</t>
  </si>
  <si>
    <t xml:space="preserve">Kota Langsa </t>
  </si>
  <si>
    <t>Kabupaten Aceh Tengah</t>
  </si>
  <si>
    <t>Kabupaten Aceh Besar</t>
  </si>
  <si>
    <t>Kabupaten Pidie Jaya</t>
  </si>
  <si>
    <t xml:space="preserve">Kabupaten Aceh Barat </t>
  </si>
  <si>
    <t>Kabupaten Aceh Singkil</t>
  </si>
  <si>
    <t>Kabupaten Aceh Barat Daya</t>
  </si>
  <si>
    <t xml:space="preserve">Kabupaten Nagan Raya </t>
  </si>
  <si>
    <t>Kabupaten Bener Meriah</t>
  </si>
  <si>
    <t>Kota Lhokseumawe</t>
  </si>
  <si>
    <t xml:space="preserve">Kabupaten Bireuen </t>
  </si>
  <si>
    <t>Kabupaten Aceh Tamiang</t>
  </si>
  <si>
    <t>Kabupaten Aceh Jaya</t>
  </si>
  <si>
    <t>Kabupaten Aceh Selatan</t>
  </si>
  <si>
    <t>Kota Banda Aceh</t>
  </si>
  <si>
    <t>Kota Sabang</t>
  </si>
  <si>
    <t>Kota Subulussalam</t>
  </si>
  <si>
    <t>Kabupaten Aceh Tenggara</t>
  </si>
  <si>
    <t>Kabupaten Aceh Timur</t>
  </si>
  <si>
    <t>Kabupaten Gayo Lues</t>
  </si>
  <si>
    <t>Kabupaten Simeulue</t>
  </si>
  <si>
    <t>Kabupaten Asahan</t>
  </si>
  <si>
    <t>Kabupaten Batu Bara</t>
  </si>
  <si>
    <t>Kabupaten Dairi</t>
  </si>
  <si>
    <t>Kabupaten Deli Serdang</t>
  </si>
  <si>
    <t>Kabupaten Humbang Hasundutan</t>
  </si>
  <si>
    <t>Kabupaten Karo</t>
  </si>
  <si>
    <t>Kabupaten Labuhan Batu</t>
  </si>
  <si>
    <t>Kabupaten Labuhan Batu Selatan</t>
  </si>
  <si>
    <t>Kabupaten Labuhan Batu Utara</t>
  </si>
  <si>
    <t>Kabupaten Langkat</t>
  </si>
  <si>
    <t>Kabupaten Mandailing Natal</t>
  </si>
  <si>
    <t>Kabupaten Nias</t>
  </si>
  <si>
    <t>Kabupaten Nias Barat</t>
  </si>
  <si>
    <t>Kabupaten Nias Selatan</t>
  </si>
  <si>
    <t>Kabupaten Nias Utara</t>
  </si>
  <si>
    <t>Kabupaten Padang Lawas</t>
  </si>
  <si>
    <t>Kabupaten Padang Lawas Utara</t>
  </si>
  <si>
    <t>Kabupaten Pakpak Bharat</t>
  </si>
  <si>
    <t>Kabupaten Samosir</t>
  </si>
  <si>
    <t>Kabupaten Serdang Bedagai</t>
  </si>
  <si>
    <t>Kabupaten Simalungun</t>
  </si>
  <si>
    <t>Kabupaten Tapanuli Selatan</t>
  </si>
  <si>
    <t>Kabupaten Tapanuli Tengah</t>
  </si>
  <si>
    <t>Kabupaten Tapanuli Utara</t>
  </si>
  <si>
    <t>Kabupaten Toba Samosir</t>
  </si>
  <si>
    <t>Kota Binjai</t>
  </si>
  <si>
    <t>Kota Gunung Sitoli</t>
  </si>
  <si>
    <t>Kota Medan</t>
  </si>
  <si>
    <t>Kota Padangsidimpuan</t>
  </si>
  <si>
    <t>Kota Pematang Siantar</t>
  </si>
  <si>
    <t>Kota Sibolga</t>
  </si>
  <si>
    <t>Kota Tanjung Balai</t>
  </si>
  <si>
    <t>Kota Tebing Tinggi</t>
  </si>
  <si>
    <t>Kota Padang</t>
  </si>
  <si>
    <t>Kota Solok</t>
  </si>
  <si>
    <t>Kota Bukittinggi</t>
  </si>
  <si>
    <t>Kota Payakumbuh</t>
  </si>
  <si>
    <t>Kota Pariaman</t>
  </si>
  <si>
    <t>Kota Padang Panjang</t>
  </si>
  <si>
    <t>Kota Sawahlunto</t>
  </si>
  <si>
    <t>Kabupaten Agam</t>
  </si>
  <si>
    <t>Kabupaten Dharmasraya</t>
  </si>
  <si>
    <t>Kabupaten Kepulauan Mentawai</t>
  </si>
  <si>
    <t>Kabupaten Lima Puluh Kota</t>
  </si>
  <si>
    <t>Kabupaten Padang Pariaman</t>
  </si>
  <si>
    <t>Kabupaten Pasaman</t>
  </si>
  <si>
    <t>Kabupaten Pasaman Barat</t>
  </si>
  <si>
    <t>Kabupaten Pesisir Selatan</t>
  </si>
  <si>
    <t>Kabupaten Sijunjung</t>
  </si>
  <si>
    <t>Kabupaten Solok</t>
  </si>
  <si>
    <t>Kabupaten Solok Selatan</t>
  </si>
  <si>
    <t>Kabupaten Tanah Datar</t>
  </si>
  <si>
    <t>Kota Pekanbaru</t>
  </si>
  <si>
    <t xml:space="preserve">Kota Dumai </t>
  </si>
  <si>
    <t>Kabupaten Bengkalis</t>
  </si>
  <si>
    <t>Kabupaten Indragiri Hulu</t>
  </si>
  <si>
    <t>Kabupaten Indragiri Hilir</t>
  </si>
  <si>
    <t>Kabupaten Kampar</t>
  </si>
  <si>
    <t>Kabupaten Kuantan Singingi</t>
  </si>
  <si>
    <t>Kabupaten Pelalawan</t>
  </si>
  <si>
    <t>Kabupaten Rokan Hulu</t>
  </si>
  <si>
    <t>Kabupaten Rokan Hilir</t>
  </si>
  <si>
    <t>Kabupaten Siak</t>
  </si>
  <si>
    <t>Kabupaten Meranti</t>
  </si>
  <si>
    <t>Kabupaten Kerinci</t>
  </si>
  <si>
    <t xml:space="preserve">Kabupaten Bungo </t>
  </si>
  <si>
    <t>Kabupaten Merangin</t>
  </si>
  <si>
    <t>Kabupaten Sarolangun</t>
  </si>
  <si>
    <t>Kabupaten Batanghari</t>
  </si>
  <si>
    <t>Kabupaten Muaro Jambi</t>
  </si>
  <si>
    <t xml:space="preserve">Kabupaten Tanjab Barat </t>
  </si>
  <si>
    <t>Kabupaten Tanjab Timur</t>
  </si>
  <si>
    <t xml:space="preserve">Kabupaten Tebo </t>
  </si>
  <si>
    <t>Kota Jambi</t>
  </si>
  <si>
    <t xml:space="preserve">Kota Sungai Penuh </t>
  </si>
  <si>
    <t>Kabupaten Ogan Komering Ulu</t>
  </si>
  <si>
    <t>Kabupaten OKU Timur</t>
  </si>
  <si>
    <t xml:space="preserve">Kabupaten OKU Selatan 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</si>
  <si>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</si>
  <si>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</si>
  <si>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</si>
  <si>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</si>
  <si>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</si>
  <si>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Banyuasin</t>
  </si>
  <si>
    <t xml:space="preserve">Kabupaten Ogan Ilir </t>
  </si>
  <si>
    <t>Kabupaten Empat Lawang</t>
  </si>
  <si>
    <t>Kota Palembang</t>
  </si>
  <si>
    <t>Kota Pagar Alam</t>
  </si>
  <si>
    <t>Kota Lubuk Linggau</t>
  </si>
  <si>
    <t>Kota Prabumulih</t>
  </si>
  <si>
    <t>Kabupaten Penukal Abab Lematang Ilir</t>
  </si>
  <si>
    <t>Kabupaten Musi Rawas Utara</t>
  </si>
  <si>
    <t>Kabupaten Bengkulu Selatan</t>
  </si>
  <si>
    <t>Kabupaten Bengkulu Tengah</t>
  </si>
  <si>
    <t>Kabupaten Bengkulu Utara</t>
  </si>
  <si>
    <t>Kabupaten Kaur</t>
  </si>
  <si>
    <t>Kabupaten Kepahiang</t>
  </si>
  <si>
    <t>Kabupaten Lebong</t>
  </si>
  <si>
    <t>Kabupaten Mukomuko</t>
  </si>
  <si>
    <t>Kabupaten Rejang Lebong</t>
  </si>
  <si>
    <t>Kabupaten Seluma</t>
  </si>
  <si>
    <t>Kota Bengkulu</t>
  </si>
  <si>
    <t xml:space="preserve">Kabupaten Lampung Barat </t>
  </si>
  <si>
    <t>Kabupaten Tanggamus</t>
  </si>
  <si>
    <t xml:space="preserve">Kabupaten Lampung Selatan </t>
  </si>
  <si>
    <t xml:space="preserve">Kabupaten Lampung Timur </t>
  </si>
  <si>
    <t>Kabupaten Lampung Tengah</t>
  </si>
  <si>
    <t>Kabupaten Lampung Utara</t>
  </si>
  <si>
    <t>Kabupaten Way Kanan</t>
  </si>
  <si>
    <t xml:space="preserve">Kabupaten Tulang Bawang </t>
  </si>
  <si>
    <t>Kabupaten Pesawaran</t>
  </si>
  <si>
    <t xml:space="preserve">Kabupaten Pringsewu </t>
  </si>
  <si>
    <t>Kabupaten Mesuji</t>
  </si>
  <si>
    <t xml:space="preserve">Kabupaten Tulang Bawang Barat </t>
  </si>
  <si>
    <t>Kabupaten Pesisir Barat</t>
  </si>
  <si>
    <t xml:space="preserve">Kota Bandar Lampung </t>
  </si>
  <si>
    <t xml:space="preserve">Kota Metro </t>
  </si>
  <si>
    <t>Kabupaten Bangka</t>
  </si>
  <si>
    <t>Kabupaten Bangka Barat</t>
  </si>
  <si>
    <t>Kabupaten Bangka Tengah</t>
  </si>
  <si>
    <t>Kabupaten Bangka Selatan</t>
  </si>
  <si>
    <t>Kabupaten Belitung</t>
  </si>
  <si>
    <t>Kabupaten Belitung Timur</t>
  </si>
  <si>
    <t>Kota Pangkalpinang</t>
  </si>
  <si>
    <t>Kabupaten Bintan Kepulauan</t>
  </si>
  <si>
    <t>Kabupaten Karimun</t>
  </si>
  <si>
    <t>Kabupaten Kepulauan Anambas</t>
  </si>
  <si>
    <t>Kabupaten Lingga</t>
  </si>
  <si>
    <t>Kabupaten Natuna</t>
  </si>
  <si>
    <t>Kota Batam</t>
  </si>
  <si>
    <t>Kota Tanjung Pinang</t>
  </si>
  <si>
    <t>Kota Administrasi Jakarta Selatan</t>
  </si>
  <si>
    <t>Kota Administrasi Jakarta Timur</t>
  </si>
  <si>
    <t>Kota Administrasi Jakarta Utara</t>
  </si>
  <si>
    <t>Kota Administrasi Jakarta Pusat</t>
  </si>
  <si>
    <t>Kabupaten Administrasi Kepulauan Seribu</t>
  </si>
  <si>
    <t>Kabupaten Bogor</t>
  </si>
  <si>
    <t xml:space="preserve">Kabupaten Sukabumi   </t>
  </si>
  <si>
    <t xml:space="preserve">Kabupaten Cianjur    </t>
  </si>
  <si>
    <t xml:space="preserve">Kabupaten Bandung    </t>
  </si>
  <si>
    <t xml:space="preserve">Kabupaten Garut   </t>
  </si>
  <si>
    <t xml:space="preserve">Kabupaten Tasikmalaya </t>
  </si>
  <si>
    <t>Kabupaten Ciamis</t>
  </si>
  <si>
    <t>Kabupaten Kuningan</t>
  </si>
  <si>
    <t>Kabupaten Cirebon</t>
  </si>
  <si>
    <t>Kabupaten Majalengka</t>
  </si>
  <si>
    <t>Kabupaten Sumedang</t>
  </si>
  <si>
    <t xml:space="preserve">Kabupaten Indramayu    </t>
  </si>
  <si>
    <t xml:space="preserve">Kabupaten Subang  </t>
  </si>
  <si>
    <t>Kabupaten Purwakarta</t>
  </si>
  <si>
    <t>Kabupaten  Karawang</t>
  </si>
  <si>
    <t>Kabupaten Bekasi</t>
  </si>
  <si>
    <t xml:space="preserve">Kabupaten Bandung Barat 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</si>
  <si>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</si>
  <si>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</si>
  <si>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</si>
  <si>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</si>
  <si>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</si>
  <si>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</si>
  <si>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</si>
  <si>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 Tasikmalaya</t>
  </si>
  <si>
    <t>Kota Banjar</t>
  </si>
  <si>
    <t>Kabupaten Pangandaran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</si>
  <si>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</si>
  <si>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</si>
  <si>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</si>
  <si>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</si>
  <si>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</si>
  <si>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</si>
  <si>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</si>
  <si>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</si>
  <si>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</si>
  <si>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</si>
  <si>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</si>
  <si>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</si>
  <si>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</si>
  <si>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</si>
  <si>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</si>
  <si>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</si>
  <si>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</si>
  <si>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</si>
  <si>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</si>
  <si>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</si>
  <si>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</si>
  <si>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</si>
  <si>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</si>
  <si>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</si>
  <si>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</si>
  <si>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</si>
  <si>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</si>
  <si>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</si>
  <si>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</si>
  <si>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</si>
  <si>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</si>
  <si>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</si>
  <si>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</si>
  <si>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</si>
  <si>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</si>
  <si>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Kabupaten Serang</t>
  </si>
  <si>
    <t>Kabupaten Lebak</t>
  </si>
  <si>
    <t>Kabupaten Pandeglang</t>
  </si>
  <si>
    <t>Kabupaten Tangerang</t>
  </si>
  <si>
    <t>Kota Tangerang</t>
  </si>
  <si>
    <t>Kota Cilegon</t>
  </si>
  <si>
    <t>Kota Serang</t>
  </si>
  <si>
    <t>Kota Tangerang Selatan</t>
  </si>
  <si>
    <t>Kabupaten Madiun</t>
  </si>
  <si>
    <t>Kabupaten Magetan</t>
  </si>
  <si>
    <t>Kabupaten Pacitan</t>
  </si>
  <si>
    <t>Kabupaten Ponorogo</t>
  </si>
  <si>
    <t>Kabupaten Ngawi</t>
  </si>
  <si>
    <t>Kabupaten Trenggalek</t>
  </si>
  <si>
    <t>Kabupaten Tulungagung</t>
  </si>
  <si>
    <t>Kabupaten Blitar</t>
  </si>
  <si>
    <t>Kabupaten Nganjuk</t>
  </si>
  <si>
    <t>Kabupaten Bojonegoro</t>
  </si>
  <si>
    <t>Kabupaten Tuban</t>
  </si>
  <si>
    <t>Kabupaten Mojokerto</t>
  </si>
  <si>
    <t>Kabupaten Kediri</t>
  </si>
  <si>
    <t>Kabupaten Jombang</t>
  </si>
  <si>
    <t>Kabupaten Lamongan</t>
  </si>
  <si>
    <t>Kabupaten Malang</t>
  </si>
  <si>
    <t>Kabupaten Pasuruan</t>
  </si>
  <si>
    <t>Kabupaten Probolinggo</t>
  </si>
  <si>
    <t>Kabupaten Lumajang</t>
  </si>
  <si>
    <t>Kabupaten Jember</t>
  </si>
  <si>
    <t>Kabupaten Bondowoso</t>
  </si>
  <si>
    <t>Kabupaten Situbondo</t>
  </si>
  <si>
    <t>Kabupaten Banyuwangi</t>
  </si>
  <si>
    <t>Kabupaten Sidoarjo</t>
  </si>
  <si>
    <t>Kabupaten Gresik</t>
  </si>
  <si>
    <t>Kabupaten Bangkalan</t>
  </si>
  <si>
    <t>Kabupaten Sampang</t>
  </si>
  <si>
    <t>Kabupaten Pamekasan</t>
  </si>
  <si>
    <t>Kabupaten Sumenep</t>
  </si>
  <si>
    <t>Kota Madiun</t>
  </si>
  <si>
    <t>Kota Blitar</t>
  </si>
  <si>
    <t>Kota Mojokerto</t>
  </si>
  <si>
    <t>Kota Kediri</t>
  </si>
  <si>
    <t>Kota Malang</t>
  </si>
  <si>
    <t>Kota Batu</t>
  </si>
  <si>
    <t>Kota Pasuruan</t>
  </si>
  <si>
    <t>Kota Probolinggo</t>
  </si>
  <si>
    <t>Kota Surabaya</t>
  </si>
  <si>
    <t>Kota Yogyakarta</t>
  </si>
  <si>
    <t>Kabupaten Bantul</t>
  </si>
  <si>
    <t>Kabupaten Kulon Progo</t>
  </si>
  <si>
    <t>Kabupaten Gunungkidul</t>
  </si>
  <si>
    <t>Kabupaten Sleman</t>
  </si>
  <si>
    <t>Kabupaten Bangli</t>
  </si>
  <si>
    <t>Kabupaten Buleleng</t>
  </si>
  <si>
    <t>Kabupaten Gianyar</t>
  </si>
  <si>
    <t>Kabupaten Jembrana</t>
  </si>
  <si>
    <t>Kabupaten Karangasem</t>
  </si>
  <si>
    <t>Kabupaten Klungkung</t>
  </si>
  <si>
    <t>Kabupaten Tabanan</t>
  </si>
  <si>
    <t>Kota Denpasar</t>
  </si>
  <si>
    <t>Kabupaten Mangunpura</t>
  </si>
  <si>
    <t>Kota Mataram</t>
  </si>
  <si>
    <t>Kabupaten Lombok Barat</t>
  </si>
  <si>
    <t>Kabupaten Lombok Tengah</t>
  </si>
  <si>
    <t>Kabupaten Lombok Utara</t>
  </si>
  <si>
    <t>Kabupaten Sumbawa Barat</t>
  </si>
  <si>
    <t>Kabupaten Dompu</t>
  </si>
  <si>
    <t>Kota Bima</t>
  </si>
  <si>
    <t xml:space="preserve">Kabupaten Lombok Timur </t>
  </si>
  <si>
    <t xml:space="preserve">Kabupaten Bima </t>
  </si>
  <si>
    <t>Kabupaten Alor</t>
  </si>
  <si>
    <t>Kabupaten Belu</t>
  </si>
  <si>
    <t>Kabupaten Ende</t>
  </si>
  <si>
    <t>Kabupaten Flores Timur</t>
  </si>
  <si>
    <t>Kabupaten Kupang</t>
  </si>
  <si>
    <t>Kabupaten Lembata</t>
  </si>
  <si>
    <t>Kabupaten Malaka</t>
  </si>
  <si>
    <t>Kabupaten Manggarai</t>
  </si>
  <si>
    <t>Kabupaten Manggarai Barat</t>
  </si>
  <si>
    <t>Kabupaten Manggarai Timur</t>
  </si>
  <si>
    <t>Kabupaten Ngada</t>
  </si>
  <si>
    <t>Kabupaten Nagekeo</t>
  </si>
  <si>
    <t>Kabupaten Rote Ndao</t>
  </si>
  <si>
    <t>Kabupaten Sabu Raijua</t>
  </si>
  <si>
    <t>Kabupaten Sikka</t>
  </si>
  <si>
    <t>Kabupaten Sumba Barat</t>
  </si>
  <si>
    <t>Kabupaten Sumba Barat Daya</t>
  </si>
  <si>
    <t>Kabupaten Sumba Tengah</t>
  </si>
  <si>
    <t>Kabupaten Sumba Timur</t>
  </si>
  <si>
    <t>Kabupaten Timor Tengah Selatan</t>
  </si>
  <si>
    <t>Kabupaten Timor Tengah Utara</t>
  </si>
  <si>
    <t>Kota Kupang</t>
  </si>
  <si>
    <t>Kabupaten Bengkayang</t>
  </si>
  <si>
    <t>Kabupaten Kapuas Hulu</t>
  </si>
  <si>
    <t>Kabupaten Kayong Utara</t>
  </si>
  <si>
    <t>Kabupaten Ketapang</t>
  </si>
  <si>
    <t>Kabupaten Kubu Raya</t>
  </si>
  <si>
    <t>Kabupaten Landak</t>
  </si>
  <si>
    <t>Kabupaten Melawi</t>
  </si>
  <si>
    <t>Kabupaten Mempawah</t>
  </si>
  <si>
    <t>Kabupaten Sambas</t>
  </si>
  <si>
    <t>Kabupaten Sanggau</t>
  </si>
  <si>
    <t>Kabupaten Sekadau</t>
  </si>
  <si>
    <t>Kabupaten Sintang</t>
  </si>
  <si>
    <t>Kota Pontianak</t>
  </si>
  <si>
    <t>Kota Singkawang</t>
  </si>
  <si>
    <t>Kabupaten Barito Selatan</t>
  </si>
  <si>
    <t>Kabupaten Barito Timur</t>
  </si>
  <si>
    <t>Kabupaten Barito Utara</t>
  </si>
  <si>
    <t>Kabupaten Gunung Mas</t>
  </si>
  <si>
    <t>Kabupaten Kapuas</t>
  </si>
  <si>
    <t>Kabupaten Katingan</t>
  </si>
  <si>
    <t>Kabupaten Kotawaringin Barat</t>
  </si>
  <si>
    <t>Kabupaten Kotawaringin Timur</t>
  </si>
  <si>
    <t>Kabupaten Lamandau</t>
  </si>
  <si>
    <t>Kabupaten Murung Raya</t>
  </si>
  <si>
    <t>Kabupaten Pulang Pisau</t>
  </si>
  <si>
    <t>Kabupaten Sukamara</t>
  </si>
  <si>
    <t>Kabupaten Seruyan</t>
  </si>
  <si>
    <t>Kota Palangka Raya</t>
  </si>
  <si>
    <t>Kabupaten Balangan</t>
  </si>
  <si>
    <t>Kabupaten Banjar</t>
  </si>
  <si>
    <t>Kabupaten Barito Kuala</t>
  </si>
  <si>
    <t>Kabupaten Hulu Sungai Selatan</t>
  </si>
  <si>
    <t>Kabupaten Hulu Sungai Tengah</t>
  </si>
  <si>
    <t>Kabupaten Hulu Sungai Utara</t>
  </si>
  <si>
    <t>Kabupaten Kotabaru</t>
  </si>
  <si>
    <t>Kabupaten Tabalong</t>
  </si>
  <si>
    <t>Kabupaten Tanah Bumbu</t>
  </si>
  <si>
    <t>Kabupaten Tanah Laut</t>
  </si>
  <si>
    <t>Kabupaten Tapin</t>
  </si>
  <si>
    <t>Kota Banjarbaru</t>
  </si>
  <si>
    <t>Kota Banjarmasin</t>
  </si>
  <si>
    <t>Kabupaten Berau</t>
  </si>
  <si>
    <t>Kabupaten Kutai Barat</t>
  </si>
  <si>
    <t>Kabupaten Kutai Kartanegara</t>
  </si>
  <si>
    <t>Kabupaten Kutai Timur</t>
  </si>
  <si>
    <t>Kabupaten Mahakam Ulu</t>
  </si>
  <si>
    <t>Kabupaten Paser</t>
  </si>
  <si>
    <t>Kabupaten Penajam Paser Utara</t>
  </si>
  <si>
    <t>Kota Balikpapan</t>
  </si>
  <si>
    <t>Kota Bontang</t>
  </si>
  <si>
    <t>Kota Samarinda</t>
  </si>
  <si>
    <t>Kabupaten Bulungan</t>
  </si>
  <si>
    <t>Kabupaten Malinau</t>
  </si>
  <si>
    <t>Kabupaten Nunukan</t>
  </si>
  <si>
    <t>Kabupaten Tana Tidung</t>
  </si>
  <si>
    <t>Kota Tarakan</t>
  </si>
  <si>
    <t>Kabupaten Bolaang Mongondow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</si>
  <si>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</si>
  <si>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</si>
  <si>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</si>
  <si>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</si>
  <si>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</si>
  <si>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Minahasa Tenggara</t>
  </si>
  <si>
    <t>Kabupaten Bolaang Mondondow Utara</t>
  </si>
  <si>
    <t>Kabupaten Kepulauan Siau Tagulandang Biaro</t>
  </si>
  <si>
    <t>Kabupaten Bolaang Mondondow Timur</t>
  </si>
  <si>
    <t>Kabupaten Bolaang Mondondow Selatan</t>
  </si>
  <si>
    <t>Kota Manado</t>
  </si>
  <si>
    <t>Kota Bitung</t>
  </si>
  <si>
    <t>Kota Tomohon</t>
  </si>
  <si>
    <t>Kota Kotamobagu</t>
  </si>
  <si>
    <t>Kabupaten Banggai</t>
  </si>
  <si>
    <t>Kabupaten Poso</t>
  </si>
  <si>
    <t>Kabupaten Donggala</t>
  </si>
  <si>
    <t>Kabupaten Tolitoli</t>
  </si>
  <si>
    <t>Kabupaten Buol</t>
  </si>
  <si>
    <t>Kabupaten Morowali</t>
  </si>
  <si>
    <t>Kabupaten Banggai Kepulauan</t>
  </si>
  <si>
    <t>Kabupaten Parigi Moutong</t>
  </si>
  <si>
    <t>Kabupaten Tojo Una-Una</t>
  </si>
  <si>
    <t>Kabupaten Sigi</t>
  </si>
  <si>
    <t>Kabupaten Banggai Laut</t>
  </si>
  <si>
    <t>Kabupaten Morowali Utara</t>
  </si>
  <si>
    <t>Kota Palu</t>
  </si>
  <si>
    <t>DATA PEMBANGUNAN RUMAN NON MBR</t>
  </si>
  <si>
    <t>DATA PEMBANGUNAN RUMAN  MBR</t>
  </si>
  <si>
    <t>Kabupaten Kepulauan Selayar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</si>
  <si>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</si>
  <si>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</si>
  <si>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</si>
  <si>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</si>
  <si>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</si>
  <si>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</si>
  <si>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Bone</t>
  </si>
  <si>
    <t>Kabupaten Maros</t>
  </si>
  <si>
    <t>Kabupaten Pangkajene dan Kepulauan</t>
  </si>
  <si>
    <t>Kabupaten Barru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</si>
  <si>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</si>
  <si>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</si>
  <si>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</si>
  <si>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</si>
  <si>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</si>
  <si>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</si>
  <si>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</si>
  <si>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</si>
  <si>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</si>
  <si>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Kabupaten Toraja Utara</t>
  </si>
  <si>
    <t>Kota Makassar</t>
  </si>
  <si>
    <t>Kota Parepare</t>
  </si>
  <si>
    <t>Kota Palopo</t>
  </si>
  <si>
    <t>Kabupaten Kolaka</t>
  </si>
  <si>
    <t>Kabupaten Konawe</t>
  </si>
  <si>
    <t>Kabupaten Muna</t>
  </si>
  <si>
    <t>Kabupaten Buton</t>
  </si>
  <si>
    <t>Kabupaten Konawe Selatan</t>
  </si>
  <si>
    <t>Kabupaten Bombana</t>
  </si>
  <si>
    <t>Kabupaten Wakatobi</t>
  </si>
  <si>
    <t>Kabupaten Kolaka Utara</t>
  </si>
  <si>
    <t>Kabupaten Konawe Utara</t>
  </si>
  <si>
    <t>Kabupaten Buton Utara</t>
  </si>
  <si>
    <t>Kabupaten Kolaka Timur</t>
  </si>
  <si>
    <t>Kabupaten Konawe Kepulauan</t>
  </si>
  <si>
    <t>Kabupaten Muna Barat</t>
  </si>
  <si>
    <t>Kabupaten Buton Tengah</t>
  </si>
  <si>
    <t>Kabupaten Buton Selatan</t>
  </si>
  <si>
    <t>Kota Kendari</t>
  </si>
  <si>
    <t>Kota Bau Bau</t>
  </si>
  <si>
    <t>Kabupaten Gorontalo</t>
  </si>
  <si>
    <t>Kabupaten Boalemo</t>
  </si>
  <si>
    <t>Kabupaten Bone Bolango</t>
  </si>
  <si>
    <t>Kabupaten Pohuwato</t>
  </si>
  <si>
    <t>Kabupaten Gorontalo Utara</t>
  </si>
  <si>
    <t>Kota Gorontalo</t>
  </si>
  <si>
    <t>Kabupaten Mamuju Utara</t>
  </si>
  <si>
    <t>Kabupaten Mamuju</t>
  </si>
  <si>
    <t>Kabupaten Mamasa</t>
  </si>
  <si>
    <t>Kabupaten Polewali Mandar</t>
  </si>
  <si>
    <t>Kabupaten Majene</t>
  </si>
  <si>
    <t>Kabupaten Mamuju Tengah</t>
  </si>
  <si>
    <t>Kabupaten Maluku Tengah</t>
  </si>
  <si>
    <t>Kabupaten Maluku Tenggara</t>
  </si>
  <si>
    <t>Kabupaten Maluku Tenggara Barat</t>
  </si>
  <si>
    <t>Kabupaten Buru</t>
  </si>
  <si>
    <t>Kabupaten Seram Bagian Timur</t>
  </si>
  <si>
    <t>Kabupaten Seram Bagian Barat</t>
  </si>
  <si>
    <t>Kabupaten Kepulauan Aru</t>
  </si>
  <si>
    <t>Kabupaten Maluku Barat Daya</t>
  </si>
  <si>
    <t>Kabupaten Buru Selatan</t>
  </si>
  <si>
    <t>Kota Ambon</t>
  </si>
  <si>
    <t>Kota Tual</t>
  </si>
  <si>
    <t>Kabupaten Halmahera Barat</t>
  </si>
  <si>
    <t>Kabupaten Halmahera Tengah</t>
  </si>
  <si>
    <t>Kabupaten Halmahera Utara</t>
  </si>
  <si>
    <t>Kabupaten Halmahera Selatan</t>
  </si>
  <si>
    <t>Kabupaten Kepulauan SulaSa</t>
  </si>
  <si>
    <t>Kabupaten Halmahera Timur</t>
  </si>
  <si>
    <t>Kabupaten Pulau Morotai</t>
  </si>
  <si>
    <t>Kabupaten Pulau Taliabu</t>
  </si>
  <si>
    <t>Kota Ternate</t>
  </si>
  <si>
    <t>Kota Tidore Kepulauan</t>
  </si>
  <si>
    <t>Kabupaten Merauke</t>
  </si>
  <si>
    <t>Kabupaten Jayawijaya</t>
  </si>
  <si>
    <t>Kabupaten Jayapura</t>
  </si>
  <si>
    <t>Kabupaten Nabire</t>
  </si>
  <si>
    <t>Kabupaten Kepulauan Yapen</t>
  </si>
  <si>
    <t>Kabupaten Biak Numfor</t>
  </si>
  <si>
    <t>Kabupaten Puncak Jaya</t>
  </si>
  <si>
    <t>Kabupaten Paniai</t>
  </si>
  <si>
    <t>Kabupaten Mimika</t>
  </si>
  <si>
    <t>Kabupaten Sarmi</t>
  </si>
  <si>
    <t>Kabupaten Keerom</t>
  </si>
  <si>
    <t>Kabupaten Pegunungan Bintang</t>
  </si>
  <si>
    <t>Kabupaten Yahukimo</t>
  </si>
  <si>
    <t>Kabupaten Tolikara</t>
  </si>
  <si>
    <t>Kabupaten Waropen</t>
  </si>
  <si>
    <t>Kabupaten Boven Digoel</t>
  </si>
  <si>
    <t>Kabupaten Mappi</t>
  </si>
  <si>
    <t>Kabupaten Asmat</t>
  </si>
  <si>
    <t>Kabupaten Supiori</t>
  </si>
  <si>
    <t>Kabupaten Mamberamo Raya</t>
  </si>
  <si>
    <t>Kabupaten Mamberamo Tengah</t>
  </si>
  <si>
    <t>Kabupaten Yalimo</t>
  </si>
  <si>
    <t>Kabupaten Lanny Jaya</t>
  </si>
  <si>
    <t>Kabupaten Nduga</t>
  </si>
  <si>
    <t>Kabupaten Puncak</t>
  </si>
  <si>
    <t>Kabupaten Dogiyai</t>
  </si>
  <si>
    <t>Kabupaten Intan Jaya</t>
  </si>
  <si>
    <t>Kabupaten Deiyai</t>
  </si>
  <si>
    <t>Kota Jayapura</t>
  </si>
  <si>
    <t>Kabupaten Fakfak</t>
  </si>
  <si>
    <t>Kabupaten Kaimana</t>
  </si>
  <si>
    <t>Kabupaten Teluk Wondama</t>
  </si>
  <si>
    <t>Kabupaten Teluk Bintuni</t>
  </si>
  <si>
    <t>Kabupaten Manokwari</t>
  </si>
  <si>
    <t>Kabupaten Sorong Selatan</t>
  </si>
  <si>
    <t>Kabupaten Sorong</t>
  </si>
  <si>
    <t>Kabupaten Raja Ampat</t>
  </si>
  <si>
    <t>REGULER</t>
  </si>
  <si>
    <t>AFRIMASI</t>
  </si>
  <si>
    <t>Kabupaten Sumbawa</t>
  </si>
  <si>
    <t>Kabupaten Tambrauw</t>
  </si>
  <si>
    <t>DAK PUPR</t>
  </si>
  <si>
    <t>Kabupaten Badung</t>
  </si>
  <si>
    <t>Kabupaten Bolaang Mongondow Timur</t>
  </si>
  <si>
    <t>Kabupaten Bolaang Mongondow Selatan</t>
  </si>
  <si>
    <t>BSPS PEMDA</t>
  </si>
  <si>
    <t>Kota Sorong</t>
  </si>
  <si>
    <t>RUTILAHU KEMENSOS</t>
  </si>
  <si>
    <t>UNIT</t>
  </si>
  <si>
    <t>MASY</t>
  </si>
</sst>
</file>

<file path=xl/styles.xml><?xml version="1.0" encoding="utf-8"?>
<styleSheet xmlns="http://schemas.openxmlformats.org/spreadsheetml/2006/main">
  <numFmts count="15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_);[Red]\(&quot;$&quot;#,##0\)"/>
    <numFmt numFmtId="165" formatCode="_(&quot;$&quot;* #,##0.00_);_(&quot;$&quot;* \(#,##0.00\);_(&quot;$&quot;* &quot;-&quot;??_);_(@_)"/>
    <numFmt numFmtId="166" formatCode="_-* #,##0_-;\-* #,##0_-;_-* &quot;-&quot;_-;_-@_-"/>
    <numFmt numFmtId="167" formatCode="_-* #,##0\ _D_M_-;\-* #,##0\ _D_M_-;_-* &quot;-&quot;\ _D_M_-;_-@_-"/>
    <numFmt numFmtId="168" formatCode="_-* #,##0.00\ _D_M_-;\-* #,##0.00\ _D_M_-;_-* &quot;-&quot;??\ _D_M_-;_-@_-"/>
    <numFmt numFmtId="169" formatCode="0.0000"/>
    <numFmt numFmtId="170" formatCode="0_)"/>
    <numFmt numFmtId="171" formatCode="_(* #,##0.0000_);_(* \(#,##0.0000\);_(* &quot;-&quot;??_);_(@_)"/>
    <numFmt numFmtId="172" formatCode=";;;"/>
    <numFmt numFmtId="173" formatCode="_-* #,##0\ &quot;DM&quot;_-;\-* #,##0\ &quot;DM&quot;_-;_-* &quot;-&quot;\ &quot;DM&quot;_-;_-@_-"/>
    <numFmt numFmtId="174" formatCode="_-* #,##0.00\ &quot;DM&quot;_-;\-* #,##0.00\ &quot;DM&quot;_-;_-* &quot;-&quot;??\ &quot;DM&quot;_-;_-@_-"/>
    <numFmt numFmtId="175" formatCode="0.0"/>
  </numFmts>
  <fonts count="22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name val="Tms Rmn"/>
    </font>
    <font>
      <sz val="10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 Narrow"/>
      <family val="2"/>
    </font>
    <font>
      <sz val="12"/>
      <name val="Arial"/>
      <family val="2"/>
    </font>
    <font>
      <sz val="10"/>
      <name val="SWISS"/>
    </font>
    <font>
      <u/>
      <sz val="10"/>
      <color indexed="12"/>
      <name val="Arial"/>
      <family val="2"/>
    </font>
    <font>
      <sz val="10"/>
      <color rgb="FF000000"/>
      <name val="Times New Roman"/>
      <family val="1"/>
    </font>
    <font>
      <sz val="9"/>
      <name val="Comic Sans MS"/>
      <family val="4"/>
    </font>
    <font>
      <sz val="10"/>
      <name val="Times New Roman"/>
      <family val="1"/>
    </font>
    <font>
      <sz val="8"/>
      <name val="Helv"/>
    </font>
    <font>
      <sz val="12"/>
      <name val="Centaur"/>
      <family val="1"/>
    </font>
    <font>
      <sz val="11"/>
      <name val="Helv"/>
    </font>
    <font>
      <sz val="12"/>
      <name val="Helv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5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9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/>
    <xf numFmtId="0" fontId="5" fillId="0" borderId="0"/>
    <xf numFmtId="0" fontId="10" fillId="0" borderId="0" applyNumberFormat="0" applyFill="0" applyBorder="0" applyAlignment="0" applyProtection="0">
      <alignment vertical="top"/>
      <protection locked="0"/>
    </xf>
    <xf numFmtId="170" fontId="9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164" fontId="9" fillId="0" borderId="0"/>
    <xf numFmtId="0" fontId="2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2" fillId="0" borderId="0"/>
    <xf numFmtId="0" fontId="5" fillId="0" borderId="0"/>
    <xf numFmtId="0" fontId="2" fillId="0" borderId="0"/>
    <xf numFmtId="0" fontId="13" fillId="0" borderId="0"/>
    <xf numFmtId="0" fontId="5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9" fillId="0" borderId="0"/>
    <xf numFmtId="171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37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172" fontId="9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9" fillId="0" borderId="0"/>
    <xf numFmtId="0" fontId="2" fillId="0" borderId="0"/>
    <xf numFmtId="171" fontId="9" fillId="0" borderId="0"/>
    <xf numFmtId="0" fontId="5" fillId="0" borderId="0"/>
    <xf numFmtId="0" fontId="5" fillId="0" borderId="0"/>
    <xf numFmtId="0" fontId="5" fillId="0" borderId="0"/>
    <xf numFmtId="172" fontId="9" fillId="0" borderId="0"/>
    <xf numFmtId="0" fontId="2" fillId="0" borderId="0"/>
    <xf numFmtId="0" fontId="5" fillId="0" borderId="0"/>
    <xf numFmtId="0" fontId="5" fillId="2" borderId="0"/>
    <xf numFmtId="0" fontId="5" fillId="0" borderId="0"/>
    <xf numFmtId="170" fontId="9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39" fontId="16" fillId="0" borderId="0"/>
    <xf numFmtId="0" fontId="8" fillId="0" borderId="0"/>
    <xf numFmtId="0" fontId="17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</cellStyleXfs>
  <cellXfs count="8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/>
    <xf numFmtId="166" fontId="0" fillId="0" borderId="0" xfId="0" applyNumberFormat="1" applyFont="1" applyFill="1"/>
    <xf numFmtId="166" fontId="0" fillId="0" borderId="0" xfId="0" applyNumberFormat="1"/>
    <xf numFmtId="166" fontId="1" fillId="0" borderId="0" xfId="0" applyNumberFormat="1" applyFont="1"/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0" fontId="20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ill="1" applyBorder="1" applyAlignment="1">
      <alignment horizontal="center" wrapText="1"/>
    </xf>
    <xf numFmtId="0" fontId="0" fillId="3" borderId="1" xfId="1" quotePrefix="1" applyFont="1" applyFill="1" applyBorder="1" applyAlignment="1">
      <alignment horizontal="center" vertical="center"/>
    </xf>
    <xf numFmtId="0" fontId="0" fillId="3" borderId="1" xfId="1" quotePrefix="1" applyFont="1" applyFill="1" applyBorder="1" applyAlignment="1">
      <alignment vertical="center"/>
    </xf>
    <xf numFmtId="166" fontId="0" fillId="3" borderId="1" xfId="4" applyNumberFormat="1" applyFont="1" applyFill="1" applyBorder="1" applyAlignment="1">
      <alignment vertical="center"/>
    </xf>
    <xf numFmtId="166" fontId="0" fillId="3" borderId="1" xfId="0" applyNumberFormat="1" applyFont="1" applyFill="1" applyBorder="1"/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ill="1" applyBorder="1"/>
    <xf numFmtId="0" fontId="0" fillId="4" borderId="1" xfId="1" quotePrefix="1" applyFont="1" applyFill="1" applyBorder="1" applyAlignment="1">
      <alignment horizontal="center" vertical="center"/>
    </xf>
    <xf numFmtId="0" fontId="0" fillId="4" borderId="1" xfId="1" quotePrefix="1" applyFont="1" applyFill="1" applyBorder="1" applyAlignment="1">
      <alignment vertical="center"/>
    </xf>
    <xf numFmtId="166" fontId="0" fillId="4" borderId="1" xfId="0" applyNumberFormat="1" applyFont="1" applyFill="1" applyBorder="1"/>
    <xf numFmtId="166" fontId="18" fillId="4" borderId="1" xfId="0" applyNumberFormat="1" applyFont="1" applyFill="1" applyBorder="1"/>
    <xf numFmtId="0" fontId="20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41" fontId="0" fillId="0" borderId="0" xfId="256" applyFont="1"/>
    <xf numFmtId="41" fontId="0" fillId="5" borderId="1" xfId="256" applyFont="1" applyFill="1" applyBorder="1" applyAlignment="1">
      <alignment wrapText="1"/>
    </xf>
    <xf numFmtId="41" fontId="0" fillId="5" borderId="1" xfId="256" applyFont="1" applyFill="1" applyBorder="1"/>
    <xf numFmtId="0" fontId="18" fillId="0" borderId="0" xfId="0" applyFont="1" applyFill="1"/>
    <xf numFmtId="0" fontId="21" fillId="3" borderId="1" xfId="0" applyFont="1" applyFill="1" applyBorder="1"/>
    <xf numFmtId="0" fontId="18" fillId="3" borderId="1" xfId="0" applyFont="1" applyFill="1" applyBorder="1"/>
    <xf numFmtId="2" fontId="0" fillId="0" borderId="0" xfId="0" applyNumberFormat="1"/>
    <xf numFmtId="0" fontId="0" fillId="7" borderId="1" xfId="0" applyFill="1" applyBorder="1"/>
    <xf numFmtId="0" fontId="0" fillId="7" borderId="1" xfId="0" applyFill="1" applyBorder="1" applyAlignment="1">
      <alignment wrapText="1"/>
    </xf>
    <xf numFmtId="1" fontId="0" fillId="7" borderId="1" xfId="0" applyNumberFormat="1" applyFill="1" applyBorder="1" applyAlignment="1">
      <alignment wrapText="1"/>
    </xf>
    <xf numFmtId="0" fontId="18" fillId="7" borderId="1" xfId="0" applyFont="1" applyFill="1" applyBorder="1" applyAlignment="1">
      <alignment wrapText="1"/>
    </xf>
    <xf numFmtId="41" fontId="20" fillId="3" borderId="1" xfId="256" applyFont="1" applyFill="1" applyBorder="1" applyAlignment="1">
      <alignment horizontal="center"/>
    </xf>
    <xf numFmtId="41" fontId="0" fillId="3" borderId="1" xfId="256" applyFont="1" applyFill="1" applyBorder="1"/>
    <xf numFmtId="41" fontId="0" fillId="7" borderId="1" xfId="256" applyFont="1" applyFill="1" applyBorder="1" applyAlignment="1">
      <alignment wrapText="1"/>
    </xf>
    <xf numFmtId="166" fontId="0" fillId="3" borderId="1" xfId="0" applyNumberFormat="1" applyFill="1" applyBorder="1"/>
    <xf numFmtId="1" fontId="0" fillId="0" borderId="0" xfId="0" applyNumberFormat="1" applyAlignment="1">
      <alignment wrapText="1"/>
    </xf>
    <xf numFmtId="1" fontId="0" fillId="3" borderId="1" xfId="0" applyNumberFormat="1" applyFill="1" applyBorder="1"/>
    <xf numFmtId="0" fontId="0" fillId="8" borderId="0" xfId="0" applyFill="1" applyAlignment="1">
      <alignment wrapText="1"/>
    </xf>
    <xf numFmtId="0" fontId="20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175" fontId="0" fillId="0" borderId="1" xfId="0" applyNumberFormat="1" applyFill="1" applyBorder="1" applyAlignment="1">
      <alignment wrapText="1"/>
    </xf>
    <xf numFmtId="1" fontId="0" fillId="0" borderId="1" xfId="0" applyNumberFormat="1" applyFill="1" applyBorder="1" applyAlignment="1">
      <alignment wrapText="1"/>
    </xf>
    <xf numFmtId="0" fontId="0" fillId="3" borderId="1" xfId="1" applyFont="1" applyFill="1" applyBorder="1" applyAlignment="1">
      <alignment vertical="center"/>
    </xf>
    <xf numFmtId="0" fontId="0" fillId="9" borderId="1" xfId="1" quotePrefix="1" applyFont="1" applyFill="1" applyBorder="1" applyAlignment="1">
      <alignment horizontal="center" vertical="center"/>
    </xf>
    <xf numFmtId="0" fontId="0" fillId="9" borderId="1" xfId="1" quotePrefix="1" applyFont="1" applyFill="1" applyBorder="1" applyAlignment="1">
      <alignment vertical="center"/>
    </xf>
    <xf numFmtId="166" fontId="0" fillId="9" borderId="1" xfId="4" applyNumberFormat="1" applyFont="1" applyFill="1" applyBorder="1" applyAlignment="1">
      <alignment vertical="center"/>
    </xf>
    <xf numFmtId="166" fontId="0" fillId="9" borderId="1" xfId="0" applyNumberFormat="1" applyFill="1" applyBorder="1"/>
    <xf numFmtId="0" fontId="0" fillId="3" borderId="1" xfId="1" applyFont="1" applyFill="1" applyBorder="1" applyAlignment="1">
      <alignment vertical="center" wrapText="1"/>
    </xf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20" fillId="0" borderId="0" xfId="0" applyFont="1" applyAlignment="1">
      <alignment horizontal="center"/>
    </xf>
    <xf numFmtId="166" fontId="0" fillId="10" borderId="1" xfId="4" applyNumberFormat="1" applyFont="1" applyFill="1" applyBorder="1" applyAlignment="1">
      <alignment vertical="center"/>
    </xf>
    <xf numFmtId="0" fontId="0" fillId="10" borderId="1" xfId="1" quotePrefix="1" applyFont="1" applyFill="1" applyBorder="1" applyAlignment="1">
      <alignment horizontal="center" vertical="center"/>
    </xf>
    <xf numFmtId="0" fontId="0" fillId="10" borderId="1" xfId="1" quotePrefix="1" applyFont="1" applyFill="1" applyBorder="1" applyAlignment="1">
      <alignment vertical="center"/>
    </xf>
    <xf numFmtId="0" fontId="0" fillId="10" borderId="1" xfId="0" applyFill="1" applyBorder="1"/>
    <xf numFmtId="0" fontId="0" fillId="11" borderId="1" xfId="0" applyFill="1" applyBorder="1"/>
    <xf numFmtId="166" fontId="0" fillId="11" borderId="1" xfId="4" applyNumberFormat="1" applyFont="1" applyFill="1" applyBorder="1" applyAlignment="1">
      <alignment vertical="center"/>
    </xf>
    <xf numFmtId="0" fontId="0" fillId="12" borderId="4" xfId="0" applyFill="1" applyBorder="1" applyAlignment="1">
      <alignment horizontal="center" vertical="center" wrapText="1"/>
    </xf>
    <xf numFmtId="0" fontId="0" fillId="12" borderId="1" xfId="0" applyFill="1" applyBorder="1"/>
    <xf numFmtId="166" fontId="0" fillId="12" borderId="1" xfId="4" applyNumberFormat="1" applyFont="1" applyFill="1" applyBorder="1" applyAlignment="1">
      <alignment vertical="center"/>
    </xf>
    <xf numFmtId="0" fontId="20" fillId="0" borderId="0" xfId="0" applyFont="1" applyAlignment="1"/>
    <xf numFmtId="0" fontId="0" fillId="3" borderId="1" xfId="0" applyFill="1" applyBorder="1" applyAlignment="1">
      <alignment horizontal="center"/>
    </xf>
    <xf numFmtId="166" fontId="0" fillId="9" borderId="1" xfId="4" applyNumberFormat="1" applyFont="1" applyFill="1" applyBorder="1" applyAlignment="1">
      <alignment horizontal="center" vertical="center"/>
    </xf>
    <xf numFmtId="166" fontId="0" fillId="3" borderId="1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3" borderId="3" xfId="0" applyFill="1" applyBorder="1" applyAlignment="1">
      <alignment horizontal="center" vertical="center" wrapText="1"/>
    </xf>
    <xf numFmtId="166" fontId="0" fillId="10" borderId="1" xfId="0" applyNumberFormat="1" applyFill="1" applyBorder="1"/>
    <xf numFmtId="0" fontId="20" fillId="0" borderId="0" xfId="0" applyFont="1" applyAlignment="1">
      <alignment horizontal="center"/>
    </xf>
    <xf numFmtId="0" fontId="21" fillId="3" borderId="3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</cellXfs>
  <cellStyles count="259">
    <cellStyle name="Comma  - Style1" xfId="5"/>
    <cellStyle name="Comma  - Style2" xfId="6"/>
    <cellStyle name="Comma  - Style3" xfId="7"/>
    <cellStyle name="Comma  - Style4" xfId="8"/>
    <cellStyle name="Comma  - Style5" xfId="9"/>
    <cellStyle name="Comma  - Style6" xfId="10"/>
    <cellStyle name="Comma  - Style7" xfId="11"/>
    <cellStyle name="Comma  - Style8" xfId="12"/>
    <cellStyle name="Comma [0]" xfId="256" builtinId="6"/>
    <cellStyle name="Comma [0] 10" xfId="3"/>
    <cellStyle name="Comma [0] 13" xfId="13"/>
    <cellStyle name="Comma [0] 13 2" xfId="14"/>
    <cellStyle name="Comma [0] 2" xfId="4"/>
    <cellStyle name="Comma [0] 2 14" xfId="15"/>
    <cellStyle name="Comma [0] 2 2" xfId="16"/>
    <cellStyle name="Comma [0] 2 2 2" xfId="17"/>
    <cellStyle name="Comma [0] 2 2 2 2" xfId="18"/>
    <cellStyle name="Comma [0] 2 2 3" xfId="19"/>
    <cellStyle name="Comma [0] 2 3" xfId="20"/>
    <cellStyle name="Comma [0] 2 4" xfId="21"/>
    <cellStyle name="Comma [0] 2 4 2" xfId="22"/>
    <cellStyle name="Comma [0] 2 5" xfId="23"/>
    <cellStyle name="Comma [0] 2 6" xfId="257"/>
    <cellStyle name="Comma [0] 3" xfId="24"/>
    <cellStyle name="Comma [0] 3 10" xfId="25"/>
    <cellStyle name="Comma [0] 3 2" xfId="26"/>
    <cellStyle name="Comma [0] 3 2 2" xfId="27"/>
    <cellStyle name="Comma [0] 3 2 2 2" xfId="28"/>
    <cellStyle name="Comma [0] 3 2 3" xfId="29"/>
    <cellStyle name="Comma [0] 3 3" xfId="30"/>
    <cellStyle name="Comma [0] 3 3 2" xfId="31"/>
    <cellStyle name="Comma [0] 3 3 2 2" xfId="32"/>
    <cellStyle name="Comma [0] 3 3 3" xfId="33"/>
    <cellStyle name="Comma [0] 3 3 3 2" xfId="34"/>
    <cellStyle name="Comma [0] 3 3 4" xfId="35"/>
    <cellStyle name="Comma [0] 3 4" xfId="36"/>
    <cellStyle name="Comma [0] 3 4 2" xfId="37"/>
    <cellStyle name="Comma [0] 3 4 2 2" xfId="38"/>
    <cellStyle name="Comma [0] 3 4 3" xfId="39"/>
    <cellStyle name="Comma [0] 3 5" xfId="40"/>
    <cellStyle name="Comma [0] 3 5 2" xfId="41"/>
    <cellStyle name="Comma [0] 3 5 2 2" xfId="42"/>
    <cellStyle name="Comma [0] 3 5 3" xfId="43"/>
    <cellStyle name="Comma [0] 3 5 3 2" xfId="44"/>
    <cellStyle name="Comma [0] 3 5 4" xfId="45"/>
    <cellStyle name="Comma [0] 3 6" xfId="46"/>
    <cellStyle name="Comma [0] 3 6 2" xfId="47"/>
    <cellStyle name="Comma [0] 3 6 2 2" xfId="48"/>
    <cellStyle name="Comma [0] 3 6 3" xfId="49"/>
    <cellStyle name="Comma [0] 3 7" xfId="50"/>
    <cellStyle name="Comma [0] 3 7 2" xfId="51"/>
    <cellStyle name="Comma [0] 3 7 2 2" xfId="52"/>
    <cellStyle name="Comma [0] 3 7 2 2 2" xfId="53"/>
    <cellStyle name="Comma [0] 3 7 2 3" xfId="54"/>
    <cellStyle name="Comma [0] 3 7 3" xfId="55"/>
    <cellStyle name="Comma [0] 3 7 4" xfId="56"/>
    <cellStyle name="Comma [0] 3 7 4 2" xfId="57"/>
    <cellStyle name="Comma [0] 3 8" xfId="58"/>
    <cellStyle name="Comma [0] 3 8 2" xfId="59"/>
    <cellStyle name="Comma [0] 3 9" xfId="60"/>
    <cellStyle name="Comma [0] 4" xfId="61"/>
    <cellStyle name="Comma [0] 4 2" xfId="62"/>
    <cellStyle name="Comma [0] 4 2 2" xfId="63"/>
    <cellStyle name="Comma [0] 4 2 2 2" xfId="64"/>
    <cellStyle name="Comma [0] 4 2 2 2 2" xfId="65"/>
    <cellStyle name="Comma [0] 4 2 3" xfId="66"/>
    <cellStyle name="Comma [0] 4 3" xfId="67"/>
    <cellStyle name="Comma [0] 4 3 2" xfId="68"/>
    <cellStyle name="Comma [0] 5" xfId="69"/>
    <cellStyle name="Comma [0] 5 2" xfId="70"/>
    <cellStyle name="Comma [0] 5 2 2" xfId="71"/>
    <cellStyle name="Comma [0] 5 3" xfId="72"/>
    <cellStyle name="Comma [0] 6" xfId="73"/>
    <cellStyle name="Comma [0] 6 2" xfId="74"/>
    <cellStyle name="Comma [0] 7" xfId="75"/>
    <cellStyle name="Comma [0] 8" xfId="76"/>
    <cellStyle name="Comma [0] 9" xfId="77"/>
    <cellStyle name="Comma 10" xfId="78"/>
    <cellStyle name="Comma 10 2" xfId="79"/>
    <cellStyle name="Comma 10 2 2" xfId="80"/>
    <cellStyle name="Comma 10 2 3" xfId="81"/>
    <cellStyle name="Comma 10 3" xfId="82"/>
    <cellStyle name="Comma 10 4" xfId="83"/>
    <cellStyle name="Comma 105" xfId="84"/>
    <cellStyle name="Comma 107" xfId="85"/>
    <cellStyle name="Comma 11" xfId="86"/>
    <cellStyle name="Comma 11 2" xfId="87"/>
    <cellStyle name="Comma 12" xfId="88"/>
    <cellStyle name="Comma 13" xfId="89"/>
    <cellStyle name="Comma 13 2" xfId="90"/>
    <cellStyle name="Comma 14" xfId="91"/>
    <cellStyle name="Comma 15" xfId="92"/>
    <cellStyle name="Comma 16" xfId="93"/>
    <cellStyle name="Comma 17" xfId="2"/>
    <cellStyle name="Comma 18" xfId="254"/>
    <cellStyle name="Comma 19" xfId="255"/>
    <cellStyle name="Comma 2" xfId="94"/>
    <cellStyle name="Comma 2 2" xfId="95"/>
    <cellStyle name="Comma 2 2 2" xfId="96"/>
    <cellStyle name="Comma 2 2 2 2" xfId="97"/>
    <cellStyle name="Comma 2 2 3" xfId="98"/>
    <cellStyle name="Comma 2 3" xfId="99"/>
    <cellStyle name="Comma 2 3 2" xfId="100"/>
    <cellStyle name="Comma 2 3 3" xfId="101"/>
    <cellStyle name="Comma 2 3 4" xfId="102"/>
    <cellStyle name="Comma 2 4" xfId="103"/>
    <cellStyle name="Comma 2 5" xfId="104"/>
    <cellStyle name="Comma 2 6" xfId="105"/>
    <cellStyle name="Comma 2 7" xfId="106"/>
    <cellStyle name="Comma 21 2" xfId="107"/>
    <cellStyle name="Comma 21 2 2" xfId="108"/>
    <cellStyle name="Comma 21 2 2 2" xfId="109"/>
    <cellStyle name="Comma 21 2 2 2 2" xfId="110"/>
    <cellStyle name="Comma 21 2 2 2 2 2" xfId="111"/>
    <cellStyle name="Comma 21 2 2 2 3" xfId="112"/>
    <cellStyle name="Comma 21 2 2 3" xfId="113"/>
    <cellStyle name="Comma 21 2 2 3 2" xfId="114"/>
    <cellStyle name="Comma 21 2 2 3 2 2" xfId="115"/>
    <cellStyle name="Comma 21 2 2 3 3" xfId="116"/>
    <cellStyle name="Comma 21 2 2 4" xfId="117"/>
    <cellStyle name="Comma 21 2 2 4 2" xfId="118"/>
    <cellStyle name="Comma 21 2 2 5" xfId="119"/>
    <cellStyle name="Comma 3" xfId="120"/>
    <cellStyle name="Comma 3 2" xfId="121"/>
    <cellStyle name="Comma 3 3" xfId="122"/>
    <cellStyle name="Comma 3 3 2" xfId="123"/>
    <cellStyle name="Comma 3 4" xfId="124"/>
    <cellStyle name="Comma 3 5" xfId="125"/>
    <cellStyle name="Comma 3 6" xfId="126"/>
    <cellStyle name="Comma 4" xfId="127"/>
    <cellStyle name="Comma 4 2" xfId="128"/>
    <cellStyle name="Comma 4 2 2" xfId="129"/>
    <cellStyle name="Comma 4 2 2 2" xfId="130"/>
    <cellStyle name="Comma 4 2 2 2 2" xfId="131"/>
    <cellStyle name="Comma 4 2 3" xfId="132"/>
    <cellStyle name="Comma 4 2 4" xfId="133"/>
    <cellStyle name="Comma 4 3" xfId="134"/>
    <cellStyle name="Comma 4 4" xfId="135"/>
    <cellStyle name="Comma 4 5" xfId="136"/>
    <cellStyle name="Comma 5" xfId="137"/>
    <cellStyle name="Comma 5 2" xfId="138"/>
    <cellStyle name="Comma 5 2 2" xfId="139"/>
    <cellStyle name="Comma 5 3" xfId="140"/>
    <cellStyle name="Comma 5 3 2" xfId="141"/>
    <cellStyle name="Comma 5 4" xfId="142"/>
    <cellStyle name="Comma 5 4 2" xfId="143"/>
    <cellStyle name="Comma 6" xfId="144"/>
    <cellStyle name="Comma 6 2" xfId="145"/>
    <cellStyle name="Comma 6 2 2" xfId="146"/>
    <cellStyle name="Comma 7" xfId="147"/>
    <cellStyle name="Comma 7 2" xfId="148"/>
    <cellStyle name="Comma 7 2 2" xfId="149"/>
    <cellStyle name="Comma 8" xfId="150"/>
    <cellStyle name="Comma 8 2" xfId="151"/>
    <cellStyle name="Comma 8 2 2" xfId="152"/>
    <cellStyle name="Comma 9" xfId="153"/>
    <cellStyle name="Comma 9 2" xfId="154"/>
    <cellStyle name="Comma 9 2 2" xfId="155"/>
    <cellStyle name="Comma 9 3" xfId="156"/>
    <cellStyle name="Currency [0] 2" xfId="157"/>
    <cellStyle name="Currency 2" xfId="158"/>
    <cellStyle name="Currency 3" xfId="159"/>
    <cellStyle name="Dezimal [0]_laroux" xfId="160"/>
    <cellStyle name="Dezimal_laroux" xfId="161"/>
    <cellStyle name="Excel Built-in Comma" xfId="162"/>
    <cellStyle name="Excel Built-in Normal" xfId="163"/>
    <cellStyle name="Hyperlink 2" xfId="164"/>
    <cellStyle name="Normal" xfId="0" builtinId="0"/>
    <cellStyle name="Normal 10" xfId="165"/>
    <cellStyle name="Normal 10 2" xfId="166"/>
    <cellStyle name="Normal 10 2 2" xfId="167"/>
    <cellStyle name="Normal 10 3" xfId="168"/>
    <cellStyle name="Normal 10 4" xfId="169"/>
    <cellStyle name="Normal 106" xfId="170"/>
    <cellStyle name="Normal 11" xfId="171"/>
    <cellStyle name="Normal 11 2" xfId="172"/>
    <cellStyle name="Normal 12" xfId="173"/>
    <cellStyle name="Normal 13" xfId="174"/>
    <cellStyle name="Normal 13 2" xfId="175"/>
    <cellStyle name="Normal 13 2 2" xfId="176"/>
    <cellStyle name="Normal 13 3" xfId="177"/>
    <cellStyle name="Normal 14" xfId="178"/>
    <cellStyle name="Normal 14 2" xfId="179"/>
    <cellStyle name="Normal 15" xfId="1"/>
    <cellStyle name="Normal 17 2" xfId="180"/>
    <cellStyle name="Normal 2" xfId="181"/>
    <cellStyle name="Normal 2 2" xfId="182"/>
    <cellStyle name="Normal 2 2 2" xfId="183"/>
    <cellStyle name="Normal 2 2 3" xfId="184"/>
    <cellStyle name="Normal 2 2 4" xfId="185"/>
    <cellStyle name="Normal 2 2 5" xfId="186"/>
    <cellStyle name="Normal 2 2 6" xfId="187"/>
    <cellStyle name="Normal 2 3" xfId="188"/>
    <cellStyle name="Normal 2 3 2" xfId="189"/>
    <cellStyle name="Normal 2 4" xfId="190"/>
    <cellStyle name="Normal 2 5" xfId="191"/>
    <cellStyle name="Normal 2 5 2" xfId="192"/>
    <cellStyle name="Normal 2 6" xfId="193"/>
    <cellStyle name="Normal 2 7" xfId="258"/>
    <cellStyle name="Normal 3" xfId="194"/>
    <cellStyle name="Normal 3 2" xfId="195"/>
    <cellStyle name="Normal 3 2 2" xfId="196"/>
    <cellStyle name="Normal 3 2 2 2" xfId="197"/>
    <cellStyle name="Normal 3 2 2 2 2" xfId="198"/>
    <cellStyle name="Normal 3 3" xfId="199"/>
    <cellStyle name="Normal 3 3 2" xfId="200"/>
    <cellStyle name="Normal 3 3 3" xfId="201"/>
    <cellStyle name="Normal 3 3 4" xfId="202"/>
    <cellStyle name="Normal 3 4" xfId="203"/>
    <cellStyle name="Normal 3 4 2" xfId="204"/>
    <cellStyle name="Normal 3 5" xfId="205"/>
    <cellStyle name="Normal 3 6" xfId="206"/>
    <cellStyle name="Normal 4" xfId="207"/>
    <cellStyle name="Normal 4 2" xfId="208"/>
    <cellStyle name="Normal 4 2 2" xfId="209"/>
    <cellStyle name="Normal 4 3" xfId="210"/>
    <cellStyle name="Normal 4 3 2" xfId="211"/>
    <cellStyle name="Normal 4 4" xfId="212"/>
    <cellStyle name="Normal 4 5" xfId="213"/>
    <cellStyle name="Normal 4 6" xfId="214"/>
    <cellStyle name="Normal 5" xfId="215"/>
    <cellStyle name="Normal 5 2" xfId="216"/>
    <cellStyle name="Normal 5 2 2" xfId="217"/>
    <cellStyle name="Normal 5 2 2 2" xfId="218"/>
    <cellStyle name="Normal 5 2 2 2 2" xfId="219"/>
    <cellStyle name="Normal 5 3" xfId="220"/>
    <cellStyle name="Normal 6" xfId="221"/>
    <cellStyle name="Normal 6 2" xfId="222"/>
    <cellStyle name="Normal 6 2 2" xfId="223"/>
    <cellStyle name="Normal 6 3" xfId="224"/>
    <cellStyle name="Normal 6 3 2" xfId="225"/>
    <cellStyle name="Normal 6 4" xfId="226"/>
    <cellStyle name="Normal 7" xfId="227"/>
    <cellStyle name="Normal 7 2" xfId="228"/>
    <cellStyle name="Normal 7 2 2" xfId="229"/>
    <cellStyle name="Normal 7 3" xfId="230"/>
    <cellStyle name="Normal 7 4" xfId="231"/>
    <cellStyle name="Normal 8" xfId="232"/>
    <cellStyle name="Normal 8 2" xfId="233"/>
    <cellStyle name="Normal 8 2 2" xfId="234"/>
    <cellStyle name="Normal 8 3" xfId="235"/>
    <cellStyle name="Normal 9" xfId="236"/>
    <cellStyle name="Normal 9 2" xfId="237"/>
    <cellStyle name="Normal 9 2 2" xfId="238"/>
    <cellStyle name="Normal 9 3" xfId="239"/>
    <cellStyle name="Percent 2" xfId="240"/>
    <cellStyle name="Percent 2 2" xfId="241"/>
    <cellStyle name="Percent 2 2 2" xfId="242"/>
    <cellStyle name="Percent 2 3" xfId="243"/>
    <cellStyle name="Percent 2 4" xfId="244"/>
    <cellStyle name="Percent 2 5" xfId="245"/>
    <cellStyle name="Percent 3" xfId="246"/>
    <cellStyle name="Percent 3 2" xfId="247"/>
    <cellStyle name="Percent 3 3" xfId="248"/>
    <cellStyle name="Percent 4" xfId="249"/>
    <cellStyle name="Percent 4 2" xfId="250"/>
    <cellStyle name="Percent 5" xfId="251"/>
    <cellStyle name="Währung [0]_laroux" xfId="252"/>
    <cellStyle name="Währung_laroux" xfId="25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Y577"/>
  <sheetViews>
    <sheetView zoomScale="70" zoomScaleNormal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3" sqref="D3"/>
    </sheetView>
  </sheetViews>
  <sheetFormatPr defaultRowHeight="15"/>
  <cols>
    <col min="2" max="2" width="6.42578125" style="3" customWidth="1"/>
    <col min="3" max="3" width="35.7109375" customWidth="1"/>
    <col min="4" max="4" width="16" style="4" customWidth="1"/>
    <col min="5" max="5" width="8.28515625" customWidth="1"/>
    <col min="6" max="6" width="9.140625" customWidth="1"/>
    <col min="7" max="7" width="9.28515625" customWidth="1"/>
    <col min="8" max="8" width="9" bestFit="1" customWidth="1"/>
    <col min="9" max="9" width="7.7109375" style="3" customWidth="1"/>
    <col min="10" max="10" width="9" style="3" bestFit="1" customWidth="1"/>
    <col min="11" max="14" width="11.5703125" customWidth="1"/>
    <col min="15" max="15" width="9" bestFit="1" customWidth="1"/>
    <col min="16" max="16" width="4.140625" customWidth="1"/>
    <col min="17" max="17" width="2.7109375" customWidth="1"/>
    <col min="18" max="18" width="8.28515625" customWidth="1"/>
    <col min="19" max="19" width="34.42578125" customWidth="1"/>
    <col min="20" max="20" width="14.85546875" customWidth="1"/>
  </cols>
  <sheetData>
    <row r="1" spans="1:25">
      <c r="B1" s="70" t="s">
        <v>457</v>
      </c>
      <c r="C1" s="70"/>
      <c r="D1" s="70"/>
      <c r="E1" s="70"/>
      <c r="F1" s="70"/>
      <c r="G1" s="70"/>
      <c r="H1" s="70"/>
      <c r="I1" s="60"/>
      <c r="J1" s="60"/>
      <c r="K1" s="70"/>
      <c r="L1" s="70"/>
      <c r="M1" s="70"/>
      <c r="N1" s="70"/>
      <c r="O1" s="70"/>
      <c r="R1" s="77" t="s">
        <v>456</v>
      </c>
      <c r="S1" s="77"/>
      <c r="T1" s="77"/>
      <c r="U1" s="77"/>
      <c r="V1" s="77"/>
      <c r="W1" s="77"/>
      <c r="Y1" s="29"/>
    </row>
    <row r="2" spans="1:25">
      <c r="A2" s="1"/>
      <c r="B2" s="2"/>
      <c r="C2" s="1"/>
      <c r="E2" s="1"/>
      <c r="Y2" s="29"/>
    </row>
    <row r="3" spans="1:25" ht="30">
      <c r="A3" s="1"/>
      <c r="B3" s="13" t="s">
        <v>34</v>
      </c>
      <c r="C3" s="14" t="s">
        <v>35</v>
      </c>
      <c r="D3" s="28" t="s">
        <v>50</v>
      </c>
      <c r="E3" s="28" t="s">
        <v>37</v>
      </c>
      <c r="F3" s="28" t="s">
        <v>40</v>
      </c>
      <c r="G3" s="28" t="s">
        <v>581</v>
      </c>
      <c r="H3" s="28" t="s">
        <v>36</v>
      </c>
      <c r="I3" s="80" t="s">
        <v>573</v>
      </c>
      <c r="J3" s="81"/>
      <c r="K3" s="74" t="s">
        <v>42</v>
      </c>
      <c r="L3" s="84" t="s">
        <v>577</v>
      </c>
      <c r="M3" s="85"/>
      <c r="N3" s="74" t="s">
        <v>579</v>
      </c>
      <c r="O3" s="15" t="s">
        <v>41</v>
      </c>
      <c r="P3" s="9"/>
      <c r="Q3" s="9"/>
      <c r="R3" s="20" t="s">
        <v>34</v>
      </c>
      <c r="S3" s="21" t="s">
        <v>35</v>
      </c>
      <c r="T3" s="22" t="s">
        <v>50</v>
      </c>
      <c r="U3" s="22" t="s">
        <v>40</v>
      </c>
      <c r="V3" s="22" t="s">
        <v>581</v>
      </c>
      <c r="W3" s="22" t="s">
        <v>41</v>
      </c>
      <c r="Y3" s="30" t="s">
        <v>49</v>
      </c>
    </row>
    <row r="4" spans="1:25">
      <c r="A4" s="1"/>
      <c r="B4" s="13"/>
      <c r="C4" s="14"/>
      <c r="D4" s="12"/>
      <c r="E4" s="12"/>
      <c r="F4" s="12"/>
      <c r="G4" s="12"/>
      <c r="H4" s="12"/>
      <c r="I4" s="71" t="s">
        <v>38</v>
      </c>
      <c r="J4" s="71" t="s">
        <v>39</v>
      </c>
      <c r="K4" s="12"/>
      <c r="L4" s="71" t="s">
        <v>38</v>
      </c>
      <c r="M4" s="71" t="s">
        <v>39</v>
      </c>
      <c r="N4" s="12"/>
      <c r="O4" s="12"/>
      <c r="P4" s="8"/>
      <c r="Q4" s="8"/>
      <c r="R4" s="20"/>
      <c r="S4" s="21"/>
      <c r="T4" s="22"/>
      <c r="U4" s="22"/>
      <c r="V4" s="22"/>
      <c r="W4" s="22"/>
      <c r="Y4" s="31"/>
    </row>
    <row r="5" spans="1:25">
      <c r="A5" s="1"/>
      <c r="B5" s="52">
        <v>1</v>
      </c>
      <c r="C5" s="53" t="s">
        <v>0</v>
      </c>
      <c r="D5" s="54" t="e">
        <f>#REF!</f>
        <v>#REF!</v>
      </c>
      <c r="E5" s="54">
        <f t="shared" ref="E5:K5" si="0">SUM(E6:E28)</f>
        <v>0</v>
      </c>
      <c r="F5" s="54">
        <f t="shared" si="0"/>
        <v>0</v>
      </c>
      <c r="G5" s="54">
        <f t="shared" si="0"/>
        <v>0</v>
      </c>
      <c r="H5" s="54">
        <f t="shared" si="0"/>
        <v>0</v>
      </c>
      <c r="I5" s="72">
        <f>'DAK PUPR'!I5</f>
        <v>116</v>
      </c>
      <c r="J5" s="72">
        <f>'DAK PUPR'!J5</f>
        <v>2335</v>
      </c>
      <c r="K5" s="54">
        <f t="shared" si="0"/>
        <v>0</v>
      </c>
      <c r="L5" s="54">
        <f>'BSPS PEMDA'!D5</f>
        <v>6278</v>
      </c>
      <c r="M5" s="54">
        <f>'BSPS PEMDA'!E5</f>
        <v>2275</v>
      </c>
      <c r="N5" s="54">
        <f>'RUTILAHU KEMENSOS'!D4</f>
        <v>0</v>
      </c>
      <c r="O5" s="55" t="e">
        <f>SUM(D5:N5)</f>
        <v>#REF!</v>
      </c>
      <c r="P5" s="8"/>
      <c r="Q5" s="8"/>
      <c r="R5" s="62">
        <v>1</v>
      </c>
      <c r="S5" s="63" t="s">
        <v>0</v>
      </c>
      <c r="T5" s="61">
        <f>SUM(T6:T28)</f>
        <v>0</v>
      </c>
      <c r="U5" s="61">
        <f t="shared" ref="U5:V5" si="1">SUM(U6:U28)</f>
        <v>0</v>
      </c>
      <c r="V5" s="61">
        <f t="shared" si="1"/>
        <v>0</v>
      </c>
      <c r="W5" s="76">
        <f>T5+U5+V5</f>
        <v>0</v>
      </c>
      <c r="Y5" s="31" t="e">
        <f>O5+W5</f>
        <v>#REF!</v>
      </c>
    </row>
    <row r="6" spans="1:25">
      <c r="A6" s="1"/>
      <c r="B6" s="16"/>
      <c r="C6" s="51" t="s">
        <v>60</v>
      </c>
      <c r="D6" s="18" t="e">
        <f>#REF!</f>
        <v>#REF!</v>
      </c>
      <c r="E6" s="14"/>
      <c r="F6" s="12"/>
      <c r="G6" s="12"/>
      <c r="H6" s="45"/>
      <c r="I6" s="71">
        <f>'DAK PUPR'!I6</f>
        <v>0</v>
      </c>
      <c r="J6" s="71">
        <f>'DAK PUPR'!J6</f>
        <v>0</v>
      </c>
      <c r="K6" s="12"/>
      <c r="L6" s="12">
        <f>'BSPS PEMDA'!D6</f>
        <v>379</v>
      </c>
      <c r="M6" s="12">
        <f>'BSPS PEMDA'!E6</f>
        <v>0</v>
      </c>
      <c r="N6" s="12">
        <f>'RUTILAHU KEMENSOS'!D5</f>
        <v>0</v>
      </c>
      <c r="O6" s="43"/>
      <c r="P6" s="8"/>
      <c r="Q6" s="8"/>
      <c r="R6" s="23"/>
      <c r="S6" s="24" t="s">
        <v>60</v>
      </c>
      <c r="T6" s="22"/>
      <c r="U6" s="22"/>
      <c r="V6" s="22"/>
      <c r="W6" s="22">
        <f t="shared" ref="W6:W69" si="2">T6+U6+V6</f>
        <v>0</v>
      </c>
      <c r="Y6" s="31"/>
    </row>
    <row r="7" spans="1:25">
      <c r="A7" s="1"/>
      <c r="B7" s="16"/>
      <c r="C7" s="51" t="s">
        <v>61</v>
      </c>
      <c r="D7" s="18" t="e">
        <f>#REF!</f>
        <v>#REF!</v>
      </c>
      <c r="E7" s="14"/>
      <c r="F7" s="12"/>
      <c r="G7" s="12"/>
      <c r="H7" s="45"/>
      <c r="I7" s="71">
        <f>'DAK PUPR'!I7</f>
        <v>0</v>
      </c>
      <c r="J7" s="71">
        <f>'DAK PUPR'!J7</f>
        <v>272</v>
      </c>
      <c r="K7" s="12"/>
      <c r="L7" s="12">
        <f>'BSPS PEMDA'!D7</f>
        <v>535</v>
      </c>
      <c r="M7" s="12">
        <f>'BSPS PEMDA'!E7</f>
        <v>272</v>
      </c>
      <c r="N7" s="12">
        <f>'RUTILAHU KEMENSOS'!D6</f>
        <v>0</v>
      </c>
      <c r="O7" s="43"/>
      <c r="P7" s="8"/>
      <c r="Q7" s="8"/>
      <c r="R7" s="23"/>
      <c r="S7" s="24" t="s">
        <v>61</v>
      </c>
      <c r="T7" s="22"/>
      <c r="U7" s="22"/>
      <c r="V7" s="22"/>
      <c r="W7" s="22">
        <f t="shared" si="2"/>
        <v>0</v>
      </c>
      <c r="Y7" s="31"/>
    </row>
    <row r="8" spans="1:25">
      <c r="A8" s="1"/>
      <c r="B8" s="16"/>
      <c r="C8" s="51" t="s">
        <v>62</v>
      </c>
      <c r="D8" s="18" t="e">
        <f>#REF!</f>
        <v>#REF!</v>
      </c>
      <c r="E8" s="14"/>
      <c r="F8" s="12"/>
      <c r="G8" s="12"/>
      <c r="H8" s="45"/>
      <c r="I8" s="71">
        <f>'DAK PUPR'!I8</f>
        <v>0</v>
      </c>
      <c r="J8" s="71">
        <f>'DAK PUPR'!J8</f>
        <v>105</v>
      </c>
      <c r="K8" s="12"/>
      <c r="L8" s="12">
        <f>'BSPS PEMDA'!D8</f>
        <v>6</v>
      </c>
      <c r="M8" s="12">
        <f>'BSPS PEMDA'!E8</f>
        <v>4</v>
      </c>
      <c r="N8" s="12">
        <f>'RUTILAHU KEMENSOS'!D7</f>
        <v>0</v>
      </c>
      <c r="O8" s="43"/>
      <c r="P8" s="8"/>
      <c r="Q8" s="8"/>
      <c r="R8" s="23"/>
      <c r="S8" s="24" t="s">
        <v>62</v>
      </c>
      <c r="T8" s="22"/>
      <c r="U8" s="22"/>
      <c r="V8" s="22"/>
      <c r="W8" s="22">
        <f t="shared" si="2"/>
        <v>0</v>
      </c>
      <c r="Y8" s="31"/>
    </row>
    <row r="9" spans="1:25">
      <c r="A9" s="1"/>
      <c r="B9" s="16"/>
      <c r="C9" s="51" t="s">
        <v>63</v>
      </c>
      <c r="D9" s="18" t="e">
        <f>#REF!</f>
        <v>#REF!</v>
      </c>
      <c r="E9" s="14"/>
      <c r="F9" s="12"/>
      <c r="G9" s="12"/>
      <c r="H9" s="45"/>
      <c r="I9" s="71">
        <f>'DAK PUPR'!I9</f>
        <v>0</v>
      </c>
      <c r="J9" s="71">
        <f>'DAK PUPR'!J9</f>
        <v>0</v>
      </c>
      <c r="K9" s="12"/>
      <c r="L9" s="12">
        <f>'BSPS PEMDA'!D9</f>
        <v>192</v>
      </c>
      <c r="M9" s="12">
        <f>'BSPS PEMDA'!E9</f>
        <v>182</v>
      </c>
      <c r="N9" s="12">
        <f>'RUTILAHU KEMENSOS'!D8</f>
        <v>0</v>
      </c>
      <c r="O9" s="43"/>
      <c r="P9" s="8"/>
      <c r="Q9" s="8"/>
      <c r="R9" s="23"/>
      <c r="S9" s="24" t="s">
        <v>63</v>
      </c>
      <c r="T9" s="22"/>
      <c r="U9" s="22"/>
      <c r="V9" s="22"/>
      <c r="W9" s="22">
        <f t="shared" si="2"/>
        <v>0</v>
      </c>
      <c r="Y9" s="31"/>
    </row>
    <row r="10" spans="1:25">
      <c r="A10" s="1"/>
      <c r="B10" s="16"/>
      <c r="C10" s="51" t="s">
        <v>64</v>
      </c>
      <c r="D10" s="18" t="e">
        <f>#REF!</f>
        <v>#REF!</v>
      </c>
      <c r="E10" s="14"/>
      <c r="F10" s="12"/>
      <c r="G10" s="12"/>
      <c r="H10" s="45"/>
      <c r="I10" s="71">
        <f>'DAK PUPR'!I10</f>
        <v>66</v>
      </c>
      <c r="J10" s="71">
        <f>'DAK PUPR'!J10</f>
        <v>251</v>
      </c>
      <c r="K10" s="12"/>
      <c r="L10" s="12">
        <f>'BSPS PEMDA'!D10</f>
        <v>58</v>
      </c>
      <c r="M10" s="12">
        <f>'BSPS PEMDA'!E10</f>
        <v>0</v>
      </c>
      <c r="N10" s="12">
        <f>'RUTILAHU KEMENSOS'!D9</f>
        <v>0</v>
      </c>
      <c r="O10" s="43"/>
      <c r="P10" s="8"/>
      <c r="Q10" s="8"/>
      <c r="R10" s="23"/>
      <c r="S10" s="24" t="s">
        <v>64</v>
      </c>
      <c r="T10" s="22"/>
      <c r="U10" s="22"/>
      <c r="V10" s="22"/>
      <c r="W10" s="22">
        <f t="shared" si="2"/>
        <v>0</v>
      </c>
      <c r="Y10" s="31"/>
    </row>
    <row r="11" spans="1:25">
      <c r="A11" s="1"/>
      <c r="B11" s="16"/>
      <c r="C11" s="51" t="s">
        <v>65</v>
      </c>
      <c r="D11" s="18" t="e">
        <f>#REF!</f>
        <v>#REF!</v>
      </c>
      <c r="E11" s="14"/>
      <c r="F11" s="12"/>
      <c r="G11" s="12"/>
      <c r="H11" s="45"/>
      <c r="I11" s="71">
        <f>'DAK PUPR'!I11</f>
        <v>0</v>
      </c>
      <c r="J11" s="71">
        <f>'DAK PUPR'!J11</f>
        <v>0</v>
      </c>
      <c r="K11" s="12"/>
      <c r="L11" s="12">
        <f>'BSPS PEMDA'!D11</f>
        <v>1127</v>
      </c>
      <c r="M11" s="12">
        <f>'BSPS PEMDA'!E11</f>
        <v>153</v>
      </c>
      <c r="N11" s="12">
        <f>'RUTILAHU KEMENSOS'!D10</f>
        <v>0</v>
      </c>
      <c r="O11" s="43"/>
      <c r="P11" s="8"/>
      <c r="Q11" s="8"/>
      <c r="R11" s="23"/>
      <c r="S11" s="24" t="s">
        <v>65</v>
      </c>
      <c r="T11" s="22"/>
      <c r="U11" s="22"/>
      <c r="V11" s="22"/>
      <c r="W11" s="22">
        <f t="shared" si="2"/>
        <v>0</v>
      </c>
      <c r="Y11" s="31"/>
    </row>
    <row r="12" spans="1:25">
      <c r="A12" s="1"/>
      <c r="B12" s="16"/>
      <c r="C12" s="51" t="s">
        <v>66</v>
      </c>
      <c r="D12" s="18" t="e">
        <f>#REF!</f>
        <v>#REF!</v>
      </c>
      <c r="E12" s="14"/>
      <c r="F12" s="12"/>
      <c r="G12" s="12"/>
      <c r="H12" s="45"/>
      <c r="I12" s="71">
        <f>'DAK PUPR'!I12</f>
        <v>0</v>
      </c>
      <c r="J12" s="71">
        <f>'DAK PUPR'!J12</f>
        <v>0</v>
      </c>
      <c r="K12" s="12"/>
      <c r="L12" s="12">
        <f>'BSPS PEMDA'!D12</f>
        <v>167</v>
      </c>
      <c r="M12" s="12">
        <f>'BSPS PEMDA'!E12</f>
        <v>0</v>
      </c>
      <c r="N12" s="12">
        <f>'RUTILAHU KEMENSOS'!D11</f>
        <v>0</v>
      </c>
      <c r="O12" s="43"/>
      <c r="P12" s="8"/>
      <c r="Q12" s="8"/>
      <c r="R12" s="23"/>
      <c r="S12" s="24" t="s">
        <v>66</v>
      </c>
      <c r="T12" s="22"/>
      <c r="U12" s="22"/>
      <c r="V12" s="22"/>
      <c r="W12" s="22">
        <f t="shared" si="2"/>
        <v>0</v>
      </c>
      <c r="Y12" s="31"/>
    </row>
    <row r="13" spans="1:25">
      <c r="A13" s="1"/>
      <c r="B13" s="16"/>
      <c r="C13" s="51" t="s">
        <v>67</v>
      </c>
      <c r="D13" s="18" t="e">
        <f>#REF!</f>
        <v>#REF!</v>
      </c>
      <c r="E13" s="14"/>
      <c r="F13" s="12"/>
      <c r="G13" s="12"/>
      <c r="H13" s="45"/>
      <c r="I13" s="71">
        <f>'DAK PUPR'!I13</f>
        <v>0</v>
      </c>
      <c r="J13" s="71">
        <f>'DAK PUPR'!J13</f>
        <v>386</v>
      </c>
      <c r="K13" s="12"/>
      <c r="L13" s="12">
        <f>'BSPS PEMDA'!D13</f>
        <v>128</v>
      </c>
      <c r="M13" s="12">
        <f>'BSPS PEMDA'!E13</f>
        <v>386</v>
      </c>
      <c r="N13" s="12">
        <f>'RUTILAHU KEMENSOS'!D12</f>
        <v>0</v>
      </c>
      <c r="O13" s="43"/>
      <c r="P13" s="8"/>
      <c r="Q13" s="8"/>
      <c r="R13" s="23"/>
      <c r="S13" s="24" t="s">
        <v>67</v>
      </c>
      <c r="T13" s="22"/>
      <c r="U13" s="22"/>
      <c r="V13" s="22"/>
      <c r="W13" s="22">
        <f t="shared" si="2"/>
        <v>0</v>
      </c>
      <c r="Y13" s="31"/>
    </row>
    <row r="14" spans="1:25">
      <c r="A14" s="1"/>
      <c r="B14" s="16"/>
      <c r="C14" s="51" t="s">
        <v>68</v>
      </c>
      <c r="D14" s="18" t="e">
        <f>#REF!</f>
        <v>#REF!</v>
      </c>
      <c r="E14" s="14"/>
      <c r="F14" s="12"/>
      <c r="G14" s="12"/>
      <c r="H14" s="45"/>
      <c r="I14" s="71">
        <f>'DAK PUPR'!I14</f>
        <v>0</v>
      </c>
      <c r="J14" s="71">
        <f>'DAK PUPR'!J14</f>
        <v>0</v>
      </c>
      <c r="K14" s="12"/>
      <c r="L14" s="12">
        <f>'BSPS PEMDA'!D14</f>
        <v>133</v>
      </c>
      <c r="M14" s="12">
        <f>'BSPS PEMDA'!E14</f>
        <v>0</v>
      </c>
      <c r="N14" s="12">
        <f>'RUTILAHU KEMENSOS'!D13</f>
        <v>0</v>
      </c>
      <c r="O14" s="43"/>
      <c r="P14" s="8"/>
      <c r="Q14" s="8"/>
      <c r="R14" s="23"/>
      <c r="S14" s="24" t="s">
        <v>68</v>
      </c>
      <c r="T14" s="22"/>
      <c r="U14" s="22"/>
      <c r="V14" s="22"/>
      <c r="W14" s="22">
        <f t="shared" si="2"/>
        <v>0</v>
      </c>
      <c r="Y14" s="31"/>
    </row>
    <row r="15" spans="1:25">
      <c r="A15" s="1"/>
      <c r="B15" s="16"/>
      <c r="C15" s="51" t="s">
        <v>69</v>
      </c>
      <c r="D15" s="18" t="e">
        <f>#REF!</f>
        <v>#REF!</v>
      </c>
      <c r="E15" s="14"/>
      <c r="F15" s="12"/>
      <c r="G15" s="12"/>
      <c r="H15" s="45"/>
      <c r="I15" s="71">
        <f>'DAK PUPR'!I15</f>
        <v>0</v>
      </c>
      <c r="J15" s="71">
        <f>'DAK PUPR'!J15</f>
        <v>0</v>
      </c>
      <c r="K15" s="12"/>
      <c r="L15" s="12">
        <f>'BSPS PEMDA'!D15</f>
        <v>215</v>
      </c>
      <c r="M15" s="12">
        <f>'BSPS PEMDA'!E15</f>
        <v>0</v>
      </c>
      <c r="N15" s="12">
        <f>'RUTILAHU KEMENSOS'!D14</f>
        <v>0</v>
      </c>
      <c r="O15" s="43"/>
      <c r="P15" s="8"/>
      <c r="Q15" s="8"/>
      <c r="R15" s="23"/>
      <c r="S15" s="24" t="s">
        <v>69</v>
      </c>
      <c r="T15" s="22"/>
      <c r="U15" s="22"/>
      <c r="V15" s="22"/>
      <c r="W15" s="22">
        <f t="shared" si="2"/>
        <v>0</v>
      </c>
      <c r="Y15" s="31"/>
    </row>
    <row r="16" spans="1:25">
      <c r="A16" s="1"/>
      <c r="B16" s="16"/>
      <c r="C16" s="51" t="s">
        <v>70</v>
      </c>
      <c r="D16" s="18" t="e">
        <f>#REF!</f>
        <v>#REF!</v>
      </c>
      <c r="E16" s="14"/>
      <c r="F16" s="12"/>
      <c r="G16" s="12"/>
      <c r="H16" s="45"/>
      <c r="I16" s="71">
        <f>'DAK PUPR'!I16</f>
        <v>0</v>
      </c>
      <c r="J16" s="71">
        <f>'DAK PUPR'!J16</f>
        <v>0</v>
      </c>
      <c r="K16" s="12"/>
      <c r="L16" s="12">
        <f>'BSPS PEMDA'!D16</f>
        <v>62</v>
      </c>
      <c r="M16" s="12">
        <f>'BSPS PEMDA'!E16</f>
        <v>0</v>
      </c>
      <c r="N16" s="12">
        <f>'RUTILAHU KEMENSOS'!D15</f>
        <v>0</v>
      </c>
      <c r="O16" s="43"/>
      <c r="P16" s="8"/>
      <c r="Q16" s="8"/>
      <c r="R16" s="23"/>
      <c r="S16" s="24" t="s">
        <v>70</v>
      </c>
      <c r="T16" s="22"/>
      <c r="U16" s="22"/>
      <c r="V16" s="22"/>
      <c r="W16" s="22">
        <f t="shared" si="2"/>
        <v>0</v>
      </c>
      <c r="Y16" s="31"/>
    </row>
    <row r="17" spans="1:25">
      <c r="A17" s="1"/>
      <c r="B17" s="16"/>
      <c r="C17" s="51" t="s">
        <v>71</v>
      </c>
      <c r="D17" s="18" t="e">
        <f>#REF!</f>
        <v>#REF!</v>
      </c>
      <c r="E17" s="14"/>
      <c r="F17" s="12"/>
      <c r="G17" s="12"/>
      <c r="H17" s="45"/>
      <c r="I17" s="71">
        <f>'DAK PUPR'!I17</f>
        <v>0</v>
      </c>
      <c r="J17" s="71">
        <f>'DAK PUPR'!J17</f>
        <v>0</v>
      </c>
      <c r="K17" s="12"/>
      <c r="L17" s="12">
        <f>'BSPS PEMDA'!D17</f>
        <v>92</v>
      </c>
      <c r="M17" s="12">
        <f>'BSPS PEMDA'!E17</f>
        <v>0</v>
      </c>
      <c r="N17" s="12">
        <f>'RUTILAHU KEMENSOS'!D16</f>
        <v>0</v>
      </c>
      <c r="O17" s="43"/>
      <c r="P17" s="8"/>
      <c r="Q17" s="8"/>
      <c r="R17" s="23"/>
      <c r="S17" s="24" t="s">
        <v>71</v>
      </c>
      <c r="T17" s="22"/>
      <c r="U17" s="22"/>
      <c r="V17" s="22"/>
      <c r="W17" s="22">
        <f t="shared" si="2"/>
        <v>0</v>
      </c>
      <c r="Y17" s="31"/>
    </row>
    <row r="18" spans="1:25">
      <c r="A18" s="1"/>
      <c r="B18" s="16"/>
      <c r="C18" s="51" t="s">
        <v>72</v>
      </c>
      <c r="D18" s="18" t="e">
        <f>#REF!</f>
        <v>#REF!</v>
      </c>
      <c r="E18" s="14"/>
      <c r="F18" s="12"/>
      <c r="G18" s="12"/>
      <c r="H18" s="45"/>
      <c r="I18" s="71">
        <f>'DAK PUPR'!I18</f>
        <v>0</v>
      </c>
      <c r="J18" s="71">
        <f>'DAK PUPR'!J18</f>
        <v>0</v>
      </c>
      <c r="K18" s="12"/>
      <c r="L18" s="12">
        <f>'BSPS PEMDA'!D18</f>
        <v>251</v>
      </c>
      <c r="M18" s="12">
        <f>'BSPS PEMDA'!E18</f>
        <v>367</v>
      </c>
      <c r="N18" s="12">
        <f>'RUTILAHU KEMENSOS'!D17</f>
        <v>0</v>
      </c>
      <c r="O18" s="43"/>
      <c r="P18" s="8"/>
      <c r="Q18" s="8"/>
      <c r="R18" s="23"/>
      <c r="S18" s="24" t="s">
        <v>72</v>
      </c>
      <c r="T18" s="22"/>
      <c r="U18" s="22"/>
      <c r="V18" s="22"/>
      <c r="W18" s="22">
        <f t="shared" si="2"/>
        <v>0</v>
      </c>
      <c r="Y18" s="31"/>
    </row>
    <row r="19" spans="1:25">
      <c r="A19" s="1"/>
      <c r="B19" s="16"/>
      <c r="C19" s="51" t="s">
        <v>73</v>
      </c>
      <c r="D19" s="18" t="e">
        <f>#REF!</f>
        <v>#REF!</v>
      </c>
      <c r="E19" s="14"/>
      <c r="F19" s="12"/>
      <c r="G19" s="12"/>
      <c r="H19" s="45"/>
      <c r="I19" s="71">
        <f>'DAK PUPR'!I19</f>
        <v>0</v>
      </c>
      <c r="J19" s="71">
        <f>'DAK PUPR'!J19</f>
        <v>460</v>
      </c>
      <c r="K19" s="12"/>
      <c r="L19" s="12">
        <f>'BSPS PEMDA'!D19</f>
        <v>157</v>
      </c>
      <c r="M19" s="12">
        <f>'BSPS PEMDA'!E19</f>
        <v>0</v>
      </c>
      <c r="N19" s="12">
        <f>'RUTILAHU KEMENSOS'!D18</f>
        <v>0</v>
      </c>
      <c r="O19" s="43"/>
      <c r="P19" s="8"/>
      <c r="Q19" s="8"/>
      <c r="R19" s="23"/>
      <c r="S19" s="24" t="s">
        <v>73</v>
      </c>
      <c r="T19" s="22"/>
      <c r="U19" s="22"/>
      <c r="V19" s="22"/>
      <c r="W19" s="22">
        <f t="shared" si="2"/>
        <v>0</v>
      </c>
      <c r="Y19" s="31"/>
    </row>
    <row r="20" spans="1:25">
      <c r="A20" s="1"/>
      <c r="B20" s="16"/>
      <c r="C20" s="51" t="s">
        <v>74</v>
      </c>
      <c r="D20" s="18" t="e">
        <f>#REF!</f>
        <v>#REF!</v>
      </c>
      <c r="E20" s="14"/>
      <c r="F20" s="12"/>
      <c r="G20" s="12"/>
      <c r="H20" s="45"/>
      <c r="I20" s="71">
        <f>'DAK PUPR'!I20</f>
        <v>0</v>
      </c>
      <c r="J20" s="71">
        <f>'DAK PUPR'!J20</f>
        <v>0</v>
      </c>
      <c r="K20" s="12"/>
      <c r="L20" s="12">
        <f>'BSPS PEMDA'!D20</f>
        <v>40</v>
      </c>
      <c r="M20" s="12">
        <f>'BSPS PEMDA'!E20</f>
        <v>0</v>
      </c>
      <c r="N20" s="12">
        <f>'RUTILAHU KEMENSOS'!D19</f>
        <v>0</v>
      </c>
      <c r="O20" s="43"/>
      <c r="P20" s="8"/>
      <c r="Q20" s="8"/>
      <c r="R20" s="23"/>
      <c r="S20" s="24" t="s">
        <v>74</v>
      </c>
      <c r="T20" s="22"/>
      <c r="U20" s="22"/>
      <c r="V20" s="22"/>
      <c r="W20" s="22">
        <f t="shared" si="2"/>
        <v>0</v>
      </c>
      <c r="Y20" s="31"/>
    </row>
    <row r="21" spans="1:25">
      <c r="A21" s="1"/>
      <c r="B21" s="16"/>
      <c r="C21" s="51" t="s">
        <v>75</v>
      </c>
      <c r="D21" s="18" t="e">
        <f>#REF!</f>
        <v>#REF!</v>
      </c>
      <c r="E21" s="14"/>
      <c r="F21" s="12"/>
      <c r="G21" s="12"/>
      <c r="H21" s="45"/>
      <c r="I21" s="71">
        <f>'DAK PUPR'!I21</f>
        <v>0</v>
      </c>
      <c r="J21" s="71">
        <f>'DAK PUPR'!J21</f>
        <v>0</v>
      </c>
      <c r="K21" s="12"/>
      <c r="L21" s="12">
        <f>'BSPS PEMDA'!D21</f>
        <v>218</v>
      </c>
      <c r="M21" s="12">
        <f>'BSPS PEMDA'!E21</f>
        <v>0</v>
      </c>
      <c r="N21" s="12">
        <f>'RUTILAHU KEMENSOS'!D20</f>
        <v>0</v>
      </c>
      <c r="O21" s="43"/>
      <c r="P21" s="8"/>
      <c r="Q21" s="8"/>
      <c r="R21" s="23"/>
      <c r="S21" s="24" t="s">
        <v>75</v>
      </c>
      <c r="T21" s="22"/>
      <c r="U21" s="22"/>
      <c r="V21" s="22"/>
      <c r="W21" s="22">
        <f t="shared" si="2"/>
        <v>0</v>
      </c>
      <c r="Y21" s="31"/>
    </row>
    <row r="22" spans="1:25">
      <c r="A22" s="1"/>
      <c r="B22" s="16"/>
      <c r="C22" s="51" t="s">
        <v>76</v>
      </c>
      <c r="D22" s="18" t="e">
        <f>#REF!</f>
        <v>#REF!</v>
      </c>
      <c r="E22" s="14"/>
      <c r="F22" s="12"/>
      <c r="G22" s="12"/>
      <c r="H22" s="45"/>
      <c r="I22" s="71">
        <f>'DAK PUPR'!I22</f>
        <v>0</v>
      </c>
      <c r="J22" s="71">
        <f>'DAK PUPR'!J22</f>
        <v>0</v>
      </c>
      <c r="K22" s="12"/>
      <c r="L22" s="12">
        <f>'BSPS PEMDA'!D22</f>
        <v>1500</v>
      </c>
      <c r="M22" s="12">
        <f>'BSPS PEMDA'!E22</f>
        <v>0</v>
      </c>
      <c r="N22" s="12">
        <f>'RUTILAHU KEMENSOS'!D21</f>
        <v>0</v>
      </c>
      <c r="O22" s="43"/>
      <c r="P22" s="8"/>
      <c r="Q22" s="8"/>
      <c r="R22" s="23"/>
      <c r="S22" s="24" t="s">
        <v>76</v>
      </c>
      <c r="T22" s="22"/>
      <c r="U22" s="22"/>
      <c r="V22" s="22"/>
      <c r="W22" s="22">
        <f t="shared" si="2"/>
        <v>0</v>
      </c>
      <c r="Y22" s="31"/>
    </row>
    <row r="23" spans="1:25">
      <c r="A23" s="1"/>
      <c r="B23" s="16"/>
      <c r="C23" s="51" t="s">
        <v>77</v>
      </c>
      <c r="D23" s="18" t="e">
        <f>#REF!</f>
        <v>#REF!</v>
      </c>
      <c r="E23" s="14"/>
      <c r="F23" s="12"/>
      <c r="G23" s="12"/>
      <c r="H23" s="45"/>
      <c r="I23" s="71">
        <f>'DAK PUPR'!I23</f>
        <v>50</v>
      </c>
      <c r="J23" s="71">
        <f>'DAK PUPR'!J23</f>
        <v>376</v>
      </c>
      <c r="K23" s="12"/>
      <c r="L23" s="12">
        <f>'BSPS PEMDA'!D23</f>
        <v>86</v>
      </c>
      <c r="M23" s="12">
        <f>'BSPS PEMDA'!E23</f>
        <v>426</v>
      </c>
      <c r="N23" s="12">
        <f>'RUTILAHU KEMENSOS'!D22</f>
        <v>0</v>
      </c>
      <c r="O23" s="43"/>
      <c r="P23" s="8"/>
      <c r="Q23" s="8"/>
      <c r="R23" s="23"/>
      <c r="S23" s="24" t="s">
        <v>77</v>
      </c>
      <c r="T23" s="22"/>
      <c r="U23" s="22"/>
      <c r="V23" s="22"/>
      <c r="W23" s="22">
        <f t="shared" si="2"/>
        <v>0</v>
      </c>
      <c r="Y23" s="31"/>
    </row>
    <row r="24" spans="1:25">
      <c r="A24" s="1"/>
      <c r="B24" s="16"/>
      <c r="C24" s="51" t="s">
        <v>78</v>
      </c>
      <c r="D24" s="18" t="e">
        <f>#REF!</f>
        <v>#REF!</v>
      </c>
      <c r="E24" s="14"/>
      <c r="F24" s="12"/>
      <c r="G24" s="12"/>
      <c r="H24" s="45"/>
      <c r="I24" s="71">
        <f>'DAK PUPR'!I24</f>
        <v>0</v>
      </c>
      <c r="J24" s="71">
        <f>'DAK PUPR'!J24</f>
        <v>0</v>
      </c>
      <c r="K24" s="12"/>
      <c r="L24" s="12">
        <f>'BSPS PEMDA'!D24</f>
        <v>201</v>
      </c>
      <c r="M24" s="12">
        <f>'BSPS PEMDA'!E24</f>
        <v>0</v>
      </c>
      <c r="N24" s="12">
        <f>'RUTILAHU KEMENSOS'!D23</f>
        <v>0</v>
      </c>
      <c r="O24" s="43"/>
      <c r="P24" s="8"/>
      <c r="Q24" s="8"/>
      <c r="R24" s="23"/>
      <c r="S24" s="24" t="s">
        <v>78</v>
      </c>
      <c r="T24" s="22"/>
      <c r="U24" s="22"/>
      <c r="V24" s="22"/>
      <c r="W24" s="22">
        <f t="shared" si="2"/>
        <v>0</v>
      </c>
      <c r="Y24" s="31"/>
    </row>
    <row r="25" spans="1:25">
      <c r="A25" s="1"/>
      <c r="B25" s="16"/>
      <c r="C25" s="51" t="s">
        <v>79</v>
      </c>
      <c r="D25" s="18" t="e">
        <f>#REF!</f>
        <v>#REF!</v>
      </c>
      <c r="E25" s="14"/>
      <c r="F25" s="12"/>
      <c r="G25" s="12"/>
      <c r="H25" s="45"/>
      <c r="I25" s="71">
        <f>'DAK PUPR'!I25</f>
        <v>0</v>
      </c>
      <c r="J25" s="71">
        <f>'DAK PUPR'!J25</f>
        <v>485</v>
      </c>
      <c r="K25" s="12"/>
      <c r="L25" s="12">
        <f>'BSPS PEMDA'!D25</f>
        <v>73</v>
      </c>
      <c r="M25" s="12">
        <f>'BSPS PEMDA'!E25</f>
        <v>485</v>
      </c>
      <c r="N25" s="12">
        <f>'RUTILAHU KEMENSOS'!D24</f>
        <v>0</v>
      </c>
      <c r="O25" s="43"/>
      <c r="P25" s="8"/>
      <c r="Q25" s="8"/>
      <c r="R25" s="23"/>
      <c r="S25" s="24" t="s">
        <v>79</v>
      </c>
      <c r="T25" s="22"/>
      <c r="U25" s="22"/>
      <c r="V25" s="22"/>
      <c r="W25" s="22">
        <f t="shared" si="2"/>
        <v>0</v>
      </c>
      <c r="Y25" s="31"/>
    </row>
    <row r="26" spans="1:25">
      <c r="A26" s="1"/>
      <c r="B26" s="16"/>
      <c r="C26" s="51" t="s">
        <v>80</v>
      </c>
      <c r="D26" s="18" t="e">
        <f>#REF!</f>
        <v>#REF!</v>
      </c>
      <c r="E26" s="14"/>
      <c r="F26" s="12"/>
      <c r="G26" s="12"/>
      <c r="H26" s="45"/>
      <c r="I26" s="71">
        <f>'DAK PUPR'!I26</f>
        <v>0</v>
      </c>
      <c r="J26" s="71">
        <f>'DAK PUPR'!J26</f>
        <v>0</v>
      </c>
      <c r="K26" s="12"/>
      <c r="L26" s="12">
        <f>'BSPS PEMDA'!D26</f>
        <v>302</v>
      </c>
      <c r="M26" s="12">
        <f>'BSPS PEMDA'!E26</f>
        <v>0</v>
      </c>
      <c r="N26" s="12">
        <f>'RUTILAHU KEMENSOS'!D25</f>
        <v>0</v>
      </c>
      <c r="O26" s="43"/>
      <c r="P26" s="8"/>
      <c r="Q26" s="8"/>
      <c r="R26" s="23"/>
      <c r="S26" s="24" t="s">
        <v>80</v>
      </c>
      <c r="T26" s="22"/>
      <c r="U26" s="22"/>
      <c r="V26" s="22"/>
      <c r="W26" s="22">
        <f t="shared" si="2"/>
        <v>0</v>
      </c>
      <c r="Y26" s="31"/>
    </row>
    <row r="27" spans="1:25">
      <c r="A27" s="1"/>
      <c r="B27" s="16"/>
      <c r="C27" s="51" t="s">
        <v>81</v>
      </c>
      <c r="D27" s="18" t="e">
        <f>#REF!</f>
        <v>#REF!</v>
      </c>
      <c r="E27" s="14"/>
      <c r="F27" s="12"/>
      <c r="G27" s="12"/>
      <c r="H27" s="45"/>
      <c r="I27" s="71">
        <f>'DAK PUPR'!I27</f>
        <v>0</v>
      </c>
      <c r="J27" s="71">
        <f>'DAK PUPR'!J27</f>
        <v>0</v>
      </c>
      <c r="K27" s="12"/>
      <c r="L27" s="12">
        <f>'BSPS PEMDA'!D27</f>
        <v>223</v>
      </c>
      <c r="M27" s="12">
        <f>'BSPS PEMDA'!E27</f>
        <v>0</v>
      </c>
      <c r="N27" s="12">
        <f>'RUTILAHU KEMENSOS'!D26</f>
        <v>0</v>
      </c>
      <c r="O27" s="43"/>
      <c r="P27" s="8"/>
      <c r="Q27" s="8"/>
      <c r="R27" s="23"/>
      <c r="S27" s="24" t="s">
        <v>81</v>
      </c>
      <c r="T27" s="22"/>
      <c r="U27" s="22"/>
      <c r="V27" s="22"/>
      <c r="W27" s="22">
        <f t="shared" si="2"/>
        <v>0</v>
      </c>
      <c r="Y27" s="31"/>
    </row>
    <row r="28" spans="1:25">
      <c r="A28" s="1"/>
      <c r="B28" s="16"/>
      <c r="C28" s="51" t="s">
        <v>82</v>
      </c>
      <c r="D28" s="18" t="e">
        <f>#REF!</f>
        <v>#REF!</v>
      </c>
      <c r="E28" s="14"/>
      <c r="F28" s="12"/>
      <c r="G28" s="12"/>
      <c r="H28" s="45"/>
      <c r="I28" s="71">
        <f>'DAK PUPR'!I28</f>
        <v>0</v>
      </c>
      <c r="J28" s="71">
        <f>'DAK PUPR'!J28</f>
        <v>0</v>
      </c>
      <c r="K28" s="12"/>
      <c r="L28" s="12">
        <f>'BSPS PEMDA'!D28</f>
        <v>133</v>
      </c>
      <c r="M28" s="12">
        <f>'BSPS PEMDA'!E28</f>
        <v>0</v>
      </c>
      <c r="N28" s="12">
        <f>'RUTILAHU KEMENSOS'!D27</f>
        <v>0</v>
      </c>
      <c r="O28" s="43"/>
      <c r="P28" s="8"/>
      <c r="Q28" s="8"/>
      <c r="R28" s="23"/>
      <c r="S28" s="24" t="s">
        <v>82</v>
      </c>
      <c r="T28" s="22"/>
      <c r="U28" s="22"/>
      <c r="V28" s="22"/>
      <c r="W28" s="22">
        <f t="shared" si="2"/>
        <v>0</v>
      </c>
      <c r="Y28" s="31"/>
    </row>
    <row r="29" spans="1:25">
      <c r="A29" s="1"/>
      <c r="B29" s="52">
        <v>2</v>
      </c>
      <c r="C29" s="53" t="s">
        <v>1</v>
      </c>
      <c r="D29" s="54" t="e">
        <f>#REF!</f>
        <v>#REF!</v>
      </c>
      <c r="E29" s="54">
        <f t="shared" ref="E29:K29" si="3">SUM(E30:E62)</f>
        <v>0</v>
      </c>
      <c r="F29" s="54">
        <f t="shared" si="3"/>
        <v>0</v>
      </c>
      <c r="G29" s="54">
        <f t="shared" si="3"/>
        <v>0</v>
      </c>
      <c r="H29" s="54">
        <f t="shared" si="3"/>
        <v>0</v>
      </c>
      <c r="I29" s="72">
        <f>'DAK PUPR'!I29</f>
        <v>0</v>
      </c>
      <c r="J29" s="72">
        <f>'DAK PUPR'!J29</f>
        <v>2036</v>
      </c>
      <c r="K29" s="54">
        <f t="shared" si="3"/>
        <v>0</v>
      </c>
      <c r="L29" s="54">
        <f>'BSPS PEMDA'!D29</f>
        <v>6</v>
      </c>
      <c r="M29" s="54">
        <f>'BSPS PEMDA'!E29</f>
        <v>862</v>
      </c>
      <c r="N29" s="54">
        <f>'RUTILAHU KEMENSOS'!D28</f>
        <v>0</v>
      </c>
      <c r="O29" s="55" t="e">
        <f>SUM(D29:N29)</f>
        <v>#REF!</v>
      </c>
      <c r="P29" s="8"/>
      <c r="Q29" s="8"/>
      <c r="R29" s="62">
        <v>2</v>
      </c>
      <c r="S29" s="63" t="s">
        <v>1</v>
      </c>
      <c r="T29" s="61">
        <f t="shared" ref="T29" si="4">SUM(T30:T62)</f>
        <v>0</v>
      </c>
      <c r="U29" s="61">
        <f t="shared" ref="U29" si="5">SUM(U30:U62)</f>
        <v>0</v>
      </c>
      <c r="V29" s="61">
        <f t="shared" ref="V29" si="6">SUM(V30:V62)</f>
        <v>0</v>
      </c>
      <c r="W29" s="64">
        <f t="shared" si="2"/>
        <v>0</v>
      </c>
      <c r="Y29" s="31" t="e">
        <f>O29+W29</f>
        <v>#REF!</v>
      </c>
    </row>
    <row r="30" spans="1:25">
      <c r="A30" s="1"/>
      <c r="B30" s="16"/>
      <c r="C30" s="17" t="s">
        <v>83</v>
      </c>
      <c r="D30" s="18" t="e">
        <f>#REF!</f>
        <v>#REF!</v>
      </c>
      <c r="E30" s="14"/>
      <c r="F30" s="12"/>
      <c r="G30" s="12"/>
      <c r="H30" s="45"/>
      <c r="I30" s="71">
        <f>'DAK PUPR'!I30</f>
        <v>0</v>
      </c>
      <c r="J30" s="71">
        <f>'DAK PUPR'!J30</f>
        <v>0</v>
      </c>
      <c r="K30" s="12"/>
      <c r="L30" s="12">
        <f>'BSPS PEMDA'!D30</f>
        <v>0</v>
      </c>
      <c r="M30" s="12">
        <f>'BSPS PEMDA'!E30</f>
        <v>0</v>
      </c>
      <c r="N30" s="12">
        <f>'RUTILAHU KEMENSOS'!D29</f>
        <v>0</v>
      </c>
      <c r="O30" s="43"/>
      <c r="P30" s="8"/>
      <c r="Q30" s="8"/>
      <c r="R30" s="23"/>
      <c r="S30" s="24" t="s">
        <v>83</v>
      </c>
      <c r="T30" s="22"/>
      <c r="U30" s="22"/>
      <c r="V30" s="22"/>
      <c r="W30" s="22">
        <f t="shared" si="2"/>
        <v>0</v>
      </c>
      <c r="Y30" s="31"/>
    </row>
    <row r="31" spans="1:25">
      <c r="A31" s="1"/>
      <c r="B31" s="16"/>
      <c r="C31" s="17" t="s">
        <v>84</v>
      </c>
      <c r="D31" s="18" t="e">
        <f>#REF!</f>
        <v>#REF!</v>
      </c>
      <c r="E31" s="14"/>
      <c r="F31" s="12"/>
      <c r="G31" s="12"/>
      <c r="H31" s="45"/>
      <c r="I31" s="71">
        <f>'DAK PUPR'!I31</f>
        <v>0</v>
      </c>
      <c r="J31" s="71">
        <f>'DAK PUPR'!J31</f>
        <v>0</v>
      </c>
      <c r="K31" s="12"/>
      <c r="L31" s="12">
        <f>'BSPS PEMDA'!D31</f>
        <v>0</v>
      </c>
      <c r="M31" s="12">
        <f>'BSPS PEMDA'!E31</f>
        <v>10</v>
      </c>
      <c r="N31" s="12">
        <f>'RUTILAHU KEMENSOS'!D30</f>
        <v>0</v>
      </c>
      <c r="O31" s="43"/>
      <c r="P31" s="8"/>
      <c r="Q31" s="8"/>
      <c r="R31" s="23"/>
      <c r="S31" s="24" t="s">
        <v>84</v>
      </c>
      <c r="T31" s="22"/>
      <c r="U31" s="22"/>
      <c r="V31" s="22"/>
      <c r="W31" s="22">
        <f t="shared" si="2"/>
        <v>0</v>
      </c>
      <c r="Y31" s="31"/>
    </row>
    <row r="32" spans="1:25">
      <c r="A32" s="1"/>
      <c r="B32" s="16"/>
      <c r="C32" s="17" t="s">
        <v>85</v>
      </c>
      <c r="D32" s="18" t="e">
        <f>#REF!</f>
        <v>#REF!</v>
      </c>
      <c r="E32" s="14"/>
      <c r="F32" s="12"/>
      <c r="G32" s="12"/>
      <c r="H32" s="45"/>
      <c r="I32" s="71">
        <f>'DAK PUPR'!I32</f>
        <v>0</v>
      </c>
      <c r="J32" s="71">
        <f>'DAK PUPR'!J32</f>
        <v>663</v>
      </c>
      <c r="K32" s="12"/>
      <c r="L32" s="12">
        <f>'BSPS PEMDA'!D32</f>
        <v>0</v>
      </c>
      <c r="M32" s="12">
        <f>'BSPS PEMDA'!E32</f>
        <v>293</v>
      </c>
      <c r="N32" s="12">
        <f>'RUTILAHU KEMENSOS'!D31</f>
        <v>0</v>
      </c>
      <c r="O32" s="43"/>
      <c r="P32" s="8"/>
      <c r="Q32" s="8"/>
      <c r="R32" s="23"/>
      <c r="S32" s="24" t="s">
        <v>85</v>
      </c>
      <c r="T32" s="22"/>
      <c r="U32" s="22"/>
      <c r="V32" s="22"/>
      <c r="W32" s="22">
        <f t="shared" si="2"/>
        <v>0</v>
      </c>
      <c r="Y32" s="31"/>
    </row>
    <row r="33" spans="1:25">
      <c r="A33" s="1"/>
      <c r="B33" s="16"/>
      <c r="C33" s="17" t="s">
        <v>86</v>
      </c>
      <c r="D33" s="18" t="e">
        <f>#REF!</f>
        <v>#REF!</v>
      </c>
      <c r="E33" s="14"/>
      <c r="F33" s="12"/>
      <c r="G33" s="12"/>
      <c r="H33" s="45"/>
      <c r="I33" s="71">
        <f>'DAK PUPR'!I33</f>
        <v>0</v>
      </c>
      <c r="J33" s="71">
        <f>'DAK PUPR'!J33</f>
        <v>109</v>
      </c>
      <c r="K33" s="12"/>
      <c r="L33" s="12">
        <f>'BSPS PEMDA'!D33</f>
        <v>0</v>
      </c>
      <c r="M33" s="12">
        <f>'BSPS PEMDA'!E33</f>
        <v>115</v>
      </c>
      <c r="N33" s="12">
        <f>'RUTILAHU KEMENSOS'!D32</f>
        <v>0</v>
      </c>
      <c r="O33" s="43"/>
      <c r="P33" s="8"/>
      <c r="Q33" s="8"/>
      <c r="R33" s="23"/>
      <c r="S33" s="24" t="s">
        <v>86</v>
      </c>
      <c r="T33" s="22"/>
      <c r="U33" s="22"/>
      <c r="V33" s="22"/>
      <c r="W33" s="22">
        <f t="shared" si="2"/>
        <v>0</v>
      </c>
      <c r="Y33" s="31"/>
    </row>
    <row r="34" spans="1:25">
      <c r="A34" s="1"/>
      <c r="B34" s="16"/>
      <c r="C34" s="17" t="s">
        <v>87</v>
      </c>
      <c r="D34" s="18" t="e">
        <f>#REF!</f>
        <v>#REF!</v>
      </c>
      <c r="E34" s="14"/>
      <c r="F34" s="12"/>
      <c r="G34" s="12"/>
      <c r="H34" s="45"/>
      <c r="I34" s="71">
        <f>'DAK PUPR'!I34</f>
        <v>0</v>
      </c>
      <c r="J34" s="71">
        <f>'DAK PUPR'!J34</f>
        <v>0</v>
      </c>
      <c r="K34" s="12"/>
      <c r="L34" s="12">
        <f>'BSPS PEMDA'!D34</f>
        <v>0</v>
      </c>
      <c r="M34" s="12">
        <f>'BSPS PEMDA'!E34</f>
        <v>50</v>
      </c>
      <c r="N34" s="12">
        <f>'RUTILAHU KEMENSOS'!D33</f>
        <v>0</v>
      </c>
      <c r="O34" s="43"/>
      <c r="P34" s="8"/>
      <c r="Q34" s="8"/>
      <c r="R34" s="23"/>
      <c r="S34" s="24" t="s">
        <v>87</v>
      </c>
      <c r="T34" s="22"/>
      <c r="U34" s="22"/>
      <c r="V34" s="22"/>
      <c r="W34" s="22">
        <f t="shared" si="2"/>
        <v>0</v>
      </c>
      <c r="Y34" s="31"/>
    </row>
    <row r="35" spans="1:25">
      <c r="A35" s="1"/>
      <c r="B35" s="16"/>
      <c r="C35" s="17" t="s">
        <v>88</v>
      </c>
      <c r="D35" s="18" t="e">
        <f>#REF!</f>
        <v>#REF!</v>
      </c>
      <c r="E35" s="14"/>
      <c r="F35" s="12"/>
      <c r="G35" s="12"/>
      <c r="H35" s="45"/>
      <c r="I35" s="71">
        <f>'DAK PUPR'!I35</f>
        <v>0</v>
      </c>
      <c r="J35" s="71">
        <f>'DAK PUPR'!J35</f>
        <v>0</v>
      </c>
      <c r="K35" s="12"/>
      <c r="L35" s="12">
        <f>'BSPS PEMDA'!D35</f>
        <v>0</v>
      </c>
      <c r="M35" s="12">
        <f>'BSPS PEMDA'!E35</f>
        <v>0</v>
      </c>
      <c r="N35" s="12">
        <f>'RUTILAHU KEMENSOS'!D34</f>
        <v>0</v>
      </c>
      <c r="O35" s="43"/>
      <c r="P35" s="8"/>
      <c r="Q35" s="8"/>
      <c r="R35" s="23"/>
      <c r="S35" s="24" t="s">
        <v>88</v>
      </c>
      <c r="T35" s="22"/>
      <c r="U35" s="22"/>
      <c r="V35" s="22"/>
      <c r="W35" s="22">
        <f t="shared" si="2"/>
        <v>0</v>
      </c>
      <c r="Y35" s="31"/>
    </row>
    <row r="36" spans="1:25">
      <c r="A36" s="1"/>
      <c r="B36" s="16"/>
      <c r="C36" s="17" t="s">
        <v>89</v>
      </c>
      <c r="D36" s="18" t="e">
        <f>#REF!</f>
        <v>#REF!</v>
      </c>
      <c r="E36" s="14"/>
      <c r="F36" s="12"/>
      <c r="G36" s="12"/>
      <c r="H36" s="45"/>
      <c r="I36" s="71">
        <f>'DAK PUPR'!I36</f>
        <v>0</v>
      </c>
      <c r="J36" s="71">
        <f>'DAK PUPR'!J36</f>
        <v>0</v>
      </c>
      <c r="K36" s="12"/>
      <c r="L36" s="12">
        <f>'BSPS PEMDA'!D36</f>
        <v>0</v>
      </c>
      <c r="M36" s="12">
        <f>'BSPS PEMDA'!E36</f>
        <v>0</v>
      </c>
      <c r="N36" s="12">
        <f>'RUTILAHU KEMENSOS'!D35</f>
        <v>0</v>
      </c>
      <c r="O36" s="43"/>
      <c r="P36" s="8"/>
      <c r="Q36" s="8"/>
      <c r="R36" s="23"/>
      <c r="S36" s="24" t="s">
        <v>89</v>
      </c>
      <c r="T36" s="22"/>
      <c r="U36" s="22"/>
      <c r="V36" s="22"/>
      <c r="W36" s="22">
        <f t="shared" si="2"/>
        <v>0</v>
      </c>
      <c r="Y36" s="31"/>
    </row>
    <row r="37" spans="1:25">
      <c r="A37" s="1"/>
      <c r="B37" s="16"/>
      <c r="C37" s="17" t="s">
        <v>90</v>
      </c>
      <c r="D37" s="18" t="e">
        <f>#REF!</f>
        <v>#REF!</v>
      </c>
      <c r="E37" s="14"/>
      <c r="F37" s="12"/>
      <c r="G37" s="12"/>
      <c r="H37" s="45"/>
      <c r="I37" s="71">
        <f>'DAK PUPR'!I37</f>
        <v>0</v>
      </c>
      <c r="J37" s="71">
        <f>'DAK PUPR'!J37</f>
        <v>0</v>
      </c>
      <c r="K37" s="12"/>
      <c r="L37" s="12">
        <f>'BSPS PEMDA'!D37</f>
        <v>0</v>
      </c>
      <c r="M37" s="12">
        <f>'BSPS PEMDA'!E37</f>
        <v>25</v>
      </c>
      <c r="N37" s="12">
        <f>'RUTILAHU KEMENSOS'!D36</f>
        <v>0</v>
      </c>
      <c r="O37" s="43"/>
      <c r="P37" s="8"/>
      <c r="Q37" s="8"/>
      <c r="R37" s="23"/>
      <c r="S37" s="24" t="s">
        <v>90</v>
      </c>
      <c r="T37" s="22"/>
      <c r="U37" s="22"/>
      <c r="V37" s="22"/>
      <c r="W37" s="22">
        <f t="shared" si="2"/>
        <v>0</v>
      </c>
      <c r="Y37" s="31"/>
    </row>
    <row r="38" spans="1:25">
      <c r="A38" s="1"/>
      <c r="B38" s="16"/>
      <c r="C38" s="17" t="s">
        <v>91</v>
      </c>
      <c r="D38" s="18" t="e">
        <f>#REF!</f>
        <v>#REF!</v>
      </c>
      <c r="E38" s="14"/>
      <c r="F38" s="12"/>
      <c r="G38" s="12"/>
      <c r="H38" s="45"/>
      <c r="I38" s="71">
        <f>'DAK PUPR'!I38</f>
        <v>0</v>
      </c>
      <c r="J38" s="71">
        <f>'DAK PUPR'!J38</f>
        <v>0</v>
      </c>
      <c r="K38" s="12"/>
      <c r="L38" s="12">
        <f>'BSPS PEMDA'!D38</f>
        <v>0</v>
      </c>
      <c r="M38" s="12">
        <f>'BSPS PEMDA'!E38</f>
        <v>0</v>
      </c>
      <c r="N38" s="12">
        <f>'RUTILAHU KEMENSOS'!D37</f>
        <v>0</v>
      </c>
      <c r="O38" s="43"/>
      <c r="P38" s="8"/>
      <c r="Q38" s="8"/>
      <c r="R38" s="23"/>
      <c r="S38" s="24" t="s">
        <v>91</v>
      </c>
      <c r="T38" s="22"/>
      <c r="U38" s="22"/>
      <c r="V38" s="22"/>
      <c r="W38" s="22">
        <f t="shared" si="2"/>
        <v>0</v>
      </c>
      <c r="Y38" s="31"/>
    </row>
    <row r="39" spans="1:25">
      <c r="A39" s="1"/>
      <c r="B39" s="16"/>
      <c r="C39" s="17" t="s">
        <v>92</v>
      </c>
      <c r="D39" s="18" t="e">
        <f>#REF!</f>
        <v>#REF!</v>
      </c>
      <c r="E39" s="14"/>
      <c r="F39" s="12"/>
      <c r="G39" s="12"/>
      <c r="H39" s="45"/>
      <c r="I39" s="71">
        <f>'DAK PUPR'!I39</f>
        <v>0</v>
      </c>
      <c r="J39" s="71">
        <f>'DAK PUPR'!J39</f>
        <v>0</v>
      </c>
      <c r="K39" s="12"/>
      <c r="L39" s="12">
        <f>'BSPS PEMDA'!D39</f>
        <v>0</v>
      </c>
      <c r="M39" s="12">
        <f>'BSPS PEMDA'!E39</f>
        <v>100</v>
      </c>
      <c r="N39" s="12">
        <f>'RUTILAHU KEMENSOS'!D38</f>
        <v>0</v>
      </c>
      <c r="O39" s="43"/>
      <c r="P39" s="8"/>
      <c r="Q39" s="8"/>
      <c r="R39" s="23"/>
      <c r="S39" s="24" t="s">
        <v>92</v>
      </c>
      <c r="T39" s="22"/>
      <c r="U39" s="22"/>
      <c r="V39" s="22"/>
      <c r="W39" s="22">
        <f t="shared" si="2"/>
        <v>0</v>
      </c>
      <c r="Y39" s="31"/>
    </row>
    <row r="40" spans="1:25">
      <c r="A40" s="1"/>
      <c r="B40" s="16"/>
      <c r="C40" s="17" t="s">
        <v>93</v>
      </c>
      <c r="D40" s="18" t="e">
        <f>#REF!</f>
        <v>#REF!</v>
      </c>
      <c r="E40" s="14"/>
      <c r="F40" s="12"/>
      <c r="G40" s="12"/>
      <c r="H40" s="45"/>
      <c r="I40" s="71">
        <f>'DAK PUPR'!I40</f>
        <v>0</v>
      </c>
      <c r="J40" s="71">
        <f>'DAK PUPR'!J40</f>
        <v>0</v>
      </c>
      <c r="K40" s="12"/>
      <c r="L40" s="12">
        <f>'BSPS PEMDA'!D40</f>
        <v>0</v>
      </c>
      <c r="M40" s="12">
        <f>'BSPS PEMDA'!E40</f>
        <v>0</v>
      </c>
      <c r="N40" s="12">
        <f>'RUTILAHU KEMENSOS'!D39</f>
        <v>0</v>
      </c>
      <c r="O40" s="43"/>
      <c r="P40" s="8"/>
      <c r="Q40" s="8"/>
      <c r="R40" s="23"/>
      <c r="S40" s="24" t="s">
        <v>93</v>
      </c>
      <c r="T40" s="22"/>
      <c r="U40" s="22"/>
      <c r="V40" s="22"/>
      <c r="W40" s="22">
        <f t="shared" si="2"/>
        <v>0</v>
      </c>
      <c r="Y40" s="31"/>
    </row>
    <row r="41" spans="1:25">
      <c r="A41" s="1"/>
      <c r="B41" s="16"/>
      <c r="C41" s="17" t="s">
        <v>94</v>
      </c>
      <c r="D41" s="18" t="e">
        <f>#REF!</f>
        <v>#REF!</v>
      </c>
      <c r="E41" s="14"/>
      <c r="F41" s="12"/>
      <c r="G41" s="12"/>
      <c r="H41" s="45"/>
      <c r="I41" s="71">
        <f>'DAK PUPR'!I41</f>
        <v>0</v>
      </c>
      <c r="J41" s="71">
        <f>'DAK PUPR'!J41</f>
        <v>0</v>
      </c>
      <c r="K41" s="12"/>
      <c r="L41" s="12">
        <f>'BSPS PEMDA'!D41</f>
        <v>0</v>
      </c>
      <c r="M41" s="12">
        <f>'BSPS PEMDA'!E41</f>
        <v>0</v>
      </c>
      <c r="N41" s="12">
        <f>'RUTILAHU KEMENSOS'!D40</f>
        <v>0</v>
      </c>
      <c r="O41" s="43"/>
      <c r="P41" s="8"/>
      <c r="Q41" s="8"/>
      <c r="R41" s="23"/>
      <c r="S41" s="24" t="s">
        <v>94</v>
      </c>
      <c r="T41" s="22"/>
      <c r="U41" s="22"/>
      <c r="V41" s="22"/>
      <c r="W41" s="22">
        <f t="shared" si="2"/>
        <v>0</v>
      </c>
      <c r="Y41" s="31"/>
    </row>
    <row r="42" spans="1:25">
      <c r="A42" s="1"/>
      <c r="B42" s="16"/>
      <c r="C42" s="17" t="s">
        <v>95</v>
      </c>
      <c r="D42" s="18" t="e">
        <f>#REF!</f>
        <v>#REF!</v>
      </c>
      <c r="E42" s="14"/>
      <c r="F42" s="12"/>
      <c r="G42" s="12"/>
      <c r="H42" s="45"/>
      <c r="I42" s="71">
        <f>'DAK PUPR'!I42</f>
        <v>0</v>
      </c>
      <c r="J42" s="71">
        <f>'DAK PUPR'!J42</f>
        <v>0</v>
      </c>
      <c r="K42" s="12"/>
      <c r="L42" s="12">
        <f>'BSPS PEMDA'!D42</f>
        <v>0</v>
      </c>
      <c r="M42" s="12">
        <f>'BSPS PEMDA'!E42</f>
        <v>0</v>
      </c>
      <c r="N42" s="12">
        <f>'RUTILAHU KEMENSOS'!D41</f>
        <v>0</v>
      </c>
      <c r="O42" s="43"/>
      <c r="P42" s="8"/>
      <c r="Q42" s="8"/>
      <c r="R42" s="23"/>
      <c r="S42" s="24" t="s">
        <v>95</v>
      </c>
      <c r="T42" s="22"/>
      <c r="U42" s="22"/>
      <c r="V42" s="22"/>
      <c r="W42" s="22">
        <f t="shared" si="2"/>
        <v>0</v>
      </c>
      <c r="Y42" s="31"/>
    </row>
    <row r="43" spans="1:25">
      <c r="A43" s="1"/>
      <c r="B43" s="16"/>
      <c r="C43" s="17" t="s">
        <v>96</v>
      </c>
      <c r="D43" s="18" t="e">
        <f>#REF!</f>
        <v>#REF!</v>
      </c>
      <c r="E43" s="14"/>
      <c r="F43" s="12"/>
      <c r="G43" s="12"/>
      <c r="H43" s="45"/>
      <c r="I43" s="71">
        <f>'DAK PUPR'!I43</f>
        <v>0</v>
      </c>
      <c r="J43" s="71">
        <f>'DAK PUPR'!J43</f>
        <v>0</v>
      </c>
      <c r="K43" s="12"/>
      <c r="L43" s="12">
        <f>'BSPS PEMDA'!D43</f>
        <v>0</v>
      </c>
      <c r="M43" s="12">
        <f>'BSPS PEMDA'!E43</f>
        <v>0</v>
      </c>
      <c r="N43" s="12">
        <f>'RUTILAHU KEMENSOS'!D42</f>
        <v>0</v>
      </c>
      <c r="O43" s="43"/>
      <c r="P43" s="8"/>
      <c r="Q43" s="8"/>
      <c r="R43" s="23"/>
      <c r="S43" s="24" t="s">
        <v>96</v>
      </c>
      <c r="T43" s="22"/>
      <c r="U43" s="22"/>
      <c r="V43" s="22"/>
      <c r="W43" s="22">
        <f t="shared" si="2"/>
        <v>0</v>
      </c>
      <c r="Y43" s="31"/>
    </row>
    <row r="44" spans="1:25">
      <c r="A44" s="1"/>
      <c r="B44" s="16"/>
      <c r="C44" s="17" t="s">
        <v>97</v>
      </c>
      <c r="D44" s="18" t="e">
        <f>#REF!</f>
        <v>#REF!</v>
      </c>
      <c r="E44" s="14"/>
      <c r="F44" s="12"/>
      <c r="G44" s="12"/>
      <c r="H44" s="45"/>
      <c r="I44" s="71">
        <f>'DAK PUPR'!I44</f>
        <v>0</v>
      </c>
      <c r="J44" s="71">
        <f>'DAK PUPR'!J44</f>
        <v>0</v>
      </c>
      <c r="K44" s="12"/>
      <c r="L44" s="12">
        <f>'BSPS PEMDA'!D44</f>
        <v>0</v>
      </c>
      <c r="M44" s="12">
        <f>'BSPS PEMDA'!E44</f>
        <v>0</v>
      </c>
      <c r="N44" s="12">
        <f>'RUTILAHU KEMENSOS'!D43</f>
        <v>0</v>
      </c>
      <c r="O44" s="43"/>
      <c r="P44" s="8"/>
      <c r="Q44" s="8"/>
      <c r="R44" s="23"/>
      <c r="S44" s="24" t="s">
        <v>97</v>
      </c>
      <c r="T44" s="22"/>
      <c r="U44" s="22"/>
      <c r="V44" s="22"/>
      <c r="W44" s="22">
        <f t="shared" si="2"/>
        <v>0</v>
      </c>
      <c r="Y44" s="31"/>
    </row>
    <row r="45" spans="1:25">
      <c r="A45" s="1"/>
      <c r="B45" s="16"/>
      <c r="C45" s="17" t="s">
        <v>98</v>
      </c>
      <c r="D45" s="18" t="e">
        <f>#REF!</f>
        <v>#REF!</v>
      </c>
      <c r="E45" s="14"/>
      <c r="F45" s="12"/>
      <c r="G45" s="12"/>
      <c r="H45" s="45"/>
      <c r="I45" s="71">
        <f>'DAK PUPR'!I45</f>
        <v>0</v>
      </c>
      <c r="J45" s="71">
        <f>'DAK PUPR'!J45</f>
        <v>0</v>
      </c>
      <c r="K45" s="12"/>
      <c r="L45" s="12">
        <f>'BSPS PEMDA'!D45</f>
        <v>0</v>
      </c>
      <c r="M45" s="12">
        <f>'BSPS PEMDA'!E45</f>
        <v>60</v>
      </c>
      <c r="N45" s="12">
        <f>'RUTILAHU KEMENSOS'!D44</f>
        <v>0</v>
      </c>
      <c r="O45" s="43"/>
      <c r="P45" s="8"/>
      <c r="Q45" s="8"/>
      <c r="R45" s="23"/>
      <c r="S45" s="24" t="s">
        <v>98</v>
      </c>
      <c r="T45" s="22"/>
      <c r="U45" s="22"/>
      <c r="V45" s="22"/>
      <c r="W45" s="22">
        <f t="shared" si="2"/>
        <v>0</v>
      </c>
      <c r="Y45" s="31"/>
    </row>
    <row r="46" spans="1:25">
      <c r="A46" s="1"/>
      <c r="B46" s="16"/>
      <c r="C46" s="17" t="s">
        <v>99</v>
      </c>
      <c r="D46" s="18" t="e">
        <f>#REF!</f>
        <v>#REF!</v>
      </c>
      <c r="E46" s="14"/>
      <c r="F46" s="12"/>
      <c r="G46" s="12"/>
      <c r="H46" s="45"/>
      <c r="I46" s="71">
        <f>'DAK PUPR'!I46</f>
        <v>0</v>
      </c>
      <c r="J46" s="71">
        <f>'DAK PUPR'!J46</f>
        <v>0</v>
      </c>
      <c r="K46" s="12"/>
      <c r="L46" s="12">
        <f>'BSPS PEMDA'!D46</f>
        <v>0</v>
      </c>
      <c r="M46" s="12">
        <f>'BSPS PEMDA'!E46</f>
        <v>0</v>
      </c>
      <c r="N46" s="12">
        <f>'RUTILAHU KEMENSOS'!D45</f>
        <v>0</v>
      </c>
      <c r="O46" s="43"/>
      <c r="P46" s="8"/>
      <c r="Q46" s="8"/>
      <c r="R46" s="23"/>
      <c r="S46" s="24" t="s">
        <v>99</v>
      </c>
      <c r="T46" s="22"/>
      <c r="U46" s="22"/>
      <c r="V46" s="22"/>
      <c r="W46" s="22">
        <f t="shared" si="2"/>
        <v>0</v>
      </c>
      <c r="Y46" s="31"/>
    </row>
    <row r="47" spans="1:25">
      <c r="A47" s="1"/>
      <c r="B47" s="16"/>
      <c r="C47" s="17" t="s">
        <v>100</v>
      </c>
      <c r="D47" s="18" t="e">
        <f>#REF!</f>
        <v>#REF!</v>
      </c>
      <c r="E47" s="14"/>
      <c r="F47" s="12"/>
      <c r="G47" s="12"/>
      <c r="H47" s="45"/>
      <c r="I47" s="71">
        <f>'DAK PUPR'!I47</f>
        <v>0</v>
      </c>
      <c r="J47" s="71">
        <f>'DAK PUPR'!J47</f>
        <v>0</v>
      </c>
      <c r="K47" s="12"/>
      <c r="L47" s="12">
        <f>'BSPS PEMDA'!D47</f>
        <v>0</v>
      </c>
      <c r="M47" s="12">
        <f>'BSPS PEMDA'!E47</f>
        <v>0</v>
      </c>
      <c r="N47" s="12">
        <f>'RUTILAHU KEMENSOS'!D46</f>
        <v>0</v>
      </c>
      <c r="O47" s="43"/>
      <c r="P47" s="8"/>
      <c r="Q47" s="8"/>
      <c r="R47" s="23"/>
      <c r="S47" s="24" t="s">
        <v>100</v>
      </c>
      <c r="T47" s="22"/>
      <c r="U47" s="22"/>
      <c r="V47" s="22"/>
      <c r="W47" s="22">
        <f t="shared" si="2"/>
        <v>0</v>
      </c>
      <c r="Y47" s="31"/>
    </row>
    <row r="48" spans="1:25">
      <c r="A48" s="1"/>
      <c r="B48" s="16"/>
      <c r="C48" s="17" t="s">
        <v>101</v>
      </c>
      <c r="D48" s="18" t="e">
        <f>#REF!</f>
        <v>#REF!</v>
      </c>
      <c r="E48" s="14"/>
      <c r="F48" s="12"/>
      <c r="G48" s="12"/>
      <c r="H48" s="45"/>
      <c r="I48" s="71">
        <f>'DAK PUPR'!I48</f>
        <v>0</v>
      </c>
      <c r="J48" s="71">
        <f>'DAK PUPR'!J48</f>
        <v>0</v>
      </c>
      <c r="K48" s="12"/>
      <c r="L48" s="12">
        <f>'BSPS PEMDA'!D48</f>
        <v>0</v>
      </c>
      <c r="M48" s="12">
        <f>'BSPS PEMDA'!E48</f>
        <v>0</v>
      </c>
      <c r="N48" s="12">
        <f>'RUTILAHU KEMENSOS'!D47</f>
        <v>0</v>
      </c>
      <c r="O48" s="43"/>
      <c r="P48" s="8"/>
      <c r="Q48" s="8"/>
      <c r="R48" s="23"/>
      <c r="S48" s="24" t="s">
        <v>101</v>
      </c>
      <c r="T48" s="22"/>
      <c r="U48" s="22"/>
      <c r="V48" s="22"/>
      <c r="W48" s="22">
        <f t="shared" si="2"/>
        <v>0</v>
      </c>
      <c r="Y48" s="31"/>
    </row>
    <row r="49" spans="1:25">
      <c r="A49" s="1"/>
      <c r="B49" s="16"/>
      <c r="C49" s="17" t="s">
        <v>102</v>
      </c>
      <c r="D49" s="18" t="e">
        <f>#REF!</f>
        <v>#REF!</v>
      </c>
      <c r="E49" s="14"/>
      <c r="F49" s="12"/>
      <c r="G49" s="12"/>
      <c r="H49" s="45"/>
      <c r="I49" s="71">
        <f>'DAK PUPR'!I49</f>
        <v>0</v>
      </c>
      <c r="J49" s="71">
        <f>'DAK PUPR'!J49</f>
        <v>82</v>
      </c>
      <c r="K49" s="12"/>
      <c r="L49" s="12">
        <f>'BSPS PEMDA'!D49</f>
        <v>0</v>
      </c>
      <c r="M49" s="12">
        <f>'BSPS PEMDA'!E49</f>
        <v>0</v>
      </c>
      <c r="N49" s="12">
        <f>'RUTILAHU KEMENSOS'!D48</f>
        <v>0</v>
      </c>
      <c r="O49" s="43"/>
      <c r="P49" s="8"/>
      <c r="Q49" s="8"/>
      <c r="R49" s="23"/>
      <c r="S49" s="24" t="s">
        <v>102</v>
      </c>
      <c r="T49" s="22"/>
      <c r="U49" s="22"/>
      <c r="V49" s="22"/>
      <c r="W49" s="22">
        <f t="shared" si="2"/>
        <v>0</v>
      </c>
      <c r="Y49" s="31"/>
    </row>
    <row r="50" spans="1:25">
      <c r="A50" s="1"/>
      <c r="B50" s="16"/>
      <c r="C50" s="17" t="s">
        <v>103</v>
      </c>
      <c r="D50" s="18" t="e">
        <f>#REF!</f>
        <v>#REF!</v>
      </c>
      <c r="E50" s="14"/>
      <c r="F50" s="12"/>
      <c r="G50" s="12"/>
      <c r="H50" s="45"/>
      <c r="I50" s="71">
        <f>'DAK PUPR'!I50</f>
        <v>0</v>
      </c>
      <c r="J50" s="71">
        <f>'DAK PUPR'!J50</f>
        <v>0</v>
      </c>
      <c r="K50" s="12"/>
      <c r="L50" s="12">
        <f>'BSPS PEMDA'!D50</f>
        <v>0</v>
      </c>
      <c r="M50" s="12">
        <f>'BSPS PEMDA'!E50</f>
        <v>0</v>
      </c>
      <c r="N50" s="12">
        <f>'RUTILAHU KEMENSOS'!D49</f>
        <v>0</v>
      </c>
      <c r="O50" s="43"/>
      <c r="P50" s="8"/>
      <c r="Q50" s="8"/>
      <c r="R50" s="23"/>
      <c r="S50" s="24" t="s">
        <v>103</v>
      </c>
      <c r="T50" s="22"/>
      <c r="U50" s="22"/>
      <c r="V50" s="22"/>
      <c r="W50" s="22">
        <f t="shared" si="2"/>
        <v>0</v>
      </c>
      <c r="Y50" s="31"/>
    </row>
    <row r="51" spans="1:25">
      <c r="A51" s="1"/>
      <c r="B51" s="16"/>
      <c r="C51" s="17" t="s">
        <v>104</v>
      </c>
      <c r="D51" s="18" t="e">
        <f>#REF!</f>
        <v>#REF!</v>
      </c>
      <c r="E51" s="14"/>
      <c r="F51" s="12"/>
      <c r="G51" s="12"/>
      <c r="H51" s="45"/>
      <c r="I51" s="71">
        <f>'DAK PUPR'!I51</f>
        <v>0</v>
      </c>
      <c r="J51" s="71">
        <f>'DAK PUPR'!J51</f>
        <v>0</v>
      </c>
      <c r="K51" s="12"/>
      <c r="L51" s="12">
        <f>'BSPS PEMDA'!D51</f>
        <v>0</v>
      </c>
      <c r="M51" s="12">
        <f>'BSPS PEMDA'!E51</f>
        <v>0</v>
      </c>
      <c r="N51" s="12">
        <f>'RUTILAHU KEMENSOS'!D50</f>
        <v>0</v>
      </c>
      <c r="O51" s="43"/>
      <c r="P51" s="8"/>
      <c r="Q51" s="8"/>
      <c r="R51" s="23"/>
      <c r="S51" s="24" t="s">
        <v>104</v>
      </c>
      <c r="T51" s="22"/>
      <c r="U51" s="22"/>
      <c r="V51" s="22"/>
      <c r="W51" s="22">
        <f t="shared" si="2"/>
        <v>0</v>
      </c>
      <c r="Y51" s="31"/>
    </row>
    <row r="52" spans="1:25">
      <c r="A52" s="1"/>
      <c r="B52" s="16"/>
      <c r="C52" s="17" t="s">
        <v>105</v>
      </c>
      <c r="D52" s="18" t="e">
        <f>#REF!</f>
        <v>#REF!</v>
      </c>
      <c r="E52" s="14"/>
      <c r="F52" s="12"/>
      <c r="G52" s="12"/>
      <c r="H52" s="45"/>
      <c r="I52" s="71">
        <f>'DAK PUPR'!I52</f>
        <v>0</v>
      </c>
      <c r="J52" s="71">
        <f>'DAK PUPR'!J52</f>
        <v>0</v>
      </c>
      <c r="K52" s="12"/>
      <c r="L52" s="12">
        <f>'BSPS PEMDA'!D52</f>
        <v>0</v>
      </c>
      <c r="M52" s="12">
        <f>'BSPS PEMDA'!E52</f>
        <v>0</v>
      </c>
      <c r="N52" s="12">
        <f>'RUTILAHU KEMENSOS'!D51</f>
        <v>0</v>
      </c>
      <c r="O52" s="43"/>
      <c r="P52" s="8"/>
      <c r="Q52" s="8"/>
      <c r="R52" s="23"/>
      <c r="S52" s="24" t="s">
        <v>105</v>
      </c>
      <c r="T52" s="22"/>
      <c r="U52" s="22"/>
      <c r="V52" s="22"/>
      <c r="W52" s="22">
        <f t="shared" si="2"/>
        <v>0</v>
      </c>
      <c r="Y52" s="31"/>
    </row>
    <row r="53" spans="1:25">
      <c r="A53" s="1"/>
      <c r="B53" s="16"/>
      <c r="C53" s="17" t="s">
        <v>106</v>
      </c>
      <c r="D53" s="18" t="e">
        <f>#REF!</f>
        <v>#REF!</v>
      </c>
      <c r="E53" s="14"/>
      <c r="F53" s="12"/>
      <c r="G53" s="12"/>
      <c r="H53" s="45"/>
      <c r="I53" s="71">
        <f>'DAK PUPR'!I53</f>
        <v>0</v>
      </c>
      <c r="J53" s="71">
        <f>'DAK PUPR'!J53</f>
        <v>0</v>
      </c>
      <c r="K53" s="12"/>
      <c r="L53" s="12">
        <f>'BSPS PEMDA'!D53</f>
        <v>0</v>
      </c>
      <c r="M53" s="12">
        <f>'BSPS PEMDA'!E53</f>
        <v>100</v>
      </c>
      <c r="N53" s="12">
        <f>'RUTILAHU KEMENSOS'!D52</f>
        <v>0</v>
      </c>
      <c r="O53" s="43"/>
      <c r="P53" s="8"/>
      <c r="Q53" s="8"/>
      <c r="R53" s="23"/>
      <c r="S53" s="24" t="s">
        <v>106</v>
      </c>
      <c r="T53" s="22"/>
      <c r="U53" s="22"/>
      <c r="V53" s="22"/>
      <c r="W53" s="22">
        <f t="shared" si="2"/>
        <v>0</v>
      </c>
      <c r="Y53" s="31"/>
    </row>
    <row r="54" spans="1:25">
      <c r="A54" s="1"/>
      <c r="B54" s="16"/>
      <c r="C54" s="17" t="s">
        <v>107</v>
      </c>
      <c r="D54" s="18" t="e">
        <f>#REF!</f>
        <v>#REF!</v>
      </c>
      <c r="E54" s="14"/>
      <c r="F54" s="12"/>
      <c r="G54" s="12"/>
      <c r="H54" s="45"/>
      <c r="I54" s="71">
        <f>'DAK PUPR'!I54</f>
        <v>0</v>
      </c>
      <c r="J54" s="71">
        <f>'DAK PUPR'!J54</f>
        <v>0</v>
      </c>
      <c r="K54" s="12"/>
      <c r="L54" s="12">
        <f>'BSPS PEMDA'!D54</f>
        <v>0</v>
      </c>
      <c r="M54" s="12">
        <f>'BSPS PEMDA'!E54</f>
        <v>0</v>
      </c>
      <c r="N54" s="12">
        <f>'RUTILAHU KEMENSOS'!D53</f>
        <v>0</v>
      </c>
      <c r="O54" s="43"/>
      <c r="P54" s="8"/>
      <c r="Q54" s="8"/>
      <c r="R54" s="23"/>
      <c r="S54" s="24" t="s">
        <v>107</v>
      </c>
      <c r="T54" s="22"/>
      <c r="U54" s="22"/>
      <c r="V54" s="22"/>
      <c r="W54" s="22">
        <f t="shared" si="2"/>
        <v>0</v>
      </c>
      <c r="Y54" s="31"/>
    </row>
    <row r="55" spans="1:25">
      <c r="A55" s="1"/>
      <c r="B55" s="16"/>
      <c r="C55" s="17" t="s">
        <v>108</v>
      </c>
      <c r="D55" s="18" t="e">
        <f>#REF!</f>
        <v>#REF!</v>
      </c>
      <c r="E55" s="14"/>
      <c r="F55" s="12"/>
      <c r="G55" s="12"/>
      <c r="H55" s="45"/>
      <c r="I55" s="71">
        <f>'DAK PUPR'!I55</f>
        <v>0</v>
      </c>
      <c r="J55" s="71">
        <f>'DAK PUPR'!J55</f>
        <v>0</v>
      </c>
      <c r="K55" s="12"/>
      <c r="L55" s="12">
        <f>'BSPS PEMDA'!D55</f>
        <v>0</v>
      </c>
      <c r="M55" s="12">
        <f>'BSPS PEMDA'!E55</f>
        <v>0</v>
      </c>
      <c r="N55" s="12">
        <f>'RUTILAHU KEMENSOS'!D54</f>
        <v>0</v>
      </c>
      <c r="O55" s="43"/>
      <c r="P55" s="8"/>
      <c r="Q55" s="8"/>
      <c r="R55" s="23"/>
      <c r="S55" s="24" t="s">
        <v>108</v>
      </c>
      <c r="T55" s="22"/>
      <c r="U55" s="22"/>
      <c r="V55" s="22"/>
      <c r="W55" s="22">
        <f t="shared" si="2"/>
        <v>0</v>
      </c>
      <c r="Y55" s="31"/>
    </row>
    <row r="56" spans="1:25">
      <c r="A56" s="1"/>
      <c r="B56" s="16"/>
      <c r="C56" s="17" t="s">
        <v>109</v>
      </c>
      <c r="D56" s="18" t="e">
        <f>#REF!</f>
        <v>#REF!</v>
      </c>
      <c r="E56" s="14"/>
      <c r="F56" s="12"/>
      <c r="G56" s="12"/>
      <c r="H56" s="45"/>
      <c r="I56" s="71">
        <f>'DAK PUPR'!I56</f>
        <v>0</v>
      </c>
      <c r="J56" s="71">
        <f>'DAK PUPR'!J56</f>
        <v>0</v>
      </c>
      <c r="K56" s="12"/>
      <c r="L56" s="12">
        <f>'BSPS PEMDA'!D56</f>
        <v>6</v>
      </c>
      <c r="M56" s="12">
        <f>'BSPS PEMDA'!E56</f>
        <v>4</v>
      </c>
      <c r="N56" s="12">
        <f>'RUTILAHU KEMENSOS'!D55</f>
        <v>0</v>
      </c>
      <c r="O56" s="43"/>
      <c r="P56" s="8"/>
      <c r="Q56" s="8"/>
      <c r="R56" s="23"/>
      <c r="S56" s="24" t="s">
        <v>109</v>
      </c>
      <c r="T56" s="22"/>
      <c r="U56" s="22"/>
      <c r="V56" s="22"/>
      <c r="W56" s="22">
        <f t="shared" si="2"/>
        <v>0</v>
      </c>
      <c r="Y56" s="31"/>
    </row>
    <row r="57" spans="1:25">
      <c r="A57" s="1"/>
      <c r="B57" s="16"/>
      <c r="C57" s="17" t="s">
        <v>110</v>
      </c>
      <c r="D57" s="18" t="e">
        <f>#REF!</f>
        <v>#REF!</v>
      </c>
      <c r="E57" s="14"/>
      <c r="F57" s="12"/>
      <c r="G57" s="12"/>
      <c r="H57" s="45"/>
      <c r="I57" s="71">
        <f>'DAK PUPR'!I57</f>
        <v>0</v>
      </c>
      <c r="J57" s="71">
        <f>'DAK PUPR'!J57</f>
        <v>185</v>
      </c>
      <c r="K57" s="12"/>
      <c r="L57" s="12">
        <f>'BSPS PEMDA'!D57</f>
        <v>0</v>
      </c>
      <c r="M57" s="12">
        <f>'BSPS PEMDA'!E57</f>
        <v>0</v>
      </c>
      <c r="N57" s="12">
        <f>'RUTILAHU KEMENSOS'!D56</f>
        <v>0</v>
      </c>
      <c r="O57" s="43"/>
      <c r="P57" s="8"/>
      <c r="Q57" s="8"/>
      <c r="R57" s="23"/>
      <c r="S57" s="24" t="s">
        <v>110</v>
      </c>
      <c r="T57" s="22"/>
      <c r="U57" s="22"/>
      <c r="V57" s="22"/>
      <c r="W57" s="22">
        <f t="shared" si="2"/>
        <v>0</v>
      </c>
      <c r="Y57" s="31"/>
    </row>
    <row r="58" spans="1:25">
      <c r="A58" s="1"/>
      <c r="B58" s="16"/>
      <c r="C58" s="17" t="s">
        <v>111</v>
      </c>
      <c r="D58" s="18" t="e">
        <f>#REF!</f>
        <v>#REF!</v>
      </c>
      <c r="E58" s="14"/>
      <c r="F58" s="12"/>
      <c r="G58" s="12"/>
      <c r="H58" s="45"/>
      <c r="I58" s="71">
        <f>'DAK PUPR'!I58</f>
        <v>0</v>
      </c>
      <c r="J58" s="71">
        <f>'DAK PUPR'!J58</f>
        <v>0</v>
      </c>
      <c r="K58" s="12"/>
      <c r="L58" s="12">
        <f>'BSPS PEMDA'!D58</f>
        <v>0</v>
      </c>
      <c r="M58" s="12">
        <f>'BSPS PEMDA'!E58</f>
        <v>0</v>
      </c>
      <c r="N58" s="12">
        <f>'RUTILAHU KEMENSOS'!D57</f>
        <v>0</v>
      </c>
      <c r="O58" s="43"/>
      <c r="P58" s="8"/>
      <c r="Q58" s="8"/>
      <c r="R58" s="23"/>
      <c r="S58" s="24" t="s">
        <v>111</v>
      </c>
      <c r="T58" s="22"/>
      <c r="U58" s="22"/>
      <c r="V58" s="22"/>
      <c r="W58" s="22">
        <f t="shared" si="2"/>
        <v>0</v>
      </c>
      <c r="Y58" s="31"/>
    </row>
    <row r="59" spans="1:25">
      <c r="A59" s="1"/>
      <c r="B59" s="16"/>
      <c r="C59" s="17" t="s">
        <v>112</v>
      </c>
      <c r="D59" s="18" t="e">
        <f>#REF!</f>
        <v>#REF!</v>
      </c>
      <c r="E59" s="14"/>
      <c r="F59" s="12"/>
      <c r="G59" s="12"/>
      <c r="H59" s="45"/>
      <c r="I59" s="71">
        <f>'DAK PUPR'!I59</f>
        <v>0</v>
      </c>
      <c r="J59" s="71">
        <f>'DAK PUPR'!J59</f>
        <v>0</v>
      </c>
      <c r="K59" s="12"/>
      <c r="L59" s="12">
        <f>'BSPS PEMDA'!D59</f>
        <v>0</v>
      </c>
      <c r="M59" s="12">
        <f>'BSPS PEMDA'!E59</f>
        <v>25</v>
      </c>
      <c r="N59" s="12">
        <f>'RUTILAHU KEMENSOS'!D58</f>
        <v>0</v>
      </c>
      <c r="O59" s="43"/>
      <c r="P59" s="8"/>
      <c r="Q59" s="8"/>
      <c r="R59" s="23"/>
      <c r="S59" s="24" t="s">
        <v>112</v>
      </c>
      <c r="T59" s="22"/>
      <c r="U59" s="22"/>
      <c r="V59" s="22"/>
      <c r="W59" s="22">
        <f t="shared" si="2"/>
        <v>0</v>
      </c>
      <c r="Y59" s="31"/>
    </row>
    <row r="60" spans="1:25">
      <c r="A60" s="1"/>
      <c r="B60" s="16"/>
      <c r="C60" s="17" t="s">
        <v>113</v>
      </c>
      <c r="D60" s="18" t="e">
        <f>#REF!</f>
        <v>#REF!</v>
      </c>
      <c r="E60" s="14"/>
      <c r="F60" s="12"/>
      <c r="G60" s="12"/>
      <c r="H60" s="45"/>
      <c r="I60" s="71">
        <f>'DAK PUPR'!I60</f>
        <v>0</v>
      </c>
      <c r="J60" s="71">
        <f>'DAK PUPR'!J60</f>
        <v>0</v>
      </c>
      <c r="K60" s="12"/>
      <c r="L60" s="12">
        <f>'BSPS PEMDA'!D60</f>
        <v>0</v>
      </c>
      <c r="M60" s="12">
        <f>'BSPS PEMDA'!E60</f>
        <v>0</v>
      </c>
      <c r="N60" s="12">
        <f>'RUTILAHU KEMENSOS'!D59</f>
        <v>0</v>
      </c>
      <c r="O60" s="43"/>
      <c r="P60" s="8"/>
      <c r="Q60" s="8"/>
      <c r="R60" s="23"/>
      <c r="S60" s="24" t="s">
        <v>113</v>
      </c>
      <c r="T60" s="22"/>
      <c r="U60" s="22"/>
      <c r="V60" s="22"/>
      <c r="W60" s="22">
        <f t="shared" si="2"/>
        <v>0</v>
      </c>
      <c r="Y60" s="31"/>
    </row>
    <row r="61" spans="1:25">
      <c r="A61" s="1"/>
      <c r="B61" s="16"/>
      <c r="C61" s="17" t="s">
        <v>114</v>
      </c>
      <c r="D61" s="18" t="e">
        <f>#REF!</f>
        <v>#REF!</v>
      </c>
      <c r="E61" s="14"/>
      <c r="F61" s="12"/>
      <c r="G61" s="12"/>
      <c r="H61" s="45"/>
      <c r="I61" s="71">
        <f>'DAK PUPR'!I61</f>
        <v>0</v>
      </c>
      <c r="J61" s="71">
        <f>'DAK PUPR'!J61</f>
        <v>455</v>
      </c>
      <c r="K61" s="12"/>
      <c r="L61" s="12">
        <f>'BSPS PEMDA'!D61</f>
        <v>0</v>
      </c>
      <c r="M61" s="12">
        <f>'BSPS PEMDA'!E61</f>
        <v>80</v>
      </c>
      <c r="N61" s="12">
        <f>'RUTILAHU KEMENSOS'!D60</f>
        <v>0</v>
      </c>
      <c r="O61" s="43"/>
      <c r="P61" s="8"/>
      <c r="Q61" s="8"/>
      <c r="R61" s="23"/>
      <c r="S61" s="24" t="s">
        <v>114</v>
      </c>
      <c r="T61" s="22"/>
      <c r="U61" s="22"/>
      <c r="V61" s="22"/>
      <c r="W61" s="22">
        <f t="shared" si="2"/>
        <v>0</v>
      </c>
      <c r="Y61" s="31"/>
    </row>
    <row r="62" spans="1:25">
      <c r="A62" s="1"/>
      <c r="B62" s="16"/>
      <c r="C62" s="17" t="s">
        <v>115</v>
      </c>
      <c r="D62" s="18" t="e">
        <f>#REF!</f>
        <v>#REF!</v>
      </c>
      <c r="E62" s="14"/>
      <c r="F62" s="12"/>
      <c r="G62" s="12"/>
      <c r="H62" s="45"/>
      <c r="I62" s="71">
        <f>'DAK PUPR'!I62</f>
        <v>0</v>
      </c>
      <c r="J62" s="71">
        <f>'DAK PUPR'!J62</f>
        <v>542</v>
      </c>
      <c r="K62" s="12"/>
      <c r="L62" s="12">
        <f>'BSPS PEMDA'!D62</f>
        <v>0</v>
      </c>
      <c r="M62" s="12">
        <f>'BSPS PEMDA'!E62</f>
        <v>0</v>
      </c>
      <c r="N62" s="12">
        <f>'RUTILAHU KEMENSOS'!D61</f>
        <v>0</v>
      </c>
      <c r="O62" s="43"/>
      <c r="P62" s="8"/>
      <c r="Q62" s="8"/>
      <c r="R62" s="23"/>
      <c r="S62" s="24" t="s">
        <v>115</v>
      </c>
      <c r="T62" s="22"/>
      <c r="U62" s="22"/>
      <c r="V62" s="22"/>
      <c r="W62" s="22">
        <f t="shared" si="2"/>
        <v>0</v>
      </c>
      <c r="Y62" s="31"/>
    </row>
    <row r="63" spans="1:25">
      <c r="A63" s="1"/>
      <c r="B63" s="52">
        <v>3</v>
      </c>
      <c r="C63" s="53" t="s">
        <v>2</v>
      </c>
      <c r="D63" s="54" t="e">
        <f>#REF!</f>
        <v>#REF!</v>
      </c>
      <c r="E63" s="54">
        <f t="shared" ref="E63:K63" si="7">SUM(E64:E82)</f>
        <v>0</v>
      </c>
      <c r="F63" s="54">
        <f t="shared" si="7"/>
        <v>0</v>
      </c>
      <c r="G63" s="54">
        <f t="shared" si="7"/>
        <v>0</v>
      </c>
      <c r="H63" s="54">
        <f t="shared" si="7"/>
        <v>0</v>
      </c>
      <c r="I63" s="72">
        <f>'DAK PUPR'!I63</f>
        <v>166</v>
      </c>
      <c r="J63" s="72">
        <f>'DAK PUPR'!J63</f>
        <v>1310</v>
      </c>
      <c r="K63" s="54">
        <f t="shared" si="7"/>
        <v>0</v>
      </c>
      <c r="L63" s="54">
        <f>'BSPS PEMDA'!D63</f>
        <v>165</v>
      </c>
      <c r="M63" s="54">
        <f>'BSPS PEMDA'!E63</f>
        <v>1547</v>
      </c>
      <c r="N63" s="54">
        <f>'RUTILAHU KEMENSOS'!D62</f>
        <v>0</v>
      </c>
      <c r="O63" s="55" t="e">
        <f>SUM(D63:N63)</f>
        <v>#REF!</v>
      </c>
      <c r="P63" s="8"/>
      <c r="Q63" s="8"/>
      <c r="R63" s="62">
        <v>3</v>
      </c>
      <c r="S63" s="63" t="s">
        <v>2</v>
      </c>
      <c r="T63" s="61">
        <f t="shared" ref="T63" si="8">SUM(T64:T82)</f>
        <v>0</v>
      </c>
      <c r="U63" s="61">
        <f t="shared" ref="U63" si="9">SUM(U64:U82)</f>
        <v>0</v>
      </c>
      <c r="V63" s="61">
        <f t="shared" ref="V63" si="10">SUM(V64:V82)</f>
        <v>0</v>
      </c>
      <c r="W63" s="64">
        <f t="shared" si="2"/>
        <v>0</v>
      </c>
      <c r="Y63" s="31" t="e">
        <f>O63+W63</f>
        <v>#REF!</v>
      </c>
    </row>
    <row r="64" spans="1:25">
      <c r="A64" s="1"/>
      <c r="B64" s="16"/>
      <c r="C64" s="51" t="s">
        <v>116</v>
      </c>
      <c r="D64" s="18" t="e">
        <f>#REF!</f>
        <v>#REF!</v>
      </c>
      <c r="E64" s="14"/>
      <c r="F64" s="12"/>
      <c r="G64" s="12"/>
      <c r="H64" s="45"/>
      <c r="I64" s="71">
        <f>'DAK PUPR'!I64</f>
        <v>0</v>
      </c>
      <c r="J64" s="71">
        <f>'DAK PUPR'!J64</f>
        <v>0</v>
      </c>
      <c r="K64" s="12"/>
      <c r="L64" s="12">
        <f>'BSPS PEMDA'!D64</f>
        <v>0</v>
      </c>
      <c r="M64" s="12">
        <f>'BSPS PEMDA'!E64</f>
        <v>330</v>
      </c>
      <c r="N64" s="12">
        <f>'RUTILAHU KEMENSOS'!D63</f>
        <v>0</v>
      </c>
      <c r="O64" s="43"/>
      <c r="P64" s="8"/>
      <c r="Q64" s="8"/>
      <c r="R64" s="23"/>
      <c r="S64" s="24" t="s">
        <v>116</v>
      </c>
      <c r="T64" s="22"/>
      <c r="U64" s="22"/>
      <c r="V64" s="22"/>
      <c r="W64" s="22">
        <f t="shared" si="2"/>
        <v>0</v>
      </c>
      <c r="Y64" s="31"/>
    </row>
    <row r="65" spans="1:25">
      <c r="A65" s="1"/>
      <c r="B65" s="16"/>
      <c r="C65" s="51" t="s">
        <v>117</v>
      </c>
      <c r="D65" s="18" t="e">
        <f>#REF!</f>
        <v>#REF!</v>
      </c>
      <c r="E65" s="14"/>
      <c r="F65" s="12"/>
      <c r="G65" s="12"/>
      <c r="H65" s="45"/>
      <c r="I65" s="71">
        <f>'DAK PUPR'!I65</f>
        <v>106</v>
      </c>
      <c r="J65" s="71">
        <f>'DAK PUPR'!J65</f>
        <v>129</v>
      </c>
      <c r="K65" s="12"/>
      <c r="L65" s="12">
        <f>'BSPS PEMDA'!D65</f>
        <v>0</v>
      </c>
      <c r="M65" s="12">
        <f>'BSPS PEMDA'!E65</f>
        <v>0</v>
      </c>
      <c r="N65" s="12">
        <f>'RUTILAHU KEMENSOS'!D64</f>
        <v>0</v>
      </c>
      <c r="O65" s="43"/>
      <c r="P65" s="8"/>
      <c r="Q65" s="8"/>
      <c r="R65" s="23"/>
      <c r="S65" s="24" t="s">
        <v>117</v>
      </c>
      <c r="T65" s="22"/>
      <c r="U65" s="22"/>
      <c r="V65" s="22"/>
      <c r="W65" s="22">
        <f t="shared" si="2"/>
        <v>0</v>
      </c>
      <c r="Y65" s="31"/>
    </row>
    <row r="66" spans="1:25">
      <c r="A66" s="1"/>
      <c r="B66" s="16"/>
      <c r="C66" s="51" t="s">
        <v>118</v>
      </c>
      <c r="D66" s="18" t="e">
        <f>#REF!</f>
        <v>#REF!</v>
      </c>
      <c r="E66" s="14"/>
      <c r="F66" s="12"/>
      <c r="G66" s="12"/>
      <c r="H66" s="45"/>
      <c r="I66" s="71">
        <f>'DAK PUPR'!I66</f>
        <v>0</v>
      </c>
      <c r="J66" s="71">
        <f>'DAK PUPR'!J66</f>
        <v>0</v>
      </c>
      <c r="K66" s="12"/>
      <c r="L66" s="12">
        <f>'BSPS PEMDA'!D66</f>
        <v>0</v>
      </c>
      <c r="M66" s="12">
        <f>'BSPS PEMDA'!E66</f>
        <v>11</v>
      </c>
      <c r="N66" s="12">
        <f>'RUTILAHU KEMENSOS'!D65</f>
        <v>0</v>
      </c>
      <c r="O66" s="43"/>
      <c r="P66" s="8"/>
      <c r="Q66" s="8"/>
      <c r="R66" s="23"/>
      <c r="S66" s="24" t="s">
        <v>118</v>
      </c>
      <c r="T66" s="22"/>
      <c r="U66" s="22"/>
      <c r="V66" s="22"/>
      <c r="W66" s="22">
        <f t="shared" si="2"/>
        <v>0</v>
      </c>
      <c r="Y66" s="31"/>
    </row>
    <row r="67" spans="1:25">
      <c r="A67" s="1"/>
      <c r="B67" s="16"/>
      <c r="C67" s="17" t="s">
        <v>119</v>
      </c>
      <c r="D67" s="18" t="e">
        <f>#REF!</f>
        <v>#REF!</v>
      </c>
      <c r="E67" s="14"/>
      <c r="F67" s="12"/>
      <c r="G67" s="12"/>
      <c r="H67" s="45"/>
      <c r="I67" s="71">
        <f>'DAK PUPR'!I67</f>
        <v>30</v>
      </c>
      <c r="J67" s="71">
        <f>'DAK PUPR'!J67</f>
        <v>227</v>
      </c>
      <c r="K67" s="12"/>
      <c r="L67" s="12">
        <f>'BSPS PEMDA'!D67</f>
        <v>0</v>
      </c>
      <c r="M67" s="12">
        <f>'BSPS PEMDA'!E67</f>
        <v>50</v>
      </c>
      <c r="N67" s="12">
        <f>'RUTILAHU KEMENSOS'!D66</f>
        <v>0</v>
      </c>
      <c r="O67" s="43"/>
      <c r="P67" s="8"/>
      <c r="Q67" s="8"/>
      <c r="R67" s="23"/>
      <c r="S67" s="24" t="s">
        <v>119</v>
      </c>
      <c r="T67" s="22"/>
      <c r="U67" s="22"/>
      <c r="V67" s="22"/>
      <c r="W67" s="22">
        <f t="shared" si="2"/>
        <v>0</v>
      </c>
      <c r="Y67" s="31"/>
    </row>
    <row r="68" spans="1:25">
      <c r="A68" s="1"/>
      <c r="B68" s="16"/>
      <c r="C68" s="51" t="s">
        <v>120</v>
      </c>
      <c r="D68" s="18" t="e">
        <f>#REF!</f>
        <v>#REF!</v>
      </c>
      <c r="E68" s="14"/>
      <c r="F68" s="12"/>
      <c r="G68" s="12"/>
      <c r="H68" s="45"/>
      <c r="I68" s="71">
        <f>'DAK PUPR'!I68</f>
        <v>30</v>
      </c>
      <c r="J68" s="71">
        <f>'DAK PUPR'!J68</f>
        <v>310</v>
      </c>
      <c r="K68" s="12"/>
      <c r="L68" s="12">
        <f>'BSPS PEMDA'!D68</f>
        <v>35</v>
      </c>
      <c r="M68" s="12">
        <f>'BSPS PEMDA'!E68</f>
        <v>300</v>
      </c>
      <c r="N68" s="12">
        <f>'RUTILAHU KEMENSOS'!D67</f>
        <v>0</v>
      </c>
      <c r="O68" s="43"/>
      <c r="P68" s="8"/>
      <c r="Q68" s="8"/>
      <c r="R68" s="23"/>
      <c r="S68" s="24" t="s">
        <v>120</v>
      </c>
      <c r="T68" s="22"/>
      <c r="U68" s="22"/>
      <c r="V68" s="22"/>
      <c r="W68" s="22">
        <f t="shared" si="2"/>
        <v>0</v>
      </c>
      <c r="Y68" s="31"/>
    </row>
    <row r="69" spans="1:25">
      <c r="A69" s="1"/>
      <c r="B69" s="16"/>
      <c r="C69" s="51" t="s">
        <v>121</v>
      </c>
      <c r="D69" s="18" t="e">
        <f>#REF!</f>
        <v>#REF!</v>
      </c>
      <c r="E69" s="14"/>
      <c r="F69" s="12"/>
      <c r="G69" s="12"/>
      <c r="H69" s="45"/>
      <c r="I69" s="71">
        <f>'DAK PUPR'!I69</f>
        <v>0</v>
      </c>
      <c r="J69" s="71">
        <f>'DAK PUPR'!J69</f>
        <v>0</v>
      </c>
      <c r="K69" s="12"/>
      <c r="L69" s="12">
        <f>'BSPS PEMDA'!D69</f>
        <v>24</v>
      </c>
      <c r="M69" s="12">
        <f>'BSPS PEMDA'!E69</f>
        <v>58</v>
      </c>
      <c r="N69" s="12">
        <f>'RUTILAHU KEMENSOS'!D68</f>
        <v>0</v>
      </c>
      <c r="O69" s="43"/>
      <c r="P69" s="8"/>
      <c r="Q69" s="8"/>
      <c r="R69" s="23"/>
      <c r="S69" s="24" t="s">
        <v>121</v>
      </c>
      <c r="T69" s="22"/>
      <c r="U69" s="22"/>
      <c r="V69" s="22"/>
      <c r="W69" s="22">
        <f t="shared" si="2"/>
        <v>0</v>
      </c>
      <c r="Y69" s="31"/>
    </row>
    <row r="70" spans="1:25">
      <c r="A70" s="1"/>
      <c r="B70" s="16"/>
      <c r="C70" s="17" t="s">
        <v>122</v>
      </c>
      <c r="D70" s="18" t="e">
        <f>#REF!</f>
        <v>#REF!</v>
      </c>
      <c r="E70" s="14"/>
      <c r="F70" s="12"/>
      <c r="G70" s="12"/>
      <c r="H70" s="45"/>
      <c r="I70" s="71">
        <f>'DAK PUPR'!I70</f>
        <v>0</v>
      </c>
      <c r="J70" s="71">
        <f>'DAK PUPR'!J70</f>
        <v>0</v>
      </c>
      <c r="K70" s="12"/>
      <c r="L70" s="12">
        <f>'BSPS PEMDA'!D70</f>
        <v>0</v>
      </c>
      <c r="M70" s="12">
        <f>'BSPS PEMDA'!E70</f>
        <v>0</v>
      </c>
      <c r="N70" s="12">
        <f>'RUTILAHU KEMENSOS'!D69</f>
        <v>0</v>
      </c>
      <c r="O70" s="43"/>
      <c r="P70" s="8"/>
      <c r="Q70" s="8"/>
      <c r="R70" s="23"/>
      <c r="S70" s="24" t="s">
        <v>122</v>
      </c>
      <c r="T70" s="22"/>
      <c r="U70" s="22"/>
      <c r="V70" s="22"/>
      <c r="W70" s="22">
        <f t="shared" ref="W70:W133" si="11">T70+U70+V70</f>
        <v>0</v>
      </c>
      <c r="Y70" s="31"/>
    </row>
    <row r="71" spans="1:25">
      <c r="A71" s="1"/>
      <c r="B71" s="16"/>
      <c r="C71" s="17" t="s">
        <v>123</v>
      </c>
      <c r="D71" s="18" t="e">
        <f>#REF!</f>
        <v>#REF!</v>
      </c>
      <c r="E71" s="14"/>
      <c r="F71" s="12"/>
      <c r="G71" s="12"/>
      <c r="H71" s="45"/>
      <c r="I71" s="71">
        <f>'DAK PUPR'!I71</f>
        <v>0</v>
      </c>
      <c r="J71" s="71">
        <f>'DAK PUPR'!J71</f>
        <v>0</v>
      </c>
      <c r="K71" s="12"/>
      <c r="L71" s="12">
        <f>'BSPS PEMDA'!D71</f>
        <v>0</v>
      </c>
      <c r="M71" s="12">
        <f>'BSPS PEMDA'!E71</f>
        <v>0</v>
      </c>
      <c r="N71" s="12">
        <f>'RUTILAHU KEMENSOS'!D70</f>
        <v>0</v>
      </c>
      <c r="O71" s="43"/>
      <c r="P71" s="8"/>
      <c r="Q71" s="8"/>
      <c r="R71" s="23"/>
      <c r="S71" s="24" t="s">
        <v>123</v>
      </c>
      <c r="T71" s="22"/>
      <c r="U71" s="22"/>
      <c r="V71" s="22"/>
      <c r="W71" s="22">
        <f t="shared" si="11"/>
        <v>0</v>
      </c>
      <c r="Y71" s="31"/>
    </row>
    <row r="72" spans="1:25">
      <c r="A72" s="1"/>
      <c r="B72" s="16"/>
      <c r="C72" s="51" t="s">
        <v>124</v>
      </c>
      <c r="D72" s="18" t="e">
        <f>#REF!</f>
        <v>#REF!</v>
      </c>
      <c r="E72" s="14"/>
      <c r="F72" s="12"/>
      <c r="G72" s="12"/>
      <c r="H72" s="45"/>
      <c r="I72" s="71">
        <f>'DAK PUPR'!I72</f>
        <v>0</v>
      </c>
      <c r="J72" s="71">
        <f>'DAK PUPR'!J72</f>
        <v>0</v>
      </c>
      <c r="K72" s="12"/>
      <c r="L72" s="12">
        <f>'BSPS PEMDA'!D72</f>
        <v>0</v>
      </c>
      <c r="M72" s="12">
        <f>'BSPS PEMDA'!E72</f>
        <v>0</v>
      </c>
      <c r="N72" s="12">
        <f>'RUTILAHU KEMENSOS'!D71</f>
        <v>0</v>
      </c>
      <c r="O72" s="43"/>
      <c r="P72" s="8"/>
      <c r="Q72" s="8"/>
      <c r="R72" s="23"/>
      <c r="S72" s="24" t="s">
        <v>124</v>
      </c>
      <c r="T72" s="22"/>
      <c r="U72" s="22"/>
      <c r="V72" s="22"/>
      <c r="W72" s="22">
        <f t="shared" si="11"/>
        <v>0</v>
      </c>
      <c r="Y72" s="31"/>
    </row>
    <row r="73" spans="1:25">
      <c r="A73" s="1"/>
      <c r="B73" s="16"/>
      <c r="C73" s="51" t="s">
        <v>125</v>
      </c>
      <c r="D73" s="18" t="e">
        <f>#REF!</f>
        <v>#REF!</v>
      </c>
      <c r="E73" s="14"/>
      <c r="F73" s="12"/>
      <c r="G73" s="12"/>
      <c r="H73" s="45"/>
      <c r="I73" s="71">
        <f>'DAK PUPR'!I73</f>
        <v>0</v>
      </c>
      <c r="J73" s="71">
        <f>'DAK PUPR'!J73</f>
        <v>0</v>
      </c>
      <c r="K73" s="12"/>
      <c r="L73" s="12">
        <f>'BSPS PEMDA'!D73</f>
        <v>0</v>
      </c>
      <c r="M73" s="12">
        <f>'BSPS PEMDA'!E73</f>
        <v>0</v>
      </c>
      <c r="N73" s="12">
        <f>'RUTILAHU KEMENSOS'!D72</f>
        <v>0</v>
      </c>
      <c r="O73" s="43"/>
      <c r="P73" s="8"/>
      <c r="Q73" s="8"/>
      <c r="R73" s="23"/>
      <c r="S73" s="24" t="s">
        <v>125</v>
      </c>
      <c r="T73" s="22"/>
      <c r="U73" s="22"/>
      <c r="V73" s="22"/>
      <c r="W73" s="22">
        <f t="shared" si="11"/>
        <v>0</v>
      </c>
      <c r="Y73" s="31"/>
    </row>
    <row r="74" spans="1:25">
      <c r="A74" s="1"/>
      <c r="B74" s="16"/>
      <c r="C74" s="51" t="s">
        <v>126</v>
      </c>
      <c r="D74" s="18" t="e">
        <f>#REF!</f>
        <v>#REF!</v>
      </c>
      <c r="E74" s="14"/>
      <c r="F74" s="12"/>
      <c r="G74" s="12"/>
      <c r="H74" s="45"/>
      <c r="I74" s="71">
        <f>'DAK PUPR'!I74</f>
        <v>0</v>
      </c>
      <c r="J74" s="71">
        <f>'DAK PUPR'!J74</f>
        <v>131</v>
      </c>
      <c r="K74" s="12"/>
      <c r="L74" s="12">
        <f>'BSPS PEMDA'!D74</f>
        <v>0</v>
      </c>
      <c r="M74" s="12">
        <f>'BSPS PEMDA'!E74</f>
        <v>0</v>
      </c>
      <c r="N74" s="12">
        <f>'RUTILAHU KEMENSOS'!D73</f>
        <v>0</v>
      </c>
      <c r="O74" s="43"/>
      <c r="P74" s="8"/>
      <c r="Q74" s="8"/>
      <c r="R74" s="23"/>
      <c r="S74" s="24" t="s">
        <v>126</v>
      </c>
      <c r="T74" s="22"/>
      <c r="U74" s="22"/>
      <c r="V74" s="22"/>
      <c r="W74" s="22">
        <f t="shared" si="11"/>
        <v>0</v>
      </c>
      <c r="Y74" s="31"/>
    </row>
    <row r="75" spans="1:25">
      <c r="A75" s="1"/>
      <c r="B75" s="16"/>
      <c r="C75" s="51" t="s">
        <v>127</v>
      </c>
      <c r="D75" s="18" t="e">
        <f>#REF!</f>
        <v>#REF!</v>
      </c>
      <c r="E75" s="14"/>
      <c r="F75" s="12"/>
      <c r="G75" s="12"/>
      <c r="H75" s="45"/>
      <c r="I75" s="71">
        <f>'DAK PUPR'!I75</f>
        <v>0</v>
      </c>
      <c r="J75" s="71">
        <f>'DAK PUPR'!J75</f>
        <v>513</v>
      </c>
      <c r="K75" s="12"/>
      <c r="L75" s="12">
        <f>'BSPS PEMDA'!D75</f>
        <v>1</v>
      </c>
      <c r="M75" s="12">
        <f>'BSPS PEMDA'!E75</f>
        <v>513</v>
      </c>
      <c r="N75" s="12">
        <f>'RUTILAHU KEMENSOS'!D74</f>
        <v>0</v>
      </c>
      <c r="O75" s="43"/>
      <c r="P75" s="8"/>
      <c r="Q75" s="8"/>
      <c r="R75" s="23"/>
      <c r="S75" s="24" t="s">
        <v>127</v>
      </c>
      <c r="T75" s="22"/>
      <c r="U75" s="22"/>
      <c r="V75" s="22"/>
      <c r="W75" s="22">
        <f t="shared" si="11"/>
        <v>0</v>
      </c>
      <c r="Y75" s="31"/>
    </row>
    <row r="76" spans="1:25">
      <c r="A76" s="1"/>
      <c r="B76" s="16"/>
      <c r="C76" s="51" t="s">
        <v>128</v>
      </c>
      <c r="D76" s="18" t="e">
        <f>#REF!</f>
        <v>#REF!</v>
      </c>
      <c r="E76" s="14"/>
      <c r="F76" s="12"/>
      <c r="G76" s="12"/>
      <c r="H76" s="45"/>
      <c r="I76" s="71">
        <f>'DAK PUPR'!I76</f>
        <v>0</v>
      </c>
      <c r="J76" s="71">
        <f>'DAK PUPR'!J76</f>
        <v>0</v>
      </c>
      <c r="K76" s="12"/>
      <c r="L76" s="12">
        <f>'BSPS PEMDA'!D76</f>
        <v>0</v>
      </c>
      <c r="M76" s="12">
        <f>'BSPS PEMDA'!E76</f>
        <v>0</v>
      </c>
      <c r="N76" s="12">
        <f>'RUTILAHU KEMENSOS'!D75</f>
        <v>0</v>
      </c>
      <c r="O76" s="43"/>
      <c r="P76" s="8"/>
      <c r="Q76" s="8"/>
      <c r="R76" s="23"/>
      <c r="S76" s="24" t="s">
        <v>128</v>
      </c>
      <c r="T76" s="22"/>
      <c r="U76" s="22"/>
      <c r="V76" s="22"/>
      <c r="W76" s="22">
        <f t="shared" si="11"/>
        <v>0</v>
      </c>
      <c r="Y76" s="31"/>
    </row>
    <row r="77" spans="1:25">
      <c r="A77" s="1"/>
      <c r="B77" s="16"/>
      <c r="C77" s="51" t="s">
        <v>129</v>
      </c>
      <c r="D77" s="18" t="e">
        <f>#REF!</f>
        <v>#REF!</v>
      </c>
      <c r="E77" s="14"/>
      <c r="F77" s="12"/>
      <c r="G77" s="12"/>
      <c r="H77" s="45"/>
      <c r="I77" s="71">
        <f>'DAK PUPR'!I77</f>
        <v>0</v>
      </c>
      <c r="J77" s="71">
        <f>'DAK PUPR'!J77</f>
        <v>0</v>
      </c>
      <c r="K77" s="12"/>
      <c r="L77" s="12">
        <f>'BSPS PEMDA'!D77</f>
        <v>0</v>
      </c>
      <c r="M77" s="12">
        <f>'BSPS PEMDA'!E77</f>
        <v>99</v>
      </c>
      <c r="N77" s="12">
        <f>'RUTILAHU KEMENSOS'!D76</f>
        <v>0</v>
      </c>
      <c r="O77" s="43"/>
      <c r="P77" s="8"/>
      <c r="Q77" s="8"/>
      <c r="R77" s="23"/>
      <c r="S77" s="24" t="s">
        <v>129</v>
      </c>
      <c r="T77" s="22"/>
      <c r="U77" s="22"/>
      <c r="V77" s="22"/>
      <c r="W77" s="22">
        <f t="shared" si="11"/>
        <v>0</v>
      </c>
      <c r="Y77" s="31"/>
    </row>
    <row r="78" spans="1:25">
      <c r="A78" s="1"/>
      <c r="B78" s="16"/>
      <c r="C78" s="51" t="s">
        <v>130</v>
      </c>
      <c r="D78" s="18" t="e">
        <f>#REF!</f>
        <v>#REF!</v>
      </c>
      <c r="E78" s="14"/>
      <c r="F78" s="12"/>
      <c r="G78" s="12"/>
      <c r="H78" s="45"/>
      <c r="I78" s="71">
        <f>'DAK PUPR'!I78</f>
        <v>0</v>
      </c>
      <c r="J78" s="71">
        <f>'DAK PUPR'!J78</f>
        <v>0</v>
      </c>
      <c r="K78" s="12"/>
      <c r="L78" s="12">
        <f>'BSPS PEMDA'!D78</f>
        <v>0</v>
      </c>
      <c r="M78" s="12">
        <f>'BSPS PEMDA'!E78</f>
        <v>35</v>
      </c>
      <c r="N78" s="12">
        <f>'RUTILAHU KEMENSOS'!D77</f>
        <v>0</v>
      </c>
      <c r="O78" s="43"/>
      <c r="P78" s="8"/>
      <c r="Q78" s="8"/>
      <c r="R78" s="23"/>
      <c r="S78" s="24" t="s">
        <v>130</v>
      </c>
      <c r="T78" s="22"/>
      <c r="U78" s="22"/>
      <c r="V78" s="22"/>
      <c r="W78" s="22">
        <f t="shared" si="11"/>
        <v>0</v>
      </c>
      <c r="Y78" s="31"/>
    </row>
    <row r="79" spans="1:25">
      <c r="A79" s="1"/>
      <c r="B79" s="16"/>
      <c r="C79" s="51" t="s">
        <v>131</v>
      </c>
      <c r="D79" s="18" t="e">
        <f>#REF!</f>
        <v>#REF!</v>
      </c>
      <c r="E79" s="14"/>
      <c r="F79" s="12"/>
      <c r="G79" s="12"/>
      <c r="H79" s="45"/>
      <c r="I79" s="71">
        <f>'DAK PUPR'!I79</f>
        <v>0</v>
      </c>
      <c r="J79" s="71">
        <f>'DAK PUPR'!J79</f>
        <v>0</v>
      </c>
      <c r="K79" s="12"/>
      <c r="L79" s="12">
        <f>'BSPS PEMDA'!D79</f>
        <v>0</v>
      </c>
      <c r="M79" s="12">
        <f>'BSPS PEMDA'!E79</f>
        <v>0</v>
      </c>
      <c r="N79" s="12">
        <f>'RUTILAHU KEMENSOS'!D78</f>
        <v>0</v>
      </c>
      <c r="O79" s="43"/>
      <c r="P79" s="8"/>
      <c r="Q79" s="8"/>
      <c r="R79" s="23"/>
      <c r="S79" s="24" t="s">
        <v>131</v>
      </c>
      <c r="T79" s="22"/>
      <c r="U79" s="22"/>
      <c r="V79" s="22"/>
      <c r="W79" s="22">
        <f t="shared" si="11"/>
        <v>0</v>
      </c>
      <c r="Y79" s="31"/>
    </row>
    <row r="80" spans="1:25">
      <c r="A80" s="1"/>
      <c r="B80" s="16"/>
      <c r="C80" s="51" t="s">
        <v>132</v>
      </c>
      <c r="D80" s="18" t="e">
        <f>#REF!</f>
        <v>#REF!</v>
      </c>
      <c r="E80" s="14"/>
      <c r="F80" s="12"/>
      <c r="G80" s="12"/>
      <c r="H80" s="45"/>
      <c r="I80" s="71">
        <f>'DAK PUPR'!I80</f>
        <v>0</v>
      </c>
      <c r="J80" s="71">
        <f>'DAK PUPR'!J80</f>
        <v>0</v>
      </c>
      <c r="K80" s="12"/>
      <c r="L80" s="12">
        <f>'BSPS PEMDA'!D80</f>
        <v>105</v>
      </c>
      <c r="M80" s="12">
        <f>'BSPS PEMDA'!E80</f>
        <v>151</v>
      </c>
      <c r="N80" s="12">
        <f>'RUTILAHU KEMENSOS'!D79</f>
        <v>0</v>
      </c>
      <c r="O80" s="43"/>
      <c r="P80" s="8"/>
      <c r="Q80" s="8"/>
      <c r="R80" s="23"/>
      <c r="S80" s="24" t="s">
        <v>132</v>
      </c>
      <c r="T80" s="22"/>
      <c r="U80" s="22"/>
      <c r="V80" s="22"/>
      <c r="W80" s="22">
        <f t="shared" si="11"/>
        <v>0</v>
      </c>
      <c r="Y80" s="31"/>
    </row>
    <row r="81" spans="1:25">
      <c r="A81" s="1"/>
      <c r="B81" s="16"/>
      <c r="C81" s="51" t="s">
        <v>133</v>
      </c>
      <c r="D81" s="18" t="e">
        <f>#REF!</f>
        <v>#REF!</v>
      </c>
      <c r="E81" s="14"/>
      <c r="F81" s="12"/>
      <c r="G81" s="12"/>
      <c r="H81" s="45"/>
      <c r="I81" s="71">
        <f>'DAK PUPR'!I81</f>
        <v>0</v>
      </c>
      <c r="J81" s="71">
        <f>'DAK PUPR'!J81</f>
        <v>0</v>
      </c>
      <c r="K81" s="12"/>
      <c r="L81" s="12">
        <f>'BSPS PEMDA'!D81</f>
        <v>0</v>
      </c>
      <c r="M81" s="12">
        <f>'BSPS PEMDA'!E81</f>
        <v>0</v>
      </c>
      <c r="N81" s="12">
        <f>'RUTILAHU KEMENSOS'!D80</f>
        <v>0</v>
      </c>
      <c r="O81" s="43"/>
      <c r="P81" s="8"/>
      <c r="Q81" s="8"/>
      <c r="R81" s="23"/>
      <c r="S81" s="24" t="s">
        <v>133</v>
      </c>
      <c r="T81" s="22"/>
      <c r="U81" s="22"/>
      <c r="V81" s="22"/>
      <c r="W81" s="22">
        <f t="shared" si="11"/>
        <v>0</v>
      </c>
      <c r="Y81" s="31"/>
    </row>
    <row r="82" spans="1:25">
      <c r="A82" s="1"/>
      <c r="B82" s="16"/>
      <c r="C82" s="51" t="s">
        <v>134</v>
      </c>
      <c r="D82" s="18" t="e">
        <f>#REF!</f>
        <v>#REF!</v>
      </c>
      <c r="E82" s="14"/>
      <c r="F82" s="12"/>
      <c r="G82" s="12"/>
      <c r="H82" s="45"/>
      <c r="I82" s="71">
        <f>'DAK PUPR'!I82</f>
        <v>0</v>
      </c>
      <c r="J82" s="71">
        <f>'DAK PUPR'!J82</f>
        <v>0</v>
      </c>
      <c r="K82" s="12"/>
      <c r="L82" s="12">
        <f>'BSPS PEMDA'!D82</f>
        <v>0</v>
      </c>
      <c r="M82" s="12">
        <f>'BSPS PEMDA'!E82</f>
        <v>0</v>
      </c>
      <c r="N82" s="12">
        <f>'RUTILAHU KEMENSOS'!D81</f>
        <v>0</v>
      </c>
      <c r="O82" s="43"/>
      <c r="P82" s="8"/>
      <c r="Q82" s="8"/>
      <c r="R82" s="23"/>
      <c r="S82" s="24" t="s">
        <v>134</v>
      </c>
      <c r="T82" s="22"/>
      <c r="U82" s="22"/>
      <c r="V82" s="22"/>
      <c r="W82" s="22">
        <f t="shared" si="11"/>
        <v>0</v>
      </c>
      <c r="Y82" s="31"/>
    </row>
    <row r="83" spans="1:25">
      <c r="A83" s="1"/>
      <c r="B83" s="52">
        <v>4</v>
      </c>
      <c r="C83" s="53" t="s">
        <v>3</v>
      </c>
      <c r="D83" s="54" t="e">
        <f>#REF!</f>
        <v>#REF!</v>
      </c>
      <c r="E83" s="54">
        <f t="shared" ref="E83:K83" si="12">SUM(E84:E95)</f>
        <v>0</v>
      </c>
      <c r="F83" s="54">
        <f t="shared" si="12"/>
        <v>0</v>
      </c>
      <c r="G83" s="54">
        <f t="shared" si="12"/>
        <v>0</v>
      </c>
      <c r="H83" s="54">
        <f t="shared" si="12"/>
        <v>0</v>
      </c>
      <c r="I83" s="72">
        <f>'DAK PUPR'!I83</f>
        <v>50</v>
      </c>
      <c r="J83" s="72">
        <f>'DAK PUPR'!J83</f>
        <v>530</v>
      </c>
      <c r="K83" s="54">
        <f t="shared" si="12"/>
        <v>0</v>
      </c>
      <c r="L83" s="54">
        <f>'BSPS PEMDA'!D83</f>
        <v>384</v>
      </c>
      <c r="M83" s="54">
        <f>'BSPS PEMDA'!E83</f>
        <v>907</v>
      </c>
      <c r="N83" s="54">
        <f>'RUTILAHU KEMENSOS'!D82</f>
        <v>0</v>
      </c>
      <c r="O83" s="55" t="e">
        <f>SUM(D83:N83)</f>
        <v>#REF!</v>
      </c>
      <c r="P83" s="8"/>
      <c r="Q83" s="8"/>
      <c r="R83" s="62">
        <v>4</v>
      </c>
      <c r="S83" s="63" t="s">
        <v>3</v>
      </c>
      <c r="T83" s="61">
        <f t="shared" ref="T83" si="13">SUM(T84:T95)</f>
        <v>0</v>
      </c>
      <c r="U83" s="61">
        <f t="shared" ref="U83" si="14">SUM(U84:U95)</f>
        <v>0</v>
      </c>
      <c r="V83" s="61">
        <f t="shared" ref="V83" si="15">SUM(V84:V95)</f>
        <v>0</v>
      </c>
      <c r="W83" s="64">
        <f t="shared" si="11"/>
        <v>0</v>
      </c>
      <c r="Y83" s="31" t="e">
        <f>O83+W83</f>
        <v>#REF!</v>
      </c>
    </row>
    <row r="84" spans="1:25">
      <c r="A84" s="1"/>
      <c r="B84" s="16"/>
      <c r="C84" s="51" t="s">
        <v>135</v>
      </c>
      <c r="D84" s="18" t="e">
        <f>#REF!</f>
        <v>#REF!</v>
      </c>
      <c r="E84" s="14"/>
      <c r="F84" s="12"/>
      <c r="G84" s="12"/>
      <c r="H84" s="45"/>
      <c r="I84" s="71">
        <f>'DAK PUPR'!I84</f>
        <v>0</v>
      </c>
      <c r="J84" s="71">
        <f>'DAK PUPR'!J84</f>
        <v>222</v>
      </c>
      <c r="K84" s="12"/>
      <c r="L84" s="12">
        <f>'BSPS PEMDA'!D84</f>
        <v>0</v>
      </c>
      <c r="M84" s="12">
        <f>'BSPS PEMDA'!E84</f>
        <v>222</v>
      </c>
      <c r="N84" s="12">
        <f>'RUTILAHU KEMENSOS'!D83</f>
        <v>0</v>
      </c>
      <c r="O84" s="43"/>
      <c r="P84" s="8"/>
      <c r="Q84" s="8"/>
      <c r="R84" s="23"/>
      <c r="S84" s="24" t="s">
        <v>135</v>
      </c>
      <c r="T84" s="22"/>
      <c r="U84" s="22"/>
      <c r="V84" s="22"/>
      <c r="W84" s="22">
        <f t="shared" si="11"/>
        <v>0</v>
      </c>
      <c r="Y84" s="31"/>
    </row>
    <row r="85" spans="1:25">
      <c r="A85" s="1"/>
      <c r="B85" s="16"/>
      <c r="C85" s="51" t="s">
        <v>136</v>
      </c>
      <c r="D85" s="18" t="e">
        <f>#REF!</f>
        <v>#REF!</v>
      </c>
      <c r="E85" s="14"/>
      <c r="F85" s="12"/>
      <c r="G85" s="12"/>
      <c r="H85" s="45"/>
      <c r="I85" s="71">
        <f>'DAK PUPR'!I85</f>
        <v>50</v>
      </c>
      <c r="J85" s="71">
        <f>'DAK PUPR'!J85</f>
        <v>150</v>
      </c>
      <c r="K85" s="12"/>
      <c r="L85" s="12">
        <f>'BSPS PEMDA'!D85</f>
        <v>60</v>
      </c>
      <c r="M85" s="12">
        <f>'BSPS PEMDA'!E85</f>
        <v>150</v>
      </c>
      <c r="N85" s="12">
        <f>'RUTILAHU KEMENSOS'!D84</f>
        <v>0</v>
      </c>
      <c r="O85" s="43"/>
      <c r="P85" s="8"/>
      <c r="Q85" s="8"/>
      <c r="R85" s="23"/>
      <c r="S85" s="24" t="s">
        <v>136</v>
      </c>
      <c r="T85" s="22"/>
      <c r="U85" s="22"/>
      <c r="V85" s="22"/>
      <c r="W85" s="22">
        <f t="shared" si="11"/>
        <v>0</v>
      </c>
      <c r="Y85" s="31"/>
    </row>
    <row r="86" spans="1:25">
      <c r="A86" s="1"/>
      <c r="B86" s="16"/>
      <c r="C86" s="51" t="s">
        <v>137</v>
      </c>
      <c r="D86" s="18" t="e">
        <f>#REF!</f>
        <v>#REF!</v>
      </c>
      <c r="E86" s="14"/>
      <c r="F86" s="12"/>
      <c r="G86" s="12"/>
      <c r="H86" s="45"/>
      <c r="I86" s="71">
        <f>'DAK PUPR'!I86</f>
        <v>0</v>
      </c>
      <c r="J86" s="71">
        <f>'DAK PUPR'!J86</f>
        <v>0</v>
      </c>
      <c r="K86" s="12"/>
      <c r="L86" s="12">
        <f>'BSPS PEMDA'!D86</f>
        <v>16</v>
      </c>
      <c r="M86" s="12">
        <f>'BSPS PEMDA'!E86</f>
        <v>0</v>
      </c>
      <c r="N86" s="12">
        <f>'RUTILAHU KEMENSOS'!D85</f>
        <v>0</v>
      </c>
      <c r="O86" s="43"/>
      <c r="P86" s="8"/>
      <c r="Q86" s="8"/>
      <c r="R86" s="23"/>
      <c r="S86" s="24" t="s">
        <v>137</v>
      </c>
      <c r="T86" s="22"/>
      <c r="U86" s="22"/>
      <c r="V86" s="22"/>
      <c r="W86" s="22">
        <f t="shared" si="11"/>
        <v>0</v>
      </c>
      <c r="Y86" s="31"/>
    </row>
    <row r="87" spans="1:25">
      <c r="A87" s="1"/>
      <c r="B87" s="16"/>
      <c r="C87" s="51" t="s">
        <v>138</v>
      </c>
      <c r="D87" s="18" t="e">
        <f>#REF!</f>
        <v>#REF!</v>
      </c>
      <c r="E87" s="14"/>
      <c r="F87" s="12"/>
      <c r="G87" s="12"/>
      <c r="H87" s="45"/>
      <c r="I87" s="71">
        <f>'DAK PUPR'!I87</f>
        <v>0</v>
      </c>
      <c r="J87" s="71">
        <f>'DAK PUPR'!J87</f>
        <v>0</v>
      </c>
      <c r="K87" s="12"/>
      <c r="L87" s="12">
        <f>'BSPS PEMDA'!D87</f>
        <v>0</v>
      </c>
      <c r="M87" s="12">
        <f>'BSPS PEMDA'!E87</f>
        <v>11</v>
      </c>
      <c r="N87" s="12">
        <f>'RUTILAHU KEMENSOS'!D86</f>
        <v>0</v>
      </c>
      <c r="O87" s="43"/>
      <c r="P87" s="8"/>
      <c r="Q87" s="8"/>
      <c r="R87" s="23"/>
      <c r="S87" s="24" t="s">
        <v>138</v>
      </c>
      <c r="T87" s="22"/>
      <c r="U87" s="22"/>
      <c r="V87" s="22"/>
      <c r="W87" s="22">
        <f t="shared" si="11"/>
        <v>0</v>
      </c>
      <c r="Y87" s="31"/>
    </row>
    <row r="88" spans="1:25">
      <c r="A88" s="1"/>
      <c r="B88" s="16"/>
      <c r="C88" s="51" t="s">
        <v>139</v>
      </c>
      <c r="D88" s="18" t="e">
        <f>#REF!</f>
        <v>#REF!</v>
      </c>
      <c r="E88" s="14"/>
      <c r="F88" s="12"/>
      <c r="G88" s="12"/>
      <c r="H88" s="45"/>
      <c r="I88" s="71">
        <f>'DAK PUPR'!I88</f>
        <v>0</v>
      </c>
      <c r="J88" s="71">
        <f>'DAK PUPR'!J88</f>
        <v>0</v>
      </c>
      <c r="K88" s="12"/>
      <c r="L88" s="12">
        <f>'BSPS PEMDA'!D88</f>
        <v>0</v>
      </c>
      <c r="M88" s="12">
        <f>'BSPS PEMDA'!E88</f>
        <v>0</v>
      </c>
      <c r="N88" s="12">
        <f>'RUTILAHU KEMENSOS'!D87</f>
        <v>0</v>
      </c>
      <c r="O88" s="43"/>
      <c r="P88" s="8"/>
      <c r="Q88" s="8"/>
      <c r="R88" s="23"/>
      <c r="S88" s="24" t="s">
        <v>139</v>
      </c>
      <c r="T88" s="22"/>
      <c r="U88" s="22"/>
      <c r="V88" s="22"/>
      <c r="W88" s="22">
        <f t="shared" si="11"/>
        <v>0</v>
      </c>
      <c r="Y88" s="31"/>
    </row>
    <row r="89" spans="1:25">
      <c r="A89" s="1"/>
      <c r="B89" s="16"/>
      <c r="C89" s="51" t="s">
        <v>140</v>
      </c>
      <c r="D89" s="18" t="e">
        <f>#REF!</f>
        <v>#REF!</v>
      </c>
      <c r="E89" s="14"/>
      <c r="F89" s="12"/>
      <c r="G89" s="12"/>
      <c r="H89" s="45"/>
      <c r="I89" s="71">
        <f>'DAK PUPR'!I89</f>
        <v>0</v>
      </c>
      <c r="J89" s="71">
        <f>'DAK PUPR'!J89</f>
        <v>0</v>
      </c>
      <c r="K89" s="12"/>
      <c r="L89" s="12">
        <f>'BSPS PEMDA'!D89</f>
        <v>30</v>
      </c>
      <c r="M89" s="12">
        <f>'BSPS PEMDA'!E89</f>
        <v>50</v>
      </c>
      <c r="N89" s="12">
        <f>'RUTILAHU KEMENSOS'!D88</f>
        <v>0</v>
      </c>
      <c r="O89" s="43"/>
      <c r="P89" s="8"/>
      <c r="Q89" s="8"/>
      <c r="R89" s="23"/>
      <c r="S89" s="24" t="s">
        <v>140</v>
      </c>
      <c r="T89" s="22"/>
      <c r="U89" s="22"/>
      <c r="V89" s="22"/>
      <c r="W89" s="22">
        <f t="shared" si="11"/>
        <v>0</v>
      </c>
      <c r="Y89" s="31"/>
    </row>
    <row r="90" spans="1:25">
      <c r="A90" s="1"/>
      <c r="B90" s="16"/>
      <c r="C90" s="51" t="s">
        <v>141</v>
      </c>
      <c r="D90" s="18" t="e">
        <f>#REF!</f>
        <v>#REF!</v>
      </c>
      <c r="E90" s="14"/>
      <c r="F90" s="12"/>
      <c r="G90" s="12"/>
      <c r="H90" s="45"/>
      <c r="I90" s="71">
        <f>'DAK PUPR'!I90</f>
        <v>0</v>
      </c>
      <c r="J90" s="71">
        <f>'DAK PUPR'!J90</f>
        <v>0</v>
      </c>
      <c r="K90" s="12"/>
      <c r="L90" s="12">
        <f>'BSPS PEMDA'!D90</f>
        <v>0</v>
      </c>
      <c r="M90" s="12">
        <f>'BSPS PEMDA'!E90</f>
        <v>0</v>
      </c>
      <c r="N90" s="12">
        <f>'RUTILAHU KEMENSOS'!D89</f>
        <v>0</v>
      </c>
      <c r="O90" s="43"/>
      <c r="P90" s="8"/>
      <c r="Q90" s="8"/>
      <c r="R90" s="23"/>
      <c r="S90" s="24" t="s">
        <v>141</v>
      </c>
      <c r="T90" s="22"/>
      <c r="U90" s="22"/>
      <c r="V90" s="22"/>
      <c r="W90" s="22">
        <f t="shared" si="11"/>
        <v>0</v>
      </c>
      <c r="Y90" s="31"/>
    </row>
    <row r="91" spans="1:25">
      <c r="A91" s="1"/>
      <c r="B91" s="16"/>
      <c r="C91" s="51" t="s">
        <v>142</v>
      </c>
      <c r="D91" s="18" t="e">
        <f>#REF!</f>
        <v>#REF!</v>
      </c>
      <c r="E91" s="14"/>
      <c r="F91" s="12"/>
      <c r="G91" s="12"/>
      <c r="H91" s="45"/>
      <c r="I91" s="71">
        <f>'DAK PUPR'!I91</f>
        <v>0</v>
      </c>
      <c r="J91" s="71">
        <f>'DAK PUPR'!J91</f>
        <v>0</v>
      </c>
      <c r="K91" s="12"/>
      <c r="L91" s="12">
        <f>'BSPS PEMDA'!D91</f>
        <v>0</v>
      </c>
      <c r="M91" s="12">
        <f>'BSPS PEMDA'!E91</f>
        <v>100</v>
      </c>
      <c r="N91" s="12">
        <f>'RUTILAHU KEMENSOS'!D90</f>
        <v>0</v>
      </c>
      <c r="O91" s="43"/>
      <c r="P91" s="8"/>
      <c r="Q91" s="8"/>
      <c r="R91" s="23"/>
      <c r="S91" s="24" t="s">
        <v>142</v>
      </c>
      <c r="T91" s="22"/>
      <c r="U91" s="22"/>
      <c r="V91" s="22"/>
      <c r="W91" s="22">
        <f t="shared" si="11"/>
        <v>0</v>
      </c>
      <c r="Y91" s="31"/>
    </row>
    <row r="92" spans="1:25">
      <c r="A92" s="1"/>
      <c r="B92" s="16"/>
      <c r="C92" s="51" t="s">
        <v>143</v>
      </c>
      <c r="D92" s="18" t="e">
        <f>#REF!</f>
        <v>#REF!</v>
      </c>
      <c r="E92" s="14"/>
      <c r="F92" s="12"/>
      <c r="G92" s="12"/>
      <c r="H92" s="45"/>
      <c r="I92" s="71">
        <f>'DAK PUPR'!I92</f>
        <v>0</v>
      </c>
      <c r="J92" s="71">
        <f>'DAK PUPR'!J92</f>
        <v>0</v>
      </c>
      <c r="K92" s="12"/>
      <c r="L92" s="12">
        <f>'BSPS PEMDA'!D92</f>
        <v>42</v>
      </c>
      <c r="M92" s="12">
        <f>'BSPS PEMDA'!E92</f>
        <v>0</v>
      </c>
      <c r="N92" s="12">
        <f>'RUTILAHU KEMENSOS'!D91</f>
        <v>0</v>
      </c>
      <c r="O92" s="43"/>
      <c r="P92" s="8"/>
      <c r="Q92" s="8"/>
      <c r="R92" s="23"/>
      <c r="S92" s="24" t="s">
        <v>143</v>
      </c>
      <c r="T92" s="22"/>
      <c r="U92" s="22"/>
      <c r="V92" s="22"/>
      <c r="W92" s="22">
        <f t="shared" si="11"/>
        <v>0</v>
      </c>
      <c r="Y92" s="31"/>
    </row>
    <row r="93" spans="1:25">
      <c r="A93" s="1"/>
      <c r="B93" s="16"/>
      <c r="C93" s="51" t="s">
        <v>144</v>
      </c>
      <c r="D93" s="18" t="e">
        <f>#REF!</f>
        <v>#REF!</v>
      </c>
      <c r="E93" s="14"/>
      <c r="F93" s="12"/>
      <c r="G93" s="12"/>
      <c r="H93" s="45"/>
      <c r="I93" s="71">
        <f>'DAK PUPR'!I93</f>
        <v>0</v>
      </c>
      <c r="J93" s="71">
        <f>'DAK PUPR'!J93</f>
        <v>0</v>
      </c>
      <c r="K93" s="12"/>
      <c r="L93" s="12">
        <f>'BSPS PEMDA'!D93</f>
        <v>57</v>
      </c>
      <c r="M93" s="12">
        <f>'BSPS PEMDA'!E93</f>
        <v>0</v>
      </c>
      <c r="N93" s="12">
        <f>'RUTILAHU KEMENSOS'!D92</f>
        <v>0</v>
      </c>
      <c r="O93" s="43"/>
      <c r="P93" s="8"/>
      <c r="Q93" s="8"/>
      <c r="R93" s="23"/>
      <c r="S93" s="24" t="s">
        <v>144</v>
      </c>
      <c r="T93" s="22"/>
      <c r="U93" s="22"/>
      <c r="V93" s="22"/>
      <c r="W93" s="22">
        <f t="shared" si="11"/>
        <v>0</v>
      </c>
      <c r="Y93" s="31"/>
    </row>
    <row r="94" spans="1:25">
      <c r="A94" s="1"/>
      <c r="B94" s="16"/>
      <c r="C94" s="51" t="s">
        <v>145</v>
      </c>
      <c r="D94" s="18" t="e">
        <f>#REF!</f>
        <v>#REF!</v>
      </c>
      <c r="E94" s="14"/>
      <c r="F94" s="12"/>
      <c r="G94" s="12"/>
      <c r="H94" s="45"/>
      <c r="I94" s="71">
        <f>'DAK PUPR'!I94</f>
        <v>0</v>
      </c>
      <c r="J94" s="71">
        <f>'DAK PUPR'!J94</f>
        <v>0</v>
      </c>
      <c r="K94" s="12"/>
      <c r="L94" s="12">
        <f>'BSPS PEMDA'!D94</f>
        <v>166</v>
      </c>
      <c r="M94" s="12">
        <f>'BSPS PEMDA'!E94</f>
        <v>216</v>
      </c>
      <c r="N94" s="12">
        <f>'RUTILAHU KEMENSOS'!D93</f>
        <v>0</v>
      </c>
      <c r="O94" s="43"/>
      <c r="P94" s="8"/>
      <c r="Q94" s="8"/>
      <c r="R94" s="23"/>
      <c r="S94" s="24" t="s">
        <v>145</v>
      </c>
      <c r="T94" s="22"/>
      <c r="U94" s="22"/>
      <c r="V94" s="22"/>
      <c r="W94" s="22">
        <f t="shared" si="11"/>
        <v>0</v>
      </c>
      <c r="Y94" s="31"/>
    </row>
    <row r="95" spans="1:25">
      <c r="A95" s="1"/>
      <c r="B95" s="16"/>
      <c r="C95" s="51" t="s">
        <v>146</v>
      </c>
      <c r="D95" s="18" t="e">
        <f>#REF!</f>
        <v>#REF!</v>
      </c>
      <c r="E95" s="14"/>
      <c r="F95" s="12"/>
      <c r="G95" s="12"/>
      <c r="H95" s="45"/>
      <c r="I95" s="71">
        <f>'DAK PUPR'!I95</f>
        <v>0</v>
      </c>
      <c r="J95" s="71">
        <f>'DAK PUPR'!J95</f>
        <v>158</v>
      </c>
      <c r="K95" s="12"/>
      <c r="L95" s="12">
        <f>'BSPS PEMDA'!D95</f>
        <v>13</v>
      </c>
      <c r="M95" s="12">
        <f>'BSPS PEMDA'!E95</f>
        <v>158</v>
      </c>
      <c r="N95" s="12">
        <f>'RUTILAHU KEMENSOS'!D94</f>
        <v>0</v>
      </c>
      <c r="O95" s="43"/>
      <c r="P95" s="8"/>
      <c r="Q95" s="8"/>
      <c r="R95" s="23"/>
      <c r="S95" s="24" t="s">
        <v>146</v>
      </c>
      <c r="T95" s="22"/>
      <c r="U95" s="22"/>
      <c r="V95" s="22"/>
      <c r="W95" s="22">
        <f t="shared" si="11"/>
        <v>0</v>
      </c>
      <c r="Y95" s="31"/>
    </row>
    <row r="96" spans="1:25">
      <c r="A96" s="1"/>
      <c r="B96" s="52">
        <v>5</v>
      </c>
      <c r="C96" s="53" t="s">
        <v>4</v>
      </c>
      <c r="D96" s="54" t="e">
        <f>#REF!</f>
        <v>#REF!</v>
      </c>
      <c r="E96" s="54">
        <f t="shared" ref="E96:K96" si="16">SUM(E97:E107)</f>
        <v>0</v>
      </c>
      <c r="F96" s="54">
        <f t="shared" si="16"/>
        <v>0</v>
      </c>
      <c r="G96" s="54">
        <f t="shared" si="16"/>
        <v>0</v>
      </c>
      <c r="H96" s="54">
        <f t="shared" si="16"/>
        <v>0</v>
      </c>
      <c r="I96" s="72">
        <f>'DAK PUPR'!I96</f>
        <v>0</v>
      </c>
      <c r="J96" s="72">
        <f>'DAK PUPR'!J96</f>
        <v>0</v>
      </c>
      <c r="K96" s="54">
        <f t="shared" si="16"/>
        <v>0</v>
      </c>
      <c r="L96" s="54">
        <f>'BSPS PEMDA'!D96</f>
        <v>52</v>
      </c>
      <c r="M96" s="54">
        <f>'BSPS PEMDA'!E96</f>
        <v>1363</v>
      </c>
      <c r="N96" s="54">
        <f>'RUTILAHU KEMENSOS'!D95</f>
        <v>0</v>
      </c>
      <c r="O96" s="55" t="e">
        <f>SUM(D96:N96)</f>
        <v>#REF!</v>
      </c>
      <c r="P96" s="8"/>
      <c r="Q96" s="8"/>
      <c r="R96" s="62">
        <v>5</v>
      </c>
      <c r="S96" s="63" t="s">
        <v>4</v>
      </c>
      <c r="T96" s="61">
        <f t="shared" ref="T96" si="17">SUM(T97:T107)</f>
        <v>0</v>
      </c>
      <c r="U96" s="61">
        <f t="shared" ref="U96" si="18">SUM(U97:U107)</f>
        <v>0</v>
      </c>
      <c r="V96" s="61">
        <f t="shared" ref="V96" si="19">SUM(V97:V107)</f>
        <v>0</v>
      </c>
      <c r="W96" s="64">
        <f t="shared" si="11"/>
        <v>0</v>
      </c>
      <c r="Y96" s="31" t="e">
        <f>O96+W96</f>
        <v>#REF!</v>
      </c>
    </row>
    <row r="97" spans="1:25">
      <c r="A97" s="1"/>
      <c r="B97" s="16"/>
      <c r="C97" s="51" t="s">
        <v>147</v>
      </c>
      <c r="D97" s="18" t="e">
        <f>#REF!</f>
        <v>#REF!</v>
      </c>
      <c r="E97" s="14"/>
      <c r="F97" s="12"/>
      <c r="G97" s="12"/>
      <c r="H97" s="45"/>
      <c r="I97" s="71">
        <f>'DAK PUPR'!I97</f>
        <v>0</v>
      </c>
      <c r="J97" s="71">
        <f>'DAK PUPR'!J97</f>
        <v>0</v>
      </c>
      <c r="K97" s="12"/>
      <c r="L97" s="12">
        <f>'BSPS PEMDA'!D97</f>
        <v>0</v>
      </c>
      <c r="M97" s="12">
        <f>'BSPS PEMDA'!E97</f>
        <v>0</v>
      </c>
      <c r="N97" s="12">
        <f>'RUTILAHU KEMENSOS'!D96</f>
        <v>0</v>
      </c>
      <c r="O97" s="43"/>
      <c r="P97" s="8"/>
      <c r="Q97" s="8"/>
      <c r="R97" s="23"/>
      <c r="S97" s="24" t="s">
        <v>147</v>
      </c>
      <c r="T97" s="22"/>
      <c r="U97" s="22"/>
      <c r="V97" s="22"/>
      <c r="W97" s="22">
        <f t="shared" si="11"/>
        <v>0</v>
      </c>
      <c r="Y97" s="31"/>
    </row>
    <row r="98" spans="1:25">
      <c r="A98" s="1"/>
      <c r="B98" s="16"/>
      <c r="C98" s="51" t="s">
        <v>148</v>
      </c>
      <c r="D98" s="18" t="e">
        <f>#REF!</f>
        <v>#REF!</v>
      </c>
      <c r="E98" s="14"/>
      <c r="F98" s="12"/>
      <c r="G98" s="12"/>
      <c r="H98" s="45"/>
      <c r="I98" s="71">
        <f>'DAK PUPR'!I98</f>
        <v>0</v>
      </c>
      <c r="J98" s="71">
        <f>'DAK PUPR'!J98</f>
        <v>0</v>
      </c>
      <c r="K98" s="12"/>
      <c r="L98" s="12">
        <f>'BSPS PEMDA'!D98</f>
        <v>52</v>
      </c>
      <c r="M98" s="12">
        <f>'BSPS PEMDA'!E98</f>
        <v>3</v>
      </c>
      <c r="N98" s="12">
        <f>'RUTILAHU KEMENSOS'!D97</f>
        <v>0</v>
      </c>
      <c r="O98" s="43"/>
      <c r="P98" s="8"/>
      <c r="Q98" s="8"/>
      <c r="R98" s="23"/>
      <c r="S98" s="24" t="s">
        <v>148</v>
      </c>
      <c r="T98" s="22"/>
      <c r="U98" s="22"/>
      <c r="V98" s="22"/>
      <c r="W98" s="22">
        <f t="shared" si="11"/>
        <v>0</v>
      </c>
      <c r="Y98" s="31"/>
    </row>
    <row r="99" spans="1:25">
      <c r="A99" s="1"/>
      <c r="B99" s="16"/>
      <c r="C99" s="51" t="s">
        <v>149</v>
      </c>
      <c r="D99" s="18" t="e">
        <f>#REF!</f>
        <v>#REF!</v>
      </c>
      <c r="E99" s="14"/>
      <c r="F99" s="12"/>
      <c r="G99" s="12"/>
      <c r="H99" s="45"/>
      <c r="I99" s="71">
        <f>'DAK PUPR'!I99</f>
        <v>0</v>
      </c>
      <c r="J99" s="71">
        <f>'DAK PUPR'!J99</f>
        <v>0</v>
      </c>
      <c r="K99" s="12"/>
      <c r="L99" s="12">
        <f>'BSPS PEMDA'!D99</f>
        <v>0</v>
      </c>
      <c r="M99" s="12">
        <f>'BSPS PEMDA'!E99</f>
        <v>0</v>
      </c>
      <c r="N99" s="12">
        <f>'RUTILAHU KEMENSOS'!D98</f>
        <v>0</v>
      </c>
      <c r="O99" s="43"/>
      <c r="P99" s="8"/>
      <c r="Q99" s="8"/>
      <c r="R99" s="23"/>
      <c r="S99" s="24" t="s">
        <v>149</v>
      </c>
      <c r="T99" s="22"/>
      <c r="U99" s="22"/>
      <c r="V99" s="22"/>
      <c r="W99" s="22">
        <f t="shared" si="11"/>
        <v>0</v>
      </c>
      <c r="Y99" s="31"/>
    </row>
    <row r="100" spans="1:25">
      <c r="A100" s="1"/>
      <c r="B100" s="16"/>
      <c r="C100" s="51" t="s">
        <v>150</v>
      </c>
      <c r="D100" s="18" t="e">
        <f>#REF!</f>
        <v>#REF!</v>
      </c>
      <c r="E100" s="14"/>
      <c r="F100" s="12"/>
      <c r="G100" s="12"/>
      <c r="H100" s="45"/>
      <c r="I100" s="71">
        <f>'DAK PUPR'!I100</f>
        <v>0</v>
      </c>
      <c r="J100" s="71">
        <f>'DAK PUPR'!J100</f>
        <v>0</v>
      </c>
      <c r="K100" s="12"/>
      <c r="L100" s="12">
        <f>'BSPS PEMDA'!D100</f>
        <v>0</v>
      </c>
      <c r="M100" s="12">
        <f>'BSPS PEMDA'!E100</f>
        <v>230</v>
      </c>
      <c r="N100" s="12">
        <f>'RUTILAHU KEMENSOS'!D99</f>
        <v>0</v>
      </c>
      <c r="O100" s="43"/>
      <c r="P100" s="8"/>
      <c r="Q100" s="8"/>
      <c r="R100" s="23"/>
      <c r="S100" s="24" t="s">
        <v>150</v>
      </c>
      <c r="T100" s="22"/>
      <c r="U100" s="22"/>
      <c r="V100" s="22"/>
      <c r="W100" s="22">
        <f t="shared" si="11"/>
        <v>0</v>
      </c>
      <c r="Y100" s="31"/>
    </row>
    <row r="101" spans="1:25">
      <c r="A101" s="1"/>
      <c r="B101" s="16"/>
      <c r="C101" s="51" t="s">
        <v>151</v>
      </c>
      <c r="D101" s="18" t="e">
        <f>#REF!</f>
        <v>#REF!</v>
      </c>
      <c r="E101" s="14"/>
      <c r="F101" s="12"/>
      <c r="G101" s="12"/>
      <c r="H101" s="45"/>
      <c r="I101" s="71">
        <f>'DAK PUPR'!I101</f>
        <v>0</v>
      </c>
      <c r="J101" s="71">
        <f>'DAK PUPR'!J101</f>
        <v>0</v>
      </c>
      <c r="K101" s="12"/>
      <c r="L101" s="12">
        <f>'BSPS PEMDA'!D101</f>
        <v>0</v>
      </c>
      <c r="M101" s="12">
        <f>'BSPS PEMDA'!E101</f>
        <v>428</v>
      </c>
      <c r="N101" s="12">
        <f>'RUTILAHU KEMENSOS'!D100</f>
        <v>0</v>
      </c>
      <c r="O101" s="43"/>
      <c r="P101" s="8"/>
      <c r="Q101" s="8"/>
      <c r="R101" s="23"/>
      <c r="S101" s="24" t="s">
        <v>151</v>
      </c>
      <c r="T101" s="22"/>
      <c r="U101" s="22"/>
      <c r="V101" s="22"/>
      <c r="W101" s="22">
        <f t="shared" si="11"/>
        <v>0</v>
      </c>
      <c r="Y101" s="31"/>
    </row>
    <row r="102" spans="1:25">
      <c r="A102" s="1"/>
      <c r="B102" s="16"/>
      <c r="C102" s="51" t="s">
        <v>152</v>
      </c>
      <c r="D102" s="18" t="e">
        <f>#REF!</f>
        <v>#REF!</v>
      </c>
      <c r="E102" s="14"/>
      <c r="F102" s="12"/>
      <c r="G102" s="12"/>
      <c r="H102" s="45"/>
      <c r="I102" s="71">
        <f>'DAK PUPR'!I102</f>
        <v>0</v>
      </c>
      <c r="J102" s="71">
        <f>'DAK PUPR'!J102</f>
        <v>0</v>
      </c>
      <c r="K102" s="12"/>
      <c r="L102" s="12">
        <f>'BSPS PEMDA'!D102</f>
        <v>0</v>
      </c>
      <c r="M102" s="12">
        <f>'BSPS PEMDA'!E102</f>
        <v>238</v>
      </c>
      <c r="N102" s="12">
        <f>'RUTILAHU KEMENSOS'!D101</f>
        <v>0</v>
      </c>
      <c r="O102" s="43"/>
      <c r="P102" s="8"/>
      <c r="Q102" s="8"/>
      <c r="R102" s="23"/>
      <c r="S102" s="24" t="s">
        <v>152</v>
      </c>
      <c r="T102" s="22"/>
      <c r="U102" s="22"/>
      <c r="V102" s="22"/>
      <c r="W102" s="22">
        <f t="shared" si="11"/>
        <v>0</v>
      </c>
      <c r="Y102" s="31"/>
    </row>
    <row r="103" spans="1:25">
      <c r="A103" s="1"/>
      <c r="B103" s="16"/>
      <c r="C103" s="51" t="s">
        <v>153</v>
      </c>
      <c r="D103" s="18" t="e">
        <f>#REF!</f>
        <v>#REF!</v>
      </c>
      <c r="E103" s="14"/>
      <c r="F103" s="12"/>
      <c r="G103" s="12"/>
      <c r="H103" s="45"/>
      <c r="I103" s="71">
        <f>'DAK PUPR'!I103</f>
        <v>0</v>
      </c>
      <c r="J103" s="71">
        <f>'DAK PUPR'!J103</f>
        <v>0</v>
      </c>
      <c r="K103" s="12"/>
      <c r="L103" s="12">
        <f>'BSPS PEMDA'!D103</f>
        <v>0</v>
      </c>
      <c r="M103" s="12">
        <f>'BSPS PEMDA'!E103</f>
        <v>0</v>
      </c>
      <c r="N103" s="12">
        <f>'RUTILAHU KEMENSOS'!D102</f>
        <v>0</v>
      </c>
      <c r="O103" s="43"/>
      <c r="P103" s="8"/>
      <c r="Q103" s="8"/>
      <c r="R103" s="23"/>
      <c r="S103" s="24" t="s">
        <v>153</v>
      </c>
      <c r="T103" s="22"/>
      <c r="U103" s="22"/>
      <c r="V103" s="22"/>
      <c r="W103" s="22">
        <f t="shared" si="11"/>
        <v>0</v>
      </c>
      <c r="Y103" s="31"/>
    </row>
    <row r="104" spans="1:25">
      <c r="A104" s="1"/>
      <c r="B104" s="16"/>
      <c r="C104" s="51" t="s">
        <v>154</v>
      </c>
      <c r="D104" s="18" t="e">
        <f>#REF!</f>
        <v>#REF!</v>
      </c>
      <c r="E104" s="14"/>
      <c r="F104" s="12"/>
      <c r="G104" s="12"/>
      <c r="H104" s="45"/>
      <c r="I104" s="71">
        <f>'DAK PUPR'!I104</f>
        <v>0</v>
      </c>
      <c r="J104" s="71">
        <f>'DAK PUPR'!J104</f>
        <v>0</v>
      </c>
      <c r="K104" s="12"/>
      <c r="L104" s="12">
        <f>'BSPS PEMDA'!D104</f>
        <v>0</v>
      </c>
      <c r="M104" s="12">
        <f>'BSPS PEMDA'!E104</f>
        <v>250</v>
      </c>
      <c r="N104" s="12">
        <f>'RUTILAHU KEMENSOS'!D103</f>
        <v>0</v>
      </c>
      <c r="O104" s="43"/>
      <c r="P104" s="8"/>
      <c r="Q104" s="8"/>
      <c r="R104" s="23"/>
      <c r="S104" s="24" t="s">
        <v>154</v>
      </c>
      <c r="T104" s="22"/>
      <c r="U104" s="22"/>
      <c r="V104" s="22"/>
      <c r="W104" s="22">
        <f t="shared" si="11"/>
        <v>0</v>
      </c>
      <c r="Y104" s="31"/>
    </row>
    <row r="105" spans="1:25">
      <c r="A105" s="1"/>
      <c r="B105" s="16"/>
      <c r="C105" s="51" t="s">
        <v>155</v>
      </c>
      <c r="D105" s="18" t="e">
        <f>#REF!</f>
        <v>#REF!</v>
      </c>
      <c r="E105" s="14"/>
      <c r="F105" s="12"/>
      <c r="G105" s="12"/>
      <c r="H105" s="45"/>
      <c r="I105" s="71">
        <f>'DAK PUPR'!I105</f>
        <v>0</v>
      </c>
      <c r="J105" s="71">
        <f>'DAK PUPR'!J105</f>
        <v>0</v>
      </c>
      <c r="K105" s="12"/>
      <c r="L105" s="12">
        <f>'BSPS PEMDA'!D105</f>
        <v>0</v>
      </c>
      <c r="M105" s="12">
        <f>'BSPS PEMDA'!E105</f>
        <v>0</v>
      </c>
      <c r="N105" s="12">
        <f>'RUTILAHU KEMENSOS'!D104</f>
        <v>0</v>
      </c>
      <c r="O105" s="43"/>
      <c r="P105" s="8"/>
      <c r="Q105" s="8"/>
      <c r="R105" s="23"/>
      <c r="S105" s="24" t="s">
        <v>155</v>
      </c>
      <c r="T105" s="22"/>
      <c r="U105" s="22"/>
      <c r="V105" s="22"/>
      <c r="W105" s="22">
        <f t="shared" si="11"/>
        <v>0</v>
      </c>
      <c r="Y105" s="31"/>
    </row>
    <row r="106" spans="1:25">
      <c r="A106" s="1"/>
      <c r="B106" s="16"/>
      <c r="C106" s="51" t="s">
        <v>156</v>
      </c>
      <c r="D106" s="18" t="e">
        <f>#REF!</f>
        <v>#REF!</v>
      </c>
      <c r="E106" s="14"/>
      <c r="F106" s="12"/>
      <c r="G106" s="12"/>
      <c r="H106" s="45"/>
      <c r="I106" s="71">
        <f>'DAK PUPR'!I106</f>
        <v>0</v>
      </c>
      <c r="J106" s="71">
        <f>'DAK PUPR'!J106</f>
        <v>0</v>
      </c>
      <c r="K106" s="12"/>
      <c r="L106" s="12">
        <f>'BSPS PEMDA'!D106</f>
        <v>0</v>
      </c>
      <c r="M106" s="12">
        <f>'BSPS PEMDA'!E106</f>
        <v>0</v>
      </c>
      <c r="N106" s="12">
        <f>'RUTILAHU KEMENSOS'!D105</f>
        <v>0</v>
      </c>
      <c r="O106" s="43"/>
      <c r="P106" s="8"/>
      <c r="Q106" s="8"/>
      <c r="R106" s="23"/>
      <c r="S106" s="24" t="s">
        <v>156</v>
      </c>
      <c r="T106" s="22"/>
      <c r="U106" s="22"/>
      <c r="V106" s="22"/>
      <c r="W106" s="22">
        <f t="shared" si="11"/>
        <v>0</v>
      </c>
      <c r="Y106" s="31"/>
    </row>
    <row r="107" spans="1:25">
      <c r="A107" s="1"/>
      <c r="B107" s="16"/>
      <c r="C107" s="51" t="s">
        <v>157</v>
      </c>
      <c r="D107" s="18" t="e">
        <f>#REF!</f>
        <v>#REF!</v>
      </c>
      <c r="E107" s="14"/>
      <c r="F107" s="12"/>
      <c r="G107" s="12"/>
      <c r="H107" s="45"/>
      <c r="I107" s="71">
        <f>'DAK PUPR'!I107</f>
        <v>0</v>
      </c>
      <c r="J107" s="71">
        <f>'DAK PUPR'!J107</f>
        <v>0</v>
      </c>
      <c r="K107" s="12"/>
      <c r="L107" s="12">
        <f>'BSPS PEMDA'!D107</f>
        <v>0</v>
      </c>
      <c r="M107" s="12">
        <f>'BSPS PEMDA'!E107</f>
        <v>214</v>
      </c>
      <c r="N107" s="12">
        <f>'RUTILAHU KEMENSOS'!D106</f>
        <v>0</v>
      </c>
      <c r="O107" s="43"/>
      <c r="P107" s="8"/>
      <c r="Q107" s="8"/>
      <c r="R107" s="23"/>
      <c r="S107" s="24" t="s">
        <v>157</v>
      </c>
      <c r="T107" s="22"/>
      <c r="U107" s="22"/>
      <c r="V107" s="22"/>
      <c r="W107" s="22">
        <f t="shared" si="11"/>
        <v>0</v>
      </c>
      <c r="Y107" s="31"/>
    </row>
    <row r="108" spans="1:25">
      <c r="A108" s="1"/>
      <c r="B108" s="52">
        <v>6</v>
      </c>
      <c r="C108" s="53" t="s">
        <v>5</v>
      </c>
      <c r="D108" s="54" t="e">
        <f>#REF!</f>
        <v>#REF!</v>
      </c>
      <c r="E108" s="54">
        <f t="shared" ref="E108:K108" si="20">SUM(E109:E125)</f>
        <v>0</v>
      </c>
      <c r="F108" s="54">
        <f t="shared" si="20"/>
        <v>0</v>
      </c>
      <c r="G108" s="54">
        <f t="shared" si="20"/>
        <v>0</v>
      </c>
      <c r="H108" s="54">
        <f t="shared" si="20"/>
        <v>0</v>
      </c>
      <c r="I108" s="72">
        <f>'DAK PUPR'!I108</f>
        <v>0</v>
      </c>
      <c r="J108" s="72">
        <f>'DAK PUPR'!J108</f>
        <v>1928</v>
      </c>
      <c r="K108" s="54">
        <f t="shared" si="20"/>
        <v>0</v>
      </c>
      <c r="L108" s="54">
        <f>'BSPS PEMDA'!D108</f>
        <v>0</v>
      </c>
      <c r="M108" s="54">
        <f>'BSPS PEMDA'!E108</f>
        <v>1142</v>
      </c>
      <c r="N108" s="54">
        <f>'RUTILAHU KEMENSOS'!D107</f>
        <v>0</v>
      </c>
      <c r="O108" s="55" t="e">
        <f>SUM(D108:N108)</f>
        <v>#REF!</v>
      </c>
      <c r="P108" s="8"/>
      <c r="Q108" s="8"/>
      <c r="R108" s="62">
        <v>6</v>
      </c>
      <c r="S108" s="63" t="s">
        <v>5</v>
      </c>
      <c r="T108" s="61">
        <f t="shared" ref="T108" si="21">SUM(T109:T125)</f>
        <v>0</v>
      </c>
      <c r="U108" s="61">
        <f t="shared" ref="U108" si="22">SUM(U109:U125)</f>
        <v>0</v>
      </c>
      <c r="V108" s="61">
        <f t="shared" ref="V108" si="23">SUM(V109:V125)</f>
        <v>0</v>
      </c>
      <c r="W108" s="64">
        <f t="shared" si="11"/>
        <v>0</v>
      </c>
      <c r="Y108" s="31" t="e">
        <f>O108+W108</f>
        <v>#REF!</v>
      </c>
    </row>
    <row r="109" spans="1:25">
      <c r="A109" s="1"/>
      <c r="B109" s="16"/>
      <c r="C109" s="51" t="s">
        <v>158</v>
      </c>
      <c r="D109" s="18" t="e">
        <f>#REF!</f>
        <v>#REF!</v>
      </c>
      <c r="E109" s="14"/>
      <c r="F109" s="12"/>
      <c r="G109" s="12"/>
      <c r="H109" s="45"/>
      <c r="I109" s="71">
        <f>'DAK PUPR'!I109</f>
        <v>0</v>
      </c>
      <c r="J109" s="71">
        <f>'DAK PUPR'!J109</f>
        <v>0</v>
      </c>
      <c r="K109" s="12"/>
      <c r="L109" s="12">
        <f>'BSPS PEMDA'!D109</f>
        <v>0</v>
      </c>
      <c r="M109" s="12">
        <f>'BSPS PEMDA'!E109</f>
        <v>10</v>
      </c>
      <c r="N109" s="12">
        <f>'RUTILAHU KEMENSOS'!D108</f>
        <v>0</v>
      </c>
      <c r="O109" s="43"/>
      <c r="P109" s="8"/>
      <c r="Q109" s="8"/>
      <c r="R109" s="23"/>
      <c r="S109" s="24" t="s">
        <v>158</v>
      </c>
      <c r="T109" s="22"/>
      <c r="U109" s="22"/>
      <c r="V109" s="22"/>
      <c r="W109" s="22">
        <f t="shared" si="11"/>
        <v>0</v>
      </c>
      <c r="Y109" s="31"/>
    </row>
    <row r="110" spans="1:25">
      <c r="A110" s="1"/>
      <c r="B110" s="16"/>
      <c r="C110" s="51" t="s">
        <v>159</v>
      </c>
      <c r="D110" s="18" t="e">
        <f>#REF!</f>
        <v>#REF!</v>
      </c>
      <c r="E110" s="14"/>
      <c r="F110" s="12"/>
      <c r="G110" s="12"/>
      <c r="H110" s="45"/>
      <c r="I110" s="71">
        <f>'DAK PUPR'!I110</f>
        <v>0</v>
      </c>
      <c r="J110" s="71">
        <f>'DAK PUPR'!J110</f>
        <v>0</v>
      </c>
      <c r="K110" s="12"/>
      <c r="L110" s="12">
        <f>'BSPS PEMDA'!D110</f>
        <v>0</v>
      </c>
      <c r="M110" s="12">
        <f>'BSPS PEMDA'!E110</f>
        <v>0</v>
      </c>
      <c r="N110" s="12">
        <f>'RUTILAHU KEMENSOS'!D109</f>
        <v>0</v>
      </c>
      <c r="O110" s="43"/>
      <c r="P110" s="8"/>
      <c r="Q110" s="8"/>
      <c r="R110" s="23"/>
      <c r="S110" s="24" t="s">
        <v>159</v>
      </c>
      <c r="T110" s="22"/>
      <c r="U110" s="22"/>
      <c r="V110" s="22"/>
      <c r="W110" s="22">
        <f t="shared" si="11"/>
        <v>0</v>
      </c>
      <c r="Y110" s="31"/>
    </row>
    <row r="111" spans="1:25">
      <c r="A111" s="1"/>
      <c r="B111" s="16"/>
      <c r="C111" s="51" t="s">
        <v>160</v>
      </c>
      <c r="D111" s="18" t="e">
        <f>#REF!</f>
        <v>#REF!</v>
      </c>
      <c r="E111" s="14"/>
      <c r="F111" s="12"/>
      <c r="G111" s="12"/>
      <c r="H111" s="45"/>
      <c r="I111" s="71">
        <f>'DAK PUPR'!I111</f>
        <v>0</v>
      </c>
      <c r="J111" s="71">
        <f>'DAK PUPR'!J111</f>
        <v>0</v>
      </c>
      <c r="K111" s="12"/>
      <c r="L111" s="12">
        <f>'BSPS PEMDA'!D111</f>
        <v>0</v>
      </c>
      <c r="M111" s="12">
        <f>'BSPS PEMDA'!E111</f>
        <v>0</v>
      </c>
      <c r="N111" s="12">
        <f>'RUTILAHU KEMENSOS'!D110</f>
        <v>0</v>
      </c>
      <c r="O111" s="43"/>
      <c r="P111" s="8"/>
      <c r="Q111" s="8"/>
      <c r="R111" s="23"/>
      <c r="S111" s="24" t="s">
        <v>160</v>
      </c>
      <c r="T111" s="22"/>
      <c r="U111" s="22"/>
      <c r="V111" s="22"/>
      <c r="W111" s="22">
        <f t="shared" si="11"/>
        <v>0</v>
      </c>
      <c r="Y111" s="31"/>
    </row>
    <row r="112" spans="1:25">
      <c r="A112" s="1"/>
      <c r="B112" s="16"/>
      <c r="C112" s="51" t="s">
        <v>161</v>
      </c>
      <c r="D112" s="18" t="e">
        <f>#REF!</f>
        <v>#REF!</v>
      </c>
      <c r="E112" s="14"/>
      <c r="F112" s="12"/>
      <c r="G112" s="12"/>
      <c r="H112" s="45"/>
      <c r="I112" s="71">
        <f>'DAK PUPR'!I112</f>
        <v>0</v>
      </c>
      <c r="J112" s="71">
        <f>'DAK PUPR'!J112</f>
        <v>0</v>
      </c>
      <c r="K112" s="12"/>
      <c r="L112" s="12">
        <f>'BSPS PEMDA'!D112</f>
        <v>0</v>
      </c>
      <c r="M112" s="12">
        <f>'BSPS PEMDA'!E112</f>
        <v>0</v>
      </c>
      <c r="N112" s="12">
        <f>'RUTILAHU KEMENSOS'!D111</f>
        <v>0</v>
      </c>
      <c r="O112" s="43"/>
      <c r="P112" s="8"/>
      <c r="Q112" s="8"/>
      <c r="R112" s="23"/>
      <c r="S112" s="24" t="s">
        <v>161</v>
      </c>
      <c r="T112" s="22"/>
      <c r="U112" s="22"/>
      <c r="V112" s="22"/>
      <c r="W112" s="22">
        <f t="shared" si="11"/>
        <v>0</v>
      </c>
      <c r="Y112" s="31"/>
    </row>
    <row r="113" spans="1:25">
      <c r="A113" s="1"/>
      <c r="B113" s="16"/>
      <c r="C113" s="51" t="s">
        <v>162</v>
      </c>
      <c r="D113" s="18" t="e">
        <f>#REF!</f>
        <v>#REF!</v>
      </c>
      <c r="E113" s="14"/>
      <c r="F113" s="12"/>
      <c r="G113" s="12"/>
      <c r="H113" s="45"/>
      <c r="I113" s="71">
        <f>'DAK PUPR'!I113</f>
        <v>0</v>
      </c>
      <c r="J113" s="71">
        <f>'DAK PUPR'!J113</f>
        <v>787</v>
      </c>
      <c r="K113" s="12"/>
      <c r="L113" s="12">
        <f>'BSPS PEMDA'!D113</f>
        <v>0</v>
      </c>
      <c r="M113" s="12">
        <f>'BSPS PEMDA'!E113</f>
        <v>0</v>
      </c>
      <c r="N113" s="12">
        <f>'RUTILAHU KEMENSOS'!D112</f>
        <v>0</v>
      </c>
      <c r="O113" s="43"/>
      <c r="P113" s="8"/>
      <c r="Q113" s="8"/>
      <c r="R113" s="23"/>
      <c r="S113" s="24" t="s">
        <v>162</v>
      </c>
      <c r="T113" s="22"/>
      <c r="U113" s="22"/>
      <c r="V113" s="22"/>
      <c r="W113" s="22">
        <f t="shared" si="11"/>
        <v>0</v>
      </c>
      <c r="Y113" s="31"/>
    </row>
    <row r="114" spans="1:25">
      <c r="A114" s="1"/>
      <c r="B114" s="16"/>
      <c r="C114" s="51" t="s">
        <v>163</v>
      </c>
      <c r="D114" s="18" t="e">
        <f>#REF!</f>
        <v>#REF!</v>
      </c>
      <c r="E114" s="14"/>
      <c r="F114" s="12"/>
      <c r="G114" s="12"/>
      <c r="H114" s="45"/>
      <c r="I114" s="71">
        <f>'DAK PUPR'!I114</f>
        <v>0</v>
      </c>
      <c r="J114" s="71">
        <f>'DAK PUPR'!J114</f>
        <v>0</v>
      </c>
      <c r="K114" s="12"/>
      <c r="L114" s="12">
        <f>'BSPS PEMDA'!D114</f>
        <v>0</v>
      </c>
      <c r="M114" s="12">
        <f>'BSPS PEMDA'!E114</f>
        <v>50</v>
      </c>
      <c r="N114" s="12">
        <f>'RUTILAHU KEMENSOS'!D113</f>
        <v>0</v>
      </c>
      <c r="O114" s="43"/>
      <c r="P114" s="8"/>
      <c r="Q114" s="8"/>
      <c r="R114" s="23"/>
      <c r="S114" s="24" t="s">
        <v>163</v>
      </c>
      <c r="T114" s="22"/>
      <c r="U114" s="22"/>
      <c r="V114" s="22"/>
      <c r="W114" s="22">
        <f t="shared" si="11"/>
        <v>0</v>
      </c>
      <c r="Y114" s="31"/>
    </row>
    <row r="115" spans="1:25">
      <c r="A115" s="1"/>
      <c r="B115" s="16"/>
      <c r="C115" s="51" t="s">
        <v>164</v>
      </c>
      <c r="D115" s="18" t="e">
        <f>#REF!</f>
        <v>#REF!</v>
      </c>
      <c r="E115" s="14"/>
      <c r="F115" s="12"/>
      <c r="G115" s="12"/>
      <c r="H115" s="45"/>
      <c r="I115" s="71">
        <f>'DAK PUPR'!I115</f>
        <v>0</v>
      </c>
      <c r="J115" s="71">
        <f>'DAK PUPR'!J115</f>
        <v>0</v>
      </c>
      <c r="K115" s="12"/>
      <c r="L115" s="12">
        <f>'BSPS PEMDA'!D115</f>
        <v>0</v>
      </c>
      <c r="M115" s="12">
        <f>'BSPS PEMDA'!E115</f>
        <v>0</v>
      </c>
      <c r="N115" s="12">
        <f>'RUTILAHU KEMENSOS'!D114</f>
        <v>0</v>
      </c>
      <c r="O115" s="43"/>
      <c r="P115" s="8"/>
      <c r="Q115" s="8"/>
      <c r="R115" s="23"/>
      <c r="S115" s="24" t="s">
        <v>164</v>
      </c>
      <c r="T115" s="22"/>
      <c r="U115" s="22"/>
      <c r="V115" s="22"/>
      <c r="W115" s="22">
        <f t="shared" si="11"/>
        <v>0</v>
      </c>
      <c r="Y115" s="31"/>
    </row>
    <row r="116" spans="1:25">
      <c r="A116" s="1"/>
      <c r="B116" s="16"/>
      <c r="C116" s="51" t="s">
        <v>165</v>
      </c>
      <c r="D116" s="18" t="e">
        <f>#REF!</f>
        <v>#REF!</v>
      </c>
      <c r="E116" s="14"/>
      <c r="F116" s="12"/>
      <c r="G116" s="12"/>
      <c r="H116" s="45"/>
      <c r="I116" s="71">
        <f>'DAK PUPR'!I116</f>
        <v>0</v>
      </c>
      <c r="J116" s="71">
        <f>'DAK PUPR'!J116</f>
        <v>0</v>
      </c>
      <c r="K116" s="12"/>
      <c r="L116" s="12">
        <f>'BSPS PEMDA'!D116</f>
        <v>0</v>
      </c>
      <c r="M116" s="12">
        <f>'BSPS PEMDA'!E116</f>
        <v>0</v>
      </c>
      <c r="N116" s="12">
        <f>'RUTILAHU KEMENSOS'!D115</f>
        <v>0</v>
      </c>
      <c r="O116" s="43"/>
      <c r="P116" s="8"/>
      <c r="Q116" s="8"/>
      <c r="R116" s="23"/>
      <c r="S116" s="24" t="s">
        <v>165</v>
      </c>
      <c r="T116" s="22"/>
      <c r="U116" s="22"/>
      <c r="V116" s="22"/>
      <c r="W116" s="22">
        <f t="shared" si="11"/>
        <v>0</v>
      </c>
      <c r="Y116" s="31"/>
    </row>
    <row r="117" spans="1:25">
      <c r="A117" s="1"/>
      <c r="B117" s="16"/>
      <c r="C117" s="51" t="s">
        <v>166</v>
      </c>
      <c r="D117" s="18" t="e">
        <f>#REF!</f>
        <v>#REF!</v>
      </c>
      <c r="E117" s="14"/>
      <c r="F117" s="12"/>
      <c r="G117" s="12"/>
      <c r="H117" s="45"/>
      <c r="I117" s="71">
        <f>'DAK PUPR'!I117</f>
        <v>0</v>
      </c>
      <c r="J117" s="71">
        <f>'DAK PUPR'!J117</f>
        <v>0</v>
      </c>
      <c r="K117" s="12"/>
      <c r="L117" s="12">
        <f>'BSPS PEMDA'!D117</f>
        <v>0</v>
      </c>
      <c r="M117" s="12">
        <f>'BSPS PEMDA'!E117</f>
        <v>0</v>
      </c>
      <c r="N117" s="12">
        <f>'RUTILAHU KEMENSOS'!D116</f>
        <v>0</v>
      </c>
      <c r="O117" s="43"/>
      <c r="P117" s="8"/>
      <c r="Q117" s="8"/>
      <c r="R117" s="23"/>
      <c r="S117" s="24" t="s">
        <v>166</v>
      </c>
      <c r="T117" s="22"/>
      <c r="U117" s="22"/>
      <c r="V117" s="22"/>
      <c r="W117" s="22">
        <f t="shared" si="11"/>
        <v>0</v>
      </c>
      <c r="Y117" s="31"/>
    </row>
    <row r="118" spans="1:25">
      <c r="A118" s="1"/>
      <c r="B118" s="16"/>
      <c r="C118" s="51" t="s">
        <v>167</v>
      </c>
      <c r="D118" s="18" t="e">
        <f>#REF!</f>
        <v>#REF!</v>
      </c>
      <c r="E118" s="14"/>
      <c r="F118" s="12"/>
      <c r="G118" s="12"/>
      <c r="H118" s="45"/>
      <c r="I118" s="71">
        <f>'DAK PUPR'!I118</f>
        <v>0</v>
      </c>
      <c r="J118" s="71">
        <f>'DAK PUPR'!J118</f>
        <v>0</v>
      </c>
      <c r="K118" s="12"/>
      <c r="L118" s="12">
        <f>'BSPS PEMDA'!D118</f>
        <v>0</v>
      </c>
      <c r="M118" s="12">
        <f>'BSPS PEMDA'!E118</f>
        <v>0</v>
      </c>
      <c r="N118" s="12">
        <f>'RUTILAHU KEMENSOS'!D117</f>
        <v>0</v>
      </c>
      <c r="O118" s="43"/>
      <c r="P118" s="8"/>
      <c r="Q118" s="8"/>
      <c r="R118" s="23"/>
      <c r="S118" s="24" t="s">
        <v>167</v>
      </c>
      <c r="T118" s="22"/>
      <c r="U118" s="22"/>
      <c r="V118" s="22"/>
      <c r="W118" s="22">
        <f t="shared" si="11"/>
        <v>0</v>
      </c>
      <c r="Y118" s="31"/>
    </row>
    <row r="119" spans="1:25">
      <c r="A119" s="1"/>
      <c r="B119" s="16"/>
      <c r="C119" s="51" t="s">
        <v>168</v>
      </c>
      <c r="D119" s="18" t="e">
        <f>#REF!</f>
        <v>#REF!</v>
      </c>
      <c r="E119" s="14"/>
      <c r="F119" s="12"/>
      <c r="G119" s="12"/>
      <c r="H119" s="45"/>
      <c r="I119" s="71">
        <f>'DAK PUPR'!I119</f>
        <v>0</v>
      </c>
      <c r="J119" s="71">
        <f>'DAK PUPR'!J119</f>
        <v>0</v>
      </c>
      <c r="K119" s="12"/>
      <c r="L119" s="12">
        <f>'BSPS PEMDA'!D119</f>
        <v>0</v>
      </c>
      <c r="M119" s="12">
        <f>'BSPS PEMDA'!E119</f>
        <v>0</v>
      </c>
      <c r="N119" s="12">
        <f>'RUTILAHU KEMENSOS'!D118</f>
        <v>0</v>
      </c>
      <c r="O119" s="43"/>
      <c r="P119" s="8"/>
      <c r="Q119" s="8"/>
      <c r="R119" s="23"/>
      <c r="S119" s="24" t="s">
        <v>168</v>
      </c>
      <c r="T119" s="22"/>
      <c r="U119" s="22"/>
      <c r="V119" s="22"/>
      <c r="W119" s="22">
        <f t="shared" si="11"/>
        <v>0</v>
      </c>
      <c r="Y119" s="31"/>
    </row>
    <row r="120" spans="1:25">
      <c r="A120" s="1"/>
      <c r="B120" s="16"/>
      <c r="C120" s="51" t="s">
        <v>169</v>
      </c>
      <c r="D120" s="18" t="e">
        <f>#REF!</f>
        <v>#REF!</v>
      </c>
      <c r="E120" s="14"/>
      <c r="F120" s="12"/>
      <c r="G120" s="12"/>
      <c r="H120" s="45"/>
      <c r="I120" s="71">
        <f>'DAK PUPR'!I120</f>
        <v>0</v>
      </c>
      <c r="J120" s="71">
        <f>'DAK PUPR'!J120</f>
        <v>628</v>
      </c>
      <c r="K120" s="12"/>
      <c r="L120" s="12">
        <f>'BSPS PEMDA'!D120</f>
        <v>0</v>
      </c>
      <c r="M120" s="12">
        <f>'BSPS PEMDA'!E120</f>
        <v>560</v>
      </c>
      <c r="N120" s="12">
        <f>'RUTILAHU KEMENSOS'!D119</f>
        <v>0</v>
      </c>
      <c r="O120" s="43"/>
      <c r="P120" s="8"/>
      <c r="Q120" s="8"/>
      <c r="R120" s="23"/>
      <c r="S120" s="24" t="s">
        <v>169</v>
      </c>
      <c r="T120" s="22"/>
      <c r="U120" s="22"/>
      <c r="V120" s="22"/>
      <c r="W120" s="22">
        <f t="shared" si="11"/>
        <v>0</v>
      </c>
      <c r="Y120" s="31"/>
    </row>
    <row r="121" spans="1:25">
      <c r="A121" s="1"/>
      <c r="B121" s="16"/>
      <c r="C121" s="51" t="s">
        <v>170</v>
      </c>
      <c r="D121" s="18" t="e">
        <f>#REF!</f>
        <v>#REF!</v>
      </c>
      <c r="E121" s="14"/>
      <c r="F121" s="12"/>
      <c r="G121" s="12"/>
      <c r="H121" s="45"/>
      <c r="I121" s="71">
        <f>'DAK PUPR'!I121</f>
        <v>0</v>
      </c>
      <c r="J121" s="71">
        <f>'DAK PUPR'!J121</f>
        <v>105</v>
      </c>
      <c r="K121" s="12"/>
      <c r="L121" s="12">
        <f>'BSPS PEMDA'!D121</f>
        <v>0</v>
      </c>
      <c r="M121" s="12">
        <f>'BSPS PEMDA'!E121</f>
        <v>0</v>
      </c>
      <c r="N121" s="12">
        <f>'RUTILAHU KEMENSOS'!D120</f>
        <v>0</v>
      </c>
      <c r="O121" s="43"/>
      <c r="P121" s="8"/>
      <c r="Q121" s="8"/>
      <c r="R121" s="23"/>
      <c r="S121" s="24" t="s">
        <v>170</v>
      </c>
      <c r="T121" s="22"/>
      <c r="U121" s="22"/>
      <c r="V121" s="22"/>
      <c r="W121" s="22">
        <f t="shared" si="11"/>
        <v>0</v>
      </c>
      <c r="Y121" s="31"/>
    </row>
    <row r="122" spans="1:25">
      <c r="A122" s="1"/>
      <c r="B122" s="16"/>
      <c r="C122" s="51" t="s">
        <v>171</v>
      </c>
      <c r="D122" s="18" t="e">
        <f>#REF!</f>
        <v>#REF!</v>
      </c>
      <c r="E122" s="14"/>
      <c r="F122" s="12"/>
      <c r="G122" s="12"/>
      <c r="H122" s="45"/>
      <c r="I122" s="71">
        <f>'DAK PUPR'!I122</f>
        <v>0</v>
      </c>
      <c r="J122" s="71">
        <f>'DAK PUPR'!J122</f>
        <v>408</v>
      </c>
      <c r="K122" s="12"/>
      <c r="L122" s="12">
        <f>'BSPS PEMDA'!D122</f>
        <v>0</v>
      </c>
      <c r="M122" s="12">
        <f>'BSPS PEMDA'!E122</f>
        <v>408</v>
      </c>
      <c r="N122" s="12">
        <f>'RUTILAHU KEMENSOS'!D121</f>
        <v>0</v>
      </c>
      <c r="O122" s="43"/>
      <c r="P122" s="8"/>
      <c r="Q122" s="8"/>
      <c r="R122" s="23"/>
      <c r="S122" s="24" t="s">
        <v>171</v>
      </c>
      <c r="T122" s="22"/>
      <c r="U122" s="22"/>
      <c r="V122" s="22"/>
      <c r="W122" s="22">
        <f t="shared" si="11"/>
        <v>0</v>
      </c>
      <c r="Y122" s="31"/>
    </row>
    <row r="123" spans="1:25">
      <c r="A123" s="1"/>
      <c r="B123" s="16"/>
      <c r="C123" s="51" t="s">
        <v>172</v>
      </c>
      <c r="D123" s="18" t="e">
        <f>#REF!</f>
        <v>#REF!</v>
      </c>
      <c r="E123" s="14"/>
      <c r="F123" s="12"/>
      <c r="G123" s="12"/>
      <c r="H123" s="45"/>
      <c r="I123" s="71">
        <f>'DAK PUPR'!I123</f>
        <v>0</v>
      </c>
      <c r="J123" s="71">
        <f>'DAK PUPR'!J123</f>
        <v>0</v>
      </c>
      <c r="K123" s="12"/>
      <c r="L123" s="12">
        <f>'BSPS PEMDA'!D123</f>
        <v>0</v>
      </c>
      <c r="M123" s="12">
        <f>'BSPS PEMDA'!E123</f>
        <v>50</v>
      </c>
      <c r="N123" s="12">
        <f>'RUTILAHU KEMENSOS'!D122</f>
        <v>0</v>
      </c>
      <c r="O123" s="43"/>
      <c r="P123" s="8"/>
      <c r="Q123" s="8"/>
      <c r="R123" s="23"/>
      <c r="S123" s="24" t="s">
        <v>172</v>
      </c>
      <c r="T123" s="22"/>
      <c r="U123" s="22"/>
      <c r="V123" s="22"/>
      <c r="W123" s="22">
        <f t="shared" si="11"/>
        <v>0</v>
      </c>
      <c r="Y123" s="31"/>
    </row>
    <row r="124" spans="1:25">
      <c r="A124" s="1"/>
      <c r="B124" s="16"/>
      <c r="C124" s="51" t="s">
        <v>173</v>
      </c>
      <c r="D124" s="18" t="e">
        <f>#REF!</f>
        <v>#REF!</v>
      </c>
      <c r="E124" s="14"/>
      <c r="F124" s="12"/>
      <c r="G124" s="12"/>
      <c r="H124" s="45"/>
      <c r="I124" s="71">
        <f>'DAK PUPR'!I124</f>
        <v>0</v>
      </c>
      <c r="J124" s="71">
        <f>'DAK PUPR'!J124</f>
        <v>0</v>
      </c>
      <c r="K124" s="12"/>
      <c r="L124" s="12">
        <f>'BSPS PEMDA'!D124</f>
        <v>0</v>
      </c>
      <c r="M124" s="12">
        <f>'BSPS PEMDA'!E124</f>
        <v>50</v>
      </c>
      <c r="N124" s="12">
        <f>'RUTILAHU KEMENSOS'!D123</f>
        <v>0</v>
      </c>
      <c r="O124" s="43"/>
      <c r="P124" s="8"/>
      <c r="Q124" s="8"/>
      <c r="R124" s="23"/>
      <c r="S124" s="24" t="s">
        <v>173</v>
      </c>
      <c r="T124" s="22"/>
      <c r="U124" s="22"/>
      <c r="V124" s="22"/>
      <c r="W124" s="22">
        <f t="shared" si="11"/>
        <v>0</v>
      </c>
      <c r="Y124" s="31"/>
    </row>
    <row r="125" spans="1:25">
      <c r="A125" s="1"/>
      <c r="B125" s="16"/>
      <c r="C125" s="51" t="s">
        <v>174</v>
      </c>
      <c r="D125" s="18" t="e">
        <f>#REF!</f>
        <v>#REF!</v>
      </c>
      <c r="E125" s="14"/>
      <c r="F125" s="12"/>
      <c r="G125" s="12"/>
      <c r="H125" s="45"/>
      <c r="I125" s="71">
        <f>'DAK PUPR'!I125</f>
        <v>0</v>
      </c>
      <c r="J125" s="71">
        <f>'DAK PUPR'!J125</f>
        <v>0</v>
      </c>
      <c r="K125" s="12"/>
      <c r="L125" s="12">
        <f>'BSPS PEMDA'!D125</f>
        <v>0</v>
      </c>
      <c r="M125" s="12">
        <f>'BSPS PEMDA'!E125</f>
        <v>14</v>
      </c>
      <c r="N125" s="12">
        <f>'RUTILAHU KEMENSOS'!D124</f>
        <v>0</v>
      </c>
      <c r="O125" s="43"/>
      <c r="P125" s="8"/>
      <c r="Q125" s="8"/>
      <c r="R125" s="23"/>
      <c r="S125" s="24" t="s">
        <v>174</v>
      </c>
      <c r="T125" s="22"/>
      <c r="U125" s="22"/>
      <c r="V125" s="22"/>
      <c r="W125" s="22">
        <f t="shared" si="11"/>
        <v>0</v>
      </c>
      <c r="Y125" s="31"/>
    </row>
    <row r="126" spans="1:25">
      <c r="A126" s="1"/>
      <c r="B126" s="52">
        <v>7</v>
      </c>
      <c r="C126" s="53" t="s">
        <v>6</v>
      </c>
      <c r="D126" s="54" t="e">
        <f>#REF!</f>
        <v>#REF!</v>
      </c>
      <c r="E126" s="54">
        <f t="shared" ref="E126:K126" si="24">SUM(E127:E136)</f>
        <v>0</v>
      </c>
      <c r="F126" s="54">
        <f t="shared" si="24"/>
        <v>0</v>
      </c>
      <c r="G126" s="54">
        <f t="shared" si="24"/>
        <v>0</v>
      </c>
      <c r="H126" s="54">
        <f t="shared" si="24"/>
        <v>0</v>
      </c>
      <c r="I126" s="72">
        <f>'DAK PUPR'!I126</f>
        <v>0</v>
      </c>
      <c r="J126" s="72">
        <f>'DAK PUPR'!J126</f>
        <v>1305</v>
      </c>
      <c r="K126" s="54">
        <f t="shared" si="24"/>
        <v>0</v>
      </c>
      <c r="L126" s="54">
        <f>'BSPS PEMDA'!D126</f>
        <v>244</v>
      </c>
      <c r="M126" s="54">
        <f>'BSPS PEMDA'!E126</f>
        <v>3477</v>
      </c>
      <c r="N126" s="54">
        <f>'RUTILAHU KEMENSOS'!D125</f>
        <v>0</v>
      </c>
      <c r="O126" s="55" t="e">
        <f>SUM(D126:N126)</f>
        <v>#REF!</v>
      </c>
      <c r="P126" s="8"/>
      <c r="Q126" s="8"/>
      <c r="R126" s="62">
        <v>7</v>
      </c>
      <c r="S126" s="63" t="s">
        <v>6</v>
      </c>
      <c r="T126" s="61">
        <f t="shared" ref="T126" si="25">SUM(T127:T136)</f>
        <v>0</v>
      </c>
      <c r="U126" s="61">
        <f t="shared" ref="U126" si="26">SUM(U127:U136)</f>
        <v>0</v>
      </c>
      <c r="V126" s="61">
        <f t="shared" ref="V126" si="27">SUM(V127:V136)</f>
        <v>0</v>
      </c>
      <c r="W126" s="64">
        <f t="shared" si="11"/>
        <v>0</v>
      </c>
      <c r="Y126" s="31" t="e">
        <f>O126+W126</f>
        <v>#REF!</v>
      </c>
    </row>
    <row r="127" spans="1:25">
      <c r="A127" s="1"/>
      <c r="B127" s="16"/>
      <c r="C127" s="51" t="s">
        <v>184</v>
      </c>
      <c r="D127" s="18" t="e">
        <f>#REF!</f>
        <v>#REF!</v>
      </c>
      <c r="E127" s="14"/>
      <c r="F127" s="12"/>
      <c r="G127" s="12"/>
      <c r="H127" s="45"/>
      <c r="I127" s="71">
        <f>'DAK PUPR'!I127</f>
        <v>0</v>
      </c>
      <c r="J127" s="71">
        <f>'DAK PUPR'!J127</f>
        <v>0</v>
      </c>
      <c r="K127" s="12"/>
      <c r="L127" s="12">
        <f>'BSPS PEMDA'!D127</f>
        <v>0</v>
      </c>
      <c r="M127" s="12">
        <f>'BSPS PEMDA'!E127</f>
        <v>0</v>
      </c>
      <c r="N127" s="12">
        <f>'RUTILAHU KEMENSOS'!D126</f>
        <v>0</v>
      </c>
      <c r="O127" s="43"/>
      <c r="P127" s="8"/>
      <c r="Q127" s="8"/>
      <c r="R127" s="23"/>
      <c r="S127" s="24" t="s">
        <v>184</v>
      </c>
      <c r="T127" s="22"/>
      <c r="U127" s="22"/>
      <c r="V127" s="22"/>
      <c r="W127" s="22">
        <f t="shared" si="11"/>
        <v>0</v>
      </c>
      <c r="Y127" s="31"/>
    </row>
    <row r="128" spans="1:25">
      <c r="A128" s="1"/>
      <c r="B128" s="16"/>
      <c r="C128" s="51" t="s">
        <v>175</v>
      </c>
      <c r="D128" s="18" t="e">
        <f>#REF!</f>
        <v>#REF!</v>
      </c>
      <c r="E128" s="14"/>
      <c r="F128" s="12"/>
      <c r="G128" s="12"/>
      <c r="H128" s="45"/>
      <c r="I128" s="71">
        <f>'DAK PUPR'!I128</f>
        <v>0</v>
      </c>
      <c r="J128" s="71">
        <f>'DAK PUPR'!J128</f>
        <v>803</v>
      </c>
      <c r="K128" s="12"/>
      <c r="L128" s="12">
        <f>'BSPS PEMDA'!D128</f>
        <v>0</v>
      </c>
      <c r="M128" s="12">
        <f>'BSPS PEMDA'!E128</f>
        <v>0</v>
      </c>
      <c r="N128" s="12">
        <f>'RUTILAHU KEMENSOS'!D127</f>
        <v>0</v>
      </c>
      <c r="O128" s="43"/>
      <c r="P128" s="8"/>
      <c r="Q128" s="8"/>
      <c r="R128" s="23"/>
      <c r="S128" s="24" t="s">
        <v>175</v>
      </c>
      <c r="T128" s="22"/>
      <c r="U128" s="22"/>
      <c r="V128" s="22"/>
      <c r="W128" s="22">
        <f t="shared" si="11"/>
        <v>0</v>
      </c>
      <c r="Y128" s="31"/>
    </row>
    <row r="129" spans="1:25">
      <c r="A129" s="1"/>
      <c r="B129" s="16"/>
      <c r="C129" s="51" t="s">
        <v>176</v>
      </c>
      <c r="D129" s="18" t="e">
        <f>#REF!</f>
        <v>#REF!</v>
      </c>
      <c r="E129" s="14"/>
      <c r="F129" s="12"/>
      <c r="G129" s="12"/>
      <c r="H129" s="45"/>
      <c r="I129" s="71">
        <f>'DAK PUPR'!I129</f>
        <v>0</v>
      </c>
      <c r="J129" s="71">
        <f>'DAK PUPR'!J129</f>
        <v>0</v>
      </c>
      <c r="K129" s="12"/>
      <c r="L129" s="12">
        <f>'BSPS PEMDA'!D129</f>
        <v>35</v>
      </c>
      <c r="M129" s="12">
        <f>'BSPS PEMDA'!E129</f>
        <v>2017</v>
      </c>
      <c r="N129" s="12">
        <f>'RUTILAHU KEMENSOS'!D128</f>
        <v>0</v>
      </c>
      <c r="O129" s="43"/>
      <c r="P129" s="8"/>
      <c r="Q129" s="8"/>
      <c r="R129" s="23"/>
      <c r="S129" s="24" t="s">
        <v>176</v>
      </c>
      <c r="T129" s="22"/>
      <c r="U129" s="22"/>
      <c r="V129" s="22"/>
      <c r="W129" s="22">
        <f t="shared" si="11"/>
        <v>0</v>
      </c>
      <c r="Y129" s="31"/>
    </row>
    <row r="130" spans="1:25">
      <c r="A130" s="1"/>
      <c r="B130" s="16"/>
      <c r="C130" s="51" t="s">
        <v>177</v>
      </c>
      <c r="D130" s="18" t="e">
        <f>#REF!</f>
        <v>#REF!</v>
      </c>
      <c r="E130" s="14"/>
      <c r="F130" s="12"/>
      <c r="G130" s="12"/>
      <c r="H130" s="45"/>
      <c r="I130" s="71">
        <f>'DAK PUPR'!I130</f>
        <v>0</v>
      </c>
      <c r="J130" s="71">
        <f>'DAK PUPR'!J130</f>
        <v>0</v>
      </c>
      <c r="K130" s="12"/>
      <c r="L130" s="12">
        <f>'BSPS PEMDA'!D130</f>
        <v>0</v>
      </c>
      <c r="M130" s="12">
        <f>'BSPS PEMDA'!E130</f>
        <v>0</v>
      </c>
      <c r="N130" s="12">
        <f>'RUTILAHU KEMENSOS'!D129</f>
        <v>0</v>
      </c>
      <c r="O130" s="43"/>
      <c r="P130" s="8"/>
      <c r="Q130" s="8"/>
      <c r="R130" s="23"/>
      <c r="S130" s="24" t="s">
        <v>177</v>
      </c>
      <c r="T130" s="22"/>
      <c r="U130" s="22"/>
      <c r="V130" s="22"/>
      <c r="W130" s="22">
        <f t="shared" si="11"/>
        <v>0</v>
      </c>
      <c r="Y130" s="31"/>
    </row>
    <row r="131" spans="1:25">
      <c r="A131" s="1"/>
      <c r="B131" s="16"/>
      <c r="C131" s="51" t="s">
        <v>178</v>
      </c>
      <c r="D131" s="18" t="e">
        <f>#REF!</f>
        <v>#REF!</v>
      </c>
      <c r="E131" s="14"/>
      <c r="F131" s="12"/>
      <c r="G131" s="12"/>
      <c r="H131" s="45"/>
      <c r="I131" s="71">
        <f>'DAK PUPR'!I131</f>
        <v>0</v>
      </c>
      <c r="J131" s="71">
        <f>'DAK PUPR'!J131</f>
        <v>0</v>
      </c>
      <c r="K131" s="12"/>
      <c r="L131" s="12">
        <f>'BSPS PEMDA'!D131</f>
        <v>0</v>
      </c>
      <c r="M131" s="12">
        <f>'BSPS PEMDA'!E131</f>
        <v>40</v>
      </c>
      <c r="N131" s="12">
        <f>'RUTILAHU KEMENSOS'!D130</f>
        <v>0</v>
      </c>
      <c r="O131" s="43"/>
      <c r="P131" s="8"/>
      <c r="Q131" s="8"/>
      <c r="R131" s="23"/>
      <c r="S131" s="24" t="s">
        <v>178</v>
      </c>
      <c r="T131" s="22"/>
      <c r="U131" s="22"/>
      <c r="V131" s="22"/>
      <c r="W131" s="22">
        <f t="shared" si="11"/>
        <v>0</v>
      </c>
      <c r="Y131" s="31"/>
    </row>
    <row r="132" spans="1:25">
      <c r="A132" s="1"/>
      <c r="B132" s="16"/>
      <c r="C132" s="51" t="s">
        <v>179</v>
      </c>
      <c r="D132" s="18" t="e">
        <f>#REF!</f>
        <v>#REF!</v>
      </c>
      <c r="E132" s="14"/>
      <c r="F132" s="12"/>
      <c r="G132" s="12"/>
      <c r="H132" s="45"/>
      <c r="I132" s="71">
        <f>'DAK PUPR'!I132</f>
        <v>0</v>
      </c>
      <c r="J132" s="71">
        <f>'DAK PUPR'!J132</f>
        <v>0</v>
      </c>
      <c r="K132" s="12"/>
      <c r="L132" s="12">
        <f>'BSPS PEMDA'!D132</f>
        <v>0</v>
      </c>
      <c r="M132" s="12">
        <f>'BSPS PEMDA'!E132</f>
        <v>0</v>
      </c>
      <c r="N132" s="12">
        <f>'RUTILAHU KEMENSOS'!D131</f>
        <v>0</v>
      </c>
      <c r="O132" s="43"/>
      <c r="P132" s="8"/>
      <c r="Q132" s="8"/>
      <c r="R132" s="23"/>
      <c r="S132" s="24" t="s">
        <v>179</v>
      </c>
      <c r="T132" s="22"/>
      <c r="U132" s="22"/>
      <c r="V132" s="22"/>
      <c r="W132" s="22">
        <f t="shared" si="11"/>
        <v>0</v>
      </c>
      <c r="Y132" s="31"/>
    </row>
    <row r="133" spans="1:25">
      <c r="A133" s="1"/>
      <c r="B133" s="16"/>
      <c r="C133" s="51" t="s">
        <v>180</v>
      </c>
      <c r="D133" s="18" t="e">
        <f>#REF!</f>
        <v>#REF!</v>
      </c>
      <c r="E133" s="14"/>
      <c r="F133" s="12"/>
      <c r="G133" s="12"/>
      <c r="H133" s="45"/>
      <c r="I133" s="71">
        <f>'DAK PUPR'!I133</f>
        <v>0</v>
      </c>
      <c r="J133" s="71">
        <f>'DAK PUPR'!J133</f>
        <v>0</v>
      </c>
      <c r="K133" s="12"/>
      <c r="L133" s="12">
        <f>'BSPS PEMDA'!D133</f>
        <v>209</v>
      </c>
      <c r="M133" s="12">
        <f>'BSPS PEMDA'!E133</f>
        <v>918</v>
      </c>
      <c r="N133" s="12">
        <f>'RUTILAHU KEMENSOS'!D132</f>
        <v>0</v>
      </c>
      <c r="O133" s="43"/>
      <c r="P133" s="8"/>
      <c r="Q133" s="8"/>
      <c r="R133" s="23"/>
      <c r="S133" s="24" t="s">
        <v>180</v>
      </c>
      <c r="T133" s="22"/>
      <c r="U133" s="22"/>
      <c r="V133" s="22"/>
      <c r="W133" s="22">
        <f t="shared" si="11"/>
        <v>0</v>
      </c>
      <c r="Y133" s="31"/>
    </row>
    <row r="134" spans="1:25">
      <c r="A134" s="1"/>
      <c r="B134" s="16"/>
      <c r="C134" s="51" t="s">
        <v>181</v>
      </c>
      <c r="D134" s="18" t="e">
        <f>#REF!</f>
        <v>#REF!</v>
      </c>
      <c r="E134" s="14"/>
      <c r="F134" s="12"/>
      <c r="G134" s="12"/>
      <c r="H134" s="45"/>
      <c r="I134" s="71">
        <f>'DAK PUPR'!I134</f>
        <v>0</v>
      </c>
      <c r="J134" s="71">
        <f>'DAK PUPR'!J134</f>
        <v>0</v>
      </c>
      <c r="K134" s="12"/>
      <c r="L134" s="12">
        <f>'BSPS PEMDA'!D134</f>
        <v>0</v>
      </c>
      <c r="M134" s="12">
        <f>'BSPS PEMDA'!E134</f>
        <v>0</v>
      </c>
      <c r="N134" s="12">
        <f>'RUTILAHU KEMENSOS'!D133</f>
        <v>0</v>
      </c>
      <c r="O134" s="43"/>
      <c r="P134" s="8"/>
      <c r="Q134" s="8"/>
      <c r="R134" s="23"/>
      <c r="S134" s="24" t="s">
        <v>181</v>
      </c>
      <c r="T134" s="22"/>
      <c r="U134" s="22"/>
      <c r="V134" s="22"/>
      <c r="W134" s="22">
        <f t="shared" ref="W134:W197" si="28">T134+U134+V134</f>
        <v>0</v>
      </c>
      <c r="Y134" s="31"/>
    </row>
    <row r="135" spans="1:25">
      <c r="A135" s="1"/>
      <c r="B135" s="16"/>
      <c r="C135" s="51" t="s">
        <v>182</v>
      </c>
      <c r="D135" s="18" t="e">
        <f>#REF!</f>
        <v>#REF!</v>
      </c>
      <c r="E135" s="14"/>
      <c r="F135" s="12"/>
      <c r="G135" s="12"/>
      <c r="H135" s="45"/>
      <c r="I135" s="71">
        <f>'DAK PUPR'!I135</f>
        <v>0</v>
      </c>
      <c r="J135" s="71">
        <f>'DAK PUPR'!J135</f>
        <v>502</v>
      </c>
      <c r="K135" s="12"/>
      <c r="L135" s="12">
        <f>'BSPS PEMDA'!D135</f>
        <v>0</v>
      </c>
      <c r="M135" s="12">
        <f>'BSPS PEMDA'!E135</f>
        <v>502</v>
      </c>
      <c r="N135" s="12">
        <f>'RUTILAHU KEMENSOS'!D134</f>
        <v>0</v>
      </c>
      <c r="O135" s="43"/>
      <c r="P135" s="8"/>
      <c r="Q135" s="8"/>
      <c r="R135" s="23"/>
      <c r="S135" s="24" t="s">
        <v>182</v>
      </c>
      <c r="T135" s="22"/>
      <c r="U135" s="22"/>
      <c r="V135" s="22"/>
      <c r="W135" s="22">
        <f t="shared" si="28"/>
        <v>0</v>
      </c>
      <c r="Y135" s="31"/>
    </row>
    <row r="136" spans="1:25">
      <c r="A136" s="1"/>
      <c r="B136" s="16"/>
      <c r="C136" s="51" t="s">
        <v>183</v>
      </c>
      <c r="D136" s="18" t="e">
        <f>#REF!</f>
        <v>#REF!</v>
      </c>
      <c r="E136" s="14"/>
      <c r="F136" s="12"/>
      <c r="G136" s="12"/>
      <c r="H136" s="45"/>
      <c r="I136" s="71">
        <f>'DAK PUPR'!I136</f>
        <v>0</v>
      </c>
      <c r="J136" s="71">
        <f>'DAK PUPR'!J136</f>
        <v>0</v>
      </c>
      <c r="K136" s="12"/>
      <c r="L136" s="12">
        <f>'BSPS PEMDA'!D136</f>
        <v>0</v>
      </c>
      <c r="M136" s="12">
        <f>'BSPS PEMDA'!E136</f>
        <v>0</v>
      </c>
      <c r="N136" s="12">
        <f>'RUTILAHU KEMENSOS'!D135</f>
        <v>0</v>
      </c>
      <c r="O136" s="43"/>
      <c r="P136" s="8"/>
      <c r="Q136" s="8"/>
      <c r="R136" s="23"/>
      <c r="S136" s="24" t="s">
        <v>183</v>
      </c>
      <c r="T136" s="22"/>
      <c r="U136" s="22"/>
      <c r="V136" s="22"/>
      <c r="W136" s="22">
        <f t="shared" si="28"/>
        <v>0</v>
      </c>
      <c r="Y136" s="31"/>
    </row>
    <row r="137" spans="1:25">
      <c r="A137" s="1"/>
      <c r="B137" s="52">
        <v>8</v>
      </c>
      <c r="C137" s="53" t="s">
        <v>7</v>
      </c>
      <c r="D137" s="54" t="e">
        <f>#REF!</f>
        <v>#REF!</v>
      </c>
      <c r="E137" s="54">
        <f t="shared" ref="E137:K137" si="29">SUM(E138:E152)</f>
        <v>0</v>
      </c>
      <c r="F137" s="54">
        <f t="shared" si="29"/>
        <v>0</v>
      </c>
      <c r="G137" s="54">
        <f t="shared" si="29"/>
        <v>0</v>
      </c>
      <c r="H137" s="54">
        <f t="shared" si="29"/>
        <v>0</v>
      </c>
      <c r="I137" s="72">
        <f>'DAK PUPR'!I137</f>
        <v>50</v>
      </c>
      <c r="J137" s="72">
        <f>'DAK PUPR'!J137</f>
        <v>1852</v>
      </c>
      <c r="K137" s="54">
        <f t="shared" si="29"/>
        <v>0</v>
      </c>
      <c r="L137" s="54">
        <f>'BSPS PEMDA'!D137</f>
        <v>1</v>
      </c>
      <c r="M137" s="54">
        <f>'BSPS PEMDA'!E137</f>
        <v>1005</v>
      </c>
      <c r="N137" s="54">
        <f>'RUTILAHU KEMENSOS'!D136</f>
        <v>0</v>
      </c>
      <c r="O137" s="55" t="e">
        <f>SUM(D137:N137)</f>
        <v>#REF!</v>
      </c>
      <c r="P137" s="8"/>
      <c r="Q137" s="8"/>
      <c r="R137" s="62">
        <v>8</v>
      </c>
      <c r="S137" s="63" t="s">
        <v>7</v>
      </c>
      <c r="T137" s="61">
        <f t="shared" ref="T137" si="30">SUM(T138:T152)</f>
        <v>0</v>
      </c>
      <c r="U137" s="61">
        <f t="shared" ref="U137" si="31">SUM(U138:U152)</f>
        <v>0</v>
      </c>
      <c r="V137" s="61">
        <f t="shared" ref="V137" si="32">SUM(V138:V152)</f>
        <v>0</v>
      </c>
      <c r="W137" s="64">
        <f t="shared" si="28"/>
        <v>0</v>
      </c>
      <c r="Y137" s="31" t="e">
        <f>O137+W137</f>
        <v>#REF!</v>
      </c>
    </row>
    <row r="138" spans="1:25">
      <c r="A138" s="1"/>
      <c r="B138" s="16"/>
      <c r="C138" s="51" t="s">
        <v>185</v>
      </c>
      <c r="D138" s="18" t="e">
        <f>#REF!</f>
        <v>#REF!</v>
      </c>
      <c r="E138" s="14"/>
      <c r="F138" s="12"/>
      <c r="G138" s="12"/>
      <c r="H138" s="45"/>
      <c r="I138" s="71">
        <f>'DAK PUPR'!I138</f>
        <v>50</v>
      </c>
      <c r="J138" s="71">
        <f>'DAK PUPR'!J138</f>
        <v>267</v>
      </c>
      <c r="K138" s="12"/>
      <c r="L138" s="12">
        <f>'BSPS PEMDA'!D138</f>
        <v>0</v>
      </c>
      <c r="M138" s="12">
        <f>'BSPS PEMDA'!E138</f>
        <v>0</v>
      </c>
      <c r="N138" s="12">
        <f>'RUTILAHU KEMENSOS'!D137</f>
        <v>0</v>
      </c>
      <c r="O138" s="43"/>
      <c r="P138" s="8"/>
      <c r="Q138" s="8"/>
      <c r="R138" s="23"/>
      <c r="S138" s="24" t="s">
        <v>185</v>
      </c>
      <c r="T138" s="22"/>
      <c r="U138" s="22"/>
      <c r="V138" s="22"/>
      <c r="W138" s="22">
        <f t="shared" si="28"/>
        <v>0</v>
      </c>
      <c r="Y138" s="31"/>
    </row>
    <row r="139" spans="1:25">
      <c r="A139" s="1"/>
      <c r="B139" s="16"/>
      <c r="C139" s="51" t="s">
        <v>186</v>
      </c>
      <c r="D139" s="18" t="e">
        <f>#REF!</f>
        <v>#REF!</v>
      </c>
      <c r="E139" s="14"/>
      <c r="F139" s="12"/>
      <c r="G139" s="12"/>
      <c r="H139" s="45"/>
      <c r="I139" s="71">
        <f>'DAK PUPR'!I139</f>
        <v>0</v>
      </c>
      <c r="J139" s="71">
        <f>'DAK PUPR'!J139</f>
        <v>0</v>
      </c>
      <c r="K139" s="12"/>
      <c r="L139" s="12">
        <f>'BSPS PEMDA'!D139</f>
        <v>0</v>
      </c>
      <c r="M139" s="12">
        <f>'BSPS PEMDA'!E139</f>
        <v>0</v>
      </c>
      <c r="N139" s="12">
        <f>'RUTILAHU KEMENSOS'!D138</f>
        <v>0</v>
      </c>
      <c r="O139" s="43"/>
      <c r="P139" s="8"/>
      <c r="Q139" s="8"/>
      <c r="R139" s="23"/>
      <c r="S139" s="24" t="s">
        <v>186</v>
      </c>
      <c r="T139" s="22"/>
      <c r="U139" s="22"/>
      <c r="V139" s="22"/>
      <c r="W139" s="22">
        <f t="shared" si="28"/>
        <v>0</v>
      </c>
      <c r="Y139" s="31"/>
    </row>
    <row r="140" spans="1:25">
      <c r="A140" s="1"/>
      <c r="B140" s="16"/>
      <c r="C140" s="51" t="s">
        <v>187</v>
      </c>
      <c r="D140" s="18" t="e">
        <f>#REF!</f>
        <v>#REF!</v>
      </c>
      <c r="E140" s="14"/>
      <c r="F140" s="12"/>
      <c r="G140" s="12"/>
      <c r="H140" s="45"/>
      <c r="I140" s="71">
        <f>'DAK PUPR'!I140</f>
        <v>0</v>
      </c>
      <c r="J140" s="71">
        <f>'DAK PUPR'!J140</f>
        <v>0</v>
      </c>
      <c r="K140" s="12"/>
      <c r="L140" s="12">
        <f>'BSPS PEMDA'!D140</f>
        <v>0</v>
      </c>
      <c r="M140" s="12">
        <f>'BSPS PEMDA'!E140</f>
        <v>13</v>
      </c>
      <c r="N140" s="12">
        <f>'RUTILAHU KEMENSOS'!D139</f>
        <v>0</v>
      </c>
      <c r="O140" s="43"/>
      <c r="P140" s="8"/>
      <c r="Q140" s="8"/>
      <c r="R140" s="23"/>
      <c r="S140" s="24" t="s">
        <v>187</v>
      </c>
      <c r="T140" s="22"/>
      <c r="U140" s="22"/>
      <c r="V140" s="22"/>
      <c r="W140" s="22">
        <f t="shared" si="28"/>
        <v>0</v>
      </c>
      <c r="Y140" s="31"/>
    </row>
    <row r="141" spans="1:25">
      <c r="A141" s="1"/>
      <c r="B141" s="16"/>
      <c r="C141" s="51" t="s">
        <v>188</v>
      </c>
      <c r="D141" s="18" t="e">
        <f>#REF!</f>
        <v>#REF!</v>
      </c>
      <c r="E141" s="14"/>
      <c r="F141" s="12"/>
      <c r="G141" s="12"/>
      <c r="H141" s="45"/>
      <c r="I141" s="71">
        <f>'DAK PUPR'!I141</f>
        <v>0</v>
      </c>
      <c r="J141" s="71">
        <f>'DAK PUPR'!J141</f>
        <v>0</v>
      </c>
      <c r="K141" s="12"/>
      <c r="L141" s="12">
        <f>'BSPS PEMDA'!D141</f>
        <v>0</v>
      </c>
      <c r="M141" s="12">
        <f>'BSPS PEMDA'!E141</f>
        <v>0</v>
      </c>
      <c r="N141" s="12">
        <f>'RUTILAHU KEMENSOS'!D140</f>
        <v>0</v>
      </c>
      <c r="O141" s="43"/>
      <c r="P141" s="8"/>
      <c r="Q141" s="8"/>
      <c r="R141" s="23"/>
      <c r="S141" s="24" t="s">
        <v>188</v>
      </c>
      <c r="T141" s="22"/>
      <c r="U141" s="22"/>
      <c r="V141" s="22"/>
      <c r="W141" s="22">
        <f t="shared" si="28"/>
        <v>0</v>
      </c>
      <c r="Y141" s="31"/>
    </row>
    <row r="142" spans="1:25">
      <c r="A142" s="1"/>
      <c r="B142" s="16"/>
      <c r="C142" s="51" t="s">
        <v>189</v>
      </c>
      <c r="D142" s="18" t="e">
        <f>#REF!</f>
        <v>#REF!</v>
      </c>
      <c r="E142" s="14"/>
      <c r="F142" s="12"/>
      <c r="G142" s="12"/>
      <c r="H142" s="45"/>
      <c r="I142" s="71">
        <f>'DAK PUPR'!I142</f>
        <v>0</v>
      </c>
      <c r="J142" s="71">
        <f>'DAK PUPR'!J142</f>
        <v>0</v>
      </c>
      <c r="K142" s="12"/>
      <c r="L142" s="12">
        <f>'BSPS PEMDA'!D142</f>
        <v>1</v>
      </c>
      <c r="M142" s="12">
        <f>'BSPS PEMDA'!E142</f>
        <v>10</v>
      </c>
      <c r="N142" s="12">
        <f>'RUTILAHU KEMENSOS'!D141</f>
        <v>0</v>
      </c>
      <c r="O142" s="43"/>
      <c r="P142" s="8"/>
      <c r="Q142" s="8"/>
      <c r="R142" s="23"/>
      <c r="S142" s="24" t="s">
        <v>189</v>
      </c>
      <c r="T142" s="22"/>
      <c r="U142" s="22"/>
      <c r="V142" s="22"/>
      <c r="W142" s="22">
        <f t="shared" si="28"/>
        <v>0</v>
      </c>
      <c r="Y142" s="31"/>
    </row>
    <row r="143" spans="1:25">
      <c r="A143" s="1"/>
      <c r="B143" s="16"/>
      <c r="C143" s="51" t="s">
        <v>190</v>
      </c>
      <c r="D143" s="18" t="e">
        <f>#REF!</f>
        <v>#REF!</v>
      </c>
      <c r="E143" s="14"/>
      <c r="F143" s="12"/>
      <c r="G143" s="12"/>
      <c r="H143" s="45"/>
      <c r="I143" s="71">
        <f>'DAK PUPR'!I143</f>
        <v>0</v>
      </c>
      <c r="J143" s="71">
        <f>'DAK PUPR'!J143</f>
        <v>478</v>
      </c>
      <c r="K143" s="12"/>
      <c r="L143" s="12">
        <f>'BSPS PEMDA'!D143</f>
        <v>0</v>
      </c>
      <c r="M143" s="12">
        <f>'BSPS PEMDA'!E143</f>
        <v>100</v>
      </c>
      <c r="N143" s="12">
        <f>'RUTILAHU KEMENSOS'!D142</f>
        <v>0</v>
      </c>
      <c r="O143" s="43"/>
      <c r="P143" s="8"/>
      <c r="Q143" s="8"/>
      <c r="R143" s="23"/>
      <c r="S143" s="24" t="s">
        <v>190</v>
      </c>
      <c r="T143" s="22"/>
      <c r="U143" s="22"/>
      <c r="V143" s="22"/>
      <c r="W143" s="22">
        <f t="shared" si="28"/>
        <v>0</v>
      </c>
      <c r="Y143" s="31"/>
    </row>
    <row r="144" spans="1:25">
      <c r="A144" s="1"/>
      <c r="B144" s="16"/>
      <c r="C144" s="51" t="s">
        <v>191</v>
      </c>
      <c r="D144" s="18" t="e">
        <f>#REF!</f>
        <v>#REF!</v>
      </c>
      <c r="E144" s="14"/>
      <c r="F144" s="12"/>
      <c r="G144" s="12"/>
      <c r="H144" s="45"/>
      <c r="I144" s="71">
        <f>'DAK PUPR'!I144</f>
        <v>0</v>
      </c>
      <c r="J144" s="71">
        <f>'DAK PUPR'!J144</f>
        <v>0</v>
      </c>
      <c r="K144" s="12"/>
      <c r="L144" s="12">
        <f>'BSPS PEMDA'!D144</f>
        <v>0</v>
      </c>
      <c r="M144" s="12">
        <f>'BSPS PEMDA'!E144</f>
        <v>0</v>
      </c>
      <c r="N144" s="12">
        <f>'RUTILAHU KEMENSOS'!D143</f>
        <v>0</v>
      </c>
      <c r="O144" s="43"/>
      <c r="P144" s="8"/>
      <c r="Q144" s="8"/>
      <c r="R144" s="23"/>
      <c r="S144" s="24" t="s">
        <v>191</v>
      </c>
      <c r="T144" s="22"/>
      <c r="U144" s="22"/>
      <c r="V144" s="22"/>
      <c r="W144" s="22">
        <f t="shared" si="28"/>
        <v>0</v>
      </c>
      <c r="Y144" s="31"/>
    </row>
    <row r="145" spans="1:25">
      <c r="A145" s="1"/>
      <c r="B145" s="16"/>
      <c r="C145" s="51" t="s">
        <v>192</v>
      </c>
      <c r="D145" s="18" t="e">
        <f>#REF!</f>
        <v>#REF!</v>
      </c>
      <c r="E145" s="14"/>
      <c r="F145" s="12"/>
      <c r="G145" s="12"/>
      <c r="H145" s="45"/>
      <c r="I145" s="71">
        <f>'DAK PUPR'!I145</f>
        <v>0</v>
      </c>
      <c r="J145" s="71">
        <f>'DAK PUPR'!J145</f>
        <v>0</v>
      </c>
      <c r="K145" s="12"/>
      <c r="L145" s="12">
        <f>'BSPS PEMDA'!D145</f>
        <v>0</v>
      </c>
      <c r="M145" s="12">
        <f>'BSPS PEMDA'!E145</f>
        <v>0</v>
      </c>
      <c r="N145" s="12">
        <f>'RUTILAHU KEMENSOS'!D144</f>
        <v>0</v>
      </c>
      <c r="O145" s="43"/>
      <c r="P145" s="8"/>
      <c r="Q145" s="8"/>
      <c r="R145" s="23"/>
      <c r="S145" s="24" t="s">
        <v>192</v>
      </c>
      <c r="T145" s="22"/>
      <c r="U145" s="22"/>
      <c r="V145" s="22"/>
      <c r="W145" s="22">
        <f t="shared" si="28"/>
        <v>0</v>
      </c>
      <c r="Y145" s="31"/>
    </row>
    <row r="146" spans="1:25">
      <c r="A146" s="1"/>
      <c r="B146" s="16"/>
      <c r="C146" s="51" t="s">
        <v>193</v>
      </c>
      <c r="D146" s="18" t="e">
        <f>#REF!</f>
        <v>#REF!</v>
      </c>
      <c r="E146" s="14"/>
      <c r="F146" s="12"/>
      <c r="G146" s="12"/>
      <c r="H146" s="45"/>
      <c r="I146" s="71">
        <f>'DAK PUPR'!I146</f>
        <v>0</v>
      </c>
      <c r="J146" s="71">
        <f>'DAK PUPR'!J146</f>
        <v>0</v>
      </c>
      <c r="K146" s="12"/>
      <c r="L146" s="12">
        <f>'BSPS PEMDA'!D146</f>
        <v>0</v>
      </c>
      <c r="M146" s="12">
        <f>'BSPS PEMDA'!E146</f>
        <v>160</v>
      </c>
      <c r="N146" s="12">
        <f>'RUTILAHU KEMENSOS'!D145</f>
        <v>0</v>
      </c>
      <c r="O146" s="43"/>
      <c r="P146" s="8"/>
      <c r="Q146" s="8"/>
      <c r="R146" s="23"/>
      <c r="S146" s="24" t="s">
        <v>193</v>
      </c>
      <c r="T146" s="22"/>
      <c r="U146" s="22"/>
      <c r="V146" s="22"/>
      <c r="W146" s="22">
        <f t="shared" si="28"/>
        <v>0</v>
      </c>
      <c r="Y146" s="31"/>
    </row>
    <row r="147" spans="1:25">
      <c r="A147" s="1"/>
      <c r="B147" s="16"/>
      <c r="C147" s="51" t="s">
        <v>194</v>
      </c>
      <c r="D147" s="18" t="e">
        <f>#REF!</f>
        <v>#REF!</v>
      </c>
      <c r="E147" s="14"/>
      <c r="F147" s="12"/>
      <c r="G147" s="12"/>
      <c r="H147" s="45"/>
      <c r="I147" s="71">
        <f>'DAK PUPR'!I147</f>
        <v>0</v>
      </c>
      <c r="J147" s="71">
        <f>'DAK PUPR'!J147</f>
        <v>356</v>
      </c>
      <c r="K147" s="12"/>
      <c r="L147" s="12">
        <f>'BSPS PEMDA'!D147</f>
        <v>0</v>
      </c>
      <c r="M147" s="12">
        <f>'BSPS PEMDA'!E147</f>
        <v>356</v>
      </c>
      <c r="N147" s="12">
        <f>'RUTILAHU KEMENSOS'!D146</f>
        <v>0</v>
      </c>
      <c r="O147" s="43"/>
      <c r="P147" s="8"/>
      <c r="Q147" s="8"/>
      <c r="R147" s="23"/>
      <c r="S147" s="24" t="s">
        <v>194</v>
      </c>
      <c r="T147" s="22"/>
      <c r="U147" s="22"/>
      <c r="V147" s="22"/>
      <c r="W147" s="22">
        <f t="shared" si="28"/>
        <v>0</v>
      </c>
      <c r="Y147" s="31"/>
    </row>
    <row r="148" spans="1:25">
      <c r="A148" s="1"/>
      <c r="B148" s="16"/>
      <c r="C148" s="51" t="s">
        <v>195</v>
      </c>
      <c r="D148" s="18" t="e">
        <f>#REF!</f>
        <v>#REF!</v>
      </c>
      <c r="E148" s="14"/>
      <c r="F148" s="12"/>
      <c r="G148" s="12"/>
      <c r="H148" s="45"/>
      <c r="I148" s="71">
        <f>'DAK PUPR'!I148</f>
        <v>0</v>
      </c>
      <c r="J148" s="71">
        <f>'DAK PUPR'!J148</f>
        <v>0</v>
      </c>
      <c r="K148" s="12"/>
      <c r="L148" s="12">
        <f>'BSPS PEMDA'!D148</f>
        <v>0</v>
      </c>
      <c r="M148" s="12">
        <f>'BSPS PEMDA'!E148</f>
        <v>0</v>
      </c>
      <c r="N148" s="12">
        <f>'RUTILAHU KEMENSOS'!D147</f>
        <v>0</v>
      </c>
      <c r="O148" s="43"/>
      <c r="P148" s="8"/>
      <c r="Q148" s="8"/>
      <c r="R148" s="23"/>
      <c r="S148" s="24" t="s">
        <v>195</v>
      </c>
      <c r="T148" s="22"/>
      <c r="U148" s="22"/>
      <c r="V148" s="22"/>
      <c r="W148" s="22">
        <f t="shared" si="28"/>
        <v>0</v>
      </c>
      <c r="Y148" s="31"/>
    </row>
    <row r="149" spans="1:25">
      <c r="A149" s="1"/>
      <c r="B149" s="16"/>
      <c r="C149" s="51" t="s">
        <v>196</v>
      </c>
      <c r="D149" s="18" t="e">
        <f>#REF!</f>
        <v>#REF!</v>
      </c>
      <c r="E149" s="14"/>
      <c r="F149" s="12"/>
      <c r="G149" s="12"/>
      <c r="H149" s="45"/>
      <c r="I149" s="71">
        <f>'DAK PUPR'!I149</f>
        <v>0</v>
      </c>
      <c r="J149" s="71">
        <f>'DAK PUPR'!J149</f>
        <v>0</v>
      </c>
      <c r="K149" s="12"/>
      <c r="L149" s="12">
        <f>'BSPS PEMDA'!D149</f>
        <v>0</v>
      </c>
      <c r="M149" s="12">
        <f>'BSPS PEMDA'!E149</f>
        <v>0</v>
      </c>
      <c r="N149" s="12">
        <f>'RUTILAHU KEMENSOS'!D148</f>
        <v>0</v>
      </c>
      <c r="O149" s="43"/>
      <c r="P149" s="8"/>
      <c r="Q149" s="8"/>
      <c r="R149" s="23"/>
      <c r="S149" s="24" t="s">
        <v>196</v>
      </c>
      <c r="T149" s="22"/>
      <c r="U149" s="22"/>
      <c r="V149" s="22"/>
      <c r="W149" s="22">
        <f t="shared" si="28"/>
        <v>0</v>
      </c>
      <c r="Y149" s="31"/>
    </row>
    <row r="150" spans="1:25">
      <c r="A150" s="1"/>
      <c r="B150" s="16"/>
      <c r="C150" s="51" t="s">
        <v>197</v>
      </c>
      <c r="D150" s="18" t="e">
        <f>#REF!</f>
        <v>#REF!</v>
      </c>
      <c r="E150" s="14"/>
      <c r="F150" s="12"/>
      <c r="G150" s="12"/>
      <c r="H150" s="45"/>
      <c r="I150" s="71">
        <f>'DAK PUPR'!I150</f>
        <v>0</v>
      </c>
      <c r="J150" s="71">
        <f>'DAK PUPR'!J150</f>
        <v>385</v>
      </c>
      <c r="K150" s="12"/>
      <c r="L150" s="12">
        <f>'BSPS PEMDA'!D150</f>
        <v>0</v>
      </c>
      <c r="M150" s="12">
        <f>'BSPS PEMDA'!E150</f>
        <v>0</v>
      </c>
      <c r="N150" s="12">
        <f>'RUTILAHU KEMENSOS'!D149</f>
        <v>0</v>
      </c>
      <c r="O150" s="43"/>
      <c r="P150" s="8"/>
      <c r="Q150" s="8"/>
      <c r="R150" s="23"/>
      <c r="S150" s="24" t="s">
        <v>197</v>
      </c>
      <c r="T150" s="22"/>
      <c r="U150" s="22"/>
      <c r="V150" s="22"/>
      <c r="W150" s="22">
        <f t="shared" si="28"/>
        <v>0</v>
      </c>
      <c r="Y150" s="31"/>
    </row>
    <row r="151" spans="1:25">
      <c r="A151" s="1"/>
      <c r="B151" s="16"/>
      <c r="C151" s="51" t="s">
        <v>198</v>
      </c>
      <c r="D151" s="18" t="e">
        <f>#REF!</f>
        <v>#REF!</v>
      </c>
      <c r="E151" s="14"/>
      <c r="F151" s="12"/>
      <c r="G151" s="12"/>
      <c r="H151" s="45"/>
      <c r="I151" s="71">
        <f>'DAK PUPR'!I151</f>
        <v>0</v>
      </c>
      <c r="J151" s="71">
        <f>'DAK PUPR'!J151</f>
        <v>0</v>
      </c>
      <c r="K151" s="12"/>
      <c r="L151" s="12">
        <f>'BSPS PEMDA'!D151</f>
        <v>0</v>
      </c>
      <c r="M151" s="12">
        <f>'BSPS PEMDA'!E151</f>
        <v>0</v>
      </c>
      <c r="N151" s="12">
        <f>'RUTILAHU KEMENSOS'!D150</f>
        <v>0</v>
      </c>
      <c r="O151" s="43"/>
      <c r="P151" s="8"/>
      <c r="Q151" s="8"/>
      <c r="R151" s="23"/>
      <c r="S151" s="24" t="s">
        <v>198</v>
      </c>
      <c r="T151" s="22"/>
      <c r="U151" s="22"/>
      <c r="V151" s="22"/>
      <c r="W151" s="22">
        <f t="shared" si="28"/>
        <v>0</v>
      </c>
      <c r="Y151" s="31"/>
    </row>
    <row r="152" spans="1:25">
      <c r="A152" s="1"/>
      <c r="B152" s="16"/>
      <c r="C152" s="51" t="s">
        <v>199</v>
      </c>
      <c r="D152" s="18" t="e">
        <f>#REF!</f>
        <v>#REF!</v>
      </c>
      <c r="E152" s="14"/>
      <c r="F152" s="12"/>
      <c r="G152" s="12"/>
      <c r="H152" s="45"/>
      <c r="I152" s="71">
        <f>'DAK PUPR'!I152</f>
        <v>0</v>
      </c>
      <c r="J152" s="71">
        <f>'DAK PUPR'!J152</f>
        <v>366</v>
      </c>
      <c r="K152" s="12"/>
      <c r="L152" s="12">
        <f>'BSPS PEMDA'!D152</f>
        <v>0</v>
      </c>
      <c r="M152" s="12">
        <f>'BSPS PEMDA'!E152</f>
        <v>366</v>
      </c>
      <c r="N152" s="12">
        <f>'RUTILAHU KEMENSOS'!D151</f>
        <v>0</v>
      </c>
      <c r="O152" s="43"/>
      <c r="P152" s="8"/>
      <c r="Q152" s="8"/>
      <c r="R152" s="23"/>
      <c r="S152" s="24" t="s">
        <v>199</v>
      </c>
      <c r="T152" s="22"/>
      <c r="U152" s="22"/>
      <c r="V152" s="22"/>
      <c r="W152" s="22">
        <f t="shared" si="28"/>
        <v>0</v>
      </c>
      <c r="Y152" s="31"/>
    </row>
    <row r="153" spans="1:25">
      <c r="A153" s="1"/>
      <c r="B153" s="52">
        <v>9</v>
      </c>
      <c r="C153" s="53" t="s">
        <v>8</v>
      </c>
      <c r="D153" s="54" t="e">
        <f>#REF!</f>
        <v>#REF!</v>
      </c>
      <c r="E153" s="54">
        <f t="shared" ref="E153:K153" si="33">SUM(E154:E160)</f>
        <v>0</v>
      </c>
      <c r="F153" s="54">
        <f t="shared" si="33"/>
        <v>0</v>
      </c>
      <c r="G153" s="54">
        <f t="shared" si="33"/>
        <v>0</v>
      </c>
      <c r="H153" s="54">
        <f t="shared" si="33"/>
        <v>0</v>
      </c>
      <c r="I153" s="72">
        <f>'DAK PUPR'!I153</f>
        <v>81</v>
      </c>
      <c r="J153" s="72">
        <f>'DAK PUPR'!J153</f>
        <v>0</v>
      </c>
      <c r="K153" s="54">
        <f t="shared" si="33"/>
        <v>0</v>
      </c>
      <c r="L153" s="54">
        <f>'BSPS PEMDA'!D153</f>
        <v>280</v>
      </c>
      <c r="M153" s="54">
        <f>'BSPS PEMDA'!E153</f>
        <v>855</v>
      </c>
      <c r="N153" s="54">
        <f>'RUTILAHU KEMENSOS'!D152</f>
        <v>0</v>
      </c>
      <c r="O153" s="55" t="e">
        <f>SUM(D153:N153)</f>
        <v>#REF!</v>
      </c>
      <c r="P153" s="8"/>
      <c r="Q153" s="8"/>
      <c r="R153" s="62">
        <v>9</v>
      </c>
      <c r="S153" s="63" t="s">
        <v>8</v>
      </c>
      <c r="T153" s="61">
        <f t="shared" ref="T153" si="34">SUM(T154:T160)</f>
        <v>0</v>
      </c>
      <c r="U153" s="61">
        <f t="shared" ref="U153" si="35">SUM(U154:U160)</f>
        <v>0</v>
      </c>
      <c r="V153" s="61">
        <f t="shared" ref="V153" si="36">SUM(V154:V160)</f>
        <v>0</v>
      </c>
      <c r="W153" s="64">
        <f t="shared" si="28"/>
        <v>0</v>
      </c>
      <c r="Y153" s="31" t="e">
        <f>O153+W153</f>
        <v>#REF!</v>
      </c>
    </row>
    <row r="154" spans="1:25">
      <c r="A154" s="1"/>
      <c r="B154" s="16"/>
      <c r="C154" s="51" t="s">
        <v>200</v>
      </c>
      <c r="D154" s="18" t="e">
        <f>#REF!</f>
        <v>#REF!</v>
      </c>
      <c r="E154" s="14"/>
      <c r="F154" s="12"/>
      <c r="G154" s="12"/>
      <c r="H154" s="45"/>
      <c r="I154" s="71">
        <f>'DAK PUPR'!I154</f>
        <v>81</v>
      </c>
      <c r="J154" s="71">
        <f>'DAK PUPR'!J154</f>
        <v>0</v>
      </c>
      <c r="K154" s="12"/>
      <c r="L154" s="12">
        <f>'BSPS PEMDA'!D154</f>
        <v>0</v>
      </c>
      <c r="M154" s="12">
        <f>'BSPS PEMDA'!E154</f>
        <v>468</v>
      </c>
      <c r="N154" s="12">
        <f>'RUTILAHU KEMENSOS'!D153</f>
        <v>0</v>
      </c>
      <c r="O154" s="43"/>
      <c r="P154" s="8"/>
      <c r="Q154" s="8"/>
      <c r="R154" s="23"/>
      <c r="S154" s="24" t="s">
        <v>200</v>
      </c>
      <c r="T154" s="22"/>
      <c r="U154" s="22"/>
      <c r="V154" s="22"/>
      <c r="W154" s="22">
        <f t="shared" si="28"/>
        <v>0</v>
      </c>
      <c r="Y154" s="31"/>
    </row>
    <row r="155" spans="1:25">
      <c r="A155" s="1"/>
      <c r="B155" s="16"/>
      <c r="C155" s="51" t="s">
        <v>201</v>
      </c>
      <c r="D155" s="18" t="e">
        <f>#REF!</f>
        <v>#REF!</v>
      </c>
      <c r="E155" s="14"/>
      <c r="F155" s="12"/>
      <c r="G155" s="12"/>
      <c r="H155" s="45"/>
      <c r="I155" s="71">
        <f>'DAK PUPR'!I155</f>
        <v>0</v>
      </c>
      <c r="J155" s="71">
        <f>'DAK PUPR'!J155</f>
        <v>0</v>
      </c>
      <c r="K155" s="12"/>
      <c r="L155" s="12">
        <f>'BSPS PEMDA'!D155</f>
        <v>0</v>
      </c>
      <c r="M155" s="12">
        <f>'BSPS PEMDA'!E155</f>
        <v>25</v>
      </c>
      <c r="N155" s="12">
        <f>'RUTILAHU KEMENSOS'!D154</f>
        <v>0</v>
      </c>
      <c r="O155" s="43"/>
      <c r="P155" s="8"/>
      <c r="Q155" s="8"/>
      <c r="R155" s="23"/>
      <c r="S155" s="24" t="s">
        <v>201</v>
      </c>
      <c r="T155" s="22"/>
      <c r="U155" s="22"/>
      <c r="V155" s="22"/>
      <c r="W155" s="22">
        <f t="shared" si="28"/>
        <v>0</v>
      </c>
      <c r="Y155" s="31"/>
    </row>
    <row r="156" spans="1:25">
      <c r="A156" s="1"/>
      <c r="B156" s="16"/>
      <c r="C156" s="51" t="s">
        <v>202</v>
      </c>
      <c r="D156" s="18" t="e">
        <f>#REF!</f>
        <v>#REF!</v>
      </c>
      <c r="E156" s="14"/>
      <c r="F156" s="12"/>
      <c r="G156" s="12"/>
      <c r="H156" s="45"/>
      <c r="I156" s="71">
        <f>'DAK PUPR'!I156</f>
        <v>0</v>
      </c>
      <c r="J156" s="71">
        <f>'DAK PUPR'!J156</f>
        <v>0</v>
      </c>
      <c r="K156" s="12"/>
      <c r="L156" s="12">
        <f>'BSPS PEMDA'!D156</f>
        <v>48</v>
      </c>
      <c r="M156" s="12">
        <f>'BSPS PEMDA'!E156</f>
        <v>0</v>
      </c>
      <c r="N156" s="12">
        <f>'RUTILAHU KEMENSOS'!D155</f>
        <v>0</v>
      </c>
      <c r="O156" s="43"/>
      <c r="P156" s="8"/>
      <c r="Q156" s="8"/>
      <c r="R156" s="23"/>
      <c r="S156" s="24" t="s">
        <v>202</v>
      </c>
      <c r="T156" s="22"/>
      <c r="U156" s="22"/>
      <c r="V156" s="22"/>
      <c r="W156" s="22">
        <f t="shared" si="28"/>
        <v>0</v>
      </c>
      <c r="Y156" s="31"/>
    </row>
    <row r="157" spans="1:25">
      <c r="A157" s="1"/>
      <c r="B157" s="16"/>
      <c r="C157" s="51" t="s">
        <v>203</v>
      </c>
      <c r="D157" s="18" t="e">
        <f>#REF!</f>
        <v>#REF!</v>
      </c>
      <c r="E157" s="14"/>
      <c r="F157" s="12"/>
      <c r="G157" s="12"/>
      <c r="H157" s="45"/>
      <c r="I157" s="71">
        <f>'DAK PUPR'!I157</f>
        <v>0</v>
      </c>
      <c r="J157" s="71">
        <f>'DAK PUPR'!J157</f>
        <v>0</v>
      </c>
      <c r="K157" s="12"/>
      <c r="L157" s="12">
        <f>'BSPS PEMDA'!D157</f>
        <v>0</v>
      </c>
      <c r="M157" s="12">
        <f>'BSPS PEMDA'!E157</f>
        <v>0</v>
      </c>
      <c r="N157" s="12">
        <f>'RUTILAHU KEMENSOS'!D156</f>
        <v>0</v>
      </c>
      <c r="O157" s="43"/>
      <c r="P157" s="8"/>
      <c r="Q157" s="8"/>
      <c r="R157" s="23"/>
      <c r="S157" s="24" t="s">
        <v>203</v>
      </c>
      <c r="T157" s="22"/>
      <c r="U157" s="22"/>
      <c r="V157" s="22"/>
      <c r="W157" s="22">
        <f t="shared" si="28"/>
        <v>0</v>
      </c>
      <c r="Y157" s="31"/>
    </row>
    <row r="158" spans="1:25">
      <c r="A158" s="1"/>
      <c r="B158" s="16"/>
      <c r="C158" s="51" t="s">
        <v>204</v>
      </c>
      <c r="D158" s="18" t="e">
        <f>#REF!</f>
        <v>#REF!</v>
      </c>
      <c r="E158" s="14"/>
      <c r="F158" s="12"/>
      <c r="G158" s="12"/>
      <c r="H158" s="45"/>
      <c r="I158" s="71">
        <f>'DAK PUPR'!I158</f>
        <v>0</v>
      </c>
      <c r="J158" s="71">
        <f>'DAK PUPR'!J158</f>
        <v>0</v>
      </c>
      <c r="K158" s="12"/>
      <c r="L158" s="12">
        <f>'BSPS PEMDA'!D158</f>
        <v>176</v>
      </c>
      <c r="M158" s="12">
        <f>'BSPS PEMDA'!E158</f>
        <v>0</v>
      </c>
      <c r="N158" s="12">
        <f>'RUTILAHU KEMENSOS'!D157</f>
        <v>0</v>
      </c>
      <c r="O158" s="43"/>
      <c r="P158" s="8"/>
      <c r="Q158" s="8"/>
      <c r="R158" s="23"/>
      <c r="S158" s="24" t="s">
        <v>204</v>
      </c>
      <c r="T158" s="22"/>
      <c r="U158" s="22"/>
      <c r="V158" s="22"/>
      <c r="W158" s="22">
        <f t="shared" si="28"/>
        <v>0</v>
      </c>
      <c r="Y158" s="31"/>
    </row>
    <row r="159" spans="1:25">
      <c r="A159" s="1"/>
      <c r="B159" s="16"/>
      <c r="C159" s="51" t="s">
        <v>205</v>
      </c>
      <c r="D159" s="18" t="e">
        <f>#REF!</f>
        <v>#REF!</v>
      </c>
      <c r="E159" s="14"/>
      <c r="F159" s="12"/>
      <c r="G159" s="12"/>
      <c r="H159" s="45"/>
      <c r="I159" s="71">
        <f>'DAK PUPR'!I159</f>
        <v>0</v>
      </c>
      <c r="J159" s="71">
        <f>'DAK PUPR'!J159</f>
        <v>0</v>
      </c>
      <c r="K159" s="12"/>
      <c r="L159" s="12">
        <f>'BSPS PEMDA'!D159</f>
        <v>56</v>
      </c>
      <c r="M159" s="12">
        <f>'BSPS PEMDA'!E159</f>
        <v>362</v>
      </c>
      <c r="N159" s="12">
        <f>'RUTILAHU KEMENSOS'!D158</f>
        <v>0</v>
      </c>
      <c r="O159" s="43"/>
      <c r="P159" s="8"/>
      <c r="Q159" s="8"/>
      <c r="R159" s="23"/>
      <c r="S159" s="24" t="s">
        <v>205</v>
      </c>
      <c r="T159" s="22"/>
      <c r="U159" s="22"/>
      <c r="V159" s="22"/>
      <c r="W159" s="22">
        <f t="shared" si="28"/>
        <v>0</v>
      </c>
      <c r="Y159" s="31"/>
    </row>
    <row r="160" spans="1:25">
      <c r="A160" s="1"/>
      <c r="B160" s="16"/>
      <c r="C160" s="51" t="s">
        <v>206</v>
      </c>
      <c r="D160" s="18" t="e">
        <f>#REF!</f>
        <v>#REF!</v>
      </c>
      <c r="E160" s="14"/>
      <c r="F160" s="12"/>
      <c r="G160" s="12"/>
      <c r="H160" s="45"/>
      <c r="I160" s="71">
        <f>'DAK PUPR'!I160</f>
        <v>0</v>
      </c>
      <c r="J160" s="71">
        <f>'DAK PUPR'!J160</f>
        <v>0</v>
      </c>
      <c r="K160" s="12"/>
      <c r="L160" s="12">
        <f>'BSPS PEMDA'!D160</f>
        <v>0</v>
      </c>
      <c r="M160" s="12">
        <f>'BSPS PEMDA'!E160</f>
        <v>0</v>
      </c>
      <c r="N160" s="12">
        <f>'RUTILAHU KEMENSOS'!D159</f>
        <v>0</v>
      </c>
      <c r="O160" s="43"/>
      <c r="P160" s="8"/>
      <c r="Q160" s="8"/>
      <c r="R160" s="23"/>
      <c r="S160" s="24" t="s">
        <v>206</v>
      </c>
      <c r="T160" s="22"/>
      <c r="U160" s="22"/>
      <c r="V160" s="22"/>
      <c r="W160" s="22">
        <f t="shared" si="28"/>
        <v>0</v>
      </c>
      <c r="Y160" s="31"/>
    </row>
    <row r="161" spans="1:25">
      <c r="A161" s="1"/>
      <c r="B161" s="52">
        <v>10</v>
      </c>
      <c r="C161" s="53" t="s">
        <v>9</v>
      </c>
      <c r="D161" s="54" t="e">
        <f>#REF!</f>
        <v>#REF!</v>
      </c>
      <c r="E161" s="54">
        <f t="shared" ref="E161:K161" si="37">SUM(E162:E168)</f>
        <v>0</v>
      </c>
      <c r="F161" s="54">
        <f t="shared" si="37"/>
        <v>0</v>
      </c>
      <c r="G161" s="54">
        <f t="shared" si="37"/>
        <v>0</v>
      </c>
      <c r="H161" s="54">
        <f t="shared" si="37"/>
        <v>0</v>
      </c>
      <c r="I161" s="72">
        <f>'DAK PUPR'!I161</f>
        <v>92</v>
      </c>
      <c r="J161" s="72">
        <f>'DAK PUPR'!J161</f>
        <v>1297</v>
      </c>
      <c r="K161" s="54">
        <f t="shared" si="37"/>
        <v>0</v>
      </c>
      <c r="L161" s="54">
        <f>'BSPS PEMDA'!D161</f>
        <v>92</v>
      </c>
      <c r="M161" s="54">
        <f>'BSPS PEMDA'!E161</f>
        <v>1319</v>
      </c>
      <c r="N161" s="54">
        <f>'RUTILAHU KEMENSOS'!D160</f>
        <v>0</v>
      </c>
      <c r="O161" s="55" t="e">
        <f>SUM(D161:N161)</f>
        <v>#REF!</v>
      </c>
      <c r="P161" s="8"/>
      <c r="Q161" s="8"/>
      <c r="R161" s="62">
        <v>10</v>
      </c>
      <c r="S161" s="63" t="s">
        <v>9</v>
      </c>
      <c r="T161" s="61">
        <f t="shared" ref="T161" si="38">SUM(T162:T168)</f>
        <v>0</v>
      </c>
      <c r="U161" s="61">
        <f t="shared" ref="U161" si="39">SUM(U162:U168)</f>
        <v>0</v>
      </c>
      <c r="V161" s="61">
        <f t="shared" ref="V161" si="40">SUM(V162:V168)</f>
        <v>0</v>
      </c>
      <c r="W161" s="64">
        <f t="shared" si="28"/>
        <v>0</v>
      </c>
      <c r="Y161" s="31" t="e">
        <f>O161+W161</f>
        <v>#REF!</v>
      </c>
    </row>
    <row r="162" spans="1:25">
      <c r="A162" s="1"/>
      <c r="B162" s="16"/>
      <c r="C162" s="51" t="s">
        <v>207</v>
      </c>
      <c r="D162" s="18" t="e">
        <f>#REF!</f>
        <v>#REF!</v>
      </c>
      <c r="E162" s="14"/>
      <c r="F162" s="12"/>
      <c r="G162" s="12"/>
      <c r="H162" s="45"/>
      <c r="I162" s="71">
        <f>'DAK PUPR'!I162</f>
        <v>10</v>
      </c>
      <c r="J162" s="71">
        <f>'DAK PUPR'!J162</f>
        <v>544</v>
      </c>
      <c r="K162" s="12"/>
      <c r="L162" s="12">
        <f>'BSPS PEMDA'!D162</f>
        <v>10</v>
      </c>
      <c r="M162" s="12">
        <f>'BSPS PEMDA'!E162</f>
        <v>544</v>
      </c>
      <c r="N162" s="12">
        <f>'RUTILAHU KEMENSOS'!D161</f>
        <v>0</v>
      </c>
      <c r="O162" s="43"/>
      <c r="P162" s="8"/>
      <c r="Q162" s="8"/>
      <c r="R162" s="23"/>
      <c r="S162" s="24" t="s">
        <v>207</v>
      </c>
      <c r="T162" s="22"/>
      <c r="U162" s="22"/>
      <c r="V162" s="22"/>
      <c r="W162" s="22">
        <f t="shared" si="28"/>
        <v>0</v>
      </c>
      <c r="Y162" s="31"/>
    </row>
    <row r="163" spans="1:25">
      <c r="A163" s="1"/>
      <c r="B163" s="16"/>
      <c r="C163" s="51" t="s">
        <v>208</v>
      </c>
      <c r="D163" s="18" t="e">
        <f>#REF!</f>
        <v>#REF!</v>
      </c>
      <c r="E163" s="14"/>
      <c r="F163" s="12"/>
      <c r="G163" s="12"/>
      <c r="H163" s="45"/>
      <c r="I163" s="71">
        <f>'DAK PUPR'!I163</f>
        <v>0</v>
      </c>
      <c r="J163" s="71">
        <f>'DAK PUPR'!J163</f>
        <v>0</v>
      </c>
      <c r="K163" s="12"/>
      <c r="L163" s="12">
        <f>'BSPS PEMDA'!D163</f>
        <v>0</v>
      </c>
      <c r="M163" s="12">
        <f>'BSPS PEMDA'!E163</f>
        <v>500</v>
      </c>
      <c r="N163" s="12">
        <f>'RUTILAHU KEMENSOS'!D162</f>
        <v>0</v>
      </c>
      <c r="O163" s="43"/>
      <c r="P163" s="8"/>
      <c r="Q163" s="8"/>
      <c r="R163" s="23"/>
      <c r="S163" s="24" t="s">
        <v>208</v>
      </c>
      <c r="T163" s="22"/>
      <c r="U163" s="22"/>
      <c r="V163" s="22"/>
      <c r="W163" s="22">
        <f t="shared" si="28"/>
        <v>0</v>
      </c>
      <c r="Y163" s="31"/>
    </row>
    <row r="164" spans="1:25">
      <c r="A164" s="1"/>
      <c r="B164" s="16"/>
      <c r="C164" s="51" t="s">
        <v>209</v>
      </c>
      <c r="D164" s="18" t="e">
        <f>#REF!</f>
        <v>#REF!</v>
      </c>
      <c r="E164" s="14"/>
      <c r="F164" s="12"/>
      <c r="G164" s="12"/>
      <c r="H164" s="45"/>
      <c r="I164" s="71">
        <f>'DAK PUPR'!I164</f>
        <v>0</v>
      </c>
      <c r="J164" s="71">
        <f>'DAK PUPR'!J164</f>
        <v>0</v>
      </c>
      <c r="K164" s="12"/>
      <c r="L164" s="12">
        <f>'BSPS PEMDA'!D164</f>
        <v>0</v>
      </c>
      <c r="M164" s="12">
        <f>'BSPS PEMDA'!E164</f>
        <v>0</v>
      </c>
      <c r="N164" s="12">
        <f>'RUTILAHU KEMENSOS'!D163</f>
        <v>0</v>
      </c>
      <c r="O164" s="43"/>
      <c r="P164" s="8"/>
      <c r="Q164" s="8"/>
      <c r="R164" s="23"/>
      <c r="S164" s="24" t="s">
        <v>209</v>
      </c>
      <c r="T164" s="22"/>
      <c r="U164" s="22"/>
      <c r="V164" s="22"/>
      <c r="W164" s="22">
        <f t="shared" si="28"/>
        <v>0</v>
      </c>
      <c r="Y164" s="31"/>
    </row>
    <row r="165" spans="1:25">
      <c r="A165" s="1"/>
      <c r="B165" s="16"/>
      <c r="C165" s="51" t="s">
        <v>210</v>
      </c>
      <c r="D165" s="18" t="e">
        <f>#REF!</f>
        <v>#REF!</v>
      </c>
      <c r="E165" s="14"/>
      <c r="F165" s="12"/>
      <c r="G165" s="12"/>
      <c r="H165" s="45"/>
      <c r="I165" s="71">
        <f>'DAK PUPR'!I165</f>
        <v>0</v>
      </c>
      <c r="J165" s="71">
        <f>'DAK PUPR'!J165</f>
        <v>0</v>
      </c>
      <c r="K165" s="12"/>
      <c r="L165" s="12">
        <f>'BSPS PEMDA'!D165</f>
        <v>0</v>
      </c>
      <c r="M165" s="12">
        <f>'BSPS PEMDA'!E165</f>
        <v>0</v>
      </c>
      <c r="N165" s="12">
        <f>'RUTILAHU KEMENSOS'!D164</f>
        <v>0</v>
      </c>
      <c r="O165" s="43"/>
      <c r="P165" s="8"/>
      <c r="Q165" s="8"/>
      <c r="R165" s="23"/>
      <c r="S165" s="24" t="s">
        <v>210</v>
      </c>
      <c r="T165" s="22"/>
      <c r="U165" s="22"/>
      <c r="V165" s="22"/>
      <c r="W165" s="22">
        <f t="shared" si="28"/>
        <v>0</v>
      </c>
      <c r="Y165" s="31"/>
    </row>
    <row r="166" spans="1:25">
      <c r="A166" s="1"/>
      <c r="B166" s="16"/>
      <c r="C166" s="51" t="s">
        <v>211</v>
      </c>
      <c r="D166" s="18" t="e">
        <f>#REF!</f>
        <v>#REF!</v>
      </c>
      <c r="E166" s="14"/>
      <c r="F166" s="12"/>
      <c r="G166" s="12"/>
      <c r="H166" s="45"/>
      <c r="I166" s="71">
        <f>'DAK PUPR'!I166</f>
        <v>82</v>
      </c>
      <c r="J166" s="71">
        <f>'DAK PUPR'!J166</f>
        <v>275</v>
      </c>
      <c r="K166" s="12"/>
      <c r="L166" s="12">
        <f>'BSPS PEMDA'!D166</f>
        <v>82</v>
      </c>
      <c r="M166" s="12">
        <f>'BSPS PEMDA'!E166</f>
        <v>275</v>
      </c>
      <c r="N166" s="12">
        <f>'RUTILAHU KEMENSOS'!D165</f>
        <v>0</v>
      </c>
      <c r="O166" s="43"/>
      <c r="P166" s="8"/>
      <c r="Q166" s="8"/>
      <c r="R166" s="23"/>
      <c r="S166" s="24" t="s">
        <v>211</v>
      </c>
      <c r="T166" s="22"/>
      <c r="U166" s="22"/>
      <c r="V166" s="22"/>
      <c r="W166" s="22">
        <f t="shared" si="28"/>
        <v>0</v>
      </c>
      <c r="Y166" s="31"/>
    </row>
    <row r="167" spans="1:25">
      <c r="A167" s="1"/>
      <c r="B167" s="16"/>
      <c r="C167" s="51" t="s">
        <v>212</v>
      </c>
      <c r="D167" s="18" t="e">
        <f>#REF!</f>
        <v>#REF!</v>
      </c>
      <c r="E167" s="14"/>
      <c r="F167" s="12"/>
      <c r="G167" s="12"/>
      <c r="H167" s="45"/>
      <c r="I167" s="71">
        <f>'DAK PUPR'!I167</f>
        <v>0</v>
      </c>
      <c r="J167" s="71">
        <f>'DAK PUPR'!J167</f>
        <v>478</v>
      </c>
      <c r="K167" s="12"/>
      <c r="L167" s="12">
        <f>'BSPS PEMDA'!D167</f>
        <v>0</v>
      </c>
      <c r="M167" s="12">
        <f>'BSPS PEMDA'!E167</f>
        <v>0</v>
      </c>
      <c r="N167" s="12">
        <f>'RUTILAHU KEMENSOS'!D166</f>
        <v>0</v>
      </c>
      <c r="O167" s="43"/>
      <c r="P167" s="8"/>
      <c r="Q167" s="8"/>
      <c r="R167" s="23"/>
      <c r="S167" s="24" t="s">
        <v>212</v>
      </c>
      <c r="T167" s="22"/>
      <c r="U167" s="22"/>
      <c r="V167" s="22"/>
      <c r="W167" s="22">
        <f t="shared" si="28"/>
        <v>0</v>
      </c>
      <c r="Y167" s="31"/>
    </row>
    <row r="168" spans="1:25">
      <c r="A168" s="1"/>
      <c r="B168" s="16"/>
      <c r="C168" s="51" t="s">
        <v>213</v>
      </c>
      <c r="D168" s="18" t="e">
        <f>#REF!</f>
        <v>#REF!</v>
      </c>
      <c r="E168" s="14"/>
      <c r="F168" s="12"/>
      <c r="G168" s="12"/>
      <c r="H168" s="45"/>
      <c r="I168" s="71">
        <f>'DAK PUPR'!I168</f>
        <v>0</v>
      </c>
      <c r="J168" s="71">
        <f>'DAK PUPR'!J168</f>
        <v>0</v>
      </c>
      <c r="K168" s="12"/>
      <c r="L168" s="12">
        <f>'BSPS PEMDA'!D168</f>
        <v>0</v>
      </c>
      <c r="M168" s="12">
        <f>'BSPS PEMDA'!E168</f>
        <v>0</v>
      </c>
      <c r="N168" s="12">
        <f>'RUTILAHU KEMENSOS'!D167</f>
        <v>0</v>
      </c>
      <c r="O168" s="43"/>
      <c r="P168" s="8"/>
      <c r="Q168" s="8"/>
      <c r="R168" s="23"/>
      <c r="S168" s="24" t="s">
        <v>213</v>
      </c>
      <c r="T168" s="22"/>
      <c r="U168" s="22"/>
      <c r="V168" s="22"/>
      <c r="W168" s="22">
        <f t="shared" si="28"/>
        <v>0</v>
      </c>
      <c r="Y168" s="31"/>
    </row>
    <row r="169" spans="1:25">
      <c r="A169" s="1"/>
      <c r="B169" s="52">
        <v>11</v>
      </c>
      <c r="C169" s="53" t="s">
        <v>10</v>
      </c>
      <c r="D169" s="54" t="e">
        <f>#REF!</f>
        <v>#REF!</v>
      </c>
      <c r="E169" s="54">
        <f t="shared" ref="E169:K169" si="41">SUM(E170:E174)</f>
        <v>0</v>
      </c>
      <c r="F169" s="54">
        <f t="shared" si="41"/>
        <v>0</v>
      </c>
      <c r="G169" s="54">
        <f t="shared" si="41"/>
        <v>0</v>
      </c>
      <c r="H169" s="54">
        <f t="shared" si="41"/>
        <v>0</v>
      </c>
      <c r="I169" s="72">
        <f>'DAK PUPR'!I169</f>
        <v>0</v>
      </c>
      <c r="J169" s="72">
        <f>'DAK PUPR'!J169</f>
        <v>0</v>
      </c>
      <c r="K169" s="54">
        <f t="shared" si="41"/>
        <v>0</v>
      </c>
      <c r="L169" s="54">
        <f>'BSPS PEMDA'!D169</f>
        <v>8479</v>
      </c>
      <c r="M169" s="54">
        <f>'BSPS PEMDA'!E169</f>
        <v>0</v>
      </c>
      <c r="N169" s="54">
        <f>'RUTILAHU KEMENSOS'!D168</f>
        <v>0</v>
      </c>
      <c r="O169" s="55" t="e">
        <f>SUM(D169:N169)</f>
        <v>#REF!</v>
      </c>
      <c r="P169" s="8"/>
      <c r="Q169" s="8"/>
      <c r="R169" s="62">
        <v>11</v>
      </c>
      <c r="S169" s="63" t="s">
        <v>10</v>
      </c>
      <c r="T169" s="61">
        <f t="shared" ref="T169" si="42">SUM(T170:T174)</f>
        <v>0</v>
      </c>
      <c r="U169" s="61">
        <f t="shared" ref="U169" si="43">SUM(U170:U174)</f>
        <v>0</v>
      </c>
      <c r="V169" s="61">
        <f t="shared" ref="V169" si="44">SUM(V170:V174)</f>
        <v>0</v>
      </c>
      <c r="W169" s="64">
        <f t="shared" si="28"/>
        <v>0</v>
      </c>
      <c r="Y169" s="31" t="e">
        <f>O169+W169</f>
        <v>#REF!</v>
      </c>
    </row>
    <row r="170" spans="1:25">
      <c r="A170" s="1"/>
      <c r="B170" s="16"/>
      <c r="C170" s="51" t="s">
        <v>214</v>
      </c>
      <c r="D170" s="18" t="e">
        <f>#REF!</f>
        <v>#REF!</v>
      </c>
      <c r="E170" s="14"/>
      <c r="F170" s="12"/>
      <c r="G170" s="12"/>
      <c r="H170" s="45"/>
      <c r="I170" s="71">
        <f>'DAK PUPR'!I170</f>
        <v>0</v>
      </c>
      <c r="J170" s="71">
        <f>'DAK PUPR'!J170</f>
        <v>0</v>
      </c>
      <c r="K170" s="12"/>
      <c r="L170" s="12">
        <f>'BSPS PEMDA'!D170</f>
        <v>0</v>
      </c>
      <c r="M170" s="12">
        <f>'BSPS PEMDA'!E170</f>
        <v>0</v>
      </c>
      <c r="N170" s="12">
        <f>'RUTILAHU KEMENSOS'!D169</f>
        <v>0</v>
      </c>
      <c r="O170" s="43"/>
      <c r="P170" s="8"/>
      <c r="Q170" s="8"/>
      <c r="R170" s="23"/>
      <c r="S170" s="24" t="s">
        <v>214</v>
      </c>
      <c r="T170" s="22"/>
      <c r="U170" s="22"/>
      <c r="V170" s="22"/>
      <c r="W170" s="22">
        <f t="shared" si="28"/>
        <v>0</v>
      </c>
      <c r="Y170" s="31"/>
    </row>
    <row r="171" spans="1:25">
      <c r="A171" s="1"/>
      <c r="B171" s="16"/>
      <c r="C171" s="51" t="s">
        <v>215</v>
      </c>
      <c r="D171" s="18" t="e">
        <f>#REF!</f>
        <v>#REF!</v>
      </c>
      <c r="E171" s="14"/>
      <c r="F171" s="12"/>
      <c r="G171" s="12"/>
      <c r="H171" s="45"/>
      <c r="I171" s="71">
        <f>'DAK PUPR'!I171</f>
        <v>0</v>
      </c>
      <c r="J171" s="71">
        <f>'DAK PUPR'!J171</f>
        <v>0</v>
      </c>
      <c r="K171" s="12"/>
      <c r="L171" s="12">
        <f>'BSPS PEMDA'!D171</f>
        <v>0</v>
      </c>
      <c r="M171" s="12">
        <f>'BSPS PEMDA'!E171</f>
        <v>0</v>
      </c>
      <c r="N171" s="12">
        <f>'RUTILAHU KEMENSOS'!D170</f>
        <v>0</v>
      </c>
      <c r="O171" s="43"/>
      <c r="P171" s="8"/>
      <c r="Q171" s="8"/>
      <c r="R171" s="23"/>
      <c r="S171" s="24" t="s">
        <v>215</v>
      </c>
      <c r="T171" s="22"/>
      <c r="U171" s="22"/>
      <c r="V171" s="22"/>
      <c r="W171" s="22">
        <f t="shared" si="28"/>
        <v>0</v>
      </c>
      <c r="Y171" s="31"/>
    </row>
    <row r="172" spans="1:25">
      <c r="A172" s="1"/>
      <c r="B172" s="16"/>
      <c r="C172" s="51" t="s">
        <v>216</v>
      </c>
      <c r="D172" s="18" t="e">
        <f>#REF!</f>
        <v>#REF!</v>
      </c>
      <c r="E172" s="14"/>
      <c r="F172" s="12"/>
      <c r="G172" s="12"/>
      <c r="H172" s="45"/>
      <c r="I172" s="71">
        <f>'DAK PUPR'!I172</f>
        <v>0</v>
      </c>
      <c r="J172" s="71">
        <f>'DAK PUPR'!J172</f>
        <v>0</v>
      </c>
      <c r="K172" s="12"/>
      <c r="L172" s="12">
        <f>'BSPS PEMDA'!D172</f>
        <v>0</v>
      </c>
      <c r="M172" s="12">
        <f>'BSPS PEMDA'!E172</f>
        <v>0</v>
      </c>
      <c r="N172" s="12">
        <f>'RUTILAHU KEMENSOS'!D171</f>
        <v>0</v>
      </c>
      <c r="O172" s="43"/>
      <c r="P172" s="8"/>
      <c r="Q172" s="8"/>
      <c r="R172" s="23"/>
      <c r="S172" s="24" t="s">
        <v>216</v>
      </c>
      <c r="T172" s="22"/>
      <c r="U172" s="22"/>
      <c r="V172" s="22"/>
      <c r="W172" s="22">
        <f t="shared" si="28"/>
        <v>0</v>
      </c>
      <c r="Y172" s="31"/>
    </row>
    <row r="173" spans="1:25">
      <c r="A173" s="1"/>
      <c r="B173" s="16"/>
      <c r="C173" s="51" t="s">
        <v>217</v>
      </c>
      <c r="D173" s="18" t="e">
        <f>#REF!</f>
        <v>#REF!</v>
      </c>
      <c r="E173" s="14"/>
      <c r="F173" s="12"/>
      <c r="G173" s="12"/>
      <c r="H173" s="45"/>
      <c r="I173" s="71">
        <f>'DAK PUPR'!I173</f>
        <v>0</v>
      </c>
      <c r="J173" s="71">
        <f>'DAK PUPR'!J173</f>
        <v>0</v>
      </c>
      <c r="K173" s="12"/>
      <c r="L173" s="12">
        <f>'BSPS PEMDA'!D173</f>
        <v>0</v>
      </c>
      <c r="M173" s="12">
        <f>'BSPS PEMDA'!E173</f>
        <v>0</v>
      </c>
      <c r="N173" s="12">
        <f>'RUTILAHU KEMENSOS'!D172</f>
        <v>0</v>
      </c>
      <c r="O173" s="43"/>
      <c r="P173" s="8"/>
      <c r="Q173" s="8"/>
      <c r="R173" s="23"/>
      <c r="S173" s="24" t="s">
        <v>217</v>
      </c>
      <c r="T173" s="22"/>
      <c r="U173" s="22"/>
      <c r="V173" s="22"/>
      <c r="W173" s="22">
        <f t="shared" si="28"/>
        <v>0</v>
      </c>
      <c r="Y173" s="31"/>
    </row>
    <row r="174" spans="1:25">
      <c r="A174" s="1"/>
      <c r="B174" s="16"/>
      <c r="C174" s="51" t="s">
        <v>218</v>
      </c>
      <c r="D174" s="18" t="e">
        <f>#REF!</f>
        <v>#REF!</v>
      </c>
      <c r="E174" s="14"/>
      <c r="F174" s="12"/>
      <c r="G174" s="12"/>
      <c r="H174" s="45"/>
      <c r="I174" s="71">
        <f>'DAK PUPR'!I174</f>
        <v>0</v>
      </c>
      <c r="J174" s="71">
        <f>'DAK PUPR'!J174</f>
        <v>0</v>
      </c>
      <c r="K174" s="12"/>
      <c r="L174" s="12">
        <f>'BSPS PEMDA'!D174</f>
        <v>8479</v>
      </c>
      <c r="M174" s="12">
        <f>'BSPS PEMDA'!E174</f>
        <v>0</v>
      </c>
      <c r="N174" s="12">
        <f>'RUTILAHU KEMENSOS'!D173</f>
        <v>0</v>
      </c>
      <c r="O174" s="43"/>
      <c r="P174" s="8"/>
      <c r="Q174" s="8"/>
      <c r="R174" s="23"/>
      <c r="S174" s="24" t="s">
        <v>218</v>
      </c>
      <c r="T174" s="22"/>
      <c r="U174" s="22"/>
      <c r="V174" s="22"/>
      <c r="W174" s="22">
        <f t="shared" si="28"/>
        <v>0</v>
      </c>
      <c r="Y174" s="31"/>
    </row>
    <row r="175" spans="1:25">
      <c r="A175" s="1"/>
      <c r="B175" s="52">
        <v>12</v>
      </c>
      <c r="C175" s="53" t="s">
        <v>11</v>
      </c>
      <c r="D175" s="54" t="e">
        <f>#REF!</f>
        <v>#REF!</v>
      </c>
      <c r="E175" s="54">
        <f t="shared" ref="E175:K175" si="45">SUM(E176:E202)</f>
        <v>0</v>
      </c>
      <c r="F175" s="54">
        <f t="shared" si="45"/>
        <v>0</v>
      </c>
      <c r="G175" s="54">
        <f t="shared" si="45"/>
        <v>0</v>
      </c>
      <c r="H175" s="54">
        <f t="shared" si="45"/>
        <v>0</v>
      </c>
      <c r="I175" s="72">
        <f>'DAK PUPR'!I175</f>
        <v>0</v>
      </c>
      <c r="J175" s="72">
        <f>'DAK PUPR'!J175</f>
        <v>2512</v>
      </c>
      <c r="K175" s="54">
        <f t="shared" si="45"/>
        <v>0</v>
      </c>
      <c r="L175" s="54">
        <f>'BSPS PEMDA'!D175</f>
        <v>2816</v>
      </c>
      <c r="M175" s="54">
        <f>'BSPS PEMDA'!E175</f>
        <v>11811</v>
      </c>
      <c r="N175" s="54">
        <f>'RUTILAHU KEMENSOS'!D174</f>
        <v>0</v>
      </c>
      <c r="O175" s="43" t="e">
        <f>SUM(D175:N175)</f>
        <v>#REF!</v>
      </c>
      <c r="P175" s="8"/>
      <c r="Q175" s="8"/>
      <c r="R175" s="62">
        <v>12</v>
      </c>
      <c r="S175" s="63" t="s">
        <v>11</v>
      </c>
      <c r="T175" s="61">
        <f t="shared" ref="T175" si="46">SUM(T176:T202)</f>
        <v>0</v>
      </c>
      <c r="U175" s="61">
        <f t="shared" ref="U175" si="47">SUM(U176:U202)</f>
        <v>0</v>
      </c>
      <c r="V175" s="61">
        <f t="shared" ref="V175" si="48">SUM(V176:V202)</f>
        <v>0</v>
      </c>
      <c r="W175" s="64">
        <f t="shared" si="28"/>
        <v>0</v>
      </c>
      <c r="Y175" s="31" t="e">
        <f>O175+W175</f>
        <v>#REF!</v>
      </c>
    </row>
    <row r="176" spans="1:25">
      <c r="A176" s="1"/>
      <c r="B176" s="16"/>
      <c r="C176" s="51" t="s">
        <v>219</v>
      </c>
      <c r="D176" s="18" t="e">
        <f>#REF!</f>
        <v>#REF!</v>
      </c>
      <c r="E176" s="14"/>
      <c r="F176" s="12"/>
      <c r="G176" s="12"/>
      <c r="H176" s="45"/>
      <c r="I176" s="71">
        <f>'DAK PUPR'!I176</f>
        <v>0</v>
      </c>
      <c r="J176" s="71">
        <f>'DAK PUPR'!J176</f>
        <v>0</v>
      </c>
      <c r="K176" s="12"/>
      <c r="L176" s="12">
        <f>'BSPS PEMDA'!D176</f>
        <v>0</v>
      </c>
      <c r="M176" s="12">
        <f>'BSPS PEMDA'!E176</f>
        <v>0</v>
      </c>
      <c r="N176" s="12">
        <f>'RUTILAHU KEMENSOS'!D175</f>
        <v>0</v>
      </c>
      <c r="O176" s="43"/>
      <c r="P176" s="8"/>
      <c r="Q176" s="8"/>
      <c r="R176" s="23"/>
      <c r="S176" s="24" t="s">
        <v>219</v>
      </c>
      <c r="T176" s="22"/>
      <c r="U176" s="22"/>
      <c r="V176" s="22"/>
      <c r="W176" s="22">
        <f t="shared" si="28"/>
        <v>0</v>
      </c>
      <c r="Y176" s="31"/>
    </row>
    <row r="177" spans="1:25">
      <c r="A177" s="1"/>
      <c r="B177" s="16"/>
      <c r="C177" s="51" t="s">
        <v>220</v>
      </c>
      <c r="D177" s="18" t="e">
        <f>#REF!</f>
        <v>#REF!</v>
      </c>
      <c r="E177" s="14"/>
      <c r="F177" s="12"/>
      <c r="G177" s="12"/>
      <c r="H177" s="45"/>
      <c r="I177" s="71">
        <f>'DAK PUPR'!I177</f>
        <v>0</v>
      </c>
      <c r="J177" s="71">
        <f>'DAK PUPR'!J177</f>
        <v>0</v>
      </c>
      <c r="K177" s="12"/>
      <c r="L177" s="12">
        <f>'BSPS PEMDA'!D177</f>
        <v>0</v>
      </c>
      <c r="M177" s="12">
        <f>'BSPS PEMDA'!E177</f>
        <v>0</v>
      </c>
      <c r="N177" s="12">
        <f>'RUTILAHU KEMENSOS'!D176</f>
        <v>0</v>
      </c>
      <c r="O177" s="43"/>
      <c r="P177" s="8"/>
      <c r="Q177" s="8"/>
      <c r="R177" s="23"/>
      <c r="S177" s="24" t="s">
        <v>220</v>
      </c>
      <c r="T177" s="22"/>
      <c r="U177" s="22"/>
      <c r="V177" s="22"/>
      <c r="W177" s="22">
        <f t="shared" si="28"/>
        <v>0</v>
      </c>
      <c r="Y177" s="31"/>
    </row>
    <row r="178" spans="1:25">
      <c r="A178" s="1"/>
      <c r="B178" s="16"/>
      <c r="C178" s="51" t="s">
        <v>221</v>
      </c>
      <c r="D178" s="18" t="e">
        <f>#REF!</f>
        <v>#REF!</v>
      </c>
      <c r="E178" s="14"/>
      <c r="F178" s="12"/>
      <c r="G178" s="12"/>
      <c r="H178" s="45"/>
      <c r="I178" s="71">
        <f>'DAK PUPR'!I178</f>
        <v>0</v>
      </c>
      <c r="J178" s="71">
        <f>'DAK PUPR'!J178</f>
        <v>0</v>
      </c>
      <c r="K178" s="12"/>
      <c r="L178" s="12">
        <f>'BSPS PEMDA'!D178</f>
        <v>0</v>
      </c>
      <c r="M178" s="12">
        <f>'BSPS PEMDA'!E178</f>
        <v>0</v>
      </c>
      <c r="N178" s="12">
        <f>'RUTILAHU KEMENSOS'!D177</f>
        <v>0</v>
      </c>
      <c r="O178" s="43"/>
      <c r="P178" s="8"/>
      <c r="Q178" s="8"/>
      <c r="R178" s="23"/>
      <c r="S178" s="24" t="s">
        <v>221</v>
      </c>
      <c r="T178" s="22"/>
      <c r="U178" s="22"/>
      <c r="V178" s="22"/>
      <c r="W178" s="22">
        <f t="shared" si="28"/>
        <v>0</v>
      </c>
      <c r="Y178" s="31"/>
    </row>
    <row r="179" spans="1:25">
      <c r="A179" s="1"/>
      <c r="B179" s="16"/>
      <c r="C179" s="51" t="s">
        <v>222</v>
      </c>
      <c r="D179" s="18" t="e">
        <f>#REF!</f>
        <v>#REF!</v>
      </c>
      <c r="E179" s="14"/>
      <c r="F179" s="12"/>
      <c r="G179" s="12"/>
      <c r="H179" s="45"/>
      <c r="I179" s="71">
        <f>'DAK PUPR'!I179</f>
        <v>0</v>
      </c>
      <c r="J179" s="71">
        <f>'DAK PUPR'!J179</f>
        <v>529</v>
      </c>
      <c r="K179" s="12"/>
      <c r="L179" s="12">
        <f>'BSPS PEMDA'!D179</f>
        <v>901</v>
      </c>
      <c r="M179" s="12">
        <f>'BSPS PEMDA'!E179</f>
        <v>1035</v>
      </c>
      <c r="N179" s="12">
        <f>'RUTILAHU KEMENSOS'!D178</f>
        <v>0</v>
      </c>
      <c r="O179" s="43"/>
      <c r="P179" s="8"/>
      <c r="Q179" s="8"/>
      <c r="R179" s="23"/>
      <c r="S179" s="24" t="s">
        <v>222</v>
      </c>
      <c r="T179" s="22"/>
      <c r="U179" s="22"/>
      <c r="V179" s="22"/>
      <c r="W179" s="22">
        <f t="shared" si="28"/>
        <v>0</v>
      </c>
      <c r="Y179" s="31"/>
    </row>
    <row r="180" spans="1:25">
      <c r="A180" s="1"/>
      <c r="B180" s="16"/>
      <c r="C180" s="51" t="s">
        <v>223</v>
      </c>
      <c r="D180" s="18" t="e">
        <f>#REF!</f>
        <v>#REF!</v>
      </c>
      <c r="E180" s="14"/>
      <c r="F180" s="12"/>
      <c r="G180" s="12"/>
      <c r="H180" s="45"/>
      <c r="I180" s="71">
        <f>'DAK PUPR'!I180</f>
        <v>0</v>
      </c>
      <c r="J180" s="71">
        <f>'DAK PUPR'!J180</f>
        <v>588</v>
      </c>
      <c r="K180" s="12"/>
      <c r="L180" s="12">
        <f>'BSPS PEMDA'!D180</f>
        <v>205</v>
      </c>
      <c r="M180" s="12">
        <f>'BSPS PEMDA'!E180</f>
        <v>1004</v>
      </c>
      <c r="N180" s="12">
        <f>'RUTILAHU KEMENSOS'!D179</f>
        <v>0</v>
      </c>
      <c r="O180" s="43"/>
      <c r="P180" s="8"/>
      <c r="Q180" s="8"/>
      <c r="R180" s="23"/>
      <c r="S180" s="24" t="s">
        <v>223</v>
      </c>
      <c r="T180" s="22"/>
      <c r="U180" s="22"/>
      <c r="V180" s="22"/>
      <c r="W180" s="22">
        <f t="shared" si="28"/>
        <v>0</v>
      </c>
      <c r="Y180" s="31"/>
    </row>
    <row r="181" spans="1:25">
      <c r="A181" s="1"/>
      <c r="B181" s="16"/>
      <c r="C181" s="51" t="s">
        <v>224</v>
      </c>
      <c r="D181" s="18" t="e">
        <f>#REF!</f>
        <v>#REF!</v>
      </c>
      <c r="E181" s="14"/>
      <c r="F181" s="12"/>
      <c r="G181" s="12"/>
      <c r="H181" s="45"/>
      <c r="I181" s="71">
        <f>'DAK PUPR'!I181</f>
        <v>0</v>
      </c>
      <c r="J181" s="71">
        <f>'DAK PUPR'!J181</f>
        <v>460</v>
      </c>
      <c r="K181" s="12"/>
      <c r="L181" s="12">
        <f>'BSPS PEMDA'!D181</f>
        <v>0</v>
      </c>
      <c r="M181" s="12">
        <f>'BSPS PEMDA'!E181</f>
        <v>0</v>
      </c>
      <c r="N181" s="12">
        <f>'RUTILAHU KEMENSOS'!D180</f>
        <v>0</v>
      </c>
      <c r="O181" s="43"/>
      <c r="P181" s="8"/>
      <c r="Q181" s="8"/>
      <c r="R181" s="23"/>
      <c r="S181" s="24" t="s">
        <v>224</v>
      </c>
      <c r="T181" s="22"/>
      <c r="U181" s="22"/>
      <c r="V181" s="22"/>
      <c r="W181" s="22">
        <f t="shared" si="28"/>
        <v>0</v>
      </c>
      <c r="Y181" s="31"/>
    </row>
    <row r="182" spans="1:25">
      <c r="A182" s="1"/>
      <c r="B182" s="16"/>
      <c r="C182" s="51" t="s">
        <v>225</v>
      </c>
      <c r="D182" s="18" t="e">
        <f>#REF!</f>
        <v>#REF!</v>
      </c>
      <c r="E182" s="14"/>
      <c r="F182" s="12"/>
      <c r="G182" s="12"/>
      <c r="H182" s="45"/>
      <c r="I182" s="71">
        <f>'DAK PUPR'!I182</f>
        <v>0</v>
      </c>
      <c r="J182" s="71">
        <f>'DAK PUPR'!J182</f>
        <v>0</v>
      </c>
      <c r="K182" s="12"/>
      <c r="L182" s="12">
        <f>'BSPS PEMDA'!D182</f>
        <v>0</v>
      </c>
      <c r="M182" s="12">
        <f>'BSPS PEMDA'!E182</f>
        <v>0</v>
      </c>
      <c r="N182" s="12">
        <f>'RUTILAHU KEMENSOS'!D181</f>
        <v>0</v>
      </c>
      <c r="O182" s="43"/>
      <c r="P182" s="8"/>
      <c r="Q182" s="8"/>
      <c r="R182" s="23"/>
      <c r="S182" s="24" t="s">
        <v>225</v>
      </c>
      <c r="T182" s="22"/>
      <c r="U182" s="22"/>
      <c r="V182" s="22"/>
      <c r="W182" s="22">
        <f t="shared" si="28"/>
        <v>0</v>
      </c>
      <c r="Y182" s="31"/>
    </row>
    <row r="183" spans="1:25">
      <c r="A183" s="1"/>
      <c r="B183" s="16"/>
      <c r="C183" s="51" t="s">
        <v>226</v>
      </c>
      <c r="D183" s="18" t="e">
        <f>#REF!</f>
        <v>#REF!</v>
      </c>
      <c r="E183" s="14"/>
      <c r="F183" s="12"/>
      <c r="G183" s="12"/>
      <c r="H183" s="45"/>
      <c r="I183" s="71">
        <f>'DAK PUPR'!I183</f>
        <v>0</v>
      </c>
      <c r="J183" s="71">
        <f>'DAK PUPR'!J183</f>
        <v>0</v>
      </c>
      <c r="K183" s="12"/>
      <c r="L183" s="12">
        <f>'BSPS PEMDA'!D183</f>
        <v>0</v>
      </c>
      <c r="M183" s="12">
        <f>'BSPS PEMDA'!E183</f>
        <v>0</v>
      </c>
      <c r="N183" s="12">
        <f>'RUTILAHU KEMENSOS'!D182</f>
        <v>0</v>
      </c>
      <c r="O183" s="43"/>
      <c r="P183" s="8"/>
      <c r="Q183" s="8"/>
      <c r="R183" s="23"/>
      <c r="S183" s="24" t="s">
        <v>226</v>
      </c>
      <c r="T183" s="22"/>
      <c r="U183" s="22"/>
      <c r="V183" s="22"/>
      <c r="W183" s="22">
        <f t="shared" si="28"/>
        <v>0</v>
      </c>
      <c r="Y183" s="31"/>
    </row>
    <row r="184" spans="1:25">
      <c r="A184" s="1"/>
      <c r="B184" s="16"/>
      <c r="C184" s="51" t="s">
        <v>227</v>
      </c>
      <c r="D184" s="18" t="e">
        <f>#REF!</f>
        <v>#REF!</v>
      </c>
      <c r="E184" s="14"/>
      <c r="F184" s="12"/>
      <c r="G184" s="12"/>
      <c r="H184" s="45"/>
      <c r="I184" s="71">
        <f>'DAK PUPR'!I184</f>
        <v>0</v>
      </c>
      <c r="J184" s="71">
        <f>'DAK PUPR'!J184</f>
        <v>0</v>
      </c>
      <c r="K184" s="12"/>
      <c r="L184" s="12">
        <f>'BSPS PEMDA'!D184</f>
        <v>0</v>
      </c>
      <c r="M184" s="12">
        <f>'BSPS PEMDA'!E184</f>
        <v>299</v>
      </c>
      <c r="N184" s="12">
        <f>'RUTILAHU KEMENSOS'!D183</f>
        <v>0</v>
      </c>
      <c r="O184" s="43"/>
      <c r="P184" s="8"/>
      <c r="Q184" s="8"/>
      <c r="R184" s="23"/>
      <c r="S184" s="24" t="s">
        <v>227</v>
      </c>
      <c r="T184" s="22"/>
      <c r="U184" s="22"/>
      <c r="V184" s="22"/>
      <c r="W184" s="22">
        <f t="shared" si="28"/>
        <v>0</v>
      </c>
      <c r="Y184" s="31"/>
    </row>
    <row r="185" spans="1:25">
      <c r="A185" s="1"/>
      <c r="B185" s="16"/>
      <c r="C185" s="51" t="s">
        <v>228</v>
      </c>
      <c r="D185" s="18" t="e">
        <f>#REF!</f>
        <v>#REF!</v>
      </c>
      <c r="E185" s="14"/>
      <c r="F185" s="12"/>
      <c r="G185" s="12"/>
      <c r="H185" s="45"/>
      <c r="I185" s="71">
        <f>'DAK PUPR'!I185</f>
        <v>0</v>
      </c>
      <c r="J185" s="71">
        <f>'DAK PUPR'!J185</f>
        <v>475</v>
      </c>
      <c r="K185" s="12"/>
      <c r="L185" s="12">
        <f>'BSPS PEMDA'!D185</f>
        <v>0</v>
      </c>
      <c r="M185" s="12">
        <f>'BSPS PEMDA'!E185</f>
        <v>575</v>
      </c>
      <c r="N185" s="12">
        <f>'RUTILAHU KEMENSOS'!D184</f>
        <v>0</v>
      </c>
      <c r="O185" s="43"/>
      <c r="P185" s="8"/>
      <c r="Q185" s="8"/>
      <c r="R185" s="23"/>
      <c r="S185" s="24" t="s">
        <v>228</v>
      </c>
      <c r="T185" s="22"/>
      <c r="U185" s="22"/>
      <c r="V185" s="22"/>
      <c r="W185" s="22">
        <f t="shared" si="28"/>
        <v>0</v>
      </c>
      <c r="Y185" s="31"/>
    </row>
    <row r="186" spans="1:25">
      <c r="A186" s="1"/>
      <c r="B186" s="16"/>
      <c r="C186" s="51" t="s">
        <v>229</v>
      </c>
      <c r="D186" s="18" t="e">
        <f>#REF!</f>
        <v>#REF!</v>
      </c>
      <c r="E186" s="14"/>
      <c r="F186" s="12"/>
      <c r="G186" s="12"/>
      <c r="H186" s="45"/>
      <c r="I186" s="71">
        <f>'DAK PUPR'!I186</f>
        <v>0</v>
      </c>
      <c r="J186" s="71">
        <f>'DAK PUPR'!J186</f>
        <v>460</v>
      </c>
      <c r="K186" s="12"/>
      <c r="L186" s="12">
        <f>'BSPS PEMDA'!D186</f>
        <v>0</v>
      </c>
      <c r="M186" s="12">
        <f>'BSPS PEMDA'!E186</f>
        <v>0</v>
      </c>
      <c r="N186" s="12">
        <f>'RUTILAHU KEMENSOS'!D185</f>
        <v>0</v>
      </c>
      <c r="O186" s="43"/>
      <c r="P186" s="8"/>
      <c r="Q186" s="8"/>
      <c r="R186" s="23"/>
      <c r="S186" s="24" t="s">
        <v>229</v>
      </c>
      <c r="T186" s="22"/>
      <c r="U186" s="22"/>
      <c r="V186" s="22"/>
      <c r="W186" s="22">
        <f t="shared" si="28"/>
        <v>0</v>
      </c>
      <c r="Y186" s="31"/>
    </row>
    <row r="187" spans="1:25">
      <c r="A187" s="1"/>
      <c r="B187" s="16"/>
      <c r="C187" s="51" t="s">
        <v>230</v>
      </c>
      <c r="D187" s="18" t="e">
        <f>#REF!</f>
        <v>#REF!</v>
      </c>
      <c r="E187" s="14"/>
      <c r="F187" s="12"/>
      <c r="G187" s="12"/>
      <c r="H187" s="45"/>
      <c r="I187" s="71">
        <f>'DAK PUPR'!I187</f>
        <v>0</v>
      </c>
      <c r="J187" s="71">
        <f>'DAK PUPR'!J187</f>
        <v>0</v>
      </c>
      <c r="K187" s="12"/>
      <c r="L187" s="12">
        <f>'BSPS PEMDA'!D187</f>
        <v>0</v>
      </c>
      <c r="M187" s="12">
        <f>'BSPS PEMDA'!E187</f>
        <v>0</v>
      </c>
      <c r="N187" s="12">
        <f>'RUTILAHU KEMENSOS'!D186</f>
        <v>0</v>
      </c>
      <c r="O187" s="43"/>
      <c r="P187" s="8"/>
      <c r="Q187" s="8"/>
      <c r="R187" s="23"/>
      <c r="S187" s="24" t="s">
        <v>230</v>
      </c>
      <c r="T187" s="22"/>
      <c r="U187" s="22"/>
      <c r="V187" s="22"/>
      <c r="W187" s="22">
        <f t="shared" si="28"/>
        <v>0</v>
      </c>
      <c r="Y187" s="31"/>
    </row>
    <row r="188" spans="1:25">
      <c r="A188" s="1"/>
      <c r="B188" s="16"/>
      <c r="C188" s="51" t="s">
        <v>231</v>
      </c>
      <c r="D188" s="18" t="e">
        <f>#REF!</f>
        <v>#REF!</v>
      </c>
      <c r="E188" s="14"/>
      <c r="F188" s="12"/>
      <c r="G188" s="12"/>
      <c r="H188" s="45"/>
      <c r="I188" s="71">
        <f>'DAK PUPR'!I188</f>
        <v>0</v>
      </c>
      <c r="J188" s="71">
        <f>'DAK PUPR'!J188</f>
        <v>0</v>
      </c>
      <c r="K188" s="12"/>
      <c r="L188" s="12">
        <f>'BSPS PEMDA'!D188</f>
        <v>0</v>
      </c>
      <c r="M188" s="12">
        <f>'BSPS PEMDA'!E188</f>
        <v>0</v>
      </c>
      <c r="N188" s="12">
        <f>'RUTILAHU KEMENSOS'!D187</f>
        <v>0</v>
      </c>
      <c r="O188" s="43"/>
      <c r="P188" s="8"/>
      <c r="Q188" s="8"/>
      <c r="R188" s="23"/>
      <c r="S188" s="24" t="s">
        <v>231</v>
      </c>
      <c r="T188" s="22"/>
      <c r="U188" s="22"/>
      <c r="V188" s="22"/>
      <c r="W188" s="22">
        <f t="shared" si="28"/>
        <v>0</v>
      </c>
      <c r="Y188" s="31"/>
    </row>
    <row r="189" spans="1:25">
      <c r="A189" s="1"/>
      <c r="B189" s="16"/>
      <c r="C189" s="51" t="s">
        <v>232</v>
      </c>
      <c r="D189" s="18" t="e">
        <f>#REF!</f>
        <v>#REF!</v>
      </c>
      <c r="E189" s="14"/>
      <c r="F189" s="12"/>
      <c r="G189" s="12"/>
      <c r="H189" s="45"/>
      <c r="I189" s="71">
        <f>'DAK PUPR'!I189</f>
        <v>0</v>
      </c>
      <c r="J189" s="71">
        <f>'DAK PUPR'!J189</f>
        <v>0</v>
      </c>
      <c r="K189" s="12"/>
      <c r="L189" s="12">
        <f>'BSPS PEMDA'!D189</f>
        <v>0</v>
      </c>
      <c r="M189" s="12">
        <f>'BSPS PEMDA'!E189</f>
        <v>0</v>
      </c>
      <c r="N189" s="12">
        <f>'RUTILAHU KEMENSOS'!D188</f>
        <v>0</v>
      </c>
      <c r="O189" s="43"/>
      <c r="P189" s="8"/>
      <c r="Q189" s="8"/>
      <c r="R189" s="23"/>
      <c r="S189" s="24" t="s">
        <v>232</v>
      </c>
      <c r="T189" s="22"/>
      <c r="U189" s="22"/>
      <c r="V189" s="22"/>
      <c r="W189" s="22">
        <f t="shared" si="28"/>
        <v>0</v>
      </c>
      <c r="Y189" s="31"/>
    </row>
    <row r="190" spans="1:25">
      <c r="A190" s="1"/>
      <c r="B190" s="16"/>
      <c r="C190" s="51" t="s">
        <v>233</v>
      </c>
      <c r="D190" s="18" t="e">
        <f>#REF!</f>
        <v>#REF!</v>
      </c>
      <c r="E190" s="14"/>
      <c r="F190" s="12"/>
      <c r="G190" s="12"/>
      <c r="H190" s="45"/>
      <c r="I190" s="71">
        <f>'DAK PUPR'!I190</f>
        <v>0</v>
      </c>
      <c r="J190" s="71">
        <f>'DAK PUPR'!J190</f>
        <v>0</v>
      </c>
      <c r="K190" s="12"/>
      <c r="L190" s="12">
        <f>'BSPS PEMDA'!D190</f>
        <v>1300</v>
      </c>
      <c r="M190" s="12">
        <f>'BSPS PEMDA'!E190</f>
        <v>0</v>
      </c>
      <c r="N190" s="12">
        <f>'RUTILAHU KEMENSOS'!D189</f>
        <v>0</v>
      </c>
      <c r="O190" s="43"/>
      <c r="P190" s="8"/>
      <c r="Q190" s="8"/>
      <c r="R190" s="23"/>
      <c r="S190" s="24" t="s">
        <v>233</v>
      </c>
      <c r="T190" s="22"/>
      <c r="U190" s="22"/>
      <c r="V190" s="22"/>
      <c r="W190" s="22">
        <f t="shared" si="28"/>
        <v>0</v>
      </c>
      <c r="Y190" s="31"/>
    </row>
    <row r="191" spans="1:25">
      <c r="A191" s="1"/>
      <c r="B191" s="16"/>
      <c r="C191" s="51" t="s">
        <v>234</v>
      </c>
      <c r="D191" s="18" t="e">
        <f>#REF!</f>
        <v>#REF!</v>
      </c>
      <c r="E191" s="14"/>
      <c r="F191" s="12"/>
      <c r="G191" s="12"/>
      <c r="H191" s="45"/>
      <c r="I191" s="71">
        <f>'DAK PUPR'!I191</f>
        <v>0</v>
      </c>
      <c r="J191" s="71">
        <f>'DAK PUPR'!J191</f>
        <v>0</v>
      </c>
      <c r="K191" s="12"/>
      <c r="L191" s="12">
        <f>'BSPS PEMDA'!D191</f>
        <v>0</v>
      </c>
      <c r="M191" s="12">
        <f>'BSPS PEMDA'!E191</f>
        <v>0</v>
      </c>
      <c r="N191" s="12">
        <f>'RUTILAHU KEMENSOS'!D190</f>
        <v>0</v>
      </c>
      <c r="O191" s="43"/>
      <c r="P191" s="8"/>
      <c r="Q191" s="8"/>
      <c r="R191" s="23"/>
      <c r="S191" s="24" t="s">
        <v>234</v>
      </c>
      <c r="T191" s="22"/>
      <c r="U191" s="22"/>
      <c r="V191" s="22"/>
      <c r="W191" s="22">
        <f t="shared" si="28"/>
        <v>0</v>
      </c>
      <c r="Y191" s="31"/>
    </row>
    <row r="192" spans="1:25">
      <c r="A192" s="1"/>
      <c r="B192" s="16"/>
      <c r="C192" s="51" t="s">
        <v>235</v>
      </c>
      <c r="D192" s="18" t="e">
        <f>#REF!</f>
        <v>#REF!</v>
      </c>
      <c r="E192" s="14"/>
      <c r="F192" s="12"/>
      <c r="G192" s="12"/>
      <c r="H192" s="45"/>
      <c r="I192" s="71">
        <f>'DAK PUPR'!I192</f>
        <v>0</v>
      </c>
      <c r="J192" s="71">
        <f>'DAK PUPR'!J192</f>
        <v>0</v>
      </c>
      <c r="K192" s="12"/>
      <c r="L192" s="12">
        <f>'BSPS PEMDA'!D192</f>
        <v>410</v>
      </c>
      <c r="M192" s="12">
        <f>'BSPS PEMDA'!E192</f>
        <v>8898</v>
      </c>
      <c r="N192" s="12">
        <f>'RUTILAHU KEMENSOS'!D191</f>
        <v>0</v>
      </c>
      <c r="O192" s="43"/>
      <c r="P192" s="8"/>
      <c r="Q192" s="8"/>
      <c r="R192" s="23"/>
      <c r="S192" s="24" t="s">
        <v>235</v>
      </c>
      <c r="T192" s="22"/>
      <c r="U192" s="22"/>
      <c r="V192" s="22"/>
      <c r="W192" s="22">
        <f t="shared" si="28"/>
        <v>0</v>
      </c>
      <c r="Y192" s="31"/>
    </row>
    <row r="193" spans="1:25">
      <c r="A193" s="1"/>
      <c r="B193" s="16"/>
      <c r="C193" s="51" t="s">
        <v>236</v>
      </c>
      <c r="D193" s="18" t="e">
        <f>#REF!</f>
        <v>#REF!</v>
      </c>
      <c r="E193" s="14"/>
      <c r="F193" s="12"/>
      <c r="G193" s="12"/>
      <c r="H193" s="45"/>
      <c r="I193" s="71">
        <f>'DAK PUPR'!I193</f>
        <v>0</v>
      </c>
      <c r="J193" s="71">
        <f>'DAK PUPR'!J193</f>
        <v>0</v>
      </c>
      <c r="K193" s="12"/>
      <c r="L193" s="12">
        <f>'BSPS PEMDA'!D193</f>
        <v>0</v>
      </c>
      <c r="M193" s="12">
        <f>'BSPS PEMDA'!E193</f>
        <v>0</v>
      </c>
      <c r="N193" s="12">
        <f>'RUTILAHU KEMENSOS'!D192</f>
        <v>0</v>
      </c>
      <c r="O193" s="43"/>
      <c r="P193" s="8"/>
      <c r="Q193" s="8"/>
      <c r="R193" s="23"/>
      <c r="S193" s="24" t="s">
        <v>236</v>
      </c>
      <c r="T193" s="22"/>
      <c r="U193" s="22"/>
      <c r="V193" s="22"/>
      <c r="W193" s="22">
        <f t="shared" si="28"/>
        <v>0</v>
      </c>
      <c r="Y193" s="31"/>
    </row>
    <row r="194" spans="1:25">
      <c r="A194" s="1"/>
      <c r="B194" s="16"/>
      <c r="C194" s="51" t="s">
        <v>237</v>
      </c>
      <c r="D194" s="18" t="e">
        <f>#REF!</f>
        <v>#REF!</v>
      </c>
      <c r="E194" s="14"/>
      <c r="F194" s="12"/>
      <c r="G194" s="12"/>
      <c r="H194" s="45"/>
      <c r="I194" s="71">
        <f>'DAK PUPR'!I194</f>
        <v>0</v>
      </c>
      <c r="J194" s="71">
        <f>'DAK PUPR'!J194</f>
        <v>0</v>
      </c>
      <c r="K194" s="12"/>
      <c r="L194" s="12">
        <f>'BSPS PEMDA'!D194</f>
        <v>0</v>
      </c>
      <c r="M194" s="12">
        <f>'BSPS PEMDA'!E194</f>
        <v>0</v>
      </c>
      <c r="N194" s="12">
        <f>'RUTILAHU KEMENSOS'!D193</f>
        <v>0</v>
      </c>
      <c r="O194" s="43"/>
      <c r="P194" s="8"/>
      <c r="Q194" s="8"/>
      <c r="R194" s="23"/>
      <c r="S194" s="24" t="s">
        <v>237</v>
      </c>
      <c r="T194" s="22"/>
      <c r="U194" s="22"/>
      <c r="V194" s="22"/>
      <c r="W194" s="22">
        <f t="shared" si="28"/>
        <v>0</v>
      </c>
      <c r="Y194" s="31"/>
    </row>
    <row r="195" spans="1:25">
      <c r="A195" s="1"/>
      <c r="B195" s="16"/>
      <c r="C195" s="51" t="s">
        <v>238</v>
      </c>
      <c r="D195" s="18" t="e">
        <f>#REF!</f>
        <v>#REF!</v>
      </c>
      <c r="E195" s="14"/>
      <c r="F195" s="12"/>
      <c r="G195" s="12"/>
      <c r="H195" s="45"/>
      <c r="I195" s="71">
        <f>'DAK PUPR'!I195</f>
        <v>0</v>
      </c>
      <c r="J195" s="71">
        <f>'DAK PUPR'!J195</f>
        <v>0</v>
      </c>
      <c r="K195" s="12"/>
      <c r="L195" s="12">
        <f>'BSPS PEMDA'!D195</f>
        <v>0</v>
      </c>
      <c r="M195" s="12">
        <f>'BSPS PEMDA'!E195</f>
        <v>0</v>
      </c>
      <c r="N195" s="12">
        <f>'RUTILAHU KEMENSOS'!D194</f>
        <v>0</v>
      </c>
      <c r="O195" s="43"/>
      <c r="P195" s="8"/>
      <c r="Q195" s="8"/>
      <c r="R195" s="23"/>
      <c r="S195" s="24" t="s">
        <v>238</v>
      </c>
      <c r="T195" s="22"/>
      <c r="U195" s="22"/>
      <c r="V195" s="22"/>
      <c r="W195" s="22">
        <f t="shared" si="28"/>
        <v>0</v>
      </c>
      <c r="Y195" s="31"/>
    </row>
    <row r="196" spans="1:25">
      <c r="A196" s="1"/>
      <c r="B196" s="16"/>
      <c r="C196" s="51" t="s">
        <v>239</v>
      </c>
      <c r="D196" s="18" t="e">
        <f>#REF!</f>
        <v>#REF!</v>
      </c>
      <c r="E196" s="14"/>
      <c r="F196" s="12"/>
      <c r="G196" s="12"/>
      <c r="H196" s="45"/>
      <c r="I196" s="71">
        <f>'DAK PUPR'!I196</f>
        <v>0</v>
      </c>
      <c r="J196" s="71">
        <f>'DAK PUPR'!J196</f>
        <v>0</v>
      </c>
      <c r="K196" s="12"/>
      <c r="L196" s="12">
        <f>'BSPS PEMDA'!D196</f>
        <v>0</v>
      </c>
      <c r="M196" s="12">
        <f>'BSPS PEMDA'!E196</f>
        <v>0</v>
      </c>
      <c r="N196" s="12">
        <f>'RUTILAHU KEMENSOS'!D195</f>
        <v>0</v>
      </c>
      <c r="O196" s="43"/>
      <c r="P196" s="8"/>
      <c r="Q196" s="8"/>
      <c r="R196" s="23"/>
      <c r="S196" s="24" t="s">
        <v>239</v>
      </c>
      <c r="T196" s="22"/>
      <c r="U196" s="22"/>
      <c r="V196" s="22"/>
      <c r="W196" s="22">
        <f t="shared" si="28"/>
        <v>0</v>
      </c>
      <c r="Y196" s="31"/>
    </row>
    <row r="197" spans="1:25">
      <c r="A197" s="1"/>
      <c r="B197" s="16"/>
      <c r="C197" s="51" t="s">
        <v>240</v>
      </c>
      <c r="D197" s="18" t="e">
        <f>#REF!</f>
        <v>#REF!</v>
      </c>
      <c r="E197" s="14"/>
      <c r="F197" s="12"/>
      <c r="G197" s="12"/>
      <c r="H197" s="45"/>
      <c r="I197" s="71">
        <f>'DAK PUPR'!I197</f>
        <v>0</v>
      </c>
      <c r="J197" s="71">
        <f>'DAK PUPR'!J197</f>
        <v>0</v>
      </c>
      <c r="K197" s="12"/>
      <c r="L197" s="12">
        <f>'BSPS PEMDA'!D197</f>
        <v>0</v>
      </c>
      <c r="M197" s="12">
        <f>'BSPS PEMDA'!E197</f>
        <v>0</v>
      </c>
      <c r="N197" s="12">
        <f>'RUTILAHU KEMENSOS'!D196</f>
        <v>0</v>
      </c>
      <c r="O197" s="43"/>
      <c r="P197" s="8"/>
      <c r="Q197" s="8"/>
      <c r="R197" s="23"/>
      <c r="S197" s="24" t="s">
        <v>240</v>
      </c>
      <c r="T197" s="22"/>
      <c r="U197" s="22"/>
      <c r="V197" s="22"/>
      <c r="W197" s="22">
        <f t="shared" si="28"/>
        <v>0</v>
      </c>
      <c r="Y197" s="31"/>
    </row>
    <row r="198" spans="1:25">
      <c r="A198" s="1"/>
      <c r="B198" s="16"/>
      <c r="C198" s="51" t="s">
        <v>241</v>
      </c>
      <c r="D198" s="18" t="e">
        <f>#REF!</f>
        <v>#REF!</v>
      </c>
      <c r="E198" s="14"/>
      <c r="F198" s="12"/>
      <c r="G198" s="12"/>
      <c r="H198" s="45"/>
      <c r="I198" s="71">
        <f>'DAK PUPR'!I198</f>
        <v>0</v>
      </c>
      <c r="J198" s="71">
        <f>'DAK PUPR'!J198</f>
        <v>0</v>
      </c>
      <c r="K198" s="12"/>
      <c r="L198" s="12">
        <f>'BSPS PEMDA'!D198</f>
        <v>0</v>
      </c>
      <c r="M198" s="12">
        <f>'BSPS PEMDA'!E198</f>
        <v>0</v>
      </c>
      <c r="N198" s="12">
        <f>'RUTILAHU KEMENSOS'!D197</f>
        <v>0</v>
      </c>
      <c r="O198" s="43"/>
      <c r="P198" s="8"/>
      <c r="Q198" s="8"/>
      <c r="R198" s="23"/>
      <c r="S198" s="24" t="s">
        <v>241</v>
      </c>
      <c r="T198" s="22"/>
      <c r="U198" s="22"/>
      <c r="V198" s="22"/>
      <c r="W198" s="22">
        <f t="shared" ref="W198:W261" si="49">T198+U198+V198</f>
        <v>0</v>
      </c>
      <c r="Y198" s="31"/>
    </row>
    <row r="199" spans="1:25">
      <c r="A199" s="1"/>
      <c r="B199" s="16"/>
      <c r="C199" s="51" t="s">
        <v>242</v>
      </c>
      <c r="D199" s="18" t="e">
        <f>#REF!</f>
        <v>#REF!</v>
      </c>
      <c r="E199" s="14"/>
      <c r="F199" s="12"/>
      <c r="G199" s="12"/>
      <c r="H199" s="45"/>
      <c r="I199" s="71">
        <f>'DAK PUPR'!I199</f>
        <v>0</v>
      </c>
      <c r="J199" s="71">
        <f>'DAK PUPR'!J199</f>
        <v>0</v>
      </c>
      <c r="K199" s="12"/>
      <c r="L199" s="12">
        <f>'BSPS PEMDA'!D199</f>
        <v>0</v>
      </c>
      <c r="M199" s="12">
        <f>'BSPS PEMDA'!E199</f>
        <v>0</v>
      </c>
      <c r="N199" s="12">
        <f>'RUTILAHU KEMENSOS'!D198</f>
        <v>0</v>
      </c>
      <c r="O199" s="43"/>
      <c r="P199" s="8"/>
      <c r="Q199" s="8"/>
      <c r="R199" s="23"/>
      <c r="S199" s="24" t="s">
        <v>242</v>
      </c>
      <c r="T199" s="22"/>
      <c r="U199" s="22"/>
      <c r="V199" s="22"/>
      <c r="W199" s="22">
        <f t="shared" si="49"/>
        <v>0</v>
      </c>
      <c r="Y199" s="31"/>
    </row>
    <row r="200" spans="1:25">
      <c r="A200" s="1"/>
      <c r="B200" s="16"/>
      <c r="C200" s="51" t="s">
        <v>243</v>
      </c>
      <c r="D200" s="18" t="e">
        <f>#REF!</f>
        <v>#REF!</v>
      </c>
      <c r="E200" s="14"/>
      <c r="F200" s="12"/>
      <c r="G200" s="12"/>
      <c r="H200" s="45"/>
      <c r="I200" s="71">
        <f>'DAK PUPR'!I200</f>
        <v>0</v>
      </c>
      <c r="J200" s="71">
        <f>'DAK PUPR'!J200</f>
        <v>0</v>
      </c>
      <c r="K200" s="12"/>
      <c r="L200" s="12">
        <f>'BSPS PEMDA'!D200</f>
        <v>0</v>
      </c>
      <c r="M200" s="12">
        <f>'BSPS PEMDA'!E200</f>
        <v>0</v>
      </c>
      <c r="N200" s="12">
        <f>'RUTILAHU KEMENSOS'!D199</f>
        <v>0</v>
      </c>
      <c r="O200" s="43"/>
      <c r="P200" s="8"/>
      <c r="Q200" s="8"/>
      <c r="R200" s="23"/>
      <c r="S200" s="24" t="s">
        <v>243</v>
      </c>
      <c r="T200" s="22"/>
      <c r="U200" s="22"/>
      <c r="V200" s="22"/>
      <c r="W200" s="22">
        <f t="shared" si="49"/>
        <v>0</v>
      </c>
      <c r="Y200" s="31"/>
    </row>
    <row r="201" spans="1:25">
      <c r="A201" s="1"/>
      <c r="B201" s="16"/>
      <c r="C201" s="51" t="s">
        <v>244</v>
      </c>
      <c r="D201" s="18" t="e">
        <f>#REF!</f>
        <v>#REF!</v>
      </c>
      <c r="E201" s="14"/>
      <c r="F201" s="12"/>
      <c r="G201" s="12"/>
      <c r="H201" s="45"/>
      <c r="I201" s="71">
        <f>'DAK PUPR'!I201</f>
        <v>0</v>
      </c>
      <c r="J201" s="71">
        <f>'DAK PUPR'!J201</f>
        <v>0</v>
      </c>
      <c r="K201" s="12"/>
      <c r="L201" s="12">
        <f>'BSPS PEMDA'!D201</f>
        <v>0</v>
      </c>
      <c r="M201" s="12">
        <f>'BSPS PEMDA'!E201</f>
        <v>0</v>
      </c>
      <c r="N201" s="12">
        <f>'RUTILAHU KEMENSOS'!D200</f>
        <v>0</v>
      </c>
      <c r="O201" s="43"/>
      <c r="P201" s="8"/>
      <c r="Q201" s="8"/>
      <c r="R201" s="23"/>
      <c r="S201" s="24" t="s">
        <v>244</v>
      </c>
      <c r="T201" s="22"/>
      <c r="U201" s="22"/>
      <c r="V201" s="22"/>
      <c r="W201" s="22">
        <f t="shared" si="49"/>
        <v>0</v>
      </c>
      <c r="Y201" s="31"/>
    </row>
    <row r="202" spans="1:25">
      <c r="A202" s="1"/>
      <c r="B202" s="16"/>
      <c r="C202" s="51" t="s">
        <v>245</v>
      </c>
      <c r="D202" s="18" t="e">
        <f>#REF!</f>
        <v>#REF!</v>
      </c>
      <c r="E202" s="14"/>
      <c r="F202" s="12"/>
      <c r="G202" s="12"/>
      <c r="H202" s="45"/>
      <c r="I202" s="71">
        <f>'DAK PUPR'!I202</f>
        <v>0</v>
      </c>
      <c r="J202" s="71">
        <f>'DAK PUPR'!J202</f>
        <v>0</v>
      </c>
      <c r="K202" s="12"/>
      <c r="L202" s="12">
        <f>'BSPS PEMDA'!D202</f>
        <v>0</v>
      </c>
      <c r="M202" s="12">
        <f>'BSPS PEMDA'!E202</f>
        <v>0</v>
      </c>
      <c r="N202" s="12">
        <f>'RUTILAHU KEMENSOS'!D201</f>
        <v>0</v>
      </c>
      <c r="O202" s="43"/>
      <c r="P202" s="8"/>
      <c r="Q202" s="8"/>
      <c r="R202" s="23"/>
      <c r="S202" s="24" t="s">
        <v>245</v>
      </c>
      <c r="T202" s="22"/>
      <c r="U202" s="22"/>
      <c r="V202" s="22"/>
      <c r="W202" s="22">
        <f t="shared" si="49"/>
        <v>0</v>
      </c>
      <c r="Y202" s="31"/>
    </row>
    <row r="203" spans="1:25">
      <c r="A203" s="1"/>
      <c r="B203" s="52">
        <v>13</v>
      </c>
      <c r="C203" s="53" t="s">
        <v>12</v>
      </c>
      <c r="D203" s="54" t="e">
        <f>#REF!</f>
        <v>#REF!</v>
      </c>
      <c r="E203" s="54">
        <f t="shared" ref="E203:K203" si="50">SUM(E204:E238)</f>
        <v>18</v>
      </c>
      <c r="F203" s="54">
        <f t="shared" si="50"/>
        <v>0</v>
      </c>
      <c r="G203" s="54">
        <f t="shared" si="50"/>
        <v>0</v>
      </c>
      <c r="H203" s="54">
        <f t="shared" si="50"/>
        <v>0</v>
      </c>
      <c r="I203" s="72">
        <f>'DAK PUPR'!I203</f>
        <v>0</v>
      </c>
      <c r="J203" s="72">
        <f>'DAK PUPR'!J203</f>
        <v>4831</v>
      </c>
      <c r="K203" s="54">
        <f t="shared" si="50"/>
        <v>0</v>
      </c>
      <c r="L203" s="54">
        <f>'BSPS PEMDA'!D203</f>
        <v>214</v>
      </c>
      <c r="M203" s="54">
        <f>'BSPS PEMDA'!E203</f>
        <v>42891</v>
      </c>
      <c r="N203" s="54">
        <f>'RUTILAHU KEMENSOS'!D202</f>
        <v>0</v>
      </c>
      <c r="O203" s="43" t="e">
        <f>SUM(D203:N203)</f>
        <v>#REF!</v>
      </c>
      <c r="P203" s="8"/>
      <c r="Q203" s="8"/>
      <c r="R203" s="62">
        <v>13</v>
      </c>
      <c r="S203" s="63" t="s">
        <v>12</v>
      </c>
      <c r="T203" s="61">
        <f t="shared" ref="T203" si="51">SUM(T204:T238)</f>
        <v>0</v>
      </c>
      <c r="U203" s="61">
        <f t="shared" ref="U203" si="52">SUM(U204:U238)</f>
        <v>0</v>
      </c>
      <c r="V203" s="61">
        <f t="shared" ref="V203" si="53">SUM(V204:V238)</f>
        <v>0</v>
      </c>
      <c r="W203" s="64">
        <f t="shared" si="49"/>
        <v>0</v>
      </c>
      <c r="Y203" s="31" t="e">
        <f>O203+W203</f>
        <v>#REF!</v>
      </c>
    </row>
    <row r="204" spans="1:25">
      <c r="A204" s="1"/>
      <c r="B204" s="16"/>
      <c r="C204" s="17" t="s">
        <v>246</v>
      </c>
      <c r="D204" s="18" t="e">
        <f>#REF!</f>
        <v>#REF!</v>
      </c>
      <c r="E204" s="14"/>
      <c r="F204" s="12"/>
      <c r="G204" s="12"/>
      <c r="H204" s="45"/>
      <c r="I204" s="71">
        <f>'DAK PUPR'!I204</f>
        <v>0</v>
      </c>
      <c r="J204" s="71">
        <f>'DAK PUPR'!J204</f>
        <v>400</v>
      </c>
      <c r="K204" s="12"/>
      <c r="L204" s="12">
        <f>'BSPS PEMDA'!D204</f>
        <v>0</v>
      </c>
      <c r="M204" s="12">
        <f>'BSPS PEMDA'!E204</f>
        <v>21000</v>
      </c>
      <c r="N204" s="12">
        <f>'RUTILAHU KEMENSOS'!D203</f>
        <v>0</v>
      </c>
      <c r="O204" s="43"/>
      <c r="P204" s="8"/>
      <c r="Q204" s="8"/>
      <c r="R204" s="23"/>
      <c r="S204" s="24" t="s">
        <v>246</v>
      </c>
      <c r="T204" s="22"/>
      <c r="U204" s="22"/>
      <c r="V204" s="22"/>
      <c r="W204" s="22">
        <f t="shared" si="49"/>
        <v>0</v>
      </c>
      <c r="Y204" s="31"/>
    </row>
    <row r="205" spans="1:25">
      <c r="A205" s="1"/>
      <c r="B205" s="16"/>
      <c r="C205" s="17" t="s">
        <v>247</v>
      </c>
      <c r="D205" s="18" t="e">
        <f>#REF!</f>
        <v>#REF!</v>
      </c>
      <c r="E205" s="14"/>
      <c r="F205" s="12"/>
      <c r="G205" s="12"/>
      <c r="H205" s="45"/>
      <c r="I205" s="71">
        <f>'DAK PUPR'!I205</f>
        <v>0</v>
      </c>
      <c r="J205" s="71">
        <f>'DAK PUPR'!J205</f>
        <v>0</v>
      </c>
      <c r="K205" s="12"/>
      <c r="L205" s="12">
        <f>'BSPS PEMDA'!D205</f>
        <v>15</v>
      </c>
      <c r="M205" s="12">
        <f>'BSPS PEMDA'!E205</f>
        <v>1500</v>
      </c>
      <c r="N205" s="12">
        <f>'RUTILAHU KEMENSOS'!D204</f>
        <v>0</v>
      </c>
      <c r="O205" s="43"/>
      <c r="P205" s="8"/>
      <c r="Q205" s="8"/>
      <c r="R205" s="23"/>
      <c r="S205" s="24" t="s">
        <v>247</v>
      </c>
      <c r="T205" s="22"/>
      <c r="U205" s="22"/>
      <c r="V205" s="22"/>
      <c r="W205" s="22">
        <f t="shared" si="49"/>
        <v>0</v>
      </c>
      <c r="Y205" s="31"/>
    </row>
    <row r="206" spans="1:25">
      <c r="A206" s="1"/>
      <c r="B206" s="16"/>
      <c r="C206" s="17" t="s">
        <v>248</v>
      </c>
      <c r="D206" s="18" t="e">
        <f>#REF!</f>
        <v>#REF!</v>
      </c>
      <c r="E206" s="14"/>
      <c r="F206" s="12"/>
      <c r="G206" s="12"/>
      <c r="H206" s="45"/>
      <c r="I206" s="71">
        <f>'DAK PUPR'!I206</f>
        <v>0</v>
      </c>
      <c r="J206" s="71">
        <f>'DAK PUPR'!J206</f>
        <v>0</v>
      </c>
      <c r="K206" s="12"/>
      <c r="L206" s="12">
        <f>'BSPS PEMDA'!D206</f>
        <v>0</v>
      </c>
      <c r="M206" s="12">
        <f>'BSPS PEMDA'!E206</f>
        <v>1760</v>
      </c>
      <c r="N206" s="12">
        <f>'RUTILAHU KEMENSOS'!D205</f>
        <v>0</v>
      </c>
      <c r="O206" s="43"/>
      <c r="P206" s="8"/>
      <c r="Q206" s="8"/>
      <c r="R206" s="23"/>
      <c r="S206" s="24" t="s">
        <v>248</v>
      </c>
      <c r="T206" s="22"/>
      <c r="U206" s="22"/>
      <c r="V206" s="22"/>
      <c r="W206" s="22">
        <f t="shared" si="49"/>
        <v>0</v>
      </c>
      <c r="Y206" s="31"/>
    </row>
    <row r="207" spans="1:25">
      <c r="A207" s="1"/>
      <c r="B207" s="16"/>
      <c r="C207" s="17" t="s">
        <v>249</v>
      </c>
      <c r="D207" s="18" t="e">
        <f>#REF!</f>
        <v>#REF!</v>
      </c>
      <c r="E207" s="14"/>
      <c r="F207" s="12"/>
      <c r="G207" s="12"/>
      <c r="H207" s="45"/>
      <c r="I207" s="71">
        <f>'DAK PUPR'!I207</f>
        <v>0</v>
      </c>
      <c r="J207" s="71">
        <f>'DAK PUPR'!J207</f>
        <v>577</v>
      </c>
      <c r="K207" s="12"/>
      <c r="L207" s="12">
        <f>'BSPS PEMDA'!D207</f>
        <v>0</v>
      </c>
      <c r="M207" s="12">
        <f>'BSPS PEMDA'!E207</f>
        <v>670</v>
      </c>
      <c r="N207" s="12">
        <f>'RUTILAHU KEMENSOS'!D206</f>
        <v>0</v>
      </c>
      <c r="O207" s="43"/>
      <c r="P207" s="8"/>
      <c r="Q207" s="8"/>
      <c r="R207" s="23"/>
      <c r="S207" s="24" t="s">
        <v>249</v>
      </c>
      <c r="T207" s="22"/>
      <c r="U207" s="22"/>
      <c r="V207" s="22"/>
      <c r="W207" s="22">
        <f t="shared" si="49"/>
        <v>0</v>
      </c>
      <c r="Y207" s="31"/>
    </row>
    <row r="208" spans="1:25">
      <c r="A208" s="1"/>
      <c r="B208" s="16"/>
      <c r="C208" s="17" t="s">
        <v>250</v>
      </c>
      <c r="D208" s="18" t="e">
        <f>#REF!</f>
        <v>#REF!</v>
      </c>
      <c r="E208" s="14"/>
      <c r="F208" s="12"/>
      <c r="G208" s="12"/>
      <c r="H208" s="45"/>
      <c r="I208" s="71">
        <f>'DAK PUPR'!I208</f>
        <v>0</v>
      </c>
      <c r="J208" s="71">
        <f>'DAK PUPR'!J208</f>
        <v>453</v>
      </c>
      <c r="K208" s="12"/>
      <c r="L208" s="12">
        <f>'BSPS PEMDA'!D208</f>
        <v>0</v>
      </c>
      <c r="M208" s="12">
        <f>'BSPS PEMDA'!E208</f>
        <v>2300</v>
      </c>
      <c r="N208" s="12">
        <f>'RUTILAHU KEMENSOS'!D207</f>
        <v>0</v>
      </c>
      <c r="O208" s="43"/>
      <c r="P208" s="8"/>
      <c r="Q208" s="8"/>
      <c r="R208" s="23"/>
      <c r="S208" s="24" t="s">
        <v>250</v>
      </c>
      <c r="T208" s="22"/>
      <c r="U208" s="22"/>
      <c r="V208" s="22"/>
      <c r="W208" s="22">
        <f t="shared" si="49"/>
        <v>0</v>
      </c>
      <c r="Y208" s="31"/>
    </row>
    <row r="209" spans="1:25">
      <c r="A209" s="1"/>
      <c r="B209" s="16"/>
      <c r="C209" s="17" t="s">
        <v>251</v>
      </c>
      <c r="D209" s="18" t="e">
        <f>#REF!</f>
        <v>#REF!</v>
      </c>
      <c r="E209" s="14"/>
      <c r="F209" s="12"/>
      <c r="G209" s="12"/>
      <c r="H209" s="45"/>
      <c r="I209" s="71">
        <f>'DAK PUPR'!I209</f>
        <v>0</v>
      </c>
      <c r="J209" s="71">
        <f>'DAK PUPR'!J209</f>
        <v>0</v>
      </c>
      <c r="K209" s="12"/>
      <c r="L209" s="12">
        <f>'BSPS PEMDA'!D209</f>
        <v>0</v>
      </c>
      <c r="M209" s="12">
        <f>'BSPS PEMDA'!E209</f>
        <v>1000</v>
      </c>
      <c r="N209" s="12">
        <f>'RUTILAHU KEMENSOS'!D208</f>
        <v>0</v>
      </c>
      <c r="O209" s="43"/>
      <c r="P209" s="8"/>
      <c r="Q209" s="8"/>
      <c r="R209" s="23"/>
      <c r="S209" s="24" t="s">
        <v>251</v>
      </c>
      <c r="T209" s="22"/>
      <c r="U209" s="22"/>
      <c r="V209" s="22"/>
      <c r="W209" s="22">
        <f t="shared" si="49"/>
        <v>0</v>
      </c>
      <c r="Y209" s="31"/>
    </row>
    <row r="210" spans="1:25">
      <c r="A210" s="1"/>
      <c r="B210" s="16"/>
      <c r="C210" s="17" t="s">
        <v>252</v>
      </c>
      <c r="D210" s="18" t="e">
        <f>#REF!</f>
        <v>#REF!</v>
      </c>
      <c r="E210" s="14"/>
      <c r="F210" s="12"/>
      <c r="G210" s="12"/>
      <c r="H210" s="45"/>
      <c r="I210" s="71">
        <f>'DAK PUPR'!I210</f>
        <v>0</v>
      </c>
      <c r="J210" s="71">
        <f>'DAK PUPR'!J210</f>
        <v>0</v>
      </c>
      <c r="K210" s="12"/>
      <c r="L210" s="12">
        <f>'BSPS PEMDA'!D210</f>
        <v>0</v>
      </c>
      <c r="M210" s="12">
        <f>'BSPS PEMDA'!E210</f>
        <v>0</v>
      </c>
      <c r="N210" s="12">
        <f>'RUTILAHU KEMENSOS'!D209</f>
        <v>0</v>
      </c>
      <c r="O210" s="43"/>
      <c r="P210" s="8"/>
      <c r="Q210" s="8"/>
      <c r="R210" s="23"/>
      <c r="S210" s="24" t="s">
        <v>252</v>
      </c>
      <c r="T210" s="22"/>
      <c r="U210" s="22"/>
      <c r="V210" s="22"/>
      <c r="W210" s="22">
        <f t="shared" si="49"/>
        <v>0</v>
      </c>
      <c r="Y210" s="31"/>
    </row>
    <row r="211" spans="1:25">
      <c r="A211" s="1"/>
      <c r="B211" s="16"/>
      <c r="C211" s="17" t="s">
        <v>253</v>
      </c>
      <c r="D211" s="18" t="e">
        <f>#REF!</f>
        <v>#REF!</v>
      </c>
      <c r="E211" s="14"/>
      <c r="F211" s="12"/>
      <c r="G211" s="12"/>
      <c r="H211" s="45"/>
      <c r="I211" s="71">
        <f>'DAK PUPR'!I211</f>
        <v>0</v>
      </c>
      <c r="J211" s="71">
        <f>'DAK PUPR'!J211</f>
        <v>455</v>
      </c>
      <c r="K211" s="12"/>
      <c r="L211" s="12">
        <f>'BSPS PEMDA'!D211</f>
        <v>0</v>
      </c>
      <c r="M211" s="12">
        <f>'BSPS PEMDA'!E211</f>
        <v>2985</v>
      </c>
      <c r="N211" s="12">
        <f>'RUTILAHU KEMENSOS'!D210</f>
        <v>0</v>
      </c>
      <c r="O211" s="43"/>
      <c r="P211" s="8"/>
      <c r="Q211" s="8"/>
      <c r="R211" s="23"/>
      <c r="S211" s="24" t="s">
        <v>253</v>
      </c>
      <c r="T211" s="22"/>
      <c r="U211" s="22"/>
      <c r="V211" s="22"/>
      <c r="W211" s="22">
        <f t="shared" si="49"/>
        <v>0</v>
      </c>
      <c r="Y211" s="31"/>
    </row>
    <row r="212" spans="1:25">
      <c r="A212" s="1"/>
      <c r="B212" s="16"/>
      <c r="C212" s="17" t="s">
        <v>254</v>
      </c>
      <c r="D212" s="18" t="e">
        <f>#REF!</f>
        <v>#REF!</v>
      </c>
      <c r="E212" s="14"/>
      <c r="F212" s="12"/>
      <c r="G212" s="12"/>
      <c r="H212" s="45"/>
      <c r="I212" s="71">
        <f>'DAK PUPR'!I212</f>
        <v>0</v>
      </c>
      <c r="J212" s="71">
        <f>'DAK PUPR'!J212</f>
        <v>0</v>
      </c>
      <c r="K212" s="12"/>
      <c r="L212" s="12">
        <f>'BSPS PEMDA'!D212</f>
        <v>0</v>
      </c>
      <c r="M212" s="12">
        <f>'BSPS PEMDA'!E212</f>
        <v>870</v>
      </c>
      <c r="N212" s="12">
        <f>'RUTILAHU KEMENSOS'!D211</f>
        <v>0</v>
      </c>
      <c r="O212" s="43"/>
      <c r="P212" s="8"/>
      <c r="Q212" s="8"/>
      <c r="R212" s="23"/>
      <c r="S212" s="24" t="s">
        <v>254</v>
      </c>
      <c r="T212" s="22"/>
      <c r="U212" s="22"/>
      <c r="V212" s="22"/>
      <c r="W212" s="22">
        <f t="shared" si="49"/>
        <v>0</v>
      </c>
      <c r="Y212" s="31"/>
    </row>
    <row r="213" spans="1:25">
      <c r="A213" s="1"/>
      <c r="B213" s="16"/>
      <c r="C213" s="17" t="s">
        <v>255</v>
      </c>
      <c r="D213" s="18" t="e">
        <f>#REF!</f>
        <v>#REF!</v>
      </c>
      <c r="E213" s="14"/>
      <c r="F213" s="12"/>
      <c r="G213" s="12"/>
      <c r="H213" s="45"/>
      <c r="I213" s="71">
        <f>'DAK PUPR'!I213</f>
        <v>0</v>
      </c>
      <c r="J213" s="71">
        <f>'DAK PUPR'!J213</f>
        <v>0</v>
      </c>
      <c r="K213" s="12"/>
      <c r="L213" s="12">
        <f>'BSPS PEMDA'!D213</f>
        <v>0</v>
      </c>
      <c r="M213" s="12">
        <f>'BSPS PEMDA'!E213</f>
        <v>0</v>
      </c>
      <c r="N213" s="12">
        <f>'RUTILAHU KEMENSOS'!D212</f>
        <v>0</v>
      </c>
      <c r="O213" s="43"/>
      <c r="P213" s="8"/>
      <c r="Q213" s="8"/>
      <c r="R213" s="23"/>
      <c r="S213" s="24" t="s">
        <v>255</v>
      </c>
      <c r="T213" s="22"/>
      <c r="U213" s="22"/>
      <c r="V213" s="22"/>
      <c r="W213" s="22">
        <f t="shared" si="49"/>
        <v>0</v>
      </c>
      <c r="Y213" s="31"/>
    </row>
    <row r="214" spans="1:25">
      <c r="A214" s="1"/>
      <c r="B214" s="16"/>
      <c r="C214" s="17" t="s">
        <v>256</v>
      </c>
      <c r="D214" s="18" t="e">
        <f>#REF!</f>
        <v>#REF!</v>
      </c>
      <c r="E214" s="14"/>
      <c r="F214" s="12"/>
      <c r="G214" s="12"/>
      <c r="H214" s="45"/>
      <c r="I214" s="71">
        <f>'DAK PUPR'!I214</f>
        <v>0</v>
      </c>
      <c r="J214" s="71">
        <f>'DAK PUPR'!J214</f>
        <v>408</v>
      </c>
      <c r="K214" s="12"/>
      <c r="L214" s="12">
        <f>'BSPS PEMDA'!D214</f>
        <v>0</v>
      </c>
      <c r="M214" s="12">
        <f>'BSPS PEMDA'!E214</f>
        <v>0</v>
      </c>
      <c r="N214" s="12">
        <f>'RUTILAHU KEMENSOS'!D213</f>
        <v>0</v>
      </c>
      <c r="O214" s="43"/>
      <c r="P214" s="8"/>
      <c r="Q214" s="8"/>
      <c r="R214" s="23"/>
      <c r="S214" s="24" t="s">
        <v>256</v>
      </c>
      <c r="T214" s="22"/>
      <c r="U214" s="22"/>
      <c r="V214" s="22"/>
      <c r="W214" s="22">
        <f t="shared" si="49"/>
        <v>0</v>
      </c>
      <c r="Y214" s="31"/>
    </row>
    <row r="215" spans="1:25">
      <c r="A215" s="1"/>
      <c r="B215" s="16"/>
      <c r="C215" s="17" t="s">
        <v>257</v>
      </c>
      <c r="D215" s="18" t="e">
        <f>#REF!</f>
        <v>#REF!</v>
      </c>
      <c r="E215" s="14"/>
      <c r="F215" s="12"/>
      <c r="G215" s="12"/>
      <c r="H215" s="45"/>
      <c r="I215" s="71">
        <f>'DAK PUPR'!I215</f>
        <v>0</v>
      </c>
      <c r="J215" s="71">
        <f>'DAK PUPR'!J215</f>
        <v>346</v>
      </c>
      <c r="K215" s="12"/>
      <c r="L215" s="12">
        <f>'BSPS PEMDA'!D215</f>
        <v>0</v>
      </c>
      <c r="M215" s="12">
        <f>'BSPS PEMDA'!E215</f>
        <v>432</v>
      </c>
      <c r="N215" s="12">
        <f>'RUTILAHU KEMENSOS'!D214</f>
        <v>0</v>
      </c>
      <c r="O215" s="43"/>
      <c r="P215" s="8"/>
      <c r="Q215" s="8"/>
      <c r="R215" s="23"/>
      <c r="S215" s="24" t="s">
        <v>257</v>
      </c>
      <c r="T215" s="22"/>
      <c r="U215" s="22"/>
      <c r="V215" s="22"/>
      <c r="W215" s="22">
        <f t="shared" si="49"/>
        <v>0</v>
      </c>
      <c r="Y215" s="31"/>
    </row>
    <row r="216" spans="1:25">
      <c r="A216" s="1"/>
      <c r="B216" s="16"/>
      <c r="C216" s="17" t="s">
        <v>258</v>
      </c>
      <c r="D216" s="18" t="e">
        <f>#REF!</f>
        <v>#REF!</v>
      </c>
      <c r="E216" s="14"/>
      <c r="F216" s="12"/>
      <c r="G216" s="12"/>
      <c r="H216" s="45"/>
      <c r="I216" s="71">
        <f>'DAK PUPR'!I216</f>
        <v>0</v>
      </c>
      <c r="J216" s="71">
        <f>'DAK PUPR'!J216</f>
        <v>0</v>
      </c>
      <c r="K216" s="12"/>
      <c r="L216" s="12">
        <f>'BSPS PEMDA'!D216</f>
        <v>0</v>
      </c>
      <c r="M216" s="12">
        <f>'BSPS PEMDA'!E216</f>
        <v>320</v>
      </c>
      <c r="N216" s="12">
        <f>'RUTILAHU KEMENSOS'!D215</f>
        <v>0</v>
      </c>
      <c r="O216" s="43"/>
      <c r="P216" s="8"/>
      <c r="Q216" s="8"/>
      <c r="R216" s="23"/>
      <c r="S216" s="24" t="s">
        <v>258</v>
      </c>
      <c r="T216" s="22"/>
      <c r="U216" s="22"/>
      <c r="V216" s="22"/>
      <c r="W216" s="22">
        <f t="shared" si="49"/>
        <v>0</v>
      </c>
      <c r="Y216" s="31"/>
    </row>
    <row r="217" spans="1:25">
      <c r="A217" s="1"/>
      <c r="B217" s="16"/>
      <c r="C217" s="17" t="s">
        <v>259</v>
      </c>
      <c r="D217" s="18" t="e">
        <f>#REF!</f>
        <v>#REF!</v>
      </c>
      <c r="E217" s="14"/>
      <c r="F217" s="12"/>
      <c r="G217" s="12"/>
      <c r="H217" s="45"/>
      <c r="I217" s="71">
        <f>'DAK PUPR'!I217</f>
        <v>0</v>
      </c>
      <c r="J217" s="71">
        <f>'DAK PUPR'!J217</f>
        <v>0</v>
      </c>
      <c r="K217" s="12"/>
      <c r="L217" s="12">
        <f>'BSPS PEMDA'!D217</f>
        <v>0</v>
      </c>
      <c r="M217" s="12">
        <f>'BSPS PEMDA'!E217</f>
        <v>20</v>
      </c>
      <c r="N217" s="12">
        <f>'RUTILAHU KEMENSOS'!D216</f>
        <v>0</v>
      </c>
      <c r="O217" s="43"/>
      <c r="P217" s="8"/>
      <c r="Q217" s="8"/>
      <c r="R217" s="23"/>
      <c r="S217" s="24" t="s">
        <v>259</v>
      </c>
      <c r="T217" s="22"/>
      <c r="U217" s="22"/>
      <c r="V217" s="22"/>
      <c r="W217" s="22">
        <f t="shared" si="49"/>
        <v>0</v>
      </c>
      <c r="Y217" s="31"/>
    </row>
    <row r="218" spans="1:25">
      <c r="A218" s="1"/>
      <c r="B218" s="16"/>
      <c r="C218" s="17" t="s">
        <v>260</v>
      </c>
      <c r="D218" s="18" t="e">
        <f>#REF!</f>
        <v>#REF!</v>
      </c>
      <c r="E218" s="14"/>
      <c r="F218" s="12"/>
      <c r="G218" s="12"/>
      <c r="H218" s="45"/>
      <c r="I218" s="71">
        <f>'DAK PUPR'!I218</f>
        <v>0</v>
      </c>
      <c r="J218" s="71">
        <f>'DAK PUPR'!J218</f>
        <v>0</v>
      </c>
      <c r="K218" s="12"/>
      <c r="L218" s="12">
        <f>'BSPS PEMDA'!D218</f>
        <v>0</v>
      </c>
      <c r="M218" s="12">
        <f>'BSPS PEMDA'!E218</f>
        <v>140</v>
      </c>
      <c r="N218" s="12">
        <f>'RUTILAHU KEMENSOS'!D217</f>
        <v>0</v>
      </c>
      <c r="O218" s="43"/>
      <c r="P218" s="8"/>
      <c r="Q218" s="8"/>
      <c r="R218" s="23"/>
      <c r="S218" s="24" t="s">
        <v>260</v>
      </c>
      <c r="T218" s="22"/>
      <c r="U218" s="22"/>
      <c r="V218" s="22"/>
      <c r="W218" s="22">
        <f t="shared" si="49"/>
        <v>0</v>
      </c>
      <c r="Y218" s="31"/>
    </row>
    <row r="219" spans="1:25">
      <c r="A219" s="1"/>
      <c r="B219" s="16"/>
      <c r="C219" s="17" t="s">
        <v>261</v>
      </c>
      <c r="D219" s="18" t="e">
        <f>#REF!</f>
        <v>#REF!</v>
      </c>
      <c r="E219" s="14"/>
      <c r="F219" s="12"/>
      <c r="G219" s="12"/>
      <c r="H219" s="45"/>
      <c r="I219" s="71">
        <f>'DAK PUPR'!I219</f>
        <v>0</v>
      </c>
      <c r="J219" s="71">
        <f>'DAK PUPR'!J219</f>
        <v>0</v>
      </c>
      <c r="K219" s="12"/>
      <c r="L219" s="12">
        <f>'BSPS PEMDA'!D219</f>
        <v>0</v>
      </c>
      <c r="M219" s="12">
        <f>'BSPS PEMDA'!E219</f>
        <v>0</v>
      </c>
      <c r="N219" s="12">
        <f>'RUTILAHU KEMENSOS'!D218</f>
        <v>0</v>
      </c>
      <c r="O219" s="43"/>
      <c r="P219" s="8"/>
      <c r="Q219" s="8"/>
      <c r="R219" s="23"/>
      <c r="S219" s="24" t="s">
        <v>261</v>
      </c>
      <c r="T219" s="22"/>
      <c r="U219" s="22"/>
      <c r="V219" s="22"/>
      <c r="W219" s="22">
        <f t="shared" si="49"/>
        <v>0</v>
      </c>
      <c r="Y219" s="31"/>
    </row>
    <row r="220" spans="1:25">
      <c r="A220" s="1"/>
      <c r="B220" s="16"/>
      <c r="C220" s="17" t="s">
        <v>262</v>
      </c>
      <c r="D220" s="18" t="e">
        <f>#REF!</f>
        <v>#REF!</v>
      </c>
      <c r="E220" s="14"/>
      <c r="F220" s="12"/>
      <c r="G220" s="12"/>
      <c r="H220" s="45"/>
      <c r="I220" s="71">
        <f>'DAK PUPR'!I220</f>
        <v>0</v>
      </c>
      <c r="J220" s="71">
        <f>'DAK PUPR'!J220</f>
        <v>0</v>
      </c>
      <c r="K220" s="12"/>
      <c r="L220" s="12">
        <f>'BSPS PEMDA'!D220</f>
        <v>0</v>
      </c>
      <c r="M220" s="12">
        <f>'BSPS PEMDA'!E220</f>
        <v>791</v>
      </c>
      <c r="N220" s="12">
        <f>'RUTILAHU KEMENSOS'!D219</f>
        <v>0</v>
      </c>
      <c r="O220" s="43"/>
      <c r="P220" s="8"/>
      <c r="Q220" s="8"/>
      <c r="R220" s="23"/>
      <c r="S220" s="24" t="s">
        <v>262</v>
      </c>
      <c r="T220" s="22"/>
      <c r="U220" s="22"/>
      <c r="V220" s="22"/>
      <c r="W220" s="22">
        <f t="shared" si="49"/>
        <v>0</v>
      </c>
      <c r="Y220" s="31"/>
    </row>
    <row r="221" spans="1:25">
      <c r="A221" s="1"/>
      <c r="B221" s="16"/>
      <c r="C221" s="17" t="s">
        <v>263</v>
      </c>
      <c r="D221" s="18" t="e">
        <f>#REF!</f>
        <v>#REF!</v>
      </c>
      <c r="E221" s="14"/>
      <c r="F221" s="12"/>
      <c r="G221" s="12"/>
      <c r="H221" s="45"/>
      <c r="I221" s="71">
        <f>'DAK PUPR'!I221</f>
        <v>0</v>
      </c>
      <c r="J221" s="71">
        <f>'DAK PUPR'!J221</f>
        <v>431</v>
      </c>
      <c r="K221" s="12"/>
      <c r="L221" s="12">
        <f>'BSPS PEMDA'!D221</f>
        <v>20</v>
      </c>
      <c r="M221" s="12">
        <f>'BSPS PEMDA'!E221</f>
        <v>21</v>
      </c>
      <c r="N221" s="12">
        <f>'RUTILAHU KEMENSOS'!D220</f>
        <v>0</v>
      </c>
      <c r="O221" s="43"/>
      <c r="P221" s="8"/>
      <c r="Q221" s="8"/>
      <c r="R221" s="23"/>
      <c r="S221" s="24" t="s">
        <v>263</v>
      </c>
      <c r="T221" s="22"/>
      <c r="U221" s="22"/>
      <c r="V221" s="22"/>
      <c r="W221" s="22">
        <f t="shared" si="49"/>
        <v>0</v>
      </c>
      <c r="Y221" s="31"/>
    </row>
    <row r="222" spans="1:25">
      <c r="A222" s="1"/>
      <c r="B222" s="16"/>
      <c r="C222" s="17" t="s">
        <v>264</v>
      </c>
      <c r="D222" s="18" t="e">
        <f>#REF!</f>
        <v>#REF!</v>
      </c>
      <c r="E222" s="14"/>
      <c r="F222" s="12"/>
      <c r="G222" s="12"/>
      <c r="H222" s="45"/>
      <c r="I222" s="71">
        <f>'DAK PUPR'!I222</f>
        <v>0</v>
      </c>
      <c r="J222" s="71">
        <f>'DAK PUPR'!J222</f>
        <v>85</v>
      </c>
      <c r="K222" s="12"/>
      <c r="L222" s="12">
        <f>'BSPS PEMDA'!D222</f>
        <v>0</v>
      </c>
      <c r="M222" s="12">
        <f>'BSPS PEMDA'!E222</f>
        <v>85</v>
      </c>
      <c r="N222" s="12">
        <f>'RUTILAHU KEMENSOS'!D221</f>
        <v>0</v>
      </c>
      <c r="O222" s="43"/>
      <c r="P222" s="8"/>
      <c r="Q222" s="8"/>
      <c r="R222" s="23"/>
      <c r="S222" s="24" t="s">
        <v>264</v>
      </c>
      <c r="T222" s="22"/>
      <c r="U222" s="22"/>
      <c r="V222" s="22"/>
      <c r="W222" s="22">
        <f t="shared" si="49"/>
        <v>0</v>
      </c>
      <c r="Y222" s="31"/>
    </row>
    <row r="223" spans="1:25">
      <c r="A223" s="1"/>
      <c r="B223" s="16"/>
      <c r="C223" s="17" t="s">
        <v>265</v>
      </c>
      <c r="D223" s="18" t="e">
        <f>#REF!</f>
        <v>#REF!</v>
      </c>
      <c r="E223" s="14"/>
      <c r="F223" s="12"/>
      <c r="G223" s="12"/>
      <c r="H223" s="45"/>
      <c r="I223" s="71">
        <f>'DAK PUPR'!I223</f>
        <v>0</v>
      </c>
      <c r="J223" s="71">
        <f>'DAK PUPR'!J223</f>
        <v>0</v>
      </c>
      <c r="K223" s="12"/>
      <c r="L223" s="12">
        <f>'BSPS PEMDA'!D223</f>
        <v>0</v>
      </c>
      <c r="M223" s="12">
        <f>'BSPS PEMDA'!E223</f>
        <v>1671</v>
      </c>
      <c r="N223" s="12">
        <f>'RUTILAHU KEMENSOS'!D222</f>
        <v>0</v>
      </c>
      <c r="O223" s="43"/>
      <c r="P223" s="8"/>
      <c r="Q223" s="8"/>
      <c r="R223" s="23"/>
      <c r="S223" s="24" t="s">
        <v>265</v>
      </c>
      <c r="T223" s="22"/>
      <c r="U223" s="22"/>
      <c r="V223" s="22"/>
      <c r="W223" s="22">
        <f t="shared" si="49"/>
        <v>0</v>
      </c>
      <c r="Y223" s="31"/>
    </row>
    <row r="224" spans="1:25">
      <c r="A224" s="1"/>
      <c r="B224" s="16"/>
      <c r="C224" s="17" t="s">
        <v>266</v>
      </c>
      <c r="D224" s="18" t="e">
        <f>#REF!</f>
        <v>#REF!</v>
      </c>
      <c r="E224" s="14"/>
      <c r="F224" s="12"/>
      <c r="G224" s="12"/>
      <c r="H224" s="45"/>
      <c r="I224" s="71">
        <f>'DAK PUPR'!I224</f>
        <v>0</v>
      </c>
      <c r="J224" s="71">
        <f>'DAK PUPR'!J224</f>
        <v>0</v>
      </c>
      <c r="K224" s="12"/>
      <c r="L224" s="12">
        <f>'BSPS PEMDA'!D224</f>
        <v>0</v>
      </c>
      <c r="M224" s="12">
        <f>'BSPS PEMDA'!E224</f>
        <v>112</v>
      </c>
      <c r="N224" s="12">
        <f>'RUTILAHU KEMENSOS'!D223</f>
        <v>0</v>
      </c>
      <c r="O224" s="43"/>
      <c r="P224" s="8"/>
      <c r="Q224" s="8"/>
      <c r="R224" s="23"/>
      <c r="S224" s="24" t="s">
        <v>266</v>
      </c>
      <c r="T224" s="22"/>
      <c r="U224" s="22"/>
      <c r="V224" s="22"/>
      <c r="W224" s="22">
        <f t="shared" si="49"/>
        <v>0</v>
      </c>
      <c r="Y224" s="31"/>
    </row>
    <row r="225" spans="1:25">
      <c r="A225" s="1"/>
      <c r="B225" s="16"/>
      <c r="C225" s="17" t="s">
        <v>267</v>
      </c>
      <c r="D225" s="18" t="e">
        <f>#REF!</f>
        <v>#REF!</v>
      </c>
      <c r="E225" s="14"/>
      <c r="F225" s="12"/>
      <c r="G225" s="12"/>
      <c r="H225" s="45"/>
      <c r="I225" s="71">
        <f>'DAK PUPR'!I225</f>
        <v>0</v>
      </c>
      <c r="J225" s="71">
        <f>'DAK PUPR'!J225</f>
        <v>0</v>
      </c>
      <c r="K225" s="12"/>
      <c r="L225" s="12">
        <f>'BSPS PEMDA'!D225</f>
        <v>179</v>
      </c>
      <c r="M225" s="12">
        <f>'BSPS PEMDA'!E225</f>
        <v>468</v>
      </c>
      <c r="N225" s="12">
        <f>'RUTILAHU KEMENSOS'!D224</f>
        <v>0</v>
      </c>
      <c r="O225" s="43"/>
      <c r="P225" s="8"/>
      <c r="Q225" s="8"/>
      <c r="R225" s="23"/>
      <c r="S225" s="24" t="s">
        <v>267</v>
      </c>
      <c r="T225" s="22"/>
      <c r="U225" s="22"/>
      <c r="V225" s="22"/>
      <c r="W225" s="22">
        <f t="shared" si="49"/>
        <v>0</v>
      </c>
      <c r="Y225" s="31"/>
    </row>
    <row r="226" spans="1:25">
      <c r="A226" s="1"/>
      <c r="B226" s="16"/>
      <c r="C226" s="17" t="s">
        <v>268</v>
      </c>
      <c r="D226" s="18" t="e">
        <f>#REF!</f>
        <v>#REF!</v>
      </c>
      <c r="E226" s="14">
        <v>18</v>
      </c>
      <c r="F226" s="12"/>
      <c r="G226" s="12"/>
      <c r="H226" s="45"/>
      <c r="I226" s="71">
        <f>'DAK PUPR'!I226</f>
        <v>0</v>
      </c>
      <c r="J226" s="71">
        <f>'DAK PUPR'!J226</f>
        <v>0</v>
      </c>
      <c r="K226" s="12"/>
      <c r="L226" s="12">
        <f>'BSPS PEMDA'!D226</f>
        <v>0</v>
      </c>
      <c r="M226" s="12">
        <f>'BSPS PEMDA'!E226</f>
        <v>749</v>
      </c>
      <c r="N226" s="12">
        <f>'RUTILAHU KEMENSOS'!D225</f>
        <v>0</v>
      </c>
      <c r="O226" s="43"/>
      <c r="P226" s="8"/>
      <c r="Q226" s="8"/>
      <c r="R226" s="23"/>
      <c r="S226" s="24" t="s">
        <v>268</v>
      </c>
      <c r="T226" s="22"/>
      <c r="U226" s="22"/>
      <c r="V226" s="22"/>
      <c r="W226" s="22">
        <f t="shared" si="49"/>
        <v>0</v>
      </c>
      <c r="Y226" s="31"/>
    </row>
    <row r="227" spans="1:25">
      <c r="A227" s="1"/>
      <c r="B227" s="16"/>
      <c r="C227" s="17" t="s">
        <v>269</v>
      </c>
      <c r="D227" s="18" t="e">
        <f>#REF!</f>
        <v>#REF!</v>
      </c>
      <c r="E227" s="14"/>
      <c r="F227" s="12"/>
      <c r="G227" s="12"/>
      <c r="H227" s="45"/>
      <c r="I227" s="71">
        <f>'DAK PUPR'!I227</f>
        <v>0</v>
      </c>
      <c r="J227" s="71">
        <f>'DAK PUPR'!J227</f>
        <v>0</v>
      </c>
      <c r="K227" s="12"/>
      <c r="L227" s="12">
        <f>'BSPS PEMDA'!D227</f>
        <v>0</v>
      </c>
      <c r="M227" s="12">
        <f>'BSPS PEMDA'!E227</f>
        <v>1580</v>
      </c>
      <c r="N227" s="12">
        <f>'RUTILAHU KEMENSOS'!D226</f>
        <v>0</v>
      </c>
      <c r="O227" s="43"/>
      <c r="P227" s="8"/>
      <c r="Q227" s="8"/>
      <c r="R227" s="23"/>
      <c r="S227" s="24" t="s">
        <v>269</v>
      </c>
      <c r="T227" s="22"/>
      <c r="U227" s="22"/>
      <c r="V227" s="22"/>
      <c r="W227" s="22">
        <f t="shared" si="49"/>
        <v>0</v>
      </c>
      <c r="Y227" s="31"/>
    </row>
    <row r="228" spans="1:25">
      <c r="A228" s="1"/>
      <c r="B228" s="16"/>
      <c r="C228" s="17" t="s">
        <v>270</v>
      </c>
      <c r="D228" s="18" t="e">
        <f>#REF!</f>
        <v>#REF!</v>
      </c>
      <c r="E228" s="14"/>
      <c r="F228" s="12"/>
      <c r="G228" s="12"/>
      <c r="H228" s="45"/>
      <c r="I228" s="71">
        <f>'DAK PUPR'!I228</f>
        <v>0</v>
      </c>
      <c r="J228" s="71">
        <f>'DAK PUPR'!J228</f>
        <v>0</v>
      </c>
      <c r="K228" s="12"/>
      <c r="L228" s="12">
        <f>'BSPS PEMDA'!D228</f>
        <v>0</v>
      </c>
      <c r="M228" s="12">
        <f>'BSPS PEMDA'!E228</f>
        <v>0</v>
      </c>
      <c r="N228" s="12">
        <f>'RUTILAHU KEMENSOS'!D227</f>
        <v>0</v>
      </c>
      <c r="O228" s="43"/>
      <c r="P228" s="8"/>
      <c r="Q228" s="8"/>
      <c r="R228" s="23"/>
      <c r="S228" s="24" t="s">
        <v>270</v>
      </c>
      <c r="T228" s="22"/>
      <c r="U228" s="22"/>
      <c r="V228" s="22"/>
      <c r="W228" s="22">
        <f t="shared" si="49"/>
        <v>0</v>
      </c>
      <c r="Y228" s="31"/>
    </row>
    <row r="229" spans="1:25">
      <c r="A229" s="1"/>
      <c r="B229" s="16"/>
      <c r="C229" s="17" t="s">
        <v>271</v>
      </c>
      <c r="D229" s="18" t="e">
        <f>#REF!</f>
        <v>#REF!</v>
      </c>
      <c r="E229" s="14"/>
      <c r="F229" s="12"/>
      <c r="G229" s="12"/>
      <c r="H229" s="45"/>
      <c r="I229" s="71">
        <f>'DAK PUPR'!I229</f>
        <v>0</v>
      </c>
      <c r="J229" s="71">
        <f>'DAK PUPR'!J229</f>
        <v>358</v>
      </c>
      <c r="K229" s="12"/>
      <c r="L229" s="12">
        <f>'BSPS PEMDA'!D229</f>
        <v>0</v>
      </c>
      <c r="M229" s="12">
        <f>'BSPS PEMDA'!E229</f>
        <v>400</v>
      </c>
      <c r="N229" s="12">
        <f>'RUTILAHU KEMENSOS'!D228</f>
        <v>0</v>
      </c>
      <c r="O229" s="43"/>
      <c r="P229" s="8"/>
      <c r="Q229" s="8"/>
      <c r="R229" s="23"/>
      <c r="S229" s="24" t="s">
        <v>271</v>
      </c>
      <c r="T229" s="22"/>
      <c r="U229" s="22"/>
      <c r="V229" s="22"/>
      <c r="W229" s="22">
        <f t="shared" si="49"/>
        <v>0</v>
      </c>
      <c r="Y229" s="31"/>
    </row>
    <row r="230" spans="1:25">
      <c r="A230" s="1"/>
      <c r="B230" s="16"/>
      <c r="C230" s="17" t="s">
        <v>272</v>
      </c>
      <c r="D230" s="18" t="e">
        <f>#REF!</f>
        <v>#REF!</v>
      </c>
      <c r="E230" s="14"/>
      <c r="F230" s="12"/>
      <c r="G230" s="12"/>
      <c r="H230" s="45"/>
      <c r="I230" s="71">
        <f>'DAK PUPR'!I230</f>
        <v>0</v>
      </c>
      <c r="J230" s="71">
        <f>'DAK PUPR'!J230</f>
        <v>0</v>
      </c>
      <c r="K230" s="12"/>
      <c r="L230" s="12">
        <f>'BSPS PEMDA'!D230</f>
        <v>0</v>
      </c>
      <c r="M230" s="12">
        <f>'BSPS PEMDA'!E230</f>
        <v>220</v>
      </c>
      <c r="N230" s="12">
        <f>'RUTILAHU KEMENSOS'!D229</f>
        <v>0</v>
      </c>
      <c r="O230" s="43"/>
      <c r="P230" s="8"/>
      <c r="Q230" s="8"/>
      <c r="R230" s="23"/>
      <c r="S230" s="24" t="s">
        <v>272</v>
      </c>
      <c r="T230" s="22"/>
      <c r="U230" s="22"/>
      <c r="V230" s="22"/>
      <c r="W230" s="22">
        <f t="shared" si="49"/>
        <v>0</v>
      </c>
      <c r="Y230" s="31"/>
    </row>
    <row r="231" spans="1:25">
      <c r="A231" s="1"/>
      <c r="B231" s="16"/>
      <c r="C231" s="17" t="s">
        <v>273</v>
      </c>
      <c r="D231" s="18" t="e">
        <f>#REF!</f>
        <v>#REF!</v>
      </c>
      <c r="E231" s="14"/>
      <c r="F231" s="12"/>
      <c r="G231" s="12"/>
      <c r="H231" s="45"/>
      <c r="I231" s="71">
        <f>'DAK PUPR'!I231</f>
        <v>0</v>
      </c>
      <c r="J231" s="71">
        <f>'DAK PUPR'!J231</f>
        <v>0</v>
      </c>
      <c r="K231" s="12"/>
      <c r="L231" s="12">
        <f>'BSPS PEMDA'!D231</f>
        <v>0</v>
      </c>
      <c r="M231" s="12">
        <f>'BSPS PEMDA'!E231</f>
        <v>0</v>
      </c>
      <c r="N231" s="12">
        <f>'RUTILAHU KEMENSOS'!D230</f>
        <v>0</v>
      </c>
      <c r="O231" s="43"/>
      <c r="P231" s="8"/>
      <c r="Q231" s="8"/>
      <c r="R231" s="23"/>
      <c r="S231" s="24" t="s">
        <v>273</v>
      </c>
      <c r="T231" s="22"/>
      <c r="U231" s="22"/>
      <c r="V231" s="22"/>
      <c r="W231" s="22">
        <f t="shared" si="49"/>
        <v>0</v>
      </c>
      <c r="Y231" s="31"/>
    </row>
    <row r="232" spans="1:25">
      <c r="A232" s="1"/>
      <c r="B232" s="16"/>
      <c r="C232" s="17" t="s">
        <v>274</v>
      </c>
      <c r="D232" s="18" t="e">
        <f>#REF!</f>
        <v>#REF!</v>
      </c>
      <c r="E232" s="14"/>
      <c r="F232" s="12"/>
      <c r="G232" s="12"/>
      <c r="H232" s="45"/>
      <c r="I232" s="71">
        <f>'DAK PUPR'!I232</f>
        <v>0</v>
      </c>
      <c r="J232" s="71">
        <f>'DAK PUPR'!J232</f>
        <v>340</v>
      </c>
      <c r="K232" s="12"/>
      <c r="L232" s="12">
        <f>'BSPS PEMDA'!D232</f>
        <v>0</v>
      </c>
      <c r="M232" s="12">
        <f>'BSPS PEMDA'!E232</f>
        <v>833</v>
      </c>
      <c r="N232" s="12">
        <f>'RUTILAHU KEMENSOS'!D231</f>
        <v>0</v>
      </c>
      <c r="O232" s="43"/>
      <c r="P232" s="8"/>
      <c r="Q232" s="8"/>
      <c r="R232" s="23"/>
      <c r="S232" s="24" t="s">
        <v>274</v>
      </c>
      <c r="T232" s="22"/>
      <c r="U232" s="22"/>
      <c r="V232" s="22"/>
      <c r="W232" s="22">
        <f t="shared" si="49"/>
        <v>0</v>
      </c>
      <c r="Y232" s="31"/>
    </row>
    <row r="233" spans="1:25">
      <c r="A233" s="1"/>
      <c r="B233" s="16"/>
      <c r="C233" s="17" t="s">
        <v>275</v>
      </c>
      <c r="D233" s="18" t="e">
        <f>#REF!</f>
        <v>#REF!</v>
      </c>
      <c r="E233" s="14"/>
      <c r="F233" s="12"/>
      <c r="G233" s="12"/>
      <c r="H233" s="45"/>
      <c r="I233" s="71">
        <f>'DAK PUPR'!I233</f>
        <v>0</v>
      </c>
      <c r="J233" s="71">
        <f>'DAK PUPR'!J233</f>
        <v>0</v>
      </c>
      <c r="K233" s="12"/>
      <c r="L233" s="12">
        <f>'BSPS PEMDA'!D233</f>
        <v>0</v>
      </c>
      <c r="M233" s="12">
        <f>'BSPS PEMDA'!E233</f>
        <v>0</v>
      </c>
      <c r="N233" s="12">
        <f>'RUTILAHU KEMENSOS'!D232</f>
        <v>0</v>
      </c>
      <c r="O233" s="43"/>
      <c r="P233" s="8"/>
      <c r="Q233" s="8"/>
      <c r="R233" s="23"/>
      <c r="S233" s="24" t="s">
        <v>275</v>
      </c>
      <c r="T233" s="22"/>
      <c r="U233" s="22"/>
      <c r="V233" s="22"/>
      <c r="W233" s="22">
        <f t="shared" si="49"/>
        <v>0</v>
      </c>
      <c r="Y233" s="31"/>
    </row>
    <row r="234" spans="1:25">
      <c r="A234" s="1"/>
      <c r="B234" s="16"/>
      <c r="C234" s="17" t="s">
        <v>276</v>
      </c>
      <c r="D234" s="18" t="e">
        <f>#REF!</f>
        <v>#REF!</v>
      </c>
      <c r="E234" s="14"/>
      <c r="F234" s="12"/>
      <c r="G234" s="12"/>
      <c r="H234" s="45"/>
      <c r="I234" s="71">
        <f>'DAK PUPR'!I234</f>
        <v>0</v>
      </c>
      <c r="J234" s="71">
        <f>'DAK PUPR'!J234</f>
        <v>418</v>
      </c>
      <c r="K234" s="12"/>
      <c r="L234" s="12">
        <f>'BSPS PEMDA'!D234</f>
        <v>0</v>
      </c>
      <c r="M234" s="12">
        <f>'BSPS PEMDA'!E234</f>
        <v>1027</v>
      </c>
      <c r="N234" s="12">
        <f>'RUTILAHU KEMENSOS'!D233</f>
        <v>0</v>
      </c>
      <c r="O234" s="43"/>
      <c r="P234" s="8"/>
      <c r="Q234" s="8"/>
      <c r="R234" s="23"/>
      <c r="S234" s="24" t="s">
        <v>276</v>
      </c>
      <c r="T234" s="22"/>
      <c r="U234" s="22"/>
      <c r="V234" s="22"/>
      <c r="W234" s="22">
        <f t="shared" si="49"/>
        <v>0</v>
      </c>
      <c r="Y234" s="31"/>
    </row>
    <row r="235" spans="1:25">
      <c r="A235" s="1"/>
      <c r="B235" s="16"/>
      <c r="C235" s="17" t="s">
        <v>277</v>
      </c>
      <c r="D235" s="18" t="e">
        <f>#REF!</f>
        <v>#REF!</v>
      </c>
      <c r="E235" s="14"/>
      <c r="F235" s="12"/>
      <c r="G235" s="12"/>
      <c r="H235" s="45"/>
      <c r="I235" s="71">
        <f>'DAK PUPR'!I235</f>
        <v>0</v>
      </c>
      <c r="J235" s="71">
        <f>'DAK PUPR'!J235</f>
        <v>160</v>
      </c>
      <c r="K235" s="12"/>
      <c r="L235" s="12">
        <f>'BSPS PEMDA'!D235</f>
        <v>0</v>
      </c>
      <c r="M235" s="12">
        <f>'BSPS PEMDA'!E235</f>
        <v>200</v>
      </c>
      <c r="N235" s="12">
        <f>'RUTILAHU KEMENSOS'!D234</f>
        <v>0</v>
      </c>
      <c r="O235" s="43"/>
      <c r="P235" s="8"/>
      <c r="Q235" s="8"/>
      <c r="R235" s="23"/>
      <c r="S235" s="24" t="s">
        <v>277</v>
      </c>
      <c r="T235" s="22"/>
      <c r="U235" s="22"/>
      <c r="V235" s="22"/>
      <c r="W235" s="22">
        <f t="shared" si="49"/>
        <v>0</v>
      </c>
      <c r="Y235" s="31"/>
    </row>
    <row r="236" spans="1:25">
      <c r="A236" s="1"/>
      <c r="B236" s="16"/>
      <c r="C236" s="17" t="s">
        <v>278</v>
      </c>
      <c r="D236" s="18" t="e">
        <f>#REF!</f>
        <v>#REF!</v>
      </c>
      <c r="E236" s="14"/>
      <c r="F236" s="12"/>
      <c r="G236" s="12"/>
      <c r="H236" s="45"/>
      <c r="I236" s="71">
        <f>'DAK PUPR'!I236</f>
        <v>0</v>
      </c>
      <c r="J236" s="71">
        <f>'DAK PUPR'!J236</f>
        <v>400</v>
      </c>
      <c r="K236" s="12"/>
      <c r="L236" s="12">
        <f>'BSPS PEMDA'!D236</f>
        <v>0</v>
      </c>
      <c r="M236" s="12">
        <f>'BSPS PEMDA'!E236</f>
        <v>512</v>
      </c>
      <c r="N236" s="12">
        <f>'RUTILAHU KEMENSOS'!D235</f>
        <v>0</v>
      </c>
      <c r="O236" s="43"/>
      <c r="P236" s="8"/>
      <c r="Q236" s="8"/>
      <c r="R236" s="23"/>
      <c r="S236" s="24" t="s">
        <v>278</v>
      </c>
      <c r="T236" s="22"/>
      <c r="U236" s="22"/>
      <c r="V236" s="22"/>
      <c r="W236" s="22">
        <f t="shared" si="49"/>
        <v>0</v>
      </c>
      <c r="Y236" s="31"/>
    </row>
    <row r="237" spans="1:25">
      <c r="A237" s="1"/>
      <c r="B237" s="16"/>
      <c r="C237" s="17" t="s">
        <v>279</v>
      </c>
      <c r="D237" s="18" t="e">
        <f>#REF!</f>
        <v>#REF!</v>
      </c>
      <c r="E237" s="14"/>
      <c r="F237" s="12"/>
      <c r="G237" s="12"/>
      <c r="H237" s="45"/>
      <c r="I237" s="71">
        <f>'DAK PUPR'!I237</f>
        <v>0</v>
      </c>
      <c r="J237" s="71">
        <f>'DAK PUPR'!J237</f>
        <v>0</v>
      </c>
      <c r="K237" s="12"/>
      <c r="L237" s="12">
        <f>'BSPS PEMDA'!D237</f>
        <v>0</v>
      </c>
      <c r="M237" s="12">
        <f>'BSPS PEMDA'!E237</f>
        <v>700</v>
      </c>
      <c r="N237" s="12">
        <f>'RUTILAHU KEMENSOS'!D236</f>
        <v>0</v>
      </c>
      <c r="O237" s="43"/>
      <c r="P237" s="8"/>
      <c r="Q237" s="8"/>
      <c r="R237" s="23"/>
      <c r="S237" s="24" t="s">
        <v>279</v>
      </c>
      <c r="T237" s="22"/>
      <c r="U237" s="22"/>
      <c r="V237" s="22"/>
      <c r="W237" s="22">
        <f t="shared" si="49"/>
        <v>0</v>
      </c>
      <c r="Y237" s="31"/>
    </row>
    <row r="238" spans="1:25">
      <c r="A238" s="1"/>
      <c r="B238" s="16"/>
      <c r="C238" s="17" t="s">
        <v>280</v>
      </c>
      <c r="D238" s="18" t="e">
        <f>#REF!</f>
        <v>#REF!</v>
      </c>
      <c r="E238" s="14"/>
      <c r="F238" s="12"/>
      <c r="G238" s="12"/>
      <c r="H238" s="45"/>
      <c r="I238" s="71">
        <f>'DAK PUPR'!I238</f>
        <v>0</v>
      </c>
      <c r="J238" s="71">
        <f>'DAK PUPR'!J238</f>
        <v>0</v>
      </c>
      <c r="K238" s="12"/>
      <c r="L238" s="12">
        <f>'BSPS PEMDA'!D238</f>
        <v>0</v>
      </c>
      <c r="M238" s="12">
        <f>'BSPS PEMDA'!E238</f>
        <v>525</v>
      </c>
      <c r="N238" s="12">
        <f>'RUTILAHU KEMENSOS'!D237</f>
        <v>0</v>
      </c>
      <c r="O238" s="43"/>
      <c r="P238" s="8"/>
      <c r="Q238" s="8"/>
      <c r="R238" s="23"/>
      <c r="S238" s="24" t="s">
        <v>280</v>
      </c>
      <c r="T238" s="22"/>
      <c r="U238" s="22"/>
      <c r="V238" s="22"/>
      <c r="W238" s="22">
        <f t="shared" si="49"/>
        <v>0</v>
      </c>
      <c r="Y238" s="31"/>
    </row>
    <row r="239" spans="1:25">
      <c r="A239" s="1"/>
      <c r="B239" s="52">
        <v>14</v>
      </c>
      <c r="C239" s="53" t="s">
        <v>13</v>
      </c>
      <c r="D239" s="54" t="e">
        <f>#REF!</f>
        <v>#REF!</v>
      </c>
      <c r="E239" s="54">
        <f t="shared" ref="E239:K239" si="54">SUM(E240:E247)</f>
        <v>100</v>
      </c>
      <c r="F239" s="54">
        <f t="shared" si="54"/>
        <v>0</v>
      </c>
      <c r="G239" s="54">
        <f t="shared" si="54"/>
        <v>0</v>
      </c>
      <c r="H239" s="54">
        <f t="shared" si="54"/>
        <v>0</v>
      </c>
      <c r="I239" s="72">
        <f>'DAK PUPR'!I239</f>
        <v>0</v>
      </c>
      <c r="J239" s="72">
        <f>'DAK PUPR'!J239</f>
        <v>952</v>
      </c>
      <c r="K239" s="54">
        <f t="shared" si="54"/>
        <v>0</v>
      </c>
      <c r="L239" s="54">
        <f>'BSPS PEMDA'!D239</f>
        <v>97</v>
      </c>
      <c r="M239" s="54">
        <f>'BSPS PEMDA'!E239</f>
        <v>1462</v>
      </c>
      <c r="N239" s="54">
        <f>'RUTILAHU KEMENSOS'!D238</f>
        <v>0</v>
      </c>
      <c r="O239" s="55" t="e">
        <f>SUM(D239:N239)</f>
        <v>#REF!</v>
      </c>
      <c r="P239" s="8"/>
      <c r="Q239" s="8"/>
      <c r="R239" s="62">
        <v>14</v>
      </c>
      <c r="S239" s="63" t="s">
        <v>13</v>
      </c>
      <c r="T239" s="61">
        <f t="shared" ref="T239" si="55">SUM(T240:T247)</f>
        <v>0</v>
      </c>
      <c r="U239" s="61">
        <f t="shared" ref="U239" si="56">SUM(U240:U247)</f>
        <v>0</v>
      </c>
      <c r="V239" s="61">
        <f t="shared" ref="V239" si="57">SUM(V240:V247)</f>
        <v>0</v>
      </c>
      <c r="W239" s="64">
        <f t="shared" si="49"/>
        <v>0</v>
      </c>
      <c r="Y239" s="31" t="e">
        <f>O239+W239</f>
        <v>#REF!</v>
      </c>
    </row>
    <row r="240" spans="1:25">
      <c r="A240" s="1"/>
      <c r="B240" s="16"/>
      <c r="C240" s="51" t="s">
        <v>281</v>
      </c>
      <c r="D240" s="18" t="e">
        <f>#REF!</f>
        <v>#REF!</v>
      </c>
      <c r="E240" s="14">
        <v>100</v>
      </c>
      <c r="F240" s="12"/>
      <c r="G240" s="12"/>
      <c r="H240" s="45"/>
      <c r="I240" s="71">
        <f>'DAK PUPR'!I240</f>
        <v>0</v>
      </c>
      <c r="J240" s="71">
        <f>'DAK PUPR'!J240</f>
        <v>90</v>
      </c>
      <c r="K240" s="12"/>
      <c r="L240" s="12">
        <f>'BSPS PEMDA'!D240</f>
        <v>0</v>
      </c>
      <c r="M240" s="12">
        <f>'BSPS PEMDA'!E240</f>
        <v>200</v>
      </c>
      <c r="N240" s="12">
        <f>'RUTILAHU KEMENSOS'!D239</f>
        <v>0</v>
      </c>
      <c r="O240" s="43"/>
      <c r="P240" s="8"/>
      <c r="Q240" s="8"/>
      <c r="R240" s="23"/>
      <c r="S240" s="24" t="s">
        <v>281</v>
      </c>
      <c r="T240" s="22"/>
      <c r="U240" s="22"/>
      <c r="V240" s="22"/>
      <c r="W240" s="22">
        <f t="shared" si="49"/>
        <v>0</v>
      </c>
      <c r="Y240" s="31"/>
    </row>
    <row r="241" spans="1:25">
      <c r="A241" s="1"/>
      <c r="B241" s="16"/>
      <c r="C241" s="51" t="s">
        <v>282</v>
      </c>
      <c r="D241" s="18" t="e">
        <f>#REF!</f>
        <v>#REF!</v>
      </c>
      <c r="E241" s="14"/>
      <c r="F241" s="12"/>
      <c r="G241" s="12"/>
      <c r="H241" s="45"/>
      <c r="I241" s="71">
        <f>'DAK PUPR'!I241</f>
        <v>0</v>
      </c>
      <c r="J241" s="71">
        <f>'DAK PUPR'!J241</f>
        <v>620</v>
      </c>
      <c r="K241" s="12"/>
      <c r="L241" s="12">
        <f>'BSPS PEMDA'!D241</f>
        <v>97</v>
      </c>
      <c r="M241" s="12">
        <f>'BSPS PEMDA'!E241</f>
        <v>734</v>
      </c>
      <c r="N241" s="12">
        <f>'RUTILAHU KEMENSOS'!D240</f>
        <v>0</v>
      </c>
      <c r="O241" s="43"/>
      <c r="P241" s="8"/>
      <c r="Q241" s="8"/>
      <c r="R241" s="23"/>
      <c r="S241" s="24" t="s">
        <v>282</v>
      </c>
      <c r="T241" s="22"/>
      <c r="U241" s="22"/>
      <c r="V241" s="22"/>
      <c r="W241" s="22">
        <f t="shared" si="49"/>
        <v>0</v>
      </c>
      <c r="Y241" s="31"/>
    </row>
    <row r="242" spans="1:25">
      <c r="A242" s="1"/>
      <c r="B242" s="16"/>
      <c r="C242" s="51" t="s">
        <v>283</v>
      </c>
      <c r="D242" s="18" t="e">
        <f>#REF!</f>
        <v>#REF!</v>
      </c>
      <c r="E242" s="14"/>
      <c r="F242" s="12"/>
      <c r="G242" s="12"/>
      <c r="H242" s="45"/>
      <c r="I242" s="71">
        <f>'DAK PUPR'!I242</f>
        <v>0</v>
      </c>
      <c r="J242" s="71">
        <f>'DAK PUPR'!J242</f>
        <v>242</v>
      </c>
      <c r="K242" s="12"/>
      <c r="L242" s="12">
        <f>'BSPS PEMDA'!D242</f>
        <v>0</v>
      </c>
      <c r="M242" s="12">
        <f>'BSPS PEMDA'!E242</f>
        <v>100</v>
      </c>
      <c r="N242" s="12">
        <f>'RUTILAHU KEMENSOS'!D241</f>
        <v>0</v>
      </c>
      <c r="O242" s="43"/>
      <c r="P242" s="8"/>
      <c r="Q242" s="8"/>
      <c r="R242" s="23"/>
      <c r="S242" s="24" t="s">
        <v>283</v>
      </c>
      <c r="T242" s="22"/>
      <c r="U242" s="22"/>
      <c r="V242" s="22"/>
      <c r="W242" s="22">
        <f t="shared" si="49"/>
        <v>0</v>
      </c>
      <c r="Y242" s="31"/>
    </row>
    <row r="243" spans="1:25">
      <c r="A243" s="1"/>
      <c r="B243" s="16"/>
      <c r="C243" s="51" t="s">
        <v>284</v>
      </c>
      <c r="D243" s="18" t="e">
        <f>#REF!</f>
        <v>#REF!</v>
      </c>
      <c r="E243" s="14"/>
      <c r="F243" s="12"/>
      <c r="G243" s="12"/>
      <c r="H243" s="45"/>
      <c r="I243" s="71">
        <f>'DAK PUPR'!I243</f>
        <v>0</v>
      </c>
      <c r="J243" s="71">
        <f>'DAK PUPR'!J243</f>
        <v>0</v>
      </c>
      <c r="K243" s="12"/>
      <c r="L243" s="12">
        <f>'BSPS PEMDA'!D243</f>
        <v>0</v>
      </c>
      <c r="M243" s="12">
        <f>'BSPS PEMDA'!E243</f>
        <v>200</v>
      </c>
      <c r="N243" s="12">
        <f>'RUTILAHU KEMENSOS'!D242</f>
        <v>0</v>
      </c>
      <c r="O243" s="43"/>
      <c r="P243" s="8"/>
      <c r="Q243" s="8"/>
      <c r="R243" s="23"/>
      <c r="S243" s="24" t="s">
        <v>284</v>
      </c>
      <c r="T243" s="22"/>
      <c r="U243" s="22"/>
      <c r="V243" s="22"/>
      <c r="W243" s="22">
        <f t="shared" si="49"/>
        <v>0</v>
      </c>
      <c r="Y243" s="31"/>
    </row>
    <row r="244" spans="1:25">
      <c r="A244" s="1"/>
      <c r="B244" s="16"/>
      <c r="C244" s="51" t="s">
        <v>285</v>
      </c>
      <c r="D244" s="18" t="e">
        <f>#REF!</f>
        <v>#REF!</v>
      </c>
      <c r="E244" s="14"/>
      <c r="F244" s="12"/>
      <c r="G244" s="12"/>
      <c r="H244" s="45"/>
      <c r="I244" s="71">
        <f>'DAK PUPR'!I244</f>
        <v>0</v>
      </c>
      <c r="J244" s="71">
        <f>'DAK PUPR'!J244</f>
        <v>0</v>
      </c>
      <c r="K244" s="12"/>
      <c r="L244" s="12">
        <f>'BSPS PEMDA'!D244</f>
        <v>0</v>
      </c>
      <c r="M244" s="12">
        <f>'BSPS PEMDA'!E244</f>
        <v>0</v>
      </c>
      <c r="N244" s="12">
        <f>'RUTILAHU KEMENSOS'!D243</f>
        <v>0</v>
      </c>
      <c r="O244" s="43"/>
      <c r="P244" s="8"/>
      <c r="Q244" s="8"/>
      <c r="R244" s="23"/>
      <c r="S244" s="24" t="s">
        <v>285</v>
      </c>
      <c r="T244" s="22"/>
      <c r="U244" s="22"/>
      <c r="V244" s="22"/>
      <c r="W244" s="22">
        <f t="shared" si="49"/>
        <v>0</v>
      </c>
      <c r="Y244" s="31"/>
    </row>
    <row r="245" spans="1:25">
      <c r="A245" s="1"/>
      <c r="B245" s="16"/>
      <c r="C245" s="51" t="s">
        <v>286</v>
      </c>
      <c r="D245" s="18" t="e">
        <f>#REF!</f>
        <v>#REF!</v>
      </c>
      <c r="E245" s="14"/>
      <c r="F245" s="12"/>
      <c r="G245" s="12"/>
      <c r="H245" s="45"/>
      <c r="I245" s="71">
        <f>'DAK PUPR'!I245</f>
        <v>0</v>
      </c>
      <c r="J245" s="71">
        <f>'DAK PUPR'!J245</f>
        <v>0</v>
      </c>
      <c r="K245" s="12"/>
      <c r="L245" s="12">
        <f>'BSPS PEMDA'!D245</f>
        <v>0</v>
      </c>
      <c r="M245" s="12">
        <f>'BSPS PEMDA'!E245</f>
        <v>0</v>
      </c>
      <c r="N245" s="12">
        <f>'RUTILAHU KEMENSOS'!D244</f>
        <v>0</v>
      </c>
      <c r="O245" s="43"/>
      <c r="P245" s="8"/>
      <c r="Q245" s="8"/>
      <c r="R245" s="23"/>
      <c r="S245" s="24" t="s">
        <v>286</v>
      </c>
      <c r="T245" s="22"/>
      <c r="U245" s="22"/>
      <c r="V245" s="22"/>
      <c r="W245" s="22">
        <f t="shared" si="49"/>
        <v>0</v>
      </c>
      <c r="Y245" s="31"/>
    </row>
    <row r="246" spans="1:25">
      <c r="A246" s="1"/>
      <c r="B246" s="16"/>
      <c r="C246" s="51" t="s">
        <v>287</v>
      </c>
      <c r="D246" s="18" t="e">
        <f>#REF!</f>
        <v>#REF!</v>
      </c>
      <c r="E246" s="14"/>
      <c r="F246" s="12"/>
      <c r="G246" s="12"/>
      <c r="H246" s="45"/>
      <c r="I246" s="71">
        <f>'DAK PUPR'!I246</f>
        <v>0</v>
      </c>
      <c r="J246" s="71">
        <f>'DAK PUPR'!J246</f>
        <v>0</v>
      </c>
      <c r="K246" s="12"/>
      <c r="L246" s="12">
        <f>'BSPS PEMDA'!D246</f>
        <v>0</v>
      </c>
      <c r="M246" s="12">
        <f>'BSPS PEMDA'!E246</f>
        <v>0</v>
      </c>
      <c r="N246" s="12">
        <f>'RUTILAHU KEMENSOS'!D245</f>
        <v>0</v>
      </c>
      <c r="O246" s="43"/>
      <c r="P246" s="8"/>
      <c r="Q246" s="8"/>
      <c r="R246" s="23"/>
      <c r="S246" s="24" t="s">
        <v>287</v>
      </c>
      <c r="T246" s="22"/>
      <c r="U246" s="22"/>
      <c r="V246" s="22"/>
      <c r="W246" s="22">
        <f t="shared" si="49"/>
        <v>0</v>
      </c>
      <c r="Y246" s="31"/>
    </row>
    <row r="247" spans="1:25">
      <c r="A247" s="1"/>
      <c r="B247" s="16"/>
      <c r="C247" s="51" t="s">
        <v>288</v>
      </c>
      <c r="D247" s="18" t="e">
        <f>#REF!</f>
        <v>#REF!</v>
      </c>
      <c r="E247" s="14"/>
      <c r="F247" s="12"/>
      <c r="G247" s="12"/>
      <c r="H247" s="45"/>
      <c r="I247" s="71">
        <f>'DAK PUPR'!I247</f>
        <v>0</v>
      </c>
      <c r="J247" s="71">
        <f>'DAK PUPR'!J247</f>
        <v>0</v>
      </c>
      <c r="K247" s="12"/>
      <c r="L247" s="12">
        <f>'BSPS PEMDA'!D247</f>
        <v>0</v>
      </c>
      <c r="M247" s="12">
        <f>'BSPS PEMDA'!E247</f>
        <v>228</v>
      </c>
      <c r="N247" s="12">
        <f>'RUTILAHU KEMENSOS'!D246</f>
        <v>0</v>
      </c>
      <c r="O247" s="43"/>
      <c r="P247" s="8"/>
      <c r="Q247" s="8"/>
      <c r="R247" s="23"/>
      <c r="S247" s="24" t="s">
        <v>288</v>
      </c>
      <c r="T247" s="22"/>
      <c r="U247" s="22"/>
      <c r="V247" s="22"/>
      <c r="W247" s="22">
        <f t="shared" si="49"/>
        <v>0</v>
      </c>
      <c r="Y247" s="31"/>
    </row>
    <row r="248" spans="1:25">
      <c r="A248" s="1"/>
      <c r="B248" s="52">
        <v>15</v>
      </c>
      <c r="C248" s="53" t="s">
        <v>14</v>
      </c>
      <c r="D248" s="54" t="e">
        <f>#REF!</f>
        <v>#REF!</v>
      </c>
      <c r="E248" s="54">
        <f t="shared" ref="E248:K248" si="58">SUM(E249:E286)</f>
        <v>0</v>
      </c>
      <c r="F248" s="54">
        <f t="shared" si="58"/>
        <v>0</v>
      </c>
      <c r="G248" s="54">
        <f t="shared" si="58"/>
        <v>0</v>
      </c>
      <c r="H248" s="54">
        <f t="shared" si="58"/>
        <v>0</v>
      </c>
      <c r="I248" s="72">
        <f>'DAK PUPR'!I248</f>
        <v>1</v>
      </c>
      <c r="J248" s="72">
        <f>'DAK PUPR'!J248</f>
        <v>6051</v>
      </c>
      <c r="K248" s="54">
        <f t="shared" si="58"/>
        <v>0</v>
      </c>
      <c r="L248" s="54">
        <f>'BSPS PEMDA'!D248</f>
        <v>1</v>
      </c>
      <c r="M248" s="54">
        <f>'BSPS PEMDA'!E248</f>
        <v>17100</v>
      </c>
      <c r="N248" s="54">
        <f>'RUTILAHU KEMENSOS'!D247</f>
        <v>0</v>
      </c>
      <c r="O248" s="55" t="e">
        <f>SUM(D248:N248)</f>
        <v>#REF!</v>
      </c>
      <c r="P248" s="8"/>
      <c r="Q248" s="8"/>
      <c r="R248" s="62">
        <v>15</v>
      </c>
      <c r="S248" s="63" t="s">
        <v>14</v>
      </c>
      <c r="T248" s="61">
        <f t="shared" ref="T248" si="59">SUM(T249:T286)</f>
        <v>0</v>
      </c>
      <c r="U248" s="61">
        <f t="shared" ref="U248" si="60">SUM(U249:U286)</f>
        <v>0</v>
      </c>
      <c r="V248" s="61">
        <f t="shared" ref="V248" si="61">SUM(V249:V286)</f>
        <v>0</v>
      </c>
      <c r="W248" s="64">
        <f t="shared" si="49"/>
        <v>0</v>
      </c>
      <c r="Y248" s="31" t="e">
        <f>O248+W248</f>
        <v>#REF!</v>
      </c>
    </row>
    <row r="249" spans="1:25">
      <c r="A249" s="1"/>
      <c r="B249" s="16"/>
      <c r="C249" s="17" t="s">
        <v>289</v>
      </c>
      <c r="D249" s="18" t="e">
        <f>#REF!</f>
        <v>#REF!</v>
      </c>
      <c r="E249" s="14"/>
      <c r="F249" s="12"/>
      <c r="G249" s="12"/>
      <c r="H249" s="45"/>
      <c r="I249" s="71">
        <f>'DAK PUPR'!I249</f>
        <v>0</v>
      </c>
      <c r="J249" s="71">
        <f>'DAK PUPR'!J249</f>
        <v>0</v>
      </c>
      <c r="K249" s="12"/>
      <c r="L249" s="12">
        <f>'BSPS PEMDA'!D249</f>
        <v>0</v>
      </c>
      <c r="M249" s="12">
        <f>'BSPS PEMDA'!E249</f>
        <v>0</v>
      </c>
      <c r="N249" s="12">
        <f>'RUTILAHU KEMENSOS'!D248</f>
        <v>0</v>
      </c>
      <c r="O249" s="43"/>
      <c r="P249" s="8"/>
      <c r="Q249" s="8"/>
      <c r="R249" s="23"/>
      <c r="S249" s="24" t="s">
        <v>289</v>
      </c>
      <c r="T249" s="22"/>
      <c r="U249" s="22"/>
      <c r="V249" s="22"/>
      <c r="W249" s="22">
        <f t="shared" si="49"/>
        <v>0</v>
      </c>
      <c r="Y249" s="31"/>
    </row>
    <row r="250" spans="1:25">
      <c r="A250" s="1"/>
      <c r="B250" s="16"/>
      <c r="C250" s="17" t="s">
        <v>290</v>
      </c>
      <c r="D250" s="18" t="e">
        <f>#REF!</f>
        <v>#REF!</v>
      </c>
      <c r="E250" s="14"/>
      <c r="F250" s="12"/>
      <c r="G250" s="12"/>
      <c r="H250" s="45"/>
      <c r="I250" s="71">
        <f>'DAK PUPR'!I250</f>
        <v>0</v>
      </c>
      <c r="J250" s="71">
        <f>'DAK PUPR'!J250</f>
        <v>403</v>
      </c>
      <c r="K250" s="12"/>
      <c r="L250" s="12">
        <f>'BSPS PEMDA'!D250</f>
        <v>0</v>
      </c>
      <c r="M250" s="12">
        <f>'BSPS PEMDA'!E250</f>
        <v>150</v>
      </c>
      <c r="N250" s="12">
        <f>'RUTILAHU KEMENSOS'!D249</f>
        <v>0</v>
      </c>
      <c r="O250" s="43"/>
      <c r="P250" s="8"/>
      <c r="Q250" s="8"/>
      <c r="R250" s="23"/>
      <c r="S250" s="24" t="s">
        <v>290</v>
      </c>
      <c r="T250" s="22"/>
      <c r="U250" s="22"/>
      <c r="V250" s="22"/>
      <c r="W250" s="22">
        <f t="shared" si="49"/>
        <v>0</v>
      </c>
      <c r="Y250" s="31"/>
    </row>
    <row r="251" spans="1:25">
      <c r="A251" s="1"/>
      <c r="B251" s="16"/>
      <c r="C251" s="17" t="s">
        <v>291</v>
      </c>
      <c r="D251" s="18" t="e">
        <f>#REF!</f>
        <v>#REF!</v>
      </c>
      <c r="E251" s="14"/>
      <c r="F251" s="12"/>
      <c r="G251" s="12"/>
      <c r="H251" s="45"/>
      <c r="I251" s="71">
        <f>'DAK PUPR'!I251</f>
        <v>0</v>
      </c>
      <c r="J251" s="71">
        <f>'DAK PUPR'!J251</f>
        <v>376</v>
      </c>
      <c r="K251" s="12"/>
      <c r="L251" s="12">
        <f>'BSPS PEMDA'!D251</f>
        <v>0</v>
      </c>
      <c r="M251" s="12">
        <f>'BSPS PEMDA'!E251</f>
        <v>185</v>
      </c>
      <c r="N251" s="12">
        <f>'RUTILAHU KEMENSOS'!D250</f>
        <v>0</v>
      </c>
      <c r="O251" s="43"/>
      <c r="P251" s="8"/>
      <c r="Q251" s="8"/>
      <c r="R251" s="23"/>
      <c r="S251" s="24" t="s">
        <v>291</v>
      </c>
      <c r="T251" s="22"/>
      <c r="U251" s="22"/>
      <c r="V251" s="22"/>
      <c r="W251" s="22">
        <f t="shared" si="49"/>
        <v>0</v>
      </c>
      <c r="Y251" s="31"/>
    </row>
    <row r="252" spans="1:25">
      <c r="A252" s="1"/>
      <c r="B252" s="16"/>
      <c r="C252" s="17" t="s">
        <v>292</v>
      </c>
      <c r="D252" s="18" t="e">
        <f>#REF!</f>
        <v>#REF!</v>
      </c>
      <c r="E252" s="14"/>
      <c r="F252" s="12"/>
      <c r="G252" s="12"/>
      <c r="H252" s="45"/>
      <c r="I252" s="71">
        <f>'DAK PUPR'!I252</f>
        <v>1</v>
      </c>
      <c r="J252" s="71">
        <f>'DAK PUPR'!J252</f>
        <v>130</v>
      </c>
      <c r="K252" s="12"/>
      <c r="L252" s="12">
        <f>'BSPS PEMDA'!D252</f>
        <v>0</v>
      </c>
      <c r="M252" s="12">
        <f>'BSPS PEMDA'!E252</f>
        <v>476</v>
      </c>
      <c r="N252" s="12">
        <f>'RUTILAHU KEMENSOS'!D251</f>
        <v>0</v>
      </c>
      <c r="O252" s="43"/>
      <c r="P252" s="8"/>
      <c r="Q252" s="8"/>
      <c r="R252" s="23"/>
      <c r="S252" s="24" t="s">
        <v>292</v>
      </c>
      <c r="T252" s="22"/>
      <c r="U252" s="22"/>
      <c r="V252" s="22"/>
      <c r="W252" s="22">
        <f t="shared" si="49"/>
        <v>0</v>
      </c>
      <c r="Y252" s="31"/>
    </row>
    <row r="253" spans="1:25">
      <c r="A253" s="1"/>
      <c r="B253" s="16"/>
      <c r="C253" s="17" t="s">
        <v>293</v>
      </c>
      <c r="D253" s="18" t="e">
        <f>#REF!</f>
        <v>#REF!</v>
      </c>
      <c r="E253" s="14"/>
      <c r="F253" s="12"/>
      <c r="G253" s="12"/>
      <c r="H253" s="45"/>
      <c r="I253" s="71">
        <f>'DAK PUPR'!I253</f>
        <v>0</v>
      </c>
      <c r="J253" s="71">
        <f>'DAK PUPR'!J253</f>
        <v>0</v>
      </c>
      <c r="K253" s="12"/>
      <c r="L253" s="12">
        <f>'BSPS PEMDA'!D253</f>
        <v>0</v>
      </c>
      <c r="M253" s="12">
        <f>'BSPS PEMDA'!E253</f>
        <v>1060</v>
      </c>
      <c r="N253" s="12">
        <f>'RUTILAHU KEMENSOS'!D252</f>
        <v>0</v>
      </c>
      <c r="O253" s="43"/>
      <c r="P253" s="8"/>
      <c r="Q253" s="8"/>
      <c r="R253" s="23"/>
      <c r="S253" s="24" t="s">
        <v>293</v>
      </c>
      <c r="T253" s="22"/>
      <c r="U253" s="22"/>
      <c r="V253" s="22"/>
      <c r="W253" s="22">
        <f t="shared" si="49"/>
        <v>0</v>
      </c>
      <c r="Y253" s="31"/>
    </row>
    <row r="254" spans="1:25">
      <c r="A254" s="1"/>
      <c r="B254" s="16"/>
      <c r="C254" s="17" t="s">
        <v>294</v>
      </c>
      <c r="D254" s="18" t="e">
        <f>#REF!</f>
        <v>#REF!</v>
      </c>
      <c r="E254" s="14"/>
      <c r="F254" s="12"/>
      <c r="G254" s="12"/>
      <c r="H254" s="45"/>
      <c r="I254" s="71">
        <f>'DAK PUPR'!I254</f>
        <v>0</v>
      </c>
      <c r="J254" s="71">
        <f>'DAK PUPR'!J254</f>
        <v>455</v>
      </c>
      <c r="K254" s="12"/>
      <c r="L254" s="12">
        <f>'BSPS PEMDA'!D254</f>
        <v>0</v>
      </c>
      <c r="M254" s="12">
        <f>'BSPS PEMDA'!E254</f>
        <v>1067</v>
      </c>
      <c r="N254" s="12">
        <f>'RUTILAHU KEMENSOS'!D253</f>
        <v>0</v>
      </c>
      <c r="O254" s="43"/>
      <c r="P254" s="8"/>
      <c r="Q254" s="8"/>
      <c r="R254" s="23"/>
      <c r="S254" s="24" t="s">
        <v>294</v>
      </c>
      <c r="T254" s="22"/>
      <c r="U254" s="22"/>
      <c r="V254" s="22"/>
      <c r="W254" s="22">
        <f t="shared" si="49"/>
        <v>0</v>
      </c>
      <c r="Y254" s="31"/>
    </row>
    <row r="255" spans="1:25">
      <c r="A255" s="1"/>
      <c r="B255" s="16"/>
      <c r="C255" s="17" t="s">
        <v>295</v>
      </c>
      <c r="D255" s="18" t="e">
        <f>#REF!</f>
        <v>#REF!</v>
      </c>
      <c r="E255" s="14"/>
      <c r="F255" s="12"/>
      <c r="G255" s="12"/>
      <c r="H255" s="45"/>
      <c r="I255" s="71">
        <f>'DAK PUPR'!I255</f>
        <v>0</v>
      </c>
      <c r="J255" s="71">
        <f>'DAK PUPR'!J255</f>
        <v>291</v>
      </c>
      <c r="K255" s="12"/>
      <c r="L255" s="12">
        <f>'BSPS PEMDA'!D255</f>
        <v>0</v>
      </c>
      <c r="M255" s="12">
        <f>'BSPS PEMDA'!E255</f>
        <v>136</v>
      </c>
      <c r="N255" s="12">
        <f>'RUTILAHU KEMENSOS'!D254</f>
        <v>0</v>
      </c>
      <c r="O255" s="43"/>
      <c r="P255" s="8"/>
      <c r="Q255" s="8"/>
      <c r="R255" s="23"/>
      <c r="S255" s="24" t="s">
        <v>295</v>
      </c>
      <c r="T255" s="22"/>
      <c r="U255" s="22"/>
      <c r="V255" s="22"/>
      <c r="W255" s="22">
        <f t="shared" si="49"/>
        <v>0</v>
      </c>
      <c r="Y255" s="31"/>
    </row>
    <row r="256" spans="1:25">
      <c r="A256" s="1"/>
      <c r="B256" s="16"/>
      <c r="C256" s="17" t="s">
        <v>296</v>
      </c>
      <c r="D256" s="18" t="e">
        <f>#REF!</f>
        <v>#REF!</v>
      </c>
      <c r="E256" s="14"/>
      <c r="F256" s="12"/>
      <c r="G256" s="12"/>
      <c r="H256" s="45"/>
      <c r="I256" s="71">
        <f>'DAK PUPR'!I256</f>
        <v>0</v>
      </c>
      <c r="J256" s="71">
        <f>'DAK PUPR'!J256</f>
        <v>389</v>
      </c>
      <c r="K256" s="12"/>
      <c r="L256" s="12">
        <f>'BSPS PEMDA'!D256</f>
        <v>0</v>
      </c>
      <c r="M256" s="12">
        <f>'BSPS PEMDA'!E256</f>
        <v>373</v>
      </c>
      <c r="N256" s="12">
        <f>'RUTILAHU KEMENSOS'!D255</f>
        <v>0</v>
      </c>
      <c r="O256" s="43"/>
      <c r="P256" s="8"/>
      <c r="Q256" s="8"/>
      <c r="R256" s="23"/>
      <c r="S256" s="24" t="s">
        <v>296</v>
      </c>
      <c r="T256" s="22"/>
      <c r="U256" s="22"/>
      <c r="V256" s="22"/>
      <c r="W256" s="22">
        <f t="shared" si="49"/>
        <v>0</v>
      </c>
      <c r="Y256" s="31"/>
    </row>
    <row r="257" spans="1:25">
      <c r="A257" s="1"/>
      <c r="B257" s="16"/>
      <c r="C257" s="17" t="s">
        <v>297</v>
      </c>
      <c r="D257" s="18" t="e">
        <f>#REF!</f>
        <v>#REF!</v>
      </c>
      <c r="E257" s="14"/>
      <c r="F257" s="12"/>
      <c r="G257" s="12"/>
      <c r="H257" s="45"/>
      <c r="I257" s="71">
        <f>'DAK PUPR'!I257</f>
        <v>0</v>
      </c>
      <c r="J257" s="71">
        <f>'DAK PUPR'!J257</f>
        <v>496</v>
      </c>
      <c r="K257" s="12"/>
      <c r="L257" s="12">
        <f>'BSPS PEMDA'!D257</f>
        <v>0</v>
      </c>
      <c r="M257" s="12">
        <f>'BSPS PEMDA'!E257</f>
        <v>212</v>
      </c>
      <c r="N257" s="12">
        <f>'RUTILAHU KEMENSOS'!D256</f>
        <v>0</v>
      </c>
      <c r="O257" s="43"/>
      <c r="P257" s="8"/>
      <c r="Q257" s="8"/>
      <c r="R257" s="23"/>
      <c r="S257" s="24" t="s">
        <v>297</v>
      </c>
      <c r="T257" s="22"/>
      <c r="U257" s="22"/>
      <c r="V257" s="22"/>
      <c r="W257" s="22">
        <f t="shared" si="49"/>
        <v>0</v>
      </c>
      <c r="Y257" s="31"/>
    </row>
    <row r="258" spans="1:25">
      <c r="A258" s="1"/>
      <c r="B258" s="16"/>
      <c r="C258" s="17" t="s">
        <v>298</v>
      </c>
      <c r="D258" s="18" t="e">
        <f>#REF!</f>
        <v>#REF!</v>
      </c>
      <c r="E258" s="14"/>
      <c r="F258" s="12"/>
      <c r="G258" s="12"/>
      <c r="H258" s="45"/>
      <c r="I258" s="71">
        <f>'DAK PUPR'!I258</f>
        <v>0</v>
      </c>
      <c r="J258" s="71">
        <f>'DAK PUPR'!J258</f>
        <v>0</v>
      </c>
      <c r="K258" s="12"/>
      <c r="L258" s="12">
        <f>'BSPS PEMDA'!D258</f>
        <v>0</v>
      </c>
      <c r="M258" s="12">
        <f>'BSPS PEMDA'!E258</f>
        <v>310</v>
      </c>
      <c r="N258" s="12">
        <f>'RUTILAHU KEMENSOS'!D257</f>
        <v>0</v>
      </c>
      <c r="O258" s="43"/>
      <c r="P258" s="8"/>
      <c r="Q258" s="8"/>
      <c r="R258" s="23"/>
      <c r="S258" s="24" t="s">
        <v>298</v>
      </c>
      <c r="T258" s="22"/>
      <c r="U258" s="22"/>
      <c r="V258" s="22"/>
      <c r="W258" s="22">
        <f t="shared" si="49"/>
        <v>0</v>
      </c>
      <c r="Y258" s="31"/>
    </row>
    <row r="259" spans="1:25">
      <c r="A259" s="1"/>
      <c r="B259" s="16"/>
      <c r="C259" s="17" t="s">
        <v>299</v>
      </c>
      <c r="D259" s="18" t="e">
        <f>#REF!</f>
        <v>#REF!</v>
      </c>
      <c r="E259" s="14"/>
      <c r="F259" s="12"/>
      <c r="G259" s="12"/>
      <c r="H259" s="45"/>
      <c r="I259" s="71">
        <f>'DAK PUPR'!I259</f>
        <v>0</v>
      </c>
      <c r="J259" s="71">
        <f>'DAK PUPR'!J259</f>
        <v>0</v>
      </c>
      <c r="K259" s="12"/>
      <c r="L259" s="12">
        <f>'BSPS PEMDA'!D259</f>
        <v>0</v>
      </c>
      <c r="M259" s="12">
        <f>'BSPS PEMDA'!E259</f>
        <v>0</v>
      </c>
      <c r="N259" s="12">
        <f>'RUTILAHU KEMENSOS'!D258</f>
        <v>0</v>
      </c>
      <c r="O259" s="43"/>
      <c r="P259" s="8"/>
      <c r="Q259" s="8"/>
      <c r="R259" s="23"/>
      <c r="S259" s="24" t="s">
        <v>299</v>
      </c>
      <c r="T259" s="22"/>
      <c r="U259" s="22"/>
      <c r="V259" s="22"/>
      <c r="W259" s="22">
        <f t="shared" si="49"/>
        <v>0</v>
      </c>
      <c r="Y259" s="31"/>
    </row>
    <row r="260" spans="1:25">
      <c r="A260" s="1"/>
      <c r="B260" s="16"/>
      <c r="C260" s="17" t="s">
        <v>300</v>
      </c>
      <c r="D260" s="18" t="e">
        <f>#REF!</f>
        <v>#REF!</v>
      </c>
      <c r="E260" s="14"/>
      <c r="F260" s="12"/>
      <c r="G260" s="12"/>
      <c r="H260" s="45"/>
      <c r="I260" s="71">
        <f>'DAK PUPR'!I260</f>
        <v>0</v>
      </c>
      <c r="J260" s="71">
        <f>'DAK PUPR'!J260</f>
        <v>97</v>
      </c>
      <c r="K260" s="12"/>
      <c r="L260" s="12">
        <f>'BSPS PEMDA'!D260</f>
        <v>0</v>
      </c>
      <c r="M260" s="12">
        <f>'BSPS PEMDA'!E260</f>
        <v>0</v>
      </c>
      <c r="N260" s="12">
        <f>'RUTILAHU KEMENSOS'!D259</f>
        <v>0</v>
      </c>
      <c r="O260" s="43"/>
      <c r="P260" s="8"/>
      <c r="Q260" s="8"/>
      <c r="R260" s="23"/>
      <c r="S260" s="24" t="s">
        <v>300</v>
      </c>
      <c r="T260" s="22"/>
      <c r="U260" s="22"/>
      <c r="V260" s="22"/>
      <c r="W260" s="22">
        <f t="shared" si="49"/>
        <v>0</v>
      </c>
      <c r="Y260" s="31"/>
    </row>
    <row r="261" spans="1:25">
      <c r="A261" s="1"/>
      <c r="B261" s="16"/>
      <c r="C261" s="17" t="s">
        <v>301</v>
      </c>
      <c r="D261" s="18" t="e">
        <f>#REF!</f>
        <v>#REF!</v>
      </c>
      <c r="E261" s="14"/>
      <c r="F261" s="12"/>
      <c r="G261" s="12"/>
      <c r="H261" s="45"/>
      <c r="I261" s="71">
        <f>'DAK PUPR'!I261</f>
        <v>0</v>
      </c>
      <c r="J261" s="71">
        <f>'DAK PUPR'!J261</f>
        <v>0</v>
      </c>
      <c r="K261" s="12"/>
      <c r="L261" s="12">
        <f>'BSPS PEMDA'!D261</f>
        <v>0</v>
      </c>
      <c r="M261" s="12">
        <f>'BSPS PEMDA'!E261</f>
        <v>5</v>
      </c>
      <c r="N261" s="12">
        <f>'RUTILAHU KEMENSOS'!D260</f>
        <v>0</v>
      </c>
      <c r="O261" s="43"/>
      <c r="P261" s="8"/>
      <c r="Q261" s="8"/>
      <c r="R261" s="23"/>
      <c r="S261" s="24" t="s">
        <v>301</v>
      </c>
      <c r="T261" s="22"/>
      <c r="U261" s="22"/>
      <c r="V261" s="22"/>
      <c r="W261" s="22">
        <f t="shared" si="49"/>
        <v>0</v>
      </c>
      <c r="Y261" s="31"/>
    </row>
    <row r="262" spans="1:25">
      <c r="A262" s="1"/>
      <c r="B262" s="16"/>
      <c r="C262" s="17" t="s">
        <v>302</v>
      </c>
      <c r="D262" s="18" t="e">
        <f>#REF!</f>
        <v>#REF!</v>
      </c>
      <c r="E262" s="14"/>
      <c r="F262" s="12"/>
      <c r="G262" s="12"/>
      <c r="H262" s="45"/>
      <c r="I262" s="71">
        <f>'DAK PUPR'!I262</f>
        <v>0</v>
      </c>
      <c r="J262" s="71">
        <f>'DAK PUPR'!J262</f>
        <v>217</v>
      </c>
      <c r="K262" s="12"/>
      <c r="L262" s="12">
        <f>'BSPS PEMDA'!D262</f>
        <v>0</v>
      </c>
      <c r="M262" s="12">
        <f>'BSPS PEMDA'!E262</f>
        <v>1035</v>
      </c>
      <c r="N262" s="12">
        <f>'RUTILAHU KEMENSOS'!D261</f>
        <v>0</v>
      </c>
      <c r="O262" s="43"/>
      <c r="P262" s="8"/>
      <c r="Q262" s="8"/>
      <c r="R262" s="23"/>
      <c r="S262" s="24" t="s">
        <v>302</v>
      </c>
      <c r="T262" s="22"/>
      <c r="U262" s="22"/>
      <c r="V262" s="22"/>
      <c r="W262" s="22">
        <f t="shared" ref="W262:W325" si="62">T262+U262+V262</f>
        <v>0</v>
      </c>
      <c r="Y262" s="31"/>
    </row>
    <row r="263" spans="1:25">
      <c r="A263" s="1"/>
      <c r="B263" s="16"/>
      <c r="C263" s="17" t="s">
        <v>303</v>
      </c>
      <c r="D263" s="18" t="e">
        <f>#REF!</f>
        <v>#REF!</v>
      </c>
      <c r="E263" s="14"/>
      <c r="F263" s="12"/>
      <c r="G263" s="12"/>
      <c r="H263" s="45"/>
      <c r="I263" s="71">
        <f>'DAK PUPR'!I263</f>
        <v>0</v>
      </c>
      <c r="J263" s="71">
        <f>'DAK PUPR'!J263</f>
        <v>0</v>
      </c>
      <c r="K263" s="12"/>
      <c r="L263" s="12">
        <f>'BSPS PEMDA'!D263</f>
        <v>1</v>
      </c>
      <c r="M263" s="12">
        <f>'BSPS PEMDA'!E263</f>
        <v>5000</v>
      </c>
      <c r="N263" s="12">
        <f>'RUTILAHU KEMENSOS'!D262</f>
        <v>0</v>
      </c>
      <c r="O263" s="43"/>
      <c r="P263" s="8"/>
      <c r="Q263" s="8"/>
      <c r="R263" s="23"/>
      <c r="S263" s="24" t="s">
        <v>303</v>
      </c>
      <c r="T263" s="22"/>
      <c r="U263" s="22"/>
      <c r="V263" s="22"/>
      <c r="W263" s="22">
        <f t="shared" si="62"/>
        <v>0</v>
      </c>
      <c r="Y263" s="31"/>
    </row>
    <row r="264" spans="1:25">
      <c r="A264" s="1"/>
      <c r="B264" s="16"/>
      <c r="C264" s="17" t="s">
        <v>304</v>
      </c>
      <c r="D264" s="18" t="e">
        <f>#REF!</f>
        <v>#REF!</v>
      </c>
      <c r="E264" s="14"/>
      <c r="F264" s="12"/>
      <c r="G264" s="12"/>
      <c r="H264" s="45"/>
      <c r="I264" s="71">
        <f>'DAK PUPR'!I264</f>
        <v>0</v>
      </c>
      <c r="J264" s="71">
        <f>'DAK PUPR'!J264</f>
        <v>406</v>
      </c>
      <c r="K264" s="12"/>
      <c r="L264" s="12">
        <f>'BSPS PEMDA'!D264</f>
        <v>0</v>
      </c>
      <c r="M264" s="12">
        <f>'BSPS PEMDA'!E264</f>
        <v>331</v>
      </c>
      <c r="N264" s="12">
        <f>'RUTILAHU KEMENSOS'!D263</f>
        <v>0</v>
      </c>
      <c r="O264" s="43"/>
      <c r="P264" s="8"/>
      <c r="Q264" s="8"/>
      <c r="R264" s="23"/>
      <c r="S264" s="24" t="s">
        <v>304</v>
      </c>
      <c r="T264" s="22"/>
      <c r="U264" s="22"/>
      <c r="V264" s="22"/>
      <c r="W264" s="22">
        <f t="shared" si="62"/>
        <v>0</v>
      </c>
      <c r="Y264" s="31"/>
    </row>
    <row r="265" spans="1:25">
      <c r="A265" s="1"/>
      <c r="B265" s="16"/>
      <c r="C265" s="17" t="s">
        <v>305</v>
      </c>
      <c r="D265" s="18" t="e">
        <f>#REF!</f>
        <v>#REF!</v>
      </c>
      <c r="E265" s="14"/>
      <c r="F265" s="12"/>
      <c r="G265" s="12"/>
      <c r="H265" s="45"/>
      <c r="I265" s="71">
        <f>'DAK PUPR'!I265</f>
        <v>0</v>
      </c>
      <c r="J265" s="71">
        <f>'DAK PUPR'!J265</f>
        <v>0</v>
      </c>
      <c r="K265" s="12"/>
      <c r="L265" s="12">
        <f>'BSPS PEMDA'!D265</f>
        <v>0</v>
      </c>
      <c r="M265" s="12">
        <f>'BSPS PEMDA'!E265</f>
        <v>1600</v>
      </c>
      <c r="N265" s="12">
        <f>'RUTILAHU KEMENSOS'!D264</f>
        <v>0</v>
      </c>
      <c r="O265" s="43"/>
      <c r="P265" s="8"/>
      <c r="Q265" s="8"/>
      <c r="R265" s="23"/>
      <c r="S265" s="24" t="s">
        <v>305</v>
      </c>
      <c r="T265" s="22"/>
      <c r="U265" s="22"/>
      <c r="V265" s="22"/>
      <c r="W265" s="22">
        <f t="shared" si="62"/>
        <v>0</v>
      </c>
      <c r="Y265" s="31"/>
    </row>
    <row r="266" spans="1:25">
      <c r="A266" s="1"/>
      <c r="B266" s="16"/>
      <c r="C266" s="17" t="s">
        <v>306</v>
      </c>
      <c r="D266" s="18" t="e">
        <f>#REF!</f>
        <v>#REF!</v>
      </c>
      <c r="E266" s="14"/>
      <c r="F266" s="12"/>
      <c r="G266" s="12"/>
      <c r="H266" s="45"/>
      <c r="I266" s="71">
        <f>'DAK PUPR'!I266</f>
        <v>0</v>
      </c>
      <c r="J266" s="71">
        <f>'DAK PUPR'!J266</f>
        <v>417</v>
      </c>
      <c r="K266" s="12"/>
      <c r="L266" s="12">
        <f>'BSPS PEMDA'!D266</f>
        <v>0</v>
      </c>
      <c r="M266" s="12">
        <f>'BSPS PEMDA'!E266</f>
        <v>550</v>
      </c>
      <c r="N266" s="12">
        <f>'RUTILAHU KEMENSOS'!D265</f>
        <v>0</v>
      </c>
      <c r="O266" s="43"/>
      <c r="P266" s="8"/>
      <c r="Q266" s="8"/>
      <c r="R266" s="23"/>
      <c r="S266" s="24" t="s">
        <v>306</v>
      </c>
      <c r="T266" s="22"/>
      <c r="U266" s="22"/>
      <c r="V266" s="22"/>
      <c r="W266" s="22">
        <f t="shared" si="62"/>
        <v>0</v>
      </c>
      <c r="Y266" s="31"/>
    </row>
    <row r="267" spans="1:25">
      <c r="A267" s="1"/>
      <c r="B267" s="16"/>
      <c r="C267" s="17" t="s">
        <v>307</v>
      </c>
      <c r="D267" s="18" t="e">
        <f>#REF!</f>
        <v>#REF!</v>
      </c>
      <c r="E267" s="14"/>
      <c r="F267" s="12"/>
      <c r="G267" s="12"/>
      <c r="H267" s="45"/>
      <c r="I267" s="71">
        <f>'DAK PUPR'!I267</f>
        <v>0</v>
      </c>
      <c r="J267" s="71">
        <f>'DAK PUPR'!J267</f>
        <v>360</v>
      </c>
      <c r="K267" s="12"/>
      <c r="L267" s="12">
        <f>'BSPS PEMDA'!D267</f>
        <v>0</v>
      </c>
      <c r="M267" s="12">
        <f>'BSPS PEMDA'!E267</f>
        <v>2480</v>
      </c>
      <c r="N267" s="12">
        <f>'RUTILAHU KEMENSOS'!D266</f>
        <v>0</v>
      </c>
      <c r="O267" s="43"/>
      <c r="P267" s="8"/>
      <c r="Q267" s="8"/>
      <c r="R267" s="23"/>
      <c r="S267" s="24" t="s">
        <v>307</v>
      </c>
      <c r="T267" s="22"/>
      <c r="U267" s="22"/>
      <c r="V267" s="22"/>
      <c r="W267" s="22">
        <f t="shared" si="62"/>
        <v>0</v>
      </c>
      <c r="Y267" s="31"/>
    </row>
    <row r="268" spans="1:25">
      <c r="A268" s="1"/>
      <c r="B268" s="16"/>
      <c r="C268" s="17" t="s">
        <v>308</v>
      </c>
      <c r="D268" s="18" t="e">
        <f>#REF!</f>
        <v>#REF!</v>
      </c>
      <c r="E268" s="14"/>
      <c r="F268" s="12"/>
      <c r="G268" s="12"/>
      <c r="H268" s="45"/>
      <c r="I268" s="71">
        <f>'DAK PUPR'!I268</f>
        <v>0</v>
      </c>
      <c r="J268" s="71">
        <f>'DAK PUPR'!J268</f>
        <v>392</v>
      </c>
      <c r="K268" s="12"/>
      <c r="L268" s="12">
        <f>'BSPS PEMDA'!D268</f>
        <v>0</v>
      </c>
      <c r="M268" s="12">
        <f>'BSPS PEMDA'!E268</f>
        <v>392</v>
      </c>
      <c r="N268" s="12">
        <f>'RUTILAHU KEMENSOS'!D267</f>
        <v>0</v>
      </c>
      <c r="O268" s="43"/>
      <c r="P268" s="8"/>
      <c r="Q268" s="8"/>
      <c r="R268" s="23"/>
      <c r="S268" s="24" t="s">
        <v>308</v>
      </c>
      <c r="T268" s="22"/>
      <c r="U268" s="22"/>
      <c r="V268" s="22"/>
      <c r="W268" s="22">
        <f t="shared" si="62"/>
        <v>0</v>
      </c>
      <c r="Y268" s="31"/>
    </row>
    <row r="269" spans="1:25">
      <c r="A269" s="1"/>
      <c r="B269" s="16"/>
      <c r="C269" s="17" t="s">
        <v>309</v>
      </c>
      <c r="D269" s="18" t="e">
        <f>#REF!</f>
        <v>#REF!</v>
      </c>
      <c r="E269" s="14"/>
      <c r="F269" s="12"/>
      <c r="G269" s="12"/>
      <c r="H269" s="45"/>
      <c r="I269" s="71">
        <f>'DAK PUPR'!I269</f>
        <v>0</v>
      </c>
      <c r="J269" s="71">
        <f>'DAK PUPR'!J269</f>
        <v>400</v>
      </c>
      <c r="K269" s="12"/>
      <c r="L269" s="12">
        <f>'BSPS PEMDA'!D269</f>
        <v>0</v>
      </c>
      <c r="M269" s="12">
        <f>'BSPS PEMDA'!E269</f>
        <v>400</v>
      </c>
      <c r="N269" s="12">
        <f>'RUTILAHU KEMENSOS'!D268</f>
        <v>0</v>
      </c>
      <c r="O269" s="43"/>
      <c r="P269" s="8"/>
      <c r="Q269" s="8"/>
      <c r="R269" s="23"/>
      <c r="S269" s="24" t="s">
        <v>309</v>
      </c>
      <c r="T269" s="22"/>
      <c r="U269" s="22"/>
      <c r="V269" s="22"/>
      <c r="W269" s="22">
        <f t="shared" si="62"/>
        <v>0</v>
      </c>
      <c r="Y269" s="31"/>
    </row>
    <row r="270" spans="1:25">
      <c r="A270" s="1"/>
      <c r="B270" s="16"/>
      <c r="C270" s="17" t="s">
        <v>310</v>
      </c>
      <c r="D270" s="18" t="e">
        <f>#REF!</f>
        <v>#REF!</v>
      </c>
      <c r="E270" s="14"/>
      <c r="F270" s="12"/>
      <c r="G270" s="12"/>
      <c r="H270" s="45"/>
      <c r="I270" s="71">
        <f>'DAK PUPR'!I270</f>
        <v>0</v>
      </c>
      <c r="J270" s="71">
        <f>'DAK PUPR'!J270</f>
        <v>108</v>
      </c>
      <c r="K270" s="12"/>
      <c r="L270" s="12">
        <f>'BSPS PEMDA'!D270</f>
        <v>0</v>
      </c>
      <c r="M270" s="12">
        <f>'BSPS PEMDA'!E270</f>
        <v>637</v>
      </c>
      <c r="N270" s="12">
        <f>'RUTILAHU KEMENSOS'!D269</f>
        <v>0</v>
      </c>
      <c r="O270" s="43"/>
      <c r="P270" s="8"/>
      <c r="Q270" s="8"/>
      <c r="R270" s="23"/>
      <c r="S270" s="24" t="s">
        <v>310</v>
      </c>
      <c r="T270" s="22"/>
      <c r="U270" s="22"/>
      <c r="V270" s="22"/>
      <c r="W270" s="22">
        <f t="shared" si="62"/>
        <v>0</v>
      </c>
      <c r="Y270" s="31"/>
    </row>
    <row r="271" spans="1:25">
      <c r="A271" s="1"/>
      <c r="B271" s="16"/>
      <c r="C271" s="17" t="s">
        <v>311</v>
      </c>
      <c r="D271" s="18" t="e">
        <f>#REF!</f>
        <v>#REF!</v>
      </c>
      <c r="E271" s="14"/>
      <c r="F271" s="12"/>
      <c r="G271" s="12"/>
      <c r="H271" s="45"/>
      <c r="I271" s="71">
        <f>'DAK PUPR'!I271</f>
        <v>0</v>
      </c>
      <c r="J271" s="71">
        <f>'DAK PUPR'!J271</f>
        <v>0</v>
      </c>
      <c r="K271" s="12"/>
      <c r="L271" s="12">
        <f>'BSPS PEMDA'!D271</f>
        <v>0</v>
      </c>
      <c r="M271" s="12">
        <f>'BSPS PEMDA'!E271</f>
        <v>0</v>
      </c>
      <c r="N271" s="12">
        <f>'RUTILAHU KEMENSOS'!D270</f>
        <v>0</v>
      </c>
      <c r="O271" s="43"/>
      <c r="P271" s="8"/>
      <c r="Q271" s="8"/>
      <c r="R271" s="23"/>
      <c r="S271" s="24" t="s">
        <v>311</v>
      </c>
      <c r="T271" s="22"/>
      <c r="U271" s="22"/>
      <c r="V271" s="22"/>
      <c r="W271" s="22">
        <f t="shared" si="62"/>
        <v>0</v>
      </c>
      <c r="Y271" s="31"/>
    </row>
    <row r="272" spans="1:25">
      <c r="A272" s="1"/>
      <c r="B272" s="16"/>
      <c r="C272" s="17" t="s">
        <v>312</v>
      </c>
      <c r="D272" s="18" t="e">
        <f>#REF!</f>
        <v>#REF!</v>
      </c>
      <c r="E272" s="14"/>
      <c r="F272" s="12"/>
      <c r="G272" s="12"/>
      <c r="H272" s="45"/>
      <c r="I272" s="71">
        <f>'DAK PUPR'!I272</f>
        <v>0</v>
      </c>
      <c r="J272" s="71">
        <f>'DAK PUPR'!J272</f>
        <v>0</v>
      </c>
      <c r="K272" s="12"/>
      <c r="L272" s="12">
        <f>'BSPS PEMDA'!D272</f>
        <v>0</v>
      </c>
      <c r="M272" s="12">
        <f>'BSPS PEMDA'!E272</f>
        <v>200</v>
      </c>
      <c r="N272" s="12">
        <f>'RUTILAHU KEMENSOS'!D271</f>
        <v>0</v>
      </c>
      <c r="O272" s="43"/>
      <c r="P272" s="8"/>
      <c r="Q272" s="8"/>
      <c r="R272" s="23"/>
      <c r="S272" s="24" t="s">
        <v>312</v>
      </c>
      <c r="T272" s="22"/>
      <c r="U272" s="22"/>
      <c r="V272" s="22"/>
      <c r="W272" s="22">
        <f t="shared" si="62"/>
        <v>0</v>
      </c>
      <c r="Y272" s="31"/>
    </row>
    <row r="273" spans="1:25">
      <c r="A273" s="1"/>
      <c r="B273" s="16"/>
      <c r="C273" s="17" t="s">
        <v>313</v>
      </c>
      <c r="D273" s="18" t="e">
        <f>#REF!</f>
        <v>#REF!</v>
      </c>
      <c r="E273" s="14"/>
      <c r="F273" s="12"/>
      <c r="G273" s="12"/>
      <c r="H273" s="45"/>
      <c r="I273" s="71">
        <f>'DAK PUPR'!I273</f>
        <v>0</v>
      </c>
      <c r="J273" s="71">
        <f>'DAK PUPR'!J273</f>
        <v>344</v>
      </c>
      <c r="K273" s="12"/>
      <c r="L273" s="12">
        <f>'BSPS PEMDA'!D273</f>
        <v>0</v>
      </c>
      <c r="M273" s="12">
        <f>'BSPS PEMDA'!E273</f>
        <v>0</v>
      </c>
      <c r="N273" s="12">
        <f>'RUTILAHU KEMENSOS'!D272</f>
        <v>0</v>
      </c>
      <c r="O273" s="43"/>
      <c r="P273" s="8"/>
      <c r="Q273" s="8"/>
      <c r="R273" s="23"/>
      <c r="S273" s="24" t="s">
        <v>313</v>
      </c>
      <c r="T273" s="22"/>
      <c r="U273" s="22"/>
      <c r="V273" s="22"/>
      <c r="W273" s="22">
        <f t="shared" si="62"/>
        <v>0</v>
      </c>
      <c r="Y273" s="31"/>
    </row>
    <row r="274" spans="1:25">
      <c r="A274" s="1"/>
      <c r="B274" s="16"/>
      <c r="C274" s="17" t="s">
        <v>314</v>
      </c>
      <c r="D274" s="18" t="e">
        <f>#REF!</f>
        <v>#REF!</v>
      </c>
      <c r="E274" s="14"/>
      <c r="F274" s="12"/>
      <c r="G274" s="12"/>
      <c r="H274" s="45"/>
      <c r="I274" s="71">
        <f>'DAK PUPR'!I274</f>
        <v>0</v>
      </c>
      <c r="J274" s="71">
        <f>'DAK PUPR'!J274</f>
        <v>463</v>
      </c>
      <c r="K274" s="12"/>
      <c r="L274" s="12">
        <f>'BSPS PEMDA'!D274</f>
        <v>0</v>
      </c>
      <c r="M274" s="12">
        <f>'BSPS PEMDA'!E274</f>
        <v>0</v>
      </c>
      <c r="N274" s="12">
        <f>'RUTILAHU KEMENSOS'!D273</f>
        <v>0</v>
      </c>
      <c r="O274" s="43"/>
      <c r="P274" s="8"/>
      <c r="Q274" s="8"/>
      <c r="R274" s="23"/>
      <c r="S274" s="24" t="s">
        <v>314</v>
      </c>
      <c r="T274" s="22"/>
      <c r="U274" s="22"/>
      <c r="V274" s="22"/>
      <c r="W274" s="22">
        <f t="shared" si="62"/>
        <v>0</v>
      </c>
      <c r="Y274" s="31"/>
    </row>
    <row r="275" spans="1:25">
      <c r="A275" s="1"/>
      <c r="B275" s="16"/>
      <c r="C275" s="17" t="s">
        <v>315</v>
      </c>
      <c r="D275" s="18" t="e">
        <f>#REF!</f>
        <v>#REF!</v>
      </c>
      <c r="E275" s="14"/>
      <c r="F275" s="12"/>
      <c r="G275" s="12"/>
      <c r="H275" s="45"/>
      <c r="I275" s="71">
        <f>'DAK PUPR'!I275</f>
        <v>0</v>
      </c>
      <c r="J275" s="71">
        <f>'DAK PUPR'!J275</f>
        <v>0</v>
      </c>
      <c r="K275" s="12"/>
      <c r="L275" s="12">
        <f>'BSPS PEMDA'!D275</f>
        <v>0</v>
      </c>
      <c r="M275" s="12">
        <f>'BSPS PEMDA'!E275</f>
        <v>45</v>
      </c>
      <c r="N275" s="12">
        <f>'RUTILAHU KEMENSOS'!D274</f>
        <v>0</v>
      </c>
      <c r="O275" s="43"/>
      <c r="P275" s="8"/>
      <c r="Q275" s="8"/>
      <c r="R275" s="23"/>
      <c r="S275" s="24" t="s">
        <v>315</v>
      </c>
      <c r="T275" s="22"/>
      <c r="U275" s="22"/>
      <c r="V275" s="22"/>
      <c r="W275" s="22">
        <f t="shared" si="62"/>
        <v>0</v>
      </c>
      <c r="Y275" s="31"/>
    </row>
    <row r="276" spans="1:25">
      <c r="A276" s="1"/>
      <c r="B276" s="16"/>
      <c r="C276" s="17" t="s">
        <v>316</v>
      </c>
      <c r="D276" s="18" t="e">
        <f>#REF!</f>
        <v>#REF!</v>
      </c>
      <c r="E276" s="14"/>
      <c r="F276" s="12"/>
      <c r="G276" s="12"/>
      <c r="H276" s="45"/>
      <c r="I276" s="71">
        <f>'DAK PUPR'!I276</f>
        <v>0</v>
      </c>
      <c r="J276" s="71">
        <f>'DAK PUPR'!J276</f>
        <v>307</v>
      </c>
      <c r="K276" s="12"/>
      <c r="L276" s="12">
        <f>'BSPS PEMDA'!D276</f>
        <v>0</v>
      </c>
      <c r="M276" s="12">
        <f>'BSPS PEMDA'!E276</f>
        <v>307</v>
      </c>
      <c r="N276" s="12">
        <f>'RUTILAHU KEMENSOS'!D275</f>
        <v>0</v>
      </c>
      <c r="O276" s="43"/>
      <c r="P276" s="8"/>
      <c r="Q276" s="8"/>
      <c r="R276" s="23"/>
      <c r="S276" s="24" t="s">
        <v>316</v>
      </c>
      <c r="T276" s="22"/>
      <c r="U276" s="22"/>
      <c r="V276" s="22"/>
      <c r="W276" s="22">
        <f t="shared" si="62"/>
        <v>0</v>
      </c>
      <c r="Y276" s="31"/>
    </row>
    <row r="277" spans="1:25">
      <c r="A277" s="1"/>
      <c r="B277" s="16"/>
      <c r="C277" s="17" t="s">
        <v>317</v>
      </c>
      <c r="D277" s="18" t="e">
        <f>#REF!</f>
        <v>#REF!</v>
      </c>
      <c r="E277" s="14"/>
      <c r="F277" s="12"/>
      <c r="G277" s="12"/>
      <c r="H277" s="45"/>
      <c r="I277" s="71">
        <f>'DAK PUPR'!I277</f>
        <v>0</v>
      </c>
      <c r="J277" s="71">
        <f>'DAK PUPR'!J277</f>
        <v>0</v>
      </c>
      <c r="K277" s="12"/>
      <c r="L277" s="12">
        <f>'BSPS PEMDA'!D277</f>
        <v>0</v>
      </c>
      <c r="M277" s="12">
        <f>'BSPS PEMDA'!E277</f>
        <v>0</v>
      </c>
      <c r="N277" s="12">
        <f>'RUTILAHU KEMENSOS'!D276</f>
        <v>0</v>
      </c>
      <c r="O277" s="43"/>
      <c r="P277" s="8"/>
      <c r="Q277" s="8"/>
      <c r="R277" s="23"/>
      <c r="S277" s="24" t="s">
        <v>317</v>
      </c>
      <c r="T277" s="22"/>
      <c r="U277" s="22"/>
      <c r="V277" s="22"/>
      <c r="W277" s="22">
        <f t="shared" si="62"/>
        <v>0</v>
      </c>
      <c r="Y277" s="31"/>
    </row>
    <row r="278" spans="1:25">
      <c r="A278" s="1"/>
      <c r="B278" s="16"/>
      <c r="C278" s="17" t="s">
        <v>318</v>
      </c>
      <c r="D278" s="18" t="e">
        <f>#REF!</f>
        <v>#REF!</v>
      </c>
      <c r="E278" s="14"/>
      <c r="F278" s="12"/>
      <c r="G278" s="12"/>
      <c r="H278" s="45"/>
      <c r="I278" s="71">
        <f>'DAK PUPR'!I278</f>
        <v>0</v>
      </c>
      <c r="J278" s="71">
        <f>'DAK PUPR'!J278</f>
        <v>0</v>
      </c>
      <c r="K278" s="12"/>
      <c r="L278" s="12">
        <f>'BSPS PEMDA'!D278</f>
        <v>0</v>
      </c>
      <c r="M278" s="12">
        <f>'BSPS PEMDA'!E278</f>
        <v>0</v>
      </c>
      <c r="N278" s="12">
        <f>'RUTILAHU KEMENSOS'!D277</f>
        <v>0</v>
      </c>
      <c r="O278" s="43"/>
      <c r="P278" s="8"/>
      <c r="Q278" s="8"/>
      <c r="R278" s="23"/>
      <c r="S278" s="24" t="s">
        <v>318</v>
      </c>
      <c r="T278" s="22"/>
      <c r="U278" s="22"/>
      <c r="V278" s="22"/>
      <c r="W278" s="22">
        <f t="shared" si="62"/>
        <v>0</v>
      </c>
      <c r="Y278" s="31"/>
    </row>
    <row r="279" spans="1:25">
      <c r="A279" s="1"/>
      <c r="B279" s="16"/>
      <c r="C279" s="17" t="s">
        <v>319</v>
      </c>
      <c r="D279" s="18" t="e">
        <f>#REF!</f>
        <v>#REF!</v>
      </c>
      <c r="E279" s="14"/>
      <c r="F279" s="12"/>
      <c r="G279" s="12"/>
      <c r="H279" s="45"/>
      <c r="I279" s="71">
        <f>'DAK PUPR'!I279</f>
        <v>0</v>
      </c>
      <c r="J279" s="71">
        <f>'DAK PUPR'!J279</f>
        <v>0</v>
      </c>
      <c r="K279" s="12"/>
      <c r="L279" s="12">
        <f>'BSPS PEMDA'!D279</f>
        <v>0</v>
      </c>
      <c r="M279" s="12">
        <f>'BSPS PEMDA'!E279</f>
        <v>0</v>
      </c>
      <c r="N279" s="12">
        <f>'RUTILAHU KEMENSOS'!D278</f>
        <v>0</v>
      </c>
      <c r="O279" s="43"/>
      <c r="P279" s="8"/>
      <c r="Q279" s="8"/>
      <c r="R279" s="23"/>
      <c r="S279" s="24" t="s">
        <v>319</v>
      </c>
      <c r="T279" s="22"/>
      <c r="U279" s="22"/>
      <c r="V279" s="22"/>
      <c r="W279" s="22">
        <f t="shared" si="62"/>
        <v>0</v>
      </c>
      <c r="Y279" s="31"/>
    </row>
    <row r="280" spans="1:25">
      <c r="A280" s="1"/>
      <c r="B280" s="16"/>
      <c r="C280" s="17" t="s">
        <v>320</v>
      </c>
      <c r="D280" s="18" t="e">
        <f>#REF!</f>
        <v>#REF!</v>
      </c>
      <c r="E280" s="14"/>
      <c r="F280" s="12"/>
      <c r="G280" s="12"/>
      <c r="H280" s="45"/>
      <c r="I280" s="71">
        <f>'DAK PUPR'!I280</f>
        <v>0</v>
      </c>
      <c r="J280" s="71">
        <f>'DAK PUPR'!J280</f>
        <v>0</v>
      </c>
      <c r="K280" s="12"/>
      <c r="L280" s="12">
        <f>'BSPS PEMDA'!D280</f>
        <v>0</v>
      </c>
      <c r="M280" s="12">
        <f>'BSPS PEMDA'!E280</f>
        <v>0</v>
      </c>
      <c r="N280" s="12">
        <f>'RUTILAHU KEMENSOS'!D279</f>
        <v>0</v>
      </c>
      <c r="O280" s="43"/>
      <c r="P280" s="8"/>
      <c r="Q280" s="8"/>
      <c r="R280" s="23"/>
      <c r="S280" s="24" t="s">
        <v>320</v>
      </c>
      <c r="T280" s="22"/>
      <c r="U280" s="22"/>
      <c r="V280" s="22"/>
      <c r="W280" s="22">
        <f t="shared" si="62"/>
        <v>0</v>
      </c>
      <c r="Y280" s="31"/>
    </row>
    <row r="281" spans="1:25">
      <c r="A281" s="1"/>
      <c r="B281" s="16"/>
      <c r="C281" s="17" t="s">
        <v>321</v>
      </c>
      <c r="D281" s="18" t="e">
        <f>#REF!</f>
        <v>#REF!</v>
      </c>
      <c r="E281" s="14"/>
      <c r="F281" s="12"/>
      <c r="G281" s="12"/>
      <c r="H281" s="45"/>
      <c r="I281" s="71">
        <f>'DAK PUPR'!I281</f>
        <v>0</v>
      </c>
      <c r="J281" s="71">
        <f>'DAK PUPR'!J281</f>
        <v>0</v>
      </c>
      <c r="K281" s="12"/>
      <c r="L281" s="12">
        <f>'BSPS PEMDA'!D281</f>
        <v>0</v>
      </c>
      <c r="M281" s="12">
        <f>'BSPS PEMDA'!E281</f>
        <v>0</v>
      </c>
      <c r="N281" s="12">
        <f>'RUTILAHU KEMENSOS'!D280</f>
        <v>0</v>
      </c>
      <c r="O281" s="43"/>
      <c r="P281" s="8"/>
      <c r="Q281" s="8"/>
      <c r="R281" s="23"/>
      <c r="S281" s="24" t="s">
        <v>321</v>
      </c>
      <c r="T281" s="22"/>
      <c r="U281" s="22"/>
      <c r="V281" s="22"/>
      <c r="W281" s="22">
        <f t="shared" si="62"/>
        <v>0</v>
      </c>
      <c r="Y281" s="31"/>
    </row>
    <row r="282" spans="1:25">
      <c r="A282" s="1"/>
      <c r="B282" s="16"/>
      <c r="C282" s="17" t="s">
        <v>322</v>
      </c>
      <c r="D282" s="18" t="e">
        <f>#REF!</f>
        <v>#REF!</v>
      </c>
      <c r="E282" s="14"/>
      <c r="F282" s="12"/>
      <c r="G282" s="12"/>
      <c r="H282" s="45"/>
      <c r="I282" s="71">
        <f>'DAK PUPR'!I282</f>
        <v>0</v>
      </c>
      <c r="J282" s="71">
        <f>'DAK PUPR'!J282</f>
        <v>0</v>
      </c>
      <c r="K282" s="12"/>
      <c r="L282" s="12">
        <f>'BSPS PEMDA'!D282</f>
        <v>0</v>
      </c>
      <c r="M282" s="12">
        <f>'BSPS PEMDA'!E282</f>
        <v>0</v>
      </c>
      <c r="N282" s="12">
        <f>'RUTILAHU KEMENSOS'!D281</f>
        <v>0</v>
      </c>
      <c r="O282" s="43"/>
      <c r="P282" s="8"/>
      <c r="Q282" s="8"/>
      <c r="R282" s="23"/>
      <c r="S282" s="24" t="s">
        <v>322</v>
      </c>
      <c r="T282" s="22"/>
      <c r="U282" s="22"/>
      <c r="V282" s="22"/>
      <c r="W282" s="22">
        <f t="shared" si="62"/>
        <v>0</v>
      </c>
      <c r="Y282" s="31"/>
    </row>
    <row r="283" spans="1:25">
      <c r="A283" s="1"/>
      <c r="B283" s="16"/>
      <c r="C283" s="17" t="s">
        <v>323</v>
      </c>
      <c r="D283" s="18" t="e">
        <f>#REF!</f>
        <v>#REF!</v>
      </c>
      <c r="E283" s="14"/>
      <c r="F283" s="12"/>
      <c r="G283" s="12"/>
      <c r="H283" s="45"/>
      <c r="I283" s="71">
        <f>'DAK PUPR'!I283</f>
        <v>0</v>
      </c>
      <c r="J283" s="71">
        <f>'DAK PUPR'!J283</f>
        <v>0</v>
      </c>
      <c r="K283" s="12"/>
      <c r="L283" s="12">
        <f>'BSPS PEMDA'!D283</f>
        <v>0</v>
      </c>
      <c r="M283" s="12">
        <f>'BSPS PEMDA'!E283</f>
        <v>0</v>
      </c>
      <c r="N283" s="12">
        <f>'RUTILAHU KEMENSOS'!D282</f>
        <v>0</v>
      </c>
      <c r="O283" s="43"/>
      <c r="P283" s="8"/>
      <c r="Q283" s="8"/>
      <c r="R283" s="23"/>
      <c r="S283" s="24" t="s">
        <v>323</v>
      </c>
      <c r="T283" s="22"/>
      <c r="U283" s="22"/>
      <c r="V283" s="22"/>
      <c r="W283" s="22">
        <f t="shared" si="62"/>
        <v>0</v>
      </c>
      <c r="Y283" s="31"/>
    </row>
    <row r="284" spans="1:25">
      <c r="A284" s="1"/>
      <c r="B284" s="16"/>
      <c r="C284" s="17" t="s">
        <v>324</v>
      </c>
      <c r="D284" s="18" t="e">
        <f>#REF!</f>
        <v>#REF!</v>
      </c>
      <c r="E284" s="14"/>
      <c r="F284" s="12"/>
      <c r="G284" s="12"/>
      <c r="H284" s="45"/>
      <c r="I284" s="71">
        <f>'DAK PUPR'!I284</f>
        <v>0</v>
      </c>
      <c r="J284" s="71">
        <f>'DAK PUPR'!J284</f>
        <v>0</v>
      </c>
      <c r="K284" s="12"/>
      <c r="L284" s="12">
        <f>'BSPS PEMDA'!D284</f>
        <v>0</v>
      </c>
      <c r="M284" s="12">
        <f>'BSPS PEMDA'!E284</f>
        <v>0</v>
      </c>
      <c r="N284" s="12">
        <f>'RUTILAHU KEMENSOS'!D283</f>
        <v>0</v>
      </c>
      <c r="O284" s="43"/>
      <c r="P284" s="8"/>
      <c r="Q284" s="8"/>
      <c r="R284" s="23"/>
      <c r="S284" s="24" t="s">
        <v>324</v>
      </c>
      <c r="T284" s="22"/>
      <c r="U284" s="22"/>
      <c r="V284" s="22"/>
      <c r="W284" s="22">
        <f t="shared" si="62"/>
        <v>0</v>
      </c>
      <c r="Y284" s="31"/>
    </row>
    <row r="285" spans="1:25">
      <c r="A285" s="1"/>
      <c r="B285" s="16"/>
      <c r="C285" s="17" t="s">
        <v>325</v>
      </c>
      <c r="D285" s="18" t="e">
        <f>#REF!</f>
        <v>#REF!</v>
      </c>
      <c r="E285" s="14"/>
      <c r="F285" s="12"/>
      <c r="G285" s="12"/>
      <c r="H285" s="45"/>
      <c r="I285" s="71">
        <f>'DAK PUPR'!I285</f>
        <v>0</v>
      </c>
      <c r="J285" s="71">
        <f>'DAK PUPR'!J285</f>
        <v>0</v>
      </c>
      <c r="K285" s="12"/>
      <c r="L285" s="12">
        <f>'BSPS PEMDA'!D285</f>
        <v>0</v>
      </c>
      <c r="M285" s="12">
        <f>'BSPS PEMDA'!E285</f>
        <v>139</v>
      </c>
      <c r="N285" s="12">
        <f>'RUTILAHU KEMENSOS'!D284</f>
        <v>0</v>
      </c>
      <c r="O285" s="43"/>
      <c r="P285" s="8"/>
      <c r="Q285" s="8"/>
      <c r="R285" s="23"/>
      <c r="S285" s="24" t="s">
        <v>325</v>
      </c>
      <c r="T285" s="22"/>
      <c r="U285" s="22"/>
      <c r="V285" s="22"/>
      <c r="W285" s="22">
        <f t="shared" si="62"/>
        <v>0</v>
      </c>
      <c r="Y285" s="31"/>
    </row>
    <row r="286" spans="1:25">
      <c r="A286" s="1"/>
      <c r="B286" s="16"/>
      <c r="C286" s="17" t="s">
        <v>326</v>
      </c>
      <c r="D286" s="18" t="e">
        <f>#REF!</f>
        <v>#REF!</v>
      </c>
      <c r="E286" s="14"/>
      <c r="F286" s="12"/>
      <c r="G286" s="12"/>
      <c r="H286" s="45"/>
      <c r="I286" s="71">
        <f>'DAK PUPR'!I286</f>
        <v>0</v>
      </c>
      <c r="J286" s="71">
        <f>'DAK PUPR'!J286</f>
        <v>0</v>
      </c>
      <c r="K286" s="12"/>
      <c r="L286" s="12">
        <f>'BSPS PEMDA'!D286</f>
        <v>0</v>
      </c>
      <c r="M286" s="12">
        <f>'BSPS PEMDA'!E286</f>
        <v>10</v>
      </c>
      <c r="N286" s="12">
        <f>'RUTILAHU KEMENSOS'!D285</f>
        <v>0</v>
      </c>
      <c r="O286" s="43"/>
      <c r="P286" s="8"/>
      <c r="Q286" s="8"/>
      <c r="R286" s="23"/>
      <c r="S286" s="24" t="s">
        <v>326</v>
      </c>
      <c r="T286" s="22"/>
      <c r="U286" s="22"/>
      <c r="V286" s="22"/>
      <c r="W286" s="22">
        <f t="shared" si="62"/>
        <v>0</v>
      </c>
      <c r="Y286" s="31"/>
    </row>
    <row r="287" spans="1:25">
      <c r="A287" s="1"/>
      <c r="B287" s="52">
        <v>16</v>
      </c>
      <c r="C287" s="53" t="s">
        <v>15</v>
      </c>
      <c r="D287" s="54" t="e">
        <f>#REF!</f>
        <v>#REF!</v>
      </c>
      <c r="E287" s="54">
        <f t="shared" ref="E287:K287" si="63">SUM(E288:E292)</f>
        <v>0</v>
      </c>
      <c r="F287" s="54">
        <f t="shared" si="63"/>
        <v>0</v>
      </c>
      <c r="G287" s="54">
        <f t="shared" si="63"/>
        <v>0</v>
      </c>
      <c r="H287" s="54">
        <f t="shared" si="63"/>
        <v>0</v>
      </c>
      <c r="I287" s="72">
        <f>'DAK PUPR'!I287</f>
        <v>0</v>
      </c>
      <c r="J287" s="72">
        <f>'DAK PUPR'!J287</f>
        <v>1054</v>
      </c>
      <c r="K287" s="54">
        <f t="shared" si="63"/>
        <v>0</v>
      </c>
      <c r="L287" s="54">
        <f>'BSPS PEMDA'!D287</f>
        <v>0</v>
      </c>
      <c r="M287" s="54">
        <f>'BSPS PEMDA'!E287</f>
        <v>1592</v>
      </c>
      <c r="N287" s="54">
        <f>'RUTILAHU KEMENSOS'!D286</f>
        <v>0</v>
      </c>
      <c r="O287" s="55" t="e">
        <f>SUM(D287:N287)</f>
        <v>#REF!</v>
      </c>
      <c r="P287" s="8"/>
      <c r="Q287" s="8"/>
      <c r="R287" s="62">
        <v>16</v>
      </c>
      <c r="S287" s="63" t="s">
        <v>15</v>
      </c>
      <c r="T287" s="61">
        <f t="shared" ref="T287" si="64">SUM(T288:T292)</f>
        <v>0</v>
      </c>
      <c r="U287" s="61">
        <f t="shared" ref="U287" si="65">SUM(U288:U292)</f>
        <v>0</v>
      </c>
      <c r="V287" s="61">
        <f t="shared" ref="V287" si="66">SUM(V288:V292)</f>
        <v>0</v>
      </c>
      <c r="W287" s="64">
        <f t="shared" si="62"/>
        <v>0</v>
      </c>
      <c r="Y287" s="31" t="e">
        <f>O287+W287</f>
        <v>#REF!</v>
      </c>
    </row>
    <row r="288" spans="1:25">
      <c r="A288" s="1"/>
      <c r="B288" s="16"/>
      <c r="C288" s="51" t="s">
        <v>327</v>
      </c>
      <c r="D288" s="18" t="e">
        <f>#REF!</f>
        <v>#REF!</v>
      </c>
      <c r="E288" s="14"/>
      <c r="F288" s="12"/>
      <c r="G288" s="12"/>
      <c r="H288" s="45"/>
      <c r="I288" s="71">
        <f>'DAK PUPR'!I288</f>
        <v>0</v>
      </c>
      <c r="J288" s="71">
        <f>'DAK PUPR'!J288</f>
        <v>0</v>
      </c>
      <c r="K288" s="12"/>
      <c r="L288" s="12">
        <f>'BSPS PEMDA'!D288</f>
        <v>0</v>
      </c>
      <c r="M288" s="12">
        <f>'BSPS PEMDA'!E288</f>
        <v>110</v>
      </c>
      <c r="N288" s="12">
        <f>'RUTILAHU KEMENSOS'!D287</f>
        <v>0</v>
      </c>
      <c r="O288" s="43"/>
      <c r="P288" s="8"/>
      <c r="Q288" s="8"/>
      <c r="R288" s="23"/>
      <c r="S288" s="24" t="s">
        <v>327</v>
      </c>
      <c r="T288" s="22"/>
      <c r="U288" s="22"/>
      <c r="V288" s="22"/>
      <c r="W288" s="22">
        <f t="shared" si="62"/>
        <v>0</v>
      </c>
      <c r="Y288" s="31"/>
    </row>
    <row r="289" spans="1:25">
      <c r="A289" s="1"/>
      <c r="B289" s="16"/>
      <c r="C289" s="51" t="s">
        <v>328</v>
      </c>
      <c r="D289" s="18" t="e">
        <f>#REF!</f>
        <v>#REF!</v>
      </c>
      <c r="E289" s="14"/>
      <c r="F289" s="12"/>
      <c r="G289" s="12"/>
      <c r="H289" s="45"/>
      <c r="I289" s="71">
        <f>'DAK PUPR'!I289</f>
        <v>0</v>
      </c>
      <c r="J289" s="71">
        <f>'DAK PUPR'!J289</f>
        <v>0</v>
      </c>
      <c r="K289" s="12"/>
      <c r="L289" s="12">
        <f>'BSPS PEMDA'!D289</f>
        <v>0</v>
      </c>
      <c r="M289" s="12">
        <f>'BSPS PEMDA'!E289</f>
        <v>582</v>
      </c>
      <c r="N289" s="12">
        <f>'RUTILAHU KEMENSOS'!D288</f>
        <v>0</v>
      </c>
      <c r="O289" s="43"/>
      <c r="P289" s="8"/>
      <c r="Q289" s="8"/>
      <c r="R289" s="23"/>
      <c r="S289" s="24" t="s">
        <v>328</v>
      </c>
      <c r="T289" s="22"/>
      <c r="U289" s="22"/>
      <c r="V289" s="22"/>
      <c r="W289" s="22">
        <f t="shared" si="62"/>
        <v>0</v>
      </c>
      <c r="Y289" s="31"/>
    </row>
    <row r="290" spans="1:25">
      <c r="A290" s="1"/>
      <c r="B290" s="16"/>
      <c r="C290" s="51" t="s">
        <v>329</v>
      </c>
      <c r="D290" s="18" t="e">
        <f>#REF!</f>
        <v>#REF!</v>
      </c>
      <c r="E290" s="14"/>
      <c r="F290" s="12"/>
      <c r="G290" s="12"/>
      <c r="H290" s="45"/>
      <c r="I290" s="71">
        <f>'DAK PUPR'!I290</f>
        <v>0</v>
      </c>
      <c r="J290" s="71">
        <f>'DAK PUPR'!J290</f>
        <v>564</v>
      </c>
      <c r="K290" s="12"/>
      <c r="L290" s="12">
        <f>'BSPS PEMDA'!D290</f>
        <v>0</v>
      </c>
      <c r="M290" s="12">
        <f>'BSPS PEMDA'!E290</f>
        <v>500</v>
      </c>
      <c r="N290" s="12">
        <f>'RUTILAHU KEMENSOS'!D289</f>
        <v>0</v>
      </c>
      <c r="O290" s="43"/>
      <c r="P290" s="8"/>
      <c r="Q290" s="8"/>
      <c r="R290" s="23"/>
      <c r="S290" s="24" t="s">
        <v>329</v>
      </c>
      <c r="T290" s="22"/>
      <c r="U290" s="22"/>
      <c r="V290" s="22"/>
      <c r="W290" s="22">
        <f t="shared" si="62"/>
        <v>0</v>
      </c>
      <c r="Y290" s="31"/>
    </row>
    <row r="291" spans="1:25">
      <c r="A291" s="1"/>
      <c r="B291" s="16"/>
      <c r="C291" s="51" t="s">
        <v>330</v>
      </c>
      <c r="D291" s="18" t="e">
        <f>#REF!</f>
        <v>#REF!</v>
      </c>
      <c r="E291" s="14"/>
      <c r="F291" s="12"/>
      <c r="G291" s="12"/>
      <c r="H291" s="45"/>
      <c r="I291" s="71">
        <f>'DAK PUPR'!I291</f>
        <v>0</v>
      </c>
      <c r="J291" s="71">
        <f>'DAK PUPR'!J291</f>
        <v>0</v>
      </c>
      <c r="K291" s="12"/>
      <c r="L291" s="12">
        <f>'BSPS PEMDA'!D291</f>
        <v>0</v>
      </c>
      <c r="M291" s="12">
        <f>'BSPS PEMDA'!E291</f>
        <v>0</v>
      </c>
      <c r="N291" s="12">
        <f>'RUTILAHU KEMENSOS'!D290</f>
        <v>0</v>
      </c>
      <c r="O291" s="43"/>
      <c r="P291" s="8"/>
      <c r="Q291" s="8"/>
      <c r="R291" s="23"/>
      <c r="S291" s="24" t="s">
        <v>330</v>
      </c>
      <c r="T291" s="22"/>
      <c r="U291" s="22"/>
      <c r="V291" s="22"/>
      <c r="W291" s="22">
        <f t="shared" si="62"/>
        <v>0</v>
      </c>
      <c r="Y291" s="31"/>
    </row>
    <row r="292" spans="1:25">
      <c r="A292" s="1"/>
      <c r="B292" s="16"/>
      <c r="C292" s="51" t="s">
        <v>331</v>
      </c>
      <c r="D292" s="18" t="e">
        <f>#REF!</f>
        <v>#REF!</v>
      </c>
      <c r="E292" s="14"/>
      <c r="F292" s="12"/>
      <c r="G292" s="12"/>
      <c r="H292" s="45"/>
      <c r="I292" s="71">
        <f>'DAK PUPR'!I292</f>
        <v>0</v>
      </c>
      <c r="J292" s="71">
        <f>'DAK PUPR'!J292</f>
        <v>490</v>
      </c>
      <c r="K292" s="12"/>
      <c r="L292" s="12">
        <f>'BSPS PEMDA'!D292</f>
        <v>0</v>
      </c>
      <c r="M292" s="12">
        <f>'BSPS PEMDA'!E292</f>
        <v>400</v>
      </c>
      <c r="N292" s="12">
        <f>'RUTILAHU KEMENSOS'!D291</f>
        <v>0</v>
      </c>
      <c r="O292" s="43"/>
      <c r="P292" s="8"/>
      <c r="Q292" s="8"/>
      <c r="R292" s="23"/>
      <c r="S292" s="24" t="s">
        <v>331</v>
      </c>
      <c r="T292" s="22"/>
      <c r="U292" s="22"/>
      <c r="V292" s="22"/>
      <c r="W292" s="22">
        <f t="shared" si="62"/>
        <v>0</v>
      </c>
      <c r="Y292" s="31"/>
    </row>
    <row r="293" spans="1:25">
      <c r="A293" s="1"/>
      <c r="B293" s="52">
        <v>17</v>
      </c>
      <c r="C293" s="53" t="s">
        <v>16</v>
      </c>
      <c r="D293" s="54" t="e">
        <f>#REF!</f>
        <v>#REF!</v>
      </c>
      <c r="E293" s="54">
        <f t="shared" ref="E293:K293" si="67">SUM(E294:E303)</f>
        <v>0</v>
      </c>
      <c r="F293" s="54">
        <f t="shared" si="67"/>
        <v>0</v>
      </c>
      <c r="G293" s="54">
        <f t="shared" si="67"/>
        <v>0</v>
      </c>
      <c r="H293" s="54">
        <f t="shared" si="67"/>
        <v>0</v>
      </c>
      <c r="I293" s="72">
        <f>'DAK PUPR'!I293</f>
        <v>0</v>
      </c>
      <c r="J293" s="72">
        <f>'DAK PUPR'!J293</f>
        <v>666</v>
      </c>
      <c r="K293" s="54">
        <f t="shared" si="67"/>
        <v>0</v>
      </c>
      <c r="L293" s="54">
        <f>'BSPS PEMDA'!D293</f>
        <v>1096</v>
      </c>
      <c r="M293" s="54">
        <f>'BSPS PEMDA'!E293</f>
        <v>2047</v>
      </c>
      <c r="N293" s="54">
        <f>'RUTILAHU KEMENSOS'!D292</f>
        <v>0</v>
      </c>
      <c r="O293" s="55" t="e">
        <f>SUM(D293:N293)</f>
        <v>#REF!</v>
      </c>
      <c r="P293" s="8"/>
      <c r="Q293" s="8"/>
      <c r="R293" s="62">
        <v>17</v>
      </c>
      <c r="S293" s="63" t="s">
        <v>16</v>
      </c>
      <c r="T293" s="61">
        <f t="shared" ref="T293" si="68">SUM(T294:T303)</f>
        <v>0</v>
      </c>
      <c r="U293" s="61">
        <f t="shared" ref="U293" si="69">SUM(U294:U303)</f>
        <v>0</v>
      </c>
      <c r="V293" s="61">
        <f t="shared" ref="V293" si="70">SUM(V294:V303)</f>
        <v>0</v>
      </c>
      <c r="W293" s="64">
        <f t="shared" si="62"/>
        <v>0</v>
      </c>
      <c r="Y293" s="31" t="e">
        <f>O293+W293</f>
        <v>#REF!</v>
      </c>
    </row>
    <row r="294" spans="1:25">
      <c r="A294" s="1"/>
      <c r="B294" s="16"/>
      <c r="C294" s="51" t="s">
        <v>340</v>
      </c>
      <c r="D294" s="18" t="e">
        <f>#REF!</f>
        <v>#REF!</v>
      </c>
      <c r="E294" s="14"/>
      <c r="F294" s="12"/>
      <c r="G294" s="12"/>
      <c r="H294" s="45"/>
      <c r="I294" s="71">
        <f>'DAK PUPR'!I294</f>
        <v>0</v>
      </c>
      <c r="J294" s="71">
        <f>'DAK PUPR'!J294</f>
        <v>0</v>
      </c>
      <c r="K294" s="12"/>
      <c r="L294" s="12">
        <f>'BSPS PEMDA'!D294</f>
        <v>0</v>
      </c>
      <c r="M294" s="12">
        <f>'BSPS PEMDA'!E294</f>
        <v>0</v>
      </c>
      <c r="N294" s="12">
        <f>'RUTILAHU KEMENSOS'!D293</f>
        <v>0</v>
      </c>
      <c r="O294" s="43"/>
      <c r="P294" s="8"/>
      <c r="Q294" s="8"/>
      <c r="R294" s="23"/>
      <c r="S294" s="24" t="s">
        <v>340</v>
      </c>
      <c r="T294" s="22"/>
      <c r="U294" s="22"/>
      <c r="V294" s="22"/>
      <c r="W294" s="22">
        <f t="shared" si="62"/>
        <v>0</v>
      </c>
      <c r="Y294" s="31"/>
    </row>
    <row r="295" spans="1:25">
      <c r="A295" s="1"/>
      <c r="B295" s="16"/>
      <c r="C295" s="17" t="s">
        <v>332</v>
      </c>
      <c r="D295" s="18" t="e">
        <f>#REF!</f>
        <v>#REF!</v>
      </c>
      <c r="E295" s="14"/>
      <c r="F295" s="12"/>
      <c r="G295" s="12"/>
      <c r="H295" s="45"/>
      <c r="I295" s="71">
        <f>'DAK PUPR'!I295</f>
        <v>0</v>
      </c>
      <c r="J295" s="71">
        <f>'DAK PUPR'!J295</f>
        <v>0</v>
      </c>
      <c r="K295" s="12"/>
      <c r="L295" s="12">
        <f>'BSPS PEMDA'!D295</f>
        <v>0</v>
      </c>
      <c r="M295" s="12">
        <f>'BSPS PEMDA'!E295</f>
        <v>0</v>
      </c>
      <c r="N295" s="12">
        <f>'RUTILAHU KEMENSOS'!D294</f>
        <v>0</v>
      </c>
      <c r="O295" s="43"/>
      <c r="P295" s="8"/>
      <c r="Q295" s="8"/>
      <c r="R295" s="23"/>
      <c r="S295" s="24" t="s">
        <v>332</v>
      </c>
      <c r="T295" s="22"/>
      <c r="U295" s="22"/>
      <c r="V295" s="22"/>
      <c r="W295" s="22">
        <f t="shared" si="62"/>
        <v>0</v>
      </c>
      <c r="Y295" s="31"/>
    </row>
    <row r="296" spans="1:25">
      <c r="A296" s="1"/>
      <c r="B296" s="16"/>
      <c r="C296" s="17" t="s">
        <v>333</v>
      </c>
      <c r="D296" s="18" t="e">
        <f>#REF!</f>
        <v>#REF!</v>
      </c>
      <c r="E296" s="14"/>
      <c r="F296" s="12"/>
      <c r="G296" s="12"/>
      <c r="H296" s="45"/>
      <c r="I296" s="71">
        <f>'DAK PUPR'!I296</f>
        <v>0</v>
      </c>
      <c r="J296" s="71">
        <f>'DAK PUPR'!J296</f>
        <v>666</v>
      </c>
      <c r="K296" s="12"/>
      <c r="L296" s="12">
        <f>'BSPS PEMDA'!D296</f>
        <v>33</v>
      </c>
      <c r="M296" s="12">
        <f>'BSPS PEMDA'!E296</f>
        <v>25</v>
      </c>
      <c r="N296" s="12">
        <f>'RUTILAHU KEMENSOS'!D295</f>
        <v>0</v>
      </c>
      <c r="O296" s="43"/>
      <c r="P296" s="8"/>
      <c r="Q296" s="8"/>
      <c r="R296" s="23"/>
      <c r="S296" s="24" t="s">
        <v>333</v>
      </c>
      <c r="T296" s="22"/>
      <c r="U296" s="22"/>
      <c r="V296" s="22"/>
      <c r="W296" s="22">
        <f t="shared" si="62"/>
        <v>0</v>
      </c>
      <c r="Y296" s="31"/>
    </row>
    <row r="297" spans="1:25">
      <c r="A297" s="1"/>
      <c r="B297" s="16"/>
      <c r="C297" s="51" t="s">
        <v>574</v>
      </c>
      <c r="D297" s="18" t="e">
        <f>#REF!</f>
        <v>#REF!</v>
      </c>
      <c r="E297" s="14"/>
      <c r="F297" s="12"/>
      <c r="G297" s="12"/>
      <c r="H297" s="45"/>
      <c r="I297" s="71"/>
      <c r="J297" s="71"/>
      <c r="K297" s="12"/>
      <c r="L297" s="12">
        <f>'BSPS PEMDA'!D297</f>
        <v>645</v>
      </c>
      <c r="M297" s="12">
        <f>'BSPS PEMDA'!E297</f>
        <v>1040</v>
      </c>
      <c r="N297" s="12">
        <f>'RUTILAHU KEMENSOS'!D296</f>
        <v>0</v>
      </c>
      <c r="O297" s="43"/>
      <c r="P297" s="8"/>
      <c r="Q297" s="8"/>
      <c r="R297" s="23"/>
      <c r="S297" s="24" t="s">
        <v>574</v>
      </c>
      <c r="T297" s="22"/>
      <c r="U297" s="22"/>
      <c r="V297" s="22"/>
      <c r="W297" s="22">
        <f t="shared" si="62"/>
        <v>0</v>
      </c>
      <c r="Y297" s="31"/>
    </row>
    <row r="298" spans="1:25">
      <c r="A298" s="1"/>
      <c r="B298" s="16"/>
      <c r="C298" s="17" t="s">
        <v>334</v>
      </c>
      <c r="D298" s="18" t="e">
        <f>#REF!</f>
        <v>#REF!</v>
      </c>
      <c r="E298" s="14"/>
      <c r="F298" s="12"/>
      <c r="G298" s="12"/>
      <c r="H298" s="45"/>
      <c r="I298" s="71">
        <f>'DAK PUPR'!I297</f>
        <v>0</v>
      </c>
      <c r="J298" s="71">
        <f>'DAK PUPR'!J297</f>
        <v>0</v>
      </c>
      <c r="K298" s="12"/>
      <c r="L298" s="12">
        <f>'BSPS PEMDA'!D298</f>
        <v>0</v>
      </c>
      <c r="M298" s="12">
        <f>'BSPS PEMDA'!E298</f>
        <v>0</v>
      </c>
      <c r="N298" s="12">
        <f>'RUTILAHU KEMENSOS'!D297</f>
        <v>0</v>
      </c>
      <c r="O298" s="43"/>
      <c r="P298" s="8"/>
      <c r="Q298" s="8"/>
      <c r="R298" s="23"/>
      <c r="S298" s="24" t="s">
        <v>334</v>
      </c>
      <c r="T298" s="22"/>
      <c r="U298" s="22"/>
      <c r="V298" s="22"/>
      <c r="W298" s="22">
        <f t="shared" si="62"/>
        <v>0</v>
      </c>
      <c r="Y298" s="31"/>
    </row>
    <row r="299" spans="1:25">
      <c r="A299" s="1"/>
      <c r="B299" s="16"/>
      <c r="C299" s="17" t="s">
        <v>335</v>
      </c>
      <c r="D299" s="18" t="e">
        <f>#REF!</f>
        <v>#REF!</v>
      </c>
      <c r="E299" s="14"/>
      <c r="F299" s="12"/>
      <c r="G299" s="12"/>
      <c r="H299" s="45"/>
      <c r="I299" s="71">
        <f>'DAK PUPR'!I298</f>
        <v>0</v>
      </c>
      <c r="J299" s="71">
        <f>'DAK PUPR'!J298</f>
        <v>0</v>
      </c>
      <c r="K299" s="12"/>
      <c r="L299" s="12">
        <f>'BSPS PEMDA'!D299</f>
        <v>150</v>
      </c>
      <c r="M299" s="12">
        <f>'BSPS PEMDA'!E299</f>
        <v>0</v>
      </c>
      <c r="N299" s="12">
        <f>'RUTILAHU KEMENSOS'!D298</f>
        <v>0</v>
      </c>
      <c r="O299" s="43"/>
      <c r="P299" s="8"/>
      <c r="Q299" s="8"/>
      <c r="R299" s="23"/>
      <c r="S299" s="24" t="s">
        <v>335</v>
      </c>
      <c r="T299" s="22"/>
      <c r="U299" s="22"/>
      <c r="V299" s="22"/>
      <c r="W299" s="22">
        <f t="shared" si="62"/>
        <v>0</v>
      </c>
      <c r="Y299" s="31"/>
    </row>
    <row r="300" spans="1:25">
      <c r="A300" s="1"/>
      <c r="B300" s="16"/>
      <c r="C300" s="17" t="s">
        <v>336</v>
      </c>
      <c r="D300" s="18" t="e">
        <f>#REF!</f>
        <v>#REF!</v>
      </c>
      <c r="E300" s="14"/>
      <c r="F300" s="12"/>
      <c r="G300" s="12"/>
      <c r="H300" s="45"/>
      <c r="I300" s="71">
        <f>'DAK PUPR'!I299</f>
        <v>0</v>
      </c>
      <c r="J300" s="71">
        <f>'DAK PUPR'!J299</f>
        <v>0</v>
      </c>
      <c r="K300" s="12"/>
      <c r="L300" s="12">
        <f>'BSPS PEMDA'!D300</f>
        <v>0</v>
      </c>
      <c r="M300" s="12">
        <f>'BSPS PEMDA'!E300</f>
        <v>350</v>
      </c>
      <c r="N300" s="12">
        <f>'RUTILAHU KEMENSOS'!D299</f>
        <v>0</v>
      </c>
      <c r="O300" s="43"/>
      <c r="P300" s="8"/>
      <c r="Q300" s="8"/>
      <c r="R300" s="23"/>
      <c r="S300" s="24" t="s">
        <v>336</v>
      </c>
      <c r="T300" s="22"/>
      <c r="U300" s="22"/>
      <c r="V300" s="22"/>
      <c r="W300" s="22">
        <f t="shared" si="62"/>
        <v>0</v>
      </c>
      <c r="Y300" s="31"/>
    </row>
    <row r="301" spans="1:25">
      <c r="A301" s="1"/>
      <c r="B301" s="16"/>
      <c r="C301" s="17" t="s">
        <v>337</v>
      </c>
      <c r="D301" s="18" t="e">
        <f>#REF!</f>
        <v>#REF!</v>
      </c>
      <c r="E301" s="14"/>
      <c r="F301" s="12"/>
      <c r="G301" s="12"/>
      <c r="H301" s="45"/>
      <c r="I301" s="71">
        <f>'DAK PUPR'!I300</f>
        <v>0</v>
      </c>
      <c r="J301" s="71">
        <f>'DAK PUPR'!J300</f>
        <v>0</v>
      </c>
      <c r="K301" s="12"/>
      <c r="L301" s="12">
        <f>'BSPS PEMDA'!D301</f>
        <v>168</v>
      </c>
      <c r="M301" s="12">
        <f>'BSPS PEMDA'!E301</f>
        <v>542</v>
      </c>
      <c r="N301" s="12">
        <f>'RUTILAHU KEMENSOS'!D300</f>
        <v>0</v>
      </c>
      <c r="O301" s="43"/>
      <c r="P301" s="8"/>
      <c r="Q301" s="8"/>
      <c r="R301" s="23"/>
      <c r="S301" s="24" t="s">
        <v>337</v>
      </c>
      <c r="T301" s="22"/>
      <c r="U301" s="22"/>
      <c r="V301" s="22"/>
      <c r="W301" s="22">
        <f t="shared" si="62"/>
        <v>0</v>
      </c>
      <c r="Y301" s="31"/>
    </row>
    <row r="302" spans="1:25">
      <c r="A302" s="1"/>
      <c r="B302" s="16"/>
      <c r="C302" s="17" t="s">
        <v>338</v>
      </c>
      <c r="D302" s="18" t="e">
        <f>#REF!</f>
        <v>#REF!</v>
      </c>
      <c r="E302" s="14"/>
      <c r="F302" s="12"/>
      <c r="G302" s="12"/>
      <c r="H302" s="45"/>
      <c r="I302" s="71">
        <f>'DAK PUPR'!I301</f>
        <v>0</v>
      </c>
      <c r="J302" s="71">
        <f>'DAK PUPR'!J301</f>
        <v>0</v>
      </c>
      <c r="K302" s="12"/>
      <c r="L302" s="12">
        <f>'BSPS PEMDA'!D302</f>
        <v>100</v>
      </c>
      <c r="M302" s="12">
        <f>'BSPS PEMDA'!E302</f>
        <v>60</v>
      </c>
      <c r="N302" s="12">
        <f>'RUTILAHU KEMENSOS'!D301</f>
        <v>0</v>
      </c>
      <c r="O302" s="43"/>
      <c r="P302" s="8"/>
      <c r="Q302" s="8"/>
      <c r="R302" s="23"/>
      <c r="S302" s="24" t="s">
        <v>338</v>
      </c>
      <c r="T302" s="22"/>
      <c r="U302" s="22"/>
      <c r="V302" s="22"/>
      <c r="W302" s="22">
        <f t="shared" si="62"/>
        <v>0</v>
      </c>
      <c r="Y302" s="31"/>
    </row>
    <row r="303" spans="1:25">
      <c r="A303" s="1"/>
      <c r="B303" s="16"/>
      <c r="C303" s="17" t="s">
        <v>339</v>
      </c>
      <c r="D303" s="18" t="e">
        <f>#REF!</f>
        <v>#REF!</v>
      </c>
      <c r="E303" s="14"/>
      <c r="F303" s="12"/>
      <c r="G303" s="12"/>
      <c r="H303" s="45"/>
      <c r="I303" s="71">
        <f>'DAK PUPR'!I302</f>
        <v>0</v>
      </c>
      <c r="J303" s="71">
        <f>'DAK PUPR'!J302</f>
        <v>0</v>
      </c>
      <c r="K303" s="12"/>
      <c r="L303" s="12">
        <f>'BSPS PEMDA'!D303</f>
        <v>0</v>
      </c>
      <c r="M303" s="12">
        <f>'BSPS PEMDA'!E303</f>
        <v>30</v>
      </c>
      <c r="N303" s="12">
        <f>'RUTILAHU KEMENSOS'!D302</f>
        <v>0</v>
      </c>
      <c r="O303" s="43"/>
      <c r="P303" s="8"/>
      <c r="Q303" s="8"/>
      <c r="R303" s="23"/>
      <c r="S303" s="24" t="s">
        <v>339</v>
      </c>
      <c r="T303" s="22"/>
      <c r="U303" s="22"/>
      <c r="V303" s="22"/>
      <c r="W303" s="22">
        <f t="shared" si="62"/>
        <v>0</v>
      </c>
      <c r="Y303" s="31"/>
    </row>
    <row r="304" spans="1:25">
      <c r="A304" s="1"/>
      <c r="B304" s="52">
        <v>18</v>
      </c>
      <c r="C304" s="53" t="s">
        <v>17</v>
      </c>
      <c r="D304" s="54" t="e">
        <f>#REF!</f>
        <v>#REF!</v>
      </c>
      <c r="E304" s="54">
        <f t="shared" ref="E304:K304" si="71">SUM(E305:E314)</f>
        <v>0</v>
      </c>
      <c r="F304" s="54">
        <f t="shared" si="71"/>
        <v>0</v>
      </c>
      <c r="G304" s="54">
        <f t="shared" si="71"/>
        <v>0</v>
      </c>
      <c r="H304" s="54">
        <f t="shared" si="71"/>
        <v>0</v>
      </c>
      <c r="I304" s="72">
        <f>'DAK PUPR'!I303</f>
        <v>408</v>
      </c>
      <c r="J304" s="72">
        <f>'DAK PUPR'!J303</f>
        <v>2786</v>
      </c>
      <c r="K304" s="54">
        <f t="shared" si="71"/>
        <v>0</v>
      </c>
      <c r="L304" s="54">
        <f>'BSPS PEMDA'!D304</f>
        <v>10</v>
      </c>
      <c r="M304" s="54">
        <f>'BSPS PEMDA'!E304</f>
        <v>625</v>
      </c>
      <c r="N304" s="54">
        <f>'RUTILAHU KEMENSOS'!D303</f>
        <v>0</v>
      </c>
      <c r="O304" s="55" t="e">
        <f>SUM(D304:N304)</f>
        <v>#REF!</v>
      </c>
      <c r="P304" s="8"/>
      <c r="Q304" s="8"/>
      <c r="R304" s="62">
        <v>18</v>
      </c>
      <c r="S304" s="63" t="s">
        <v>17</v>
      </c>
      <c r="T304" s="61">
        <f t="shared" ref="T304" si="72">SUM(T305:T314)</f>
        <v>0</v>
      </c>
      <c r="U304" s="61">
        <f t="shared" ref="U304" si="73">SUM(U305:U314)</f>
        <v>0</v>
      </c>
      <c r="V304" s="61">
        <f t="shared" ref="V304" si="74">SUM(V305:V314)</f>
        <v>0</v>
      </c>
      <c r="W304" s="64">
        <f t="shared" si="62"/>
        <v>0</v>
      </c>
      <c r="Y304" s="31" t="e">
        <f>O304+W304</f>
        <v>#REF!</v>
      </c>
    </row>
    <row r="305" spans="1:25">
      <c r="A305" s="1"/>
      <c r="B305" s="16"/>
      <c r="C305" s="51" t="s">
        <v>341</v>
      </c>
      <c r="D305" s="18" t="e">
        <f>#REF!</f>
        <v>#REF!</v>
      </c>
      <c r="E305" s="14"/>
      <c r="F305" s="12"/>
      <c r="G305" s="12"/>
      <c r="H305" s="45"/>
      <c r="I305" s="71">
        <f>'DAK PUPR'!I304</f>
        <v>0</v>
      </c>
      <c r="J305" s="71">
        <f>'DAK PUPR'!J304</f>
        <v>0</v>
      </c>
      <c r="K305" s="12"/>
      <c r="L305" s="12">
        <f>'BSPS PEMDA'!D305</f>
        <v>0</v>
      </c>
      <c r="M305" s="12">
        <f>'BSPS PEMDA'!E305</f>
        <v>33</v>
      </c>
      <c r="N305" s="12">
        <f>'RUTILAHU KEMENSOS'!D304</f>
        <v>0</v>
      </c>
      <c r="O305" s="43"/>
      <c r="P305" s="8"/>
      <c r="Q305" s="8"/>
      <c r="R305" s="23"/>
      <c r="S305" s="24" t="s">
        <v>341</v>
      </c>
      <c r="T305" s="22"/>
      <c r="U305" s="22"/>
      <c r="V305" s="22"/>
      <c r="W305" s="22">
        <f t="shared" si="62"/>
        <v>0</v>
      </c>
      <c r="Y305" s="31"/>
    </row>
    <row r="306" spans="1:25">
      <c r="A306" s="1"/>
      <c r="B306" s="16"/>
      <c r="C306" s="51" t="s">
        <v>342</v>
      </c>
      <c r="D306" s="18" t="e">
        <f>#REF!</f>
        <v>#REF!</v>
      </c>
      <c r="E306" s="14"/>
      <c r="F306" s="12"/>
      <c r="G306" s="12"/>
      <c r="H306" s="45"/>
      <c r="I306" s="71">
        <f>'DAK PUPR'!I305</f>
        <v>168</v>
      </c>
      <c r="J306" s="71">
        <f>'DAK PUPR'!J305</f>
        <v>527</v>
      </c>
      <c r="K306" s="12"/>
      <c r="L306" s="12">
        <f>'BSPS PEMDA'!D306</f>
        <v>0</v>
      </c>
      <c r="M306" s="12">
        <f>'BSPS PEMDA'!E306</f>
        <v>66</v>
      </c>
      <c r="N306" s="12">
        <f>'RUTILAHU KEMENSOS'!D305</f>
        <v>0</v>
      </c>
      <c r="O306" s="43"/>
      <c r="P306" s="8"/>
      <c r="Q306" s="8"/>
      <c r="R306" s="23"/>
      <c r="S306" s="24" t="s">
        <v>342</v>
      </c>
      <c r="T306" s="22"/>
      <c r="U306" s="22"/>
      <c r="V306" s="22"/>
      <c r="W306" s="22">
        <f t="shared" si="62"/>
        <v>0</v>
      </c>
      <c r="Y306" s="31"/>
    </row>
    <row r="307" spans="1:25">
      <c r="A307" s="1"/>
      <c r="B307" s="16"/>
      <c r="C307" s="51" t="s">
        <v>343</v>
      </c>
      <c r="D307" s="18" t="e">
        <f>#REF!</f>
        <v>#REF!</v>
      </c>
      <c r="E307" s="14"/>
      <c r="F307" s="12"/>
      <c r="G307" s="12"/>
      <c r="H307" s="45"/>
      <c r="I307" s="71">
        <f>'DAK PUPR'!I306</f>
        <v>0</v>
      </c>
      <c r="J307" s="71">
        <f>'DAK PUPR'!J306</f>
        <v>0</v>
      </c>
      <c r="K307" s="12"/>
      <c r="L307" s="12">
        <f>'BSPS PEMDA'!D307</f>
        <v>0</v>
      </c>
      <c r="M307" s="12">
        <f>'BSPS PEMDA'!E307</f>
        <v>0</v>
      </c>
      <c r="N307" s="12">
        <f>'RUTILAHU KEMENSOS'!D306</f>
        <v>0</v>
      </c>
      <c r="O307" s="43"/>
      <c r="P307" s="8"/>
      <c r="Q307" s="8"/>
      <c r="R307" s="23"/>
      <c r="S307" s="24" t="s">
        <v>343</v>
      </c>
      <c r="T307" s="22"/>
      <c r="U307" s="22"/>
      <c r="V307" s="22"/>
      <c r="W307" s="22">
        <f t="shared" si="62"/>
        <v>0</v>
      </c>
      <c r="Y307" s="31"/>
    </row>
    <row r="308" spans="1:25">
      <c r="A308" s="1"/>
      <c r="B308" s="16"/>
      <c r="C308" s="51" t="s">
        <v>348</v>
      </c>
      <c r="D308" s="18" t="e">
        <f>#REF!</f>
        <v>#REF!</v>
      </c>
      <c r="E308" s="14"/>
      <c r="F308" s="12"/>
      <c r="G308" s="12"/>
      <c r="H308" s="45"/>
      <c r="I308" s="71">
        <f>'DAK PUPR'!I307</f>
        <v>0</v>
      </c>
      <c r="J308" s="71">
        <f>'DAK PUPR'!J307</f>
        <v>650</v>
      </c>
      <c r="K308" s="12"/>
      <c r="L308" s="12">
        <f>'BSPS PEMDA'!D308</f>
        <v>10</v>
      </c>
      <c r="M308" s="12">
        <f>'BSPS PEMDA'!E308</f>
        <v>386</v>
      </c>
      <c r="N308" s="12">
        <f>'RUTILAHU KEMENSOS'!D307</f>
        <v>0</v>
      </c>
      <c r="O308" s="43"/>
      <c r="P308" s="8"/>
      <c r="Q308" s="8"/>
      <c r="R308" s="23"/>
      <c r="S308" s="24" t="s">
        <v>348</v>
      </c>
      <c r="T308" s="22"/>
      <c r="U308" s="22"/>
      <c r="V308" s="22"/>
      <c r="W308" s="22">
        <f t="shared" si="62"/>
        <v>0</v>
      </c>
      <c r="Y308" s="31"/>
    </row>
    <row r="309" spans="1:25">
      <c r="A309" s="1"/>
      <c r="B309" s="16"/>
      <c r="C309" s="51" t="s">
        <v>344</v>
      </c>
      <c r="D309" s="18" t="e">
        <f>#REF!</f>
        <v>#REF!</v>
      </c>
      <c r="E309" s="14"/>
      <c r="F309" s="12"/>
      <c r="G309" s="12"/>
      <c r="H309" s="45"/>
      <c r="I309" s="71">
        <f>'DAK PUPR'!I308</f>
        <v>50</v>
      </c>
      <c r="J309" s="71">
        <f>'DAK PUPR'!J308</f>
        <v>218</v>
      </c>
      <c r="K309" s="12"/>
      <c r="L309" s="12">
        <f>'BSPS PEMDA'!D309</f>
        <v>0</v>
      </c>
      <c r="M309" s="12">
        <f>'BSPS PEMDA'!E309</f>
        <v>50</v>
      </c>
      <c r="N309" s="12">
        <f>'RUTILAHU KEMENSOS'!D308</f>
        <v>0</v>
      </c>
      <c r="O309" s="43"/>
      <c r="P309" s="8"/>
      <c r="Q309" s="8"/>
      <c r="R309" s="23"/>
      <c r="S309" s="24" t="s">
        <v>344</v>
      </c>
      <c r="T309" s="22"/>
      <c r="U309" s="22"/>
      <c r="V309" s="22"/>
      <c r="W309" s="22">
        <f t="shared" si="62"/>
        <v>0</v>
      </c>
      <c r="Y309" s="31"/>
    </row>
    <row r="310" spans="1:25">
      <c r="A310" s="1"/>
      <c r="B310" s="16"/>
      <c r="C310" s="51" t="s">
        <v>345</v>
      </c>
      <c r="D310" s="18" t="e">
        <f>#REF!</f>
        <v>#REF!</v>
      </c>
      <c r="E310" s="14"/>
      <c r="F310" s="12"/>
      <c r="G310" s="12"/>
      <c r="H310" s="45"/>
      <c r="I310" s="71">
        <f>'DAK PUPR'!I309</f>
        <v>50</v>
      </c>
      <c r="J310" s="71">
        <f>'DAK PUPR'!J309</f>
        <v>254</v>
      </c>
      <c r="K310" s="12"/>
      <c r="L310" s="12">
        <f>'BSPS PEMDA'!D310</f>
        <v>0</v>
      </c>
      <c r="M310" s="12">
        <f>'BSPS PEMDA'!E310</f>
        <v>0</v>
      </c>
      <c r="N310" s="12">
        <f>'RUTILAHU KEMENSOS'!D309</f>
        <v>0</v>
      </c>
      <c r="O310" s="43"/>
      <c r="P310" s="8"/>
      <c r="Q310" s="8"/>
      <c r="R310" s="23"/>
      <c r="S310" s="24" t="s">
        <v>345</v>
      </c>
      <c r="T310" s="22"/>
      <c r="U310" s="22"/>
      <c r="V310" s="22"/>
      <c r="W310" s="22">
        <f t="shared" si="62"/>
        <v>0</v>
      </c>
      <c r="Y310" s="31"/>
    </row>
    <row r="311" spans="1:25">
      <c r="A311" s="1"/>
      <c r="B311" s="16"/>
      <c r="C311" s="51" t="s">
        <v>571</v>
      </c>
      <c r="D311" s="18" t="e">
        <f>#REF!</f>
        <v>#REF!</v>
      </c>
      <c r="E311" s="14"/>
      <c r="F311" s="12"/>
      <c r="G311" s="12"/>
      <c r="H311" s="45"/>
      <c r="I311" s="71">
        <f>'DAK PUPR'!I310</f>
        <v>0</v>
      </c>
      <c r="J311" s="71">
        <f>'DAK PUPR'!J310</f>
        <v>532</v>
      </c>
      <c r="K311" s="12"/>
      <c r="L311" s="12">
        <f>'BSPS PEMDA'!D311</f>
        <v>0</v>
      </c>
      <c r="M311" s="12">
        <f>'BSPS PEMDA'!E311</f>
        <v>0</v>
      </c>
      <c r="N311" s="12">
        <f>'RUTILAHU KEMENSOS'!D310</f>
        <v>0</v>
      </c>
      <c r="O311" s="43"/>
      <c r="P311" s="8"/>
      <c r="Q311" s="8"/>
      <c r="R311" s="23"/>
      <c r="S311" s="24" t="s">
        <v>345</v>
      </c>
      <c r="T311" s="22"/>
      <c r="U311" s="22"/>
      <c r="V311" s="22"/>
      <c r="W311" s="22">
        <f t="shared" si="62"/>
        <v>0</v>
      </c>
      <c r="Y311" s="31"/>
    </row>
    <row r="312" spans="1:25">
      <c r="A312" s="1"/>
      <c r="B312" s="16"/>
      <c r="C312" s="51" t="s">
        <v>346</v>
      </c>
      <c r="D312" s="18" t="e">
        <f>#REF!</f>
        <v>#REF!</v>
      </c>
      <c r="E312" s="14"/>
      <c r="F312" s="12"/>
      <c r="G312" s="12"/>
      <c r="H312" s="45"/>
      <c r="I312" s="71">
        <f>'DAK PUPR'!I311</f>
        <v>0</v>
      </c>
      <c r="J312" s="71">
        <f>'DAK PUPR'!J311</f>
        <v>340</v>
      </c>
      <c r="K312" s="12"/>
      <c r="L312" s="12">
        <f>'BSPS PEMDA'!D312</f>
        <v>0</v>
      </c>
      <c r="M312" s="12">
        <f>'BSPS PEMDA'!E312</f>
        <v>0</v>
      </c>
      <c r="N312" s="12">
        <f>'RUTILAHU KEMENSOS'!D311</f>
        <v>0</v>
      </c>
      <c r="O312" s="43"/>
      <c r="P312" s="8"/>
      <c r="Q312" s="8"/>
      <c r="R312" s="23"/>
      <c r="S312" s="24" t="s">
        <v>346</v>
      </c>
      <c r="T312" s="22"/>
      <c r="U312" s="22"/>
      <c r="V312" s="22"/>
      <c r="W312" s="22">
        <f t="shared" si="62"/>
        <v>0</v>
      </c>
      <c r="Y312" s="31"/>
    </row>
    <row r="313" spans="1:25">
      <c r="A313" s="1"/>
      <c r="B313" s="16"/>
      <c r="C313" s="51" t="s">
        <v>349</v>
      </c>
      <c r="D313" s="18" t="e">
        <f>#REF!</f>
        <v>#REF!</v>
      </c>
      <c r="E313" s="14"/>
      <c r="F313" s="12"/>
      <c r="G313" s="12"/>
      <c r="H313" s="45"/>
      <c r="I313" s="71">
        <f>'DAK PUPR'!I312</f>
        <v>0</v>
      </c>
      <c r="J313" s="71">
        <f>'DAK PUPR'!J312</f>
        <v>0</v>
      </c>
      <c r="K313" s="12"/>
      <c r="L313" s="12">
        <f>'BSPS PEMDA'!D313</f>
        <v>0</v>
      </c>
      <c r="M313" s="12">
        <f>'BSPS PEMDA'!E313</f>
        <v>90</v>
      </c>
      <c r="N313" s="12">
        <f>'RUTILAHU KEMENSOS'!D312</f>
        <v>0</v>
      </c>
      <c r="O313" s="43"/>
      <c r="P313" s="8"/>
      <c r="Q313" s="8"/>
      <c r="R313" s="23"/>
      <c r="S313" s="24" t="s">
        <v>349</v>
      </c>
      <c r="T313" s="22"/>
      <c r="U313" s="22"/>
      <c r="V313" s="22"/>
      <c r="W313" s="22">
        <f t="shared" si="62"/>
        <v>0</v>
      </c>
      <c r="Y313" s="31"/>
    </row>
    <row r="314" spans="1:25">
      <c r="A314" s="1"/>
      <c r="B314" s="16"/>
      <c r="C314" s="51" t="s">
        <v>347</v>
      </c>
      <c r="D314" s="18" t="e">
        <f>#REF!</f>
        <v>#REF!</v>
      </c>
      <c r="E314" s="14"/>
      <c r="F314" s="12"/>
      <c r="G314" s="12"/>
      <c r="H314" s="45"/>
      <c r="I314" s="71">
        <f>'DAK PUPR'!I313</f>
        <v>140</v>
      </c>
      <c r="J314" s="71">
        <f>'DAK PUPR'!J313</f>
        <v>265</v>
      </c>
      <c r="K314" s="12"/>
      <c r="L314" s="12">
        <f>'BSPS PEMDA'!D314</f>
        <v>0</v>
      </c>
      <c r="M314" s="12">
        <f>'BSPS PEMDA'!E314</f>
        <v>0</v>
      </c>
      <c r="N314" s="12">
        <f>'RUTILAHU KEMENSOS'!D313</f>
        <v>0</v>
      </c>
      <c r="O314" s="43"/>
      <c r="P314" s="8"/>
      <c r="Q314" s="8"/>
      <c r="R314" s="23"/>
      <c r="S314" s="24" t="s">
        <v>347</v>
      </c>
      <c r="T314" s="22"/>
      <c r="U314" s="22"/>
      <c r="V314" s="22"/>
      <c r="W314" s="22">
        <f t="shared" si="62"/>
        <v>0</v>
      </c>
      <c r="Y314" s="31"/>
    </row>
    <row r="315" spans="1:25">
      <c r="A315" s="1"/>
      <c r="B315" s="52">
        <v>19</v>
      </c>
      <c r="C315" s="53" t="s">
        <v>18</v>
      </c>
      <c r="D315" s="54" t="e">
        <f>#REF!</f>
        <v>#REF!</v>
      </c>
      <c r="E315" s="54">
        <f t="shared" ref="E315:K315" si="75">SUM(E316:E337)</f>
        <v>0</v>
      </c>
      <c r="F315" s="54">
        <f t="shared" si="75"/>
        <v>0</v>
      </c>
      <c r="G315" s="54">
        <f t="shared" si="75"/>
        <v>0</v>
      </c>
      <c r="H315" s="54">
        <f t="shared" si="75"/>
        <v>0</v>
      </c>
      <c r="I315" s="72">
        <f>'DAK PUPR'!I314</f>
        <v>310</v>
      </c>
      <c r="J315" s="72">
        <f>'DAK PUPR'!J314</f>
        <v>4068</v>
      </c>
      <c r="K315" s="54">
        <f t="shared" si="75"/>
        <v>0</v>
      </c>
      <c r="L315" s="54">
        <f>'BSPS PEMDA'!D315</f>
        <v>1013</v>
      </c>
      <c r="M315" s="54">
        <f>'BSPS PEMDA'!E315</f>
        <v>5097</v>
      </c>
      <c r="N315" s="54">
        <f>'RUTILAHU KEMENSOS'!D314</f>
        <v>0</v>
      </c>
      <c r="O315" s="55" t="e">
        <f>SUM(D315:N315)</f>
        <v>#REF!</v>
      </c>
      <c r="P315" s="8"/>
      <c r="Q315" s="8"/>
      <c r="R315" s="62">
        <v>19</v>
      </c>
      <c r="S315" s="63" t="s">
        <v>18</v>
      </c>
      <c r="T315" s="61">
        <f t="shared" ref="T315" si="76">SUM(T316:T337)</f>
        <v>0</v>
      </c>
      <c r="U315" s="61">
        <f t="shared" ref="U315" si="77">SUM(U316:U337)</f>
        <v>0</v>
      </c>
      <c r="V315" s="61">
        <f t="shared" ref="V315" si="78">SUM(V316:V337)</f>
        <v>0</v>
      </c>
      <c r="W315" s="64">
        <f t="shared" si="62"/>
        <v>0</v>
      </c>
      <c r="Y315" s="31" t="e">
        <f>O315+W315</f>
        <v>#REF!</v>
      </c>
    </row>
    <row r="316" spans="1:25">
      <c r="A316" s="1"/>
      <c r="B316" s="16"/>
      <c r="C316" s="51" t="s">
        <v>350</v>
      </c>
      <c r="D316" s="18" t="e">
        <f>#REF!</f>
        <v>#REF!</v>
      </c>
      <c r="E316" s="14"/>
      <c r="F316" s="12"/>
      <c r="G316" s="12"/>
      <c r="H316" s="45"/>
      <c r="I316" s="71">
        <f>'DAK PUPR'!I315</f>
        <v>50</v>
      </c>
      <c r="J316" s="71">
        <f>'DAK PUPR'!J315</f>
        <v>228</v>
      </c>
      <c r="K316" s="12"/>
      <c r="L316" s="12">
        <f>'BSPS PEMDA'!D316</f>
        <v>0</v>
      </c>
      <c r="M316" s="12">
        <f>'BSPS PEMDA'!E316</f>
        <v>0</v>
      </c>
      <c r="N316" s="12">
        <f>'RUTILAHU KEMENSOS'!D315</f>
        <v>0</v>
      </c>
      <c r="O316" s="43"/>
      <c r="P316" s="8"/>
      <c r="Q316" s="8"/>
      <c r="R316" s="23"/>
      <c r="S316" s="24" t="s">
        <v>350</v>
      </c>
      <c r="T316" s="22"/>
      <c r="U316" s="22"/>
      <c r="V316" s="22"/>
      <c r="W316" s="22">
        <f t="shared" si="62"/>
        <v>0</v>
      </c>
      <c r="Y316" s="31"/>
    </row>
    <row r="317" spans="1:25">
      <c r="A317" s="1"/>
      <c r="B317" s="16"/>
      <c r="C317" s="17" t="s">
        <v>351</v>
      </c>
      <c r="D317" s="18" t="e">
        <f>#REF!</f>
        <v>#REF!</v>
      </c>
      <c r="E317" s="14"/>
      <c r="F317" s="12"/>
      <c r="G317" s="12"/>
      <c r="H317" s="45"/>
      <c r="I317" s="71">
        <f>'DAK PUPR'!I316</f>
        <v>0</v>
      </c>
      <c r="J317" s="71">
        <f>'DAK PUPR'!J316</f>
        <v>852</v>
      </c>
      <c r="K317" s="12"/>
      <c r="L317" s="12">
        <f>'BSPS PEMDA'!D317</f>
        <v>0</v>
      </c>
      <c r="M317" s="12">
        <f>'BSPS PEMDA'!E317</f>
        <v>0</v>
      </c>
      <c r="N317" s="12">
        <f>'RUTILAHU KEMENSOS'!D316</f>
        <v>0</v>
      </c>
      <c r="O317" s="43"/>
      <c r="P317" s="8"/>
      <c r="Q317" s="8"/>
      <c r="R317" s="23"/>
      <c r="S317" s="24" t="s">
        <v>351</v>
      </c>
      <c r="T317" s="22"/>
      <c r="U317" s="22"/>
      <c r="V317" s="22"/>
      <c r="W317" s="22">
        <f t="shared" si="62"/>
        <v>0</v>
      </c>
      <c r="Y317" s="31"/>
    </row>
    <row r="318" spans="1:25">
      <c r="A318" s="1"/>
      <c r="B318" s="16"/>
      <c r="C318" s="17" t="s">
        <v>352</v>
      </c>
      <c r="D318" s="18" t="e">
        <f>#REF!</f>
        <v>#REF!</v>
      </c>
      <c r="E318" s="14"/>
      <c r="F318" s="12"/>
      <c r="G318" s="12"/>
      <c r="H318" s="45"/>
      <c r="I318" s="71">
        <f>'DAK PUPR'!I317</f>
        <v>0</v>
      </c>
      <c r="J318" s="71">
        <f>'DAK PUPR'!J317</f>
        <v>226</v>
      </c>
      <c r="K318" s="12"/>
      <c r="L318" s="12">
        <f>'BSPS PEMDA'!D318</f>
        <v>0</v>
      </c>
      <c r="M318" s="12">
        <f>'BSPS PEMDA'!E318</f>
        <v>0</v>
      </c>
      <c r="N318" s="12">
        <f>'RUTILAHU KEMENSOS'!D317</f>
        <v>0</v>
      </c>
      <c r="O318" s="43"/>
      <c r="P318" s="8"/>
      <c r="Q318" s="8"/>
      <c r="R318" s="23"/>
      <c r="S318" s="24" t="s">
        <v>352</v>
      </c>
      <c r="T318" s="22"/>
      <c r="U318" s="22"/>
      <c r="V318" s="22"/>
      <c r="W318" s="22">
        <f t="shared" si="62"/>
        <v>0</v>
      </c>
      <c r="Y318" s="31"/>
    </row>
    <row r="319" spans="1:25">
      <c r="A319" s="1"/>
      <c r="B319" s="16"/>
      <c r="C319" s="17" t="s">
        <v>353</v>
      </c>
      <c r="D319" s="18" t="e">
        <f>#REF!</f>
        <v>#REF!</v>
      </c>
      <c r="E319" s="14"/>
      <c r="F319" s="12"/>
      <c r="G319" s="12"/>
      <c r="H319" s="45"/>
      <c r="I319" s="71">
        <f>'DAK PUPR'!I318</f>
        <v>0</v>
      </c>
      <c r="J319" s="71">
        <f>'DAK PUPR'!J318</f>
        <v>0</v>
      </c>
      <c r="K319" s="12"/>
      <c r="L319" s="12">
        <f>'BSPS PEMDA'!D319</f>
        <v>0</v>
      </c>
      <c r="M319" s="12">
        <f>'BSPS PEMDA'!E319</f>
        <v>0</v>
      </c>
      <c r="N319" s="12">
        <f>'RUTILAHU KEMENSOS'!D318</f>
        <v>0</v>
      </c>
      <c r="O319" s="43"/>
      <c r="P319" s="8"/>
      <c r="Q319" s="8"/>
      <c r="R319" s="23"/>
      <c r="S319" s="24" t="s">
        <v>353</v>
      </c>
      <c r="T319" s="22"/>
      <c r="U319" s="22"/>
      <c r="V319" s="22"/>
      <c r="W319" s="22">
        <f t="shared" si="62"/>
        <v>0</v>
      </c>
      <c r="Y319" s="31"/>
    </row>
    <row r="320" spans="1:25">
      <c r="A320" s="1"/>
      <c r="B320" s="16"/>
      <c r="C320" s="17" t="s">
        <v>354</v>
      </c>
      <c r="D320" s="18" t="e">
        <f>#REF!</f>
        <v>#REF!</v>
      </c>
      <c r="E320" s="14"/>
      <c r="F320" s="12"/>
      <c r="G320" s="12"/>
      <c r="H320" s="45"/>
      <c r="I320" s="71">
        <f>'DAK PUPR'!I319</f>
        <v>0</v>
      </c>
      <c r="J320" s="71">
        <f>'DAK PUPR'!J319</f>
        <v>0</v>
      </c>
      <c r="K320" s="12"/>
      <c r="L320" s="12">
        <f>'BSPS PEMDA'!D320</f>
        <v>0</v>
      </c>
      <c r="M320" s="12">
        <f>'BSPS PEMDA'!E320</f>
        <v>0</v>
      </c>
      <c r="N320" s="12">
        <f>'RUTILAHU KEMENSOS'!D319</f>
        <v>0</v>
      </c>
      <c r="O320" s="43"/>
      <c r="P320" s="8"/>
      <c r="Q320" s="8"/>
      <c r="R320" s="23"/>
      <c r="S320" s="24" t="s">
        <v>354</v>
      </c>
      <c r="T320" s="22"/>
      <c r="U320" s="22"/>
      <c r="V320" s="22"/>
      <c r="W320" s="22">
        <f t="shared" si="62"/>
        <v>0</v>
      </c>
      <c r="Y320" s="31"/>
    </row>
    <row r="321" spans="1:25">
      <c r="A321" s="1"/>
      <c r="B321" s="16"/>
      <c r="C321" s="17" t="s">
        <v>355</v>
      </c>
      <c r="D321" s="18" t="e">
        <f>#REF!</f>
        <v>#REF!</v>
      </c>
      <c r="E321" s="14"/>
      <c r="F321" s="12"/>
      <c r="G321" s="12"/>
      <c r="H321" s="45"/>
      <c r="I321" s="71">
        <f>'DAK PUPR'!I320</f>
        <v>0</v>
      </c>
      <c r="J321" s="71">
        <f>'DAK PUPR'!J320</f>
        <v>0</v>
      </c>
      <c r="K321" s="12"/>
      <c r="L321" s="12">
        <f>'BSPS PEMDA'!D321</f>
        <v>0</v>
      </c>
      <c r="M321" s="12">
        <f>'BSPS PEMDA'!E321</f>
        <v>104</v>
      </c>
      <c r="N321" s="12">
        <f>'RUTILAHU KEMENSOS'!D320</f>
        <v>0</v>
      </c>
      <c r="O321" s="43"/>
      <c r="P321" s="8"/>
      <c r="Q321" s="8"/>
      <c r="R321" s="23"/>
      <c r="S321" s="24" t="s">
        <v>355</v>
      </c>
      <c r="T321" s="22"/>
      <c r="U321" s="22"/>
      <c r="V321" s="22"/>
      <c r="W321" s="22">
        <f t="shared" si="62"/>
        <v>0</v>
      </c>
      <c r="Y321" s="31"/>
    </row>
    <row r="322" spans="1:25">
      <c r="A322" s="1"/>
      <c r="B322" s="16"/>
      <c r="C322" s="17" t="s">
        <v>356</v>
      </c>
      <c r="D322" s="18" t="e">
        <f>#REF!</f>
        <v>#REF!</v>
      </c>
      <c r="E322" s="14"/>
      <c r="F322" s="12"/>
      <c r="G322" s="12"/>
      <c r="H322" s="45"/>
      <c r="I322" s="71">
        <f>'DAK PUPR'!I321</f>
        <v>50</v>
      </c>
      <c r="J322" s="71">
        <f>'DAK PUPR'!J321</f>
        <v>153</v>
      </c>
      <c r="K322" s="12"/>
      <c r="L322" s="12">
        <f>'BSPS PEMDA'!D322</f>
        <v>0</v>
      </c>
      <c r="M322" s="12">
        <f>'BSPS PEMDA'!E322</f>
        <v>0</v>
      </c>
      <c r="N322" s="12">
        <f>'RUTILAHU KEMENSOS'!D321</f>
        <v>0</v>
      </c>
      <c r="O322" s="43"/>
      <c r="P322" s="8"/>
      <c r="Q322" s="8"/>
      <c r="R322" s="23"/>
      <c r="S322" s="24" t="s">
        <v>356</v>
      </c>
      <c r="T322" s="22"/>
      <c r="U322" s="22"/>
      <c r="V322" s="22"/>
      <c r="W322" s="22">
        <f t="shared" si="62"/>
        <v>0</v>
      </c>
      <c r="Y322" s="31"/>
    </row>
    <row r="323" spans="1:25">
      <c r="A323" s="1"/>
      <c r="B323" s="16"/>
      <c r="C323" s="17" t="s">
        <v>357</v>
      </c>
      <c r="D323" s="18" t="e">
        <f>#REF!</f>
        <v>#REF!</v>
      </c>
      <c r="E323" s="14"/>
      <c r="F323" s="12"/>
      <c r="G323" s="12"/>
      <c r="H323" s="45"/>
      <c r="I323" s="71">
        <f>'DAK PUPR'!I322</f>
        <v>50</v>
      </c>
      <c r="J323" s="71">
        <f>'DAK PUPR'!J322</f>
        <v>487</v>
      </c>
      <c r="K323" s="12"/>
      <c r="L323" s="12">
        <f>'BSPS PEMDA'!D323</f>
        <v>463</v>
      </c>
      <c r="M323" s="12">
        <f>'BSPS PEMDA'!E323</f>
        <v>487</v>
      </c>
      <c r="N323" s="12">
        <f>'RUTILAHU KEMENSOS'!D322</f>
        <v>0</v>
      </c>
      <c r="O323" s="43"/>
      <c r="P323" s="8"/>
      <c r="Q323" s="8"/>
      <c r="R323" s="23"/>
      <c r="S323" s="24" t="s">
        <v>357</v>
      </c>
      <c r="T323" s="22"/>
      <c r="U323" s="22"/>
      <c r="V323" s="22"/>
      <c r="W323" s="22">
        <f t="shared" si="62"/>
        <v>0</v>
      </c>
      <c r="Y323" s="31"/>
    </row>
    <row r="324" spans="1:25">
      <c r="A324" s="1"/>
      <c r="B324" s="16"/>
      <c r="C324" s="17" t="s">
        <v>358</v>
      </c>
      <c r="D324" s="18" t="e">
        <f>#REF!</f>
        <v>#REF!</v>
      </c>
      <c r="E324" s="14"/>
      <c r="F324" s="12"/>
      <c r="G324" s="12"/>
      <c r="H324" s="45"/>
      <c r="I324" s="71">
        <f>'DAK PUPR'!I323</f>
        <v>50</v>
      </c>
      <c r="J324" s="71">
        <f>'DAK PUPR'!J323</f>
        <v>184</v>
      </c>
      <c r="K324" s="12"/>
      <c r="L324" s="12">
        <f>'BSPS PEMDA'!D324</f>
        <v>283</v>
      </c>
      <c r="M324" s="12">
        <f>'BSPS PEMDA'!E324</f>
        <v>0</v>
      </c>
      <c r="N324" s="12">
        <f>'RUTILAHU KEMENSOS'!D323</f>
        <v>0</v>
      </c>
      <c r="O324" s="43"/>
      <c r="P324" s="8"/>
      <c r="Q324" s="8"/>
      <c r="R324" s="23"/>
      <c r="S324" s="24" t="s">
        <v>358</v>
      </c>
      <c r="T324" s="22"/>
      <c r="U324" s="22"/>
      <c r="V324" s="22"/>
      <c r="W324" s="22">
        <f t="shared" si="62"/>
        <v>0</v>
      </c>
      <c r="Y324" s="31"/>
    </row>
    <row r="325" spans="1:25">
      <c r="A325" s="1"/>
      <c r="B325" s="16"/>
      <c r="C325" s="17" t="s">
        <v>359</v>
      </c>
      <c r="D325" s="18" t="e">
        <f>#REF!</f>
        <v>#REF!</v>
      </c>
      <c r="E325" s="14"/>
      <c r="F325" s="12"/>
      <c r="G325" s="12"/>
      <c r="H325" s="45"/>
      <c r="I325" s="71">
        <f>'DAK PUPR'!I324</f>
        <v>0</v>
      </c>
      <c r="J325" s="71">
        <f>'DAK PUPR'!J324</f>
        <v>326</v>
      </c>
      <c r="K325" s="12"/>
      <c r="L325" s="12">
        <f>'BSPS PEMDA'!D325</f>
        <v>0</v>
      </c>
      <c r="M325" s="12">
        <f>'BSPS PEMDA'!E325</f>
        <v>0</v>
      </c>
      <c r="N325" s="12">
        <f>'RUTILAHU KEMENSOS'!D324</f>
        <v>0</v>
      </c>
      <c r="O325" s="43"/>
      <c r="P325" s="8"/>
      <c r="Q325" s="8"/>
      <c r="R325" s="23"/>
      <c r="S325" s="24" t="s">
        <v>359</v>
      </c>
      <c r="T325" s="22"/>
      <c r="U325" s="22"/>
      <c r="V325" s="22"/>
      <c r="W325" s="22">
        <f t="shared" si="62"/>
        <v>0</v>
      </c>
      <c r="Y325" s="31"/>
    </row>
    <row r="326" spans="1:25">
      <c r="A326" s="1"/>
      <c r="B326" s="16"/>
      <c r="C326" s="17" t="s">
        <v>360</v>
      </c>
      <c r="D326" s="18" t="e">
        <f>#REF!</f>
        <v>#REF!</v>
      </c>
      <c r="E326" s="14"/>
      <c r="F326" s="12"/>
      <c r="G326" s="12"/>
      <c r="H326" s="45"/>
      <c r="I326" s="71">
        <f>'DAK PUPR'!I325</f>
        <v>0</v>
      </c>
      <c r="J326" s="71">
        <f>'DAK PUPR'!J325</f>
        <v>555</v>
      </c>
      <c r="K326" s="12"/>
      <c r="L326" s="12">
        <f>'BSPS PEMDA'!D326</f>
        <v>0</v>
      </c>
      <c r="M326" s="12">
        <f>'BSPS PEMDA'!E326</f>
        <v>0</v>
      </c>
      <c r="N326" s="12">
        <f>'RUTILAHU KEMENSOS'!D325</f>
        <v>0</v>
      </c>
      <c r="O326" s="43"/>
      <c r="P326" s="8"/>
      <c r="Q326" s="8"/>
      <c r="R326" s="23"/>
      <c r="S326" s="24" t="s">
        <v>360</v>
      </c>
      <c r="T326" s="22"/>
      <c r="U326" s="22"/>
      <c r="V326" s="22"/>
      <c r="W326" s="22">
        <f t="shared" ref="W326:W389" si="79">T326+U326+V326</f>
        <v>0</v>
      </c>
      <c r="Y326" s="31"/>
    </row>
    <row r="327" spans="1:25">
      <c r="A327" s="1"/>
      <c r="B327" s="16"/>
      <c r="C327" s="17" t="s">
        <v>361</v>
      </c>
      <c r="D327" s="18" t="e">
        <f>#REF!</f>
        <v>#REF!</v>
      </c>
      <c r="E327" s="14"/>
      <c r="F327" s="12"/>
      <c r="G327" s="12"/>
      <c r="H327" s="45"/>
      <c r="I327" s="71">
        <f>'DAK PUPR'!I326</f>
        <v>50</v>
      </c>
      <c r="J327" s="71">
        <f>'DAK PUPR'!J326</f>
        <v>170</v>
      </c>
      <c r="K327" s="12"/>
      <c r="L327" s="12">
        <f>'BSPS PEMDA'!D327</f>
        <v>50</v>
      </c>
      <c r="M327" s="12">
        <f>'BSPS PEMDA'!E327</f>
        <v>170</v>
      </c>
      <c r="N327" s="12">
        <f>'RUTILAHU KEMENSOS'!D326</f>
        <v>0</v>
      </c>
      <c r="O327" s="43"/>
      <c r="P327" s="8"/>
      <c r="Q327" s="8"/>
      <c r="R327" s="23"/>
      <c r="S327" s="24" t="s">
        <v>361</v>
      </c>
      <c r="T327" s="22"/>
      <c r="U327" s="22"/>
      <c r="V327" s="22"/>
      <c r="W327" s="22">
        <f t="shared" si="79"/>
        <v>0</v>
      </c>
      <c r="Y327" s="31"/>
    </row>
    <row r="328" spans="1:25">
      <c r="A328" s="1"/>
      <c r="B328" s="16"/>
      <c r="C328" s="17" t="s">
        <v>362</v>
      </c>
      <c r="D328" s="18" t="e">
        <f>#REF!</f>
        <v>#REF!</v>
      </c>
      <c r="E328" s="14"/>
      <c r="F328" s="12"/>
      <c r="G328" s="12"/>
      <c r="H328" s="45"/>
      <c r="I328" s="71">
        <f>'DAK PUPR'!I327</f>
        <v>0</v>
      </c>
      <c r="J328" s="71">
        <f>'DAK PUPR'!J327</f>
        <v>0</v>
      </c>
      <c r="K328" s="12"/>
      <c r="L328" s="12">
        <f>'BSPS PEMDA'!D328</f>
        <v>0</v>
      </c>
      <c r="M328" s="12">
        <f>'BSPS PEMDA'!E328</f>
        <v>15</v>
      </c>
      <c r="N328" s="12">
        <f>'RUTILAHU KEMENSOS'!D327</f>
        <v>0</v>
      </c>
      <c r="O328" s="43"/>
      <c r="P328" s="8"/>
      <c r="Q328" s="8"/>
      <c r="R328" s="23"/>
      <c r="S328" s="24" t="s">
        <v>362</v>
      </c>
      <c r="T328" s="22"/>
      <c r="U328" s="22"/>
      <c r="V328" s="22"/>
      <c r="W328" s="22">
        <f t="shared" si="79"/>
        <v>0</v>
      </c>
      <c r="Y328" s="31"/>
    </row>
    <row r="329" spans="1:25">
      <c r="A329" s="1"/>
      <c r="B329" s="16"/>
      <c r="C329" s="17" t="s">
        <v>363</v>
      </c>
      <c r="D329" s="18" t="e">
        <f>#REF!</f>
        <v>#REF!</v>
      </c>
      <c r="E329" s="14"/>
      <c r="F329" s="12"/>
      <c r="G329" s="12"/>
      <c r="H329" s="45"/>
      <c r="I329" s="71">
        <f>'DAK PUPR'!I328</f>
        <v>20</v>
      </c>
      <c r="J329" s="71">
        <f>'DAK PUPR'!J328</f>
        <v>121</v>
      </c>
      <c r="K329" s="12"/>
      <c r="L329" s="12">
        <f>'BSPS PEMDA'!D329</f>
        <v>0</v>
      </c>
      <c r="M329" s="12">
        <f>'BSPS PEMDA'!E329</f>
        <v>0</v>
      </c>
      <c r="N329" s="12">
        <f>'RUTILAHU KEMENSOS'!D328</f>
        <v>0</v>
      </c>
      <c r="O329" s="43"/>
      <c r="P329" s="8"/>
      <c r="Q329" s="8"/>
      <c r="R329" s="23"/>
      <c r="S329" s="24" t="s">
        <v>363</v>
      </c>
      <c r="T329" s="22"/>
      <c r="U329" s="22"/>
      <c r="V329" s="22"/>
      <c r="W329" s="22">
        <f t="shared" si="79"/>
        <v>0</v>
      </c>
      <c r="Y329" s="31"/>
    </row>
    <row r="330" spans="1:25">
      <c r="A330" s="1"/>
      <c r="B330" s="16"/>
      <c r="C330" s="17" t="s">
        <v>364</v>
      </c>
      <c r="D330" s="18" t="e">
        <f>#REF!</f>
        <v>#REF!</v>
      </c>
      <c r="E330" s="14"/>
      <c r="F330" s="12"/>
      <c r="G330" s="12"/>
      <c r="H330" s="45"/>
      <c r="I330" s="71">
        <f>'DAK PUPR'!I329</f>
        <v>0</v>
      </c>
      <c r="J330" s="71">
        <f>'DAK PUPR'!J329</f>
        <v>0</v>
      </c>
      <c r="K330" s="12"/>
      <c r="L330" s="12">
        <f>'BSPS PEMDA'!D330</f>
        <v>75</v>
      </c>
      <c r="M330" s="12">
        <f>'BSPS PEMDA'!E330</f>
        <v>154</v>
      </c>
      <c r="N330" s="12">
        <f>'RUTILAHU KEMENSOS'!D329</f>
        <v>0</v>
      </c>
      <c r="O330" s="43"/>
      <c r="P330" s="8"/>
      <c r="Q330" s="8"/>
      <c r="R330" s="23"/>
      <c r="S330" s="24" t="s">
        <v>364</v>
      </c>
      <c r="T330" s="22"/>
      <c r="U330" s="22"/>
      <c r="V330" s="22"/>
      <c r="W330" s="22">
        <f t="shared" si="79"/>
        <v>0</v>
      </c>
      <c r="Y330" s="31"/>
    </row>
    <row r="331" spans="1:25">
      <c r="A331" s="1"/>
      <c r="B331" s="16"/>
      <c r="C331" s="17" t="s">
        <v>365</v>
      </c>
      <c r="D331" s="18" t="e">
        <f>#REF!</f>
        <v>#REF!</v>
      </c>
      <c r="E331" s="14"/>
      <c r="F331" s="12"/>
      <c r="G331" s="12"/>
      <c r="H331" s="45"/>
      <c r="I331" s="71">
        <f>'DAK PUPR'!I330</f>
        <v>0</v>
      </c>
      <c r="J331" s="71">
        <f>'DAK PUPR'!J330</f>
        <v>338</v>
      </c>
      <c r="K331" s="12"/>
      <c r="L331" s="12">
        <f>'BSPS PEMDA'!D331</f>
        <v>0</v>
      </c>
      <c r="M331" s="12">
        <f>'BSPS PEMDA'!E331</f>
        <v>0</v>
      </c>
      <c r="N331" s="12">
        <f>'RUTILAHU KEMENSOS'!D330</f>
        <v>0</v>
      </c>
      <c r="O331" s="43"/>
      <c r="P331" s="8"/>
      <c r="Q331" s="8"/>
      <c r="R331" s="23"/>
      <c r="S331" s="24" t="s">
        <v>365</v>
      </c>
      <c r="T331" s="22"/>
      <c r="U331" s="22"/>
      <c r="V331" s="22"/>
      <c r="W331" s="22">
        <f t="shared" si="79"/>
        <v>0</v>
      </c>
      <c r="Y331" s="31"/>
    </row>
    <row r="332" spans="1:25">
      <c r="A332" s="1"/>
      <c r="B332" s="16"/>
      <c r="C332" s="17" t="s">
        <v>366</v>
      </c>
      <c r="D332" s="18" t="e">
        <f>#REF!</f>
        <v>#REF!</v>
      </c>
      <c r="E332" s="14"/>
      <c r="F332" s="12"/>
      <c r="G332" s="12"/>
      <c r="H332" s="45"/>
      <c r="I332" s="71">
        <f>'DAK PUPR'!I331</f>
        <v>40</v>
      </c>
      <c r="J332" s="71">
        <f>'DAK PUPR'!J331</f>
        <v>75</v>
      </c>
      <c r="K332" s="12"/>
      <c r="L332" s="12">
        <f>'BSPS PEMDA'!D332</f>
        <v>0</v>
      </c>
      <c r="M332" s="12">
        <f>'BSPS PEMDA'!E332</f>
        <v>0</v>
      </c>
      <c r="N332" s="12">
        <f>'RUTILAHU KEMENSOS'!D331</f>
        <v>0</v>
      </c>
      <c r="O332" s="43"/>
      <c r="P332" s="8"/>
      <c r="Q332" s="8"/>
      <c r="R332" s="23"/>
      <c r="S332" s="24" t="s">
        <v>366</v>
      </c>
      <c r="T332" s="22"/>
      <c r="U332" s="22"/>
      <c r="V332" s="22"/>
      <c r="W332" s="22">
        <f t="shared" si="79"/>
        <v>0</v>
      </c>
      <c r="Y332" s="31"/>
    </row>
    <row r="333" spans="1:25">
      <c r="A333" s="1"/>
      <c r="B333" s="16"/>
      <c r="C333" s="17" t="s">
        <v>367</v>
      </c>
      <c r="D333" s="18" t="e">
        <f>#REF!</f>
        <v>#REF!</v>
      </c>
      <c r="E333" s="14"/>
      <c r="F333" s="12"/>
      <c r="G333" s="12"/>
      <c r="H333" s="45"/>
      <c r="I333" s="71">
        <f>'DAK PUPR'!I332</f>
        <v>0</v>
      </c>
      <c r="J333" s="71">
        <f>'DAK PUPR'!J332</f>
        <v>0</v>
      </c>
      <c r="K333" s="12"/>
      <c r="L333" s="12">
        <f>'BSPS PEMDA'!D333</f>
        <v>0</v>
      </c>
      <c r="M333" s="12">
        <f>'BSPS PEMDA'!E333</f>
        <v>0</v>
      </c>
      <c r="N333" s="12">
        <f>'RUTILAHU KEMENSOS'!D332</f>
        <v>0</v>
      </c>
      <c r="O333" s="43"/>
      <c r="P333" s="8"/>
      <c r="Q333" s="8"/>
      <c r="R333" s="23"/>
      <c r="S333" s="24" t="s">
        <v>367</v>
      </c>
      <c r="T333" s="22"/>
      <c r="U333" s="22"/>
      <c r="V333" s="22"/>
      <c r="W333" s="22">
        <f t="shared" si="79"/>
        <v>0</v>
      </c>
      <c r="Y333" s="31"/>
    </row>
    <row r="334" spans="1:25">
      <c r="A334" s="1"/>
      <c r="B334" s="16"/>
      <c r="C334" s="17" t="s">
        <v>368</v>
      </c>
      <c r="D334" s="18" t="e">
        <f>#REF!</f>
        <v>#REF!</v>
      </c>
      <c r="E334" s="14"/>
      <c r="F334" s="12"/>
      <c r="G334" s="12"/>
      <c r="H334" s="45"/>
      <c r="I334" s="71">
        <f>'DAK PUPR'!I333</f>
        <v>0</v>
      </c>
      <c r="J334" s="71">
        <f>'DAK PUPR'!J333</f>
        <v>353</v>
      </c>
      <c r="K334" s="12"/>
      <c r="L334" s="12">
        <f>'BSPS PEMDA'!D334</f>
        <v>0</v>
      </c>
      <c r="M334" s="12">
        <f>'BSPS PEMDA'!E334</f>
        <v>0</v>
      </c>
      <c r="N334" s="12">
        <f>'RUTILAHU KEMENSOS'!D333</f>
        <v>0</v>
      </c>
      <c r="O334" s="43"/>
      <c r="P334" s="8"/>
      <c r="Q334" s="8"/>
      <c r="R334" s="23"/>
      <c r="S334" s="24" t="s">
        <v>368</v>
      </c>
      <c r="T334" s="22"/>
      <c r="U334" s="22"/>
      <c r="V334" s="22"/>
      <c r="W334" s="22">
        <f t="shared" si="79"/>
        <v>0</v>
      </c>
      <c r="Y334" s="31"/>
    </row>
    <row r="335" spans="1:25">
      <c r="A335" s="1"/>
      <c r="B335" s="16"/>
      <c r="C335" s="17" t="s">
        <v>369</v>
      </c>
      <c r="D335" s="18" t="e">
        <f>#REF!</f>
        <v>#REF!</v>
      </c>
      <c r="E335" s="14"/>
      <c r="F335" s="12"/>
      <c r="G335" s="12"/>
      <c r="H335" s="45"/>
      <c r="I335" s="71">
        <f>'DAK PUPR'!I334</f>
        <v>0</v>
      </c>
      <c r="J335" s="71">
        <f>'DAK PUPR'!J334</f>
        <v>0</v>
      </c>
      <c r="K335" s="12"/>
      <c r="L335" s="12">
        <f>'BSPS PEMDA'!D335</f>
        <v>0</v>
      </c>
      <c r="M335" s="12">
        <f>'BSPS PEMDA'!E335</f>
        <v>398</v>
      </c>
      <c r="N335" s="12">
        <f>'RUTILAHU KEMENSOS'!D334</f>
        <v>0</v>
      </c>
      <c r="O335" s="43"/>
      <c r="P335" s="8"/>
      <c r="Q335" s="8"/>
      <c r="R335" s="23"/>
      <c r="S335" s="24" t="s">
        <v>369</v>
      </c>
      <c r="T335" s="22"/>
      <c r="U335" s="22"/>
      <c r="V335" s="22"/>
      <c r="W335" s="22">
        <f t="shared" si="79"/>
        <v>0</v>
      </c>
      <c r="Y335" s="31"/>
    </row>
    <row r="336" spans="1:25">
      <c r="A336" s="1"/>
      <c r="B336" s="16"/>
      <c r="C336" s="17" t="s">
        <v>370</v>
      </c>
      <c r="D336" s="18" t="e">
        <f>#REF!</f>
        <v>#REF!</v>
      </c>
      <c r="E336" s="14"/>
      <c r="F336" s="12"/>
      <c r="G336" s="12"/>
      <c r="H336" s="45"/>
      <c r="I336" s="71">
        <f>'DAK PUPR'!I335</f>
        <v>0</v>
      </c>
      <c r="J336" s="71">
        <f>'DAK PUPR'!J335</f>
        <v>0</v>
      </c>
      <c r="K336" s="12"/>
      <c r="L336" s="12">
        <f>'BSPS PEMDA'!D336</f>
        <v>142</v>
      </c>
      <c r="M336" s="12">
        <f>'BSPS PEMDA'!E336</f>
        <v>3769</v>
      </c>
      <c r="N336" s="12">
        <f>'RUTILAHU KEMENSOS'!D335</f>
        <v>0</v>
      </c>
      <c r="O336" s="43"/>
      <c r="P336" s="8"/>
      <c r="Q336" s="8"/>
      <c r="R336" s="23"/>
      <c r="S336" s="24" t="s">
        <v>370</v>
      </c>
      <c r="T336" s="22"/>
      <c r="U336" s="22"/>
      <c r="V336" s="22"/>
      <c r="W336" s="22">
        <f t="shared" si="79"/>
        <v>0</v>
      </c>
      <c r="Y336" s="31"/>
    </row>
    <row r="337" spans="1:25">
      <c r="A337" s="1"/>
      <c r="B337" s="16"/>
      <c r="C337" s="17" t="s">
        <v>371</v>
      </c>
      <c r="D337" s="18" t="e">
        <f>#REF!</f>
        <v>#REF!</v>
      </c>
      <c r="E337" s="14"/>
      <c r="F337" s="12"/>
      <c r="G337" s="12"/>
      <c r="H337" s="45"/>
      <c r="I337" s="71">
        <f>'DAK PUPR'!I336</f>
        <v>0</v>
      </c>
      <c r="J337" s="71">
        <f>'DAK PUPR'!J336</f>
        <v>0</v>
      </c>
      <c r="K337" s="12"/>
      <c r="L337" s="12">
        <f>'BSPS PEMDA'!D337</f>
        <v>0</v>
      </c>
      <c r="M337" s="12">
        <f>'BSPS PEMDA'!E337</f>
        <v>0</v>
      </c>
      <c r="N337" s="12">
        <f>'RUTILAHU KEMENSOS'!D336</f>
        <v>0</v>
      </c>
      <c r="O337" s="43"/>
      <c r="P337" s="8"/>
      <c r="Q337" s="8"/>
      <c r="R337" s="23"/>
      <c r="S337" s="24" t="s">
        <v>371</v>
      </c>
      <c r="T337" s="22"/>
      <c r="U337" s="22"/>
      <c r="V337" s="22"/>
      <c r="W337" s="22">
        <f t="shared" si="79"/>
        <v>0</v>
      </c>
      <c r="Y337" s="31"/>
    </row>
    <row r="338" spans="1:25">
      <c r="A338" s="1"/>
      <c r="B338" s="52">
        <v>20</v>
      </c>
      <c r="C338" s="53" t="s">
        <v>19</v>
      </c>
      <c r="D338" s="54" t="e">
        <f>#REF!</f>
        <v>#REF!</v>
      </c>
      <c r="E338" s="54">
        <f t="shared" ref="E338:K338" si="80">SUM(E339:E352)</f>
        <v>0</v>
      </c>
      <c r="F338" s="54">
        <f t="shared" si="80"/>
        <v>0</v>
      </c>
      <c r="G338" s="54">
        <f t="shared" si="80"/>
        <v>0</v>
      </c>
      <c r="H338" s="54">
        <f t="shared" si="80"/>
        <v>0</v>
      </c>
      <c r="I338" s="72">
        <f>'DAK PUPR'!I337</f>
        <v>161</v>
      </c>
      <c r="J338" s="72">
        <f>'DAK PUPR'!J337</f>
        <v>1951</v>
      </c>
      <c r="K338" s="54">
        <f t="shared" si="80"/>
        <v>0</v>
      </c>
      <c r="L338" s="54">
        <f>'BSPS PEMDA'!D338</f>
        <v>585</v>
      </c>
      <c r="M338" s="54">
        <f>'BSPS PEMDA'!E338</f>
        <v>1594</v>
      </c>
      <c r="N338" s="54">
        <f>'RUTILAHU KEMENSOS'!D337</f>
        <v>0</v>
      </c>
      <c r="O338" s="55" t="e">
        <f>SUM(D338:N338)</f>
        <v>#REF!</v>
      </c>
      <c r="P338" s="8"/>
      <c r="Q338" s="8"/>
      <c r="R338" s="62">
        <v>20</v>
      </c>
      <c r="S338" s="63" t="s">
        <v>19</v>
      </c>
      <c r="T338" s="61">
        <f t="shared" ref="T338" si="81">SUM(T339:T352)</f>
        <v>0</v>
      </c>
      <c r="U338" s="61">
        <f t="shared" ref="U338" si="82">SUM(U339:U352)</f>
        <v>0</v>
      </c>
      <c r="V338" s="61">
        <f t="shared" ref="V338" si="83">SUM(V339:V352)</f>
        <v>0</v>
      </c>
      <c r="W338" s="64">
        <f t="shared" si="79"/>
        <v>0</v>
      </c>
      <c r="Y338" s="31" t="e">
        <f>O338+W338</f>
        <v>#REF!</v>
      </c>
    </row>
    <row r="339" spans="1:25">
      <c r="A339" s="1"/>
      <c r="B339" s="16"/>
      <c r="C339" s="17" t="s">
        <v>372</v>
      </c>
      <c r="D339" s="18" t="e">
        <f>#REF!</f>
        <v>#REF!</v>
      </c>
      <c r="E339" s="14"/>
      <c r="F339" s="12"/>
      <c r="G339" s="12"/>
      <c r="H339" s="45"/>
      <c r="I339" s="71">
        <f>'DAK PUPR'!I338</f>
        <v>50</v>
      </c>
      <c r="J339" s="71">
        <f>'DAK PUPR'!J338</f>
        <v>874</v>
      </c>
      <c r="K339" s="12"/>
      <c r="L339" s="12">
        <f>'BSPS PEMDA'!D339</f>
        <v>385</v>
      </c>
      <c r="M339" s="12">
        <f>'BSPS PEMDA'!E339</f>
        <v>604</v>
      </c>
      <c r="N339" s="12">
        <f>'RUTILAHU KEMENSOS'!D338</f>
        <v>0</v>
      </c>
      <c r="O339" s="43"/>
      <c r="P339" s="8"/>
      <c r="Q339" s="8"/>
      <c r="R339" s="23"/>
      <c r="S339" s="24" t="s">
        <v>372</v>
      </c>
      <c r="T339" s="22"/>
      <c r="U339" s="22"/>
      <c r="V339" s="22"/>
      <c r="W339" s="22">
        <f t="shared" si="79"/>
        <v>0</v>
      </c>
      <c r="Y339" s="31"/>
    </row>
    <row r="340" spans="1:25">
      <c r="A340" s="1"/>
      <c r="B340" s="16"/>
      <c r="C340" s="17" t="s">
        <v>373</v>
      </c>
      <c r="D340" s="18" t="e">
        <f>#REF!</f>
        <v>#REF!</v>
      </c>
      <c r="E340" s="14"/>
      <c r="F340" s="12"/>
      <c r="G340" s="12"/>
      <c r="H340" s="45"/>
      <c r="I340" s="71">
        <f>'DAK PUPR'!I339</f>
        <v>0</v>
      </c>
      <c r="J340" s="71">
        <f>'DAK PUPR'!J339</f>
        <v>0</v>
      </c>
      <c r="K340" s="12"/>
      <c r="L340" s="12">
        <f>'BSPS PEMDA'!D340</f>
        <v>0</v>
      </c>
      <c r="M340" s="12">
        <f>'BSPS PEMDA'!E340</f>
        <v>330</v>
      </c>
      <c r="N340" s="12">
        <f>'RUTILAHU KEMENSOS'!D339</f>
        <v>0</v>
      </c>
      <c r="O340" s="43"/>
      <c r="P340" s="8"/>
      <c r="Q340" s="8"/>
      <c r="R340" s="23"/>
      <c r="S340" s="24" t="s">
        <v>373</v>
      </c>
      <c r="T340" s="22"/>
      <c r="U340" s="22"/>
      <c r="V340" s="22"/>
      <c r="W340" s="22">
        <f t="shared" si="79"/>
        <v>0</v>
      </c>
      <c r="Y340" s="31"/>
    </row>
    <row r="341" spans="1:25">
      <c r="A341" s="1"/>
      <c r="B341" s="16"/>
      <c r="C341" s="17" t="s">
        <v>374</v>
      </c>
      <c r="D341" s="18" t="e">
        <f>#REF!</f>
        <v>#REF!</v>
      </c>
      <c r="E341" s="14"/>
      <c r="F341" s="12"/>
      <c r="G341" s="12"/>
      <c r="H341" s="45"/>
      <c r="I341" s="71">
        <f>'DAK PUPR'!I340</f>
        <v>0</v>
      </c>
      <c r="J341" s="71">
        <f>'DAK PUPR'!J340</f>
        <v>0</v>
      </c>
      <c r="K341" s="12"/>
      <c r="L341" s="12">
        <f>'BSPS PEMDA'!D341</f>
        <v>0</v>
      </c>
      <c r="M341" s="12">
        <f>'BSPS PEMDA'!E341</f>
        <v>0</v>
      </c>
      <c r="N341" s="12">
        <f>'RUTILAHU KEMENSOS'!D340</f>
        <v>0</v>
      </c>
      <c r="O341" s="43"/>
      <c r="P341" s="8"/>
      <c r="Q341" s="8"/>
      <c r="R341" s="23"/>
      <c r="S341" s="24" t="s">
        <v>374</v>
      </c>
      <c r="T341" s="22"/>
      <c r="U341" s="22"/>
      <c r="V341" s="22"/>
      <c r="W341" s="22">
        <f t="shared" si="79"/>
        <v>0</v>
      </c>
      <c r="Y341" s="31"/>
    </row>
    <row r="342" spans="1:25">
      <c r="A342" s="1"/>
      <c r="B342" s="16"/>
      <c r="C342" s="17" t="s">
        <v>375</v>
      </c>
      <c r="D342" s="18" t="e">
        <f>#REF!</f>
        <v>#REF!</v>
      </c>
      <c r="E342" s="14"/>
      <c r="F342" s="12"/>
      <c r="G342" s="12"/>
      <c r="H342" s="45"/>
      <c r="I342" s="71">
        <f>'DAK PUPR'!I341</f>
        <v>0</v>
      </c>
      <c r="J342" s="71">
        <f>'DAK PUPR'!J341</f>
        <v>0</v>
      </c>
      <c r="K342" s="12"/>
      <c r="L342" s="12">
        <f>'BSPS PEMDA'!D342</f>
        <v>0</v>
      </c>
      <c r="M342" s="12">
        <f>'BSPS PEMDA'!E342</f>
        <v>0</v>
      </c>
      <c r="N342" s="12">
        <f>'RUTILAHU KEMENSOS'!D341</f>
        <v>0</v>
      </c>
      <c r="O342" s="43"/>
      <c r="P342" s="8"/>
      <c r="Q342" s="8"/>
      <c r="R342" s="23"/>
      <c r="S342" s="24" t="s">
        <v>375</v>
      </c>
      <c r="T342" s="22"/>
      <c r="U342" s="22"/>
      <c r="V342" s="22"/>
      <c r="W342" s="22">
        <f t="shared" si="79"/>
        <v>0</v>
      </c>
      <c r="Y342" s="31"/>
    </row>
    <row r="343" spans="1:25">
      <c r="A343" s="1"/>
      <c r="B343" s="16"/>
      <c r="C343" s="17" t="s">
        <v>376</v>
      </c>
      <c r="D343" s="18" t="e">
        <f>#REF!</f>
        <v>#REF!</v>
      </c>
      <c r="E343" s="14"/>
      <c r="F343" s="12"/>
      <c r="G343" s="12"/>
      <c r="H343" s="45"/>
      <c r="I343" s="71">
        <f>'DAK PUPR'!I342</f>
        <v>0</v>
      </c>
      <c r="J343" s="71">
        <f>'DAK PUPR'!J342</f>
        <v>0</v>
      </c>
      <c r="K343" s="12"/>
      <c r="L343" s="12">
        <f>'BSPS PEMDA'!D343</f>
        <v>0</v>
      </c>
      <c r="M343" s="12">
        <f>'BSPS PEMDA'!E343</f>
        <v>0</v>
      </c>
      <c r="N343" s="12">
        <f>'RUTILAHU KEMENSOS'!D342</f>
        <v>0</v>
      </c>
      <c r="O343" s="43"/>
      <c r="P343" s="8"/>
      <c r="Q343" s="8"/>
      <c r="R343" s="23"/>
      <c r="S343" s="24" t="s">
        <v>376</v>
      </c>
      <c r="T343" s="22"/>
      <c r="U343" s="22"/>
      <c r="V343" s="22"/>
      <c r="W343" s="22">
        <f t="shared" si="79"/>
        <v>0</v>
      </c>
      <c r="Y343" s="31"/>
    </row>
    <row r="344" spans="1:25">
      <c r="A344" s="1"/>
      <c r="B344" s="16"/>
      <c r="C344" s="17" t="s">
        <v>377</v>
      </c>
      <c r="D344" s="18" t="e">
        <f>#REF!</f>
        <v>#REF!</v>
      </c>
      <c r="E344" s="14"/>
      <c r="F344" s="12"/>
      <c r="G344" s="12"/>
      <c r="H344" s="45"/>
      <c r="I344" s="71">
        <f>'DAK PUPR'!I343</f>
        <v>51</v>
      </c>
      <c r="J344" s="71">
        <f>'DAK PUPR'!J343</f>
        <v>265</v>
      </c>
      <c r="K344" s="12"/>
      <c r="L344" s="12">
        <f>'BSPS PEMDA'!D344</f>
        <v>0</v>
      </c>
      <c r="M344" s="12">
        <f>'BSPS PEMDA'!E344</f>
        <v>0</v>
      </c>
      <c r="N344" s="12">
        <f>'RUTILAHU KEMENSOS'!D343</f>
        <v>0</v>
      </c>
      <c r="O344" s="43"/>
      <c r="P344" s="8"/>
      <c r="Q344" s="8"/>
      <c r="R344" s="23"/>
      <c r="S344" s="24" t="s">
        <v>377</v>
      </c>
      <c r="T344" s="22"/>
      <c r="U344" s="22"/>
      <c r="V344" s="22"/>
      <c r="W344" s="22">
        <f t="shared" si="79"/>
        <v>0</v>
      </c>
      <c r="Y344" s="31"/>
    </row>
    <row r="345" spans="1:25">
      <c r="A345" s="1"/>
      <c r="B345" s="16"/>
      <c r="C345" s="17" t="s">
        <v>378</v>
      </c>
      <c r="D345" s="18" t="e">
        <f>#REF!</f>
        <v>#REF!</v>
      </c>
      <c r="E345" s="14"/>
      <c r="F345" s="12"/>
      <c r="G345" s="12"/>
      <c r="H345" s="45"/>
      <c r="I345" s="71">
        <f>'DAK PUPR'!I344</f>
        <v>0</v>
      </c>
      <c r="J345" s="71">
        <f>'DAK PUPR'!J344</f>
        <v>0</v>
      </c>
      <c r="K345" s="12"/>
      <c r="L345" s="12">
        <f>'BSPS PEMDA'!D345</f>
        <v>0</v>
      </c>
      <c r="M345" s="12">
        <f>'BSPS PEMDA'!E345</f>
        <v>0</v>
      </c>
      <c r="N345" s="12">
        <f>'RUTILAHU KEMENSOS'!D344</f>
        <v>0</v>
      </c>
      <c r="O345" s="43"/>
      <c r="P345" s="8"/>
      <c r="Q345" s="8"/>
      <c r="R345" s="23"/>
      <c r="S345" s="24" t="s">
        <v>378</v>
      </c>
      <c r="T345" s="22"/>
      <c r="U345" s="22"/>
      <c r="V345" s="22"/>
      <c r="W345" s="22">
        <f t="shared" si="79"/>
        <v>0</v>
      </c>
      <c r="Y345" s="31"/>
    </row>
    <row r="346" spans="1:25">
      <c r="A346" s="1"/>
      <c r="B346" s="16"/>
      <c r="C346" s="17" t="s">
        <v>379</v>
      </c>
      <c r="D346" s="18" t="e">
        <f>#REF!</f>
        <v>#REF!</v>
      </c>
      <c r="E346" s="14"/>
      <c r="F346" s="12"/>
      <c r="G346" s="12"/>
      <c r="H346" s="45"/>
      <c r="I346" s="71">
        <f>'DAK PUPR'!I345</f>
        <v>0</v>
      </c>
      <c r="J346" s="71">
        <f>'DAK PUPR'!J345</f>
        <v>0</v>
      </c>
      <c r="K346" s="12"/>
      <c r="L346" s="12">
        <f>'BSPS PEMDA'!D346</f>
        <v>0</v>
      </c>
      <c r="M346" s="12">
        <f>'BSPS PEMDA'!E346</f>
        <v>0</v>
      </c>
      <c r="N346" s="12">
        <f>'RUTILAHU KEMENSOS'!D345</f>
        <v>0</v>
      </c>
      <c r="O346" s="43"/>
      <c r="P346" s="8"/>
      <c r="Q346" s="8"/>
      <c r="R346" s="23"/>
      <c r="S346" s="24" t="s">
        <v>379</v>
      </c>
      <c r="T346" s="22"/>
      <c r="U346" s="22"/>
      <c r="V346" s="22"/>
      <c r="W346" s="22">
        <f t="shared" si="79"/>
        <v>0</v>
      </c>
      <c r="Y346" s="31"/>
    </row>
    <row r="347" spans="1:25">
      <c r="A347" s="1"/>
      <c r="B347" s="16"/>
      <c r="C347" s="17" t="s">
        <v>380</v>
      </c>
      <c r="D347" s="18" t="e">
        <f>#REF!</f>
        <v>#REF!</v>
      </c>
      <c r="E347" s="14"/>
      <c r="F347" s="12"/>
      <c r="G347" s="12"/>
      <c r="H347" s="45"/>
      <c r="I347" s="71">
        <f>'DAK PUPR'!I346</f>
        <v>0</v>
      </c>
      <c r="J347" s="71">
        <f>'DAK PUPR'!J346</f>
        <v>0</v>
      </c>
      <c r="K347" s="12"/>
      <c r="L347" s="12">
        <f>'BSPS PEMDA'!D347</f>
        <v>0</v>
      </c>
      <c r="M347" s="12">
        <f>'BSPS PEMDA'!E347</f>
        <v>0</v>
      </c>
      <c r="N347" s="12">
        <f>'RUTILAHU KEMENSOS'!D346</f>
        <v>0</v>
      </c>
      <c r="O347" s="43"/>
      <c r="P347" s="8"/>
      <c r="Q347" s="8"/>
      <c r="R347" s="23"/>
      <c r="S347" s="24" t="s">
        <v>380</v>
      </c>
      <c r="T347" s="22"/>
      <c r="U347" s="22"/>
      <c r="V347" s="22"/>
      <c r="W347" s="22">
        <f t="shared" si="79"/>
        <v>0</v>
      </c>
      <c r="Y347" s="31"/>
    </row>
    <row r="348" spans="1:25">
      <c r="A348" s="1"/>
      <c r="B348" s="16"/>
      <c r="C348" s="17" t="s">
        <v>381</v>
      </c>
      <c r="D348" s="18" t="e">
        <f>#REF!</f>
        <v>#REF!</v>
      </c>
      <c r="E348" s="14"/>
      <c r="F348" s="12"/>
      <c r="G348" s="12"/>
      <c r="H348" s="45"/>
      <c r="I348" s="71">
        <f>'DAK PUPR'!I347</f>
        <v>0</v>
      </c>
      <c r="J348" s="71">
        <f>'DAK PUPR'!J347</f>
        <v>0</v>
      </c>
      <c r="K348" s="12"/>
      <c r="L348" s="12">
        <f>'BSPS PEMDA'!D348</f>
        <v>0</v>
      </c>
      <c r="M348" s="12">
        <f>'BSPS PEMDA'!E348</f>
        <v>0</v>
      </c>
      <c r="N348" s="12">
        <f>'RUTILAHU KEMENSOS'!D347</f>
        <v>0</v>
      </c>
      <c r="O348" s="43"/>
      <c r="P348" s="8"/>
      <c r="Q348" s="8"/>
      <c r="R348" s="23"/>
      <c r="S348" s="24" t="s">
        <v>381</v>
      </c>
      <c r="T348" s="22"/>
      <c r="U348" s="22"/>
      <c r="V348" s="22"/>
      <c r="W348" s="22">
        <f t="shared" si="79"/>
        <v>0</v>
      </c>
      <c r="Y348" s="31"/>
    </row>
    <row r="349" spans="1:25">
      <c r="A349" s="1"/>
      <c r="B349" s="16"/>
      <c r="C349" s="17" t="s">
        <v>382</v>
      </c>
      <c r="D349" s="18" t="e">
        <f>#REF!</f>
        <v>#REF!</v>
      </c>
      <c r="E349" s="14"/>
      <c r="F349" s="12"/>
      <c r="G349" s="12"/>
      <c r="H349" s="45"/>
      <c r="I349" s="71">
        <f>'DAK PUPR'!I348</f>
        <v>0</v>
      </c>
      <c r="J349" s="71">
        <f>'DAK PUPR'!J348</f>
        <v>0</v>
      </c>
      <c r="K349" s="12"/>
      <c r="L349" s="12">
        <f>'BSPS PEMDA'!D349</f>
        <v>0</v>
      </c>
      <c r="M349" s="12">
        <f>'BSPS PEMDA'!E349</f>
        <v>60</v>
      </c>
      <c r="N349" s="12">
        <f>'RUTILAHU KEMENSOS'!D348</f>
        <v>0</v>
      </c>
      <c r="O349" s="43"/>
      <c r="P349" s="8"/>
      <c r="Q349" s="8"/>
      <c r="R349" s="23"/>
      <c r="S349" s="24" t="s">
        <v>382</v>
      </c>
      <c r="T349" s="22"/>
      <c r="U349" s="22"/>
      <c r="V349" s="22"/>
      <c r="W349" s="22">
        <f t="shared" si="79"/>
        <v>0</v>
      </c>
      <c r="Y349" s="31"/>
    </row>
    <row r="350" spans="1:25">
      <c r="A350" s="1"/>
      <c r="B350" s="16"/>
      <c r="C350" s="17" t="s">
        <v>383</v>
      </c>
      <c r="D350" s="18" t="e">
        <f>#REF!</f>
        <v>#REF!</v>
      </c>
      <c r="E350" s="14"/>
      <c r="F350" s="12"/>
      <c r="G350" s="12"/>
      <c r="H350" s="45"/>
      <c r="I350" s="71">
        <f>'DAK PUPR'!I349</f>
        <v>60</v>
      </c>
      <c r="J350" s="71">
        <f>'DAK PUPR'!J349</f>
        <v>274</v>
      </c>
      <c r="K350" s="12"/>
      <c r="L350" s="12">
        <f>'BSPS PEMDA'!D350</f>
        <v>200</v>
      </c>
      <c r="M350" s="12">
        <f>'BSPS PEMDA'!E350</f>
        <v>600</v>
      </c>
      <c r="N350" s="12">
        <f>'RUTILAHU KEMENSOS'!D349</f>
        <v>0</v>
      </c>
      <c r="O350" s="43"/>
      <c r="P350" s="8"/>
      <c r="Q350" s="8"/>
      <c r="R350" s="23"/>
      <c r="S350" s="24" t="s">
        <v>383</v>
      </c>
      <c r="T350" s="22"/>
      <c r="U350" s="22"/>
      <c r="V350" s="22"/>
      <c r="W350" s="22">
        <f t="shared" si="79"/>
        <v>0</v>
      </c>
      <c r="Y350" s="31"/>
    </row>
    <row r="351" spans="1:25">
      <c r="A351" s="1"/>
      <c r="B351" s="16"/>
      <c r="C351" s="17" t="s">
        <v>384</v>
      </c>
      <c r="D351" s="18" t="e">
        <f>#REF!</f>
        <v>#REF!</v>
      </c>
      <c r="E351" s="14"/>
      <c r="F351" s="12"/>
      <c r="G351" s="12"/>
      <c r="H351" s="45"/>
      <c r="I351" s="71">
        <f>'DAK PUPR'!I350</f>
        <v>0</v>
      </c>
      <c r="J351" s="71">
        <f>'DAK PUPR'!J350</f>
        <v>0</v>
      </c>
      <c r="K351" s="12"/>
      <c r="L351" s="12">
        <f>'BSPS PEMDA'!D351</f>
        <v>0</v>
      </c>
      <c r="M351" s="12">
        <f>'BSPS PEMDA'!E351</f>
        <v>0</v>
      </c>
      <c r="N351" s="12">
        <f>'RUTILAHU KEMENSOS'!D350</f>
        <v>0</v>
      </c>
      <c r="O351" s="43"/>
      <c r="P351" s="8"/>
      <c r="Q351" s="8"/>
      <c r="R351" s="23"/>
      <c r="S351" s="24" t="s">
        <v>384</v>
      </c>
      <c r="T351" s="22"/>
      <c r="U351" s="22"/>
      <c r="V351" s="22"/>
      <c r="W351" s="22">
        <f t="shared" si="79"/>
        <v>0</v>
      </c>
      <c r="Y351" s="31"/>
    </row>
    <row r="352" spans="1:25">
      <c r="A352" s="1"/>
      <c r="B352" s="16"/>
      <c r="C352" s="17" t="s">
        <v>385</v>
      </c>
      <c r="D352" s="18" t="e">
        <f>#REF!</f>
        <v>#REF!</v>
      </c>
      <c r="E352" s="14"/>
      <c r="F352" s="12"/>
      <c r="G352" s="12"/>
      <c r="H352" s="45"/>
      <c r="I352" s="71">
        <f>'DAK PUPR'!I351</f>
        <v>0</v>
      </c>
      <c r="J352" s="71">
        <f>'DAK PUPR'!J351</f>
        <v>538</v>
      </c>
      <c r="K352" s="12"/>
      <c r="L352" s="12">
        <f>'BSPS PEMDA'!D352</f>
        <v>0</v>
      </c>
      <c r="M352" s="12">
        <f>'BSPS PEMDA'!E352</f>
        <v>0</v>
      </c>
      <c r="N352" s="12">
        <f>'RUTILAHU KEMENSOS'!D351</f>
        <v>0</v>
      </c>
      <c r="O352" s="43"/>
      <c r="P352" s="8"/>
      <c r="Q352" s="8"/>
      <c r="R352" s="23"/>
      <c r="S352" s="24" t="s">
        <v>385</v>
      </c>
      <c r="T352" s="22"/>
      <c r="U352" s="22"/>
      <c r="V352" s="22"/>
      <c r="W352" s="22">
        <f t="shared" si="79"/>
        <v>0</v>
      </c>
      <c r="Y352" s="31"/>
    </row>
    <row r="353" spans="1:25">
      <c r="A353" s="1"/>
      <c r="B353" s="52">
        <v>21</v>
      </c>
      <c r="C353" s="53" t="s">
        <v>20</v>
      </c>
      <c r="D353" s="54" t="e">
        <f>#REF!</f>
        <v>#REF!</v>
      </c>
      <c r="E353" s="54">
        <f t="shared" ref="E353:K353" si="84">SUM(E354:E367)</f>
        <v>0</v>
      </c>
      <c r="F353" s="54">
        <f t="shared" si="84"/>
        <v>0</v>
      </c>
      <c r="G353" s="54">
        <f t="shared" si="84"/>
        <v>0</v>
      </c>
      <c r="H353" s="54">
        <f t="shared" si="84"/>
        <v>0</v>
      </c>
      <c r="I353" s="72">
        <f>'DAK PUPR'!I352</f>
        <v>0</v>
      </c>
      <c r="J353" s="72">
        <f>'DAK PUPR'!J352</f>
        <v>186</v>
      </c>
      <c r="K353" s="54">
        <f t="shared" si="84"/>
        <v>0</v>
      </c>
      <c r="L353" s="54">
        <f>'BSPS PEMDA'!D353</f>
        <v>50</v>
      </c>
      <c r="M353" s="54">
        <f>'BSPS PEMDA'!E353</f>
        <v>832</v>
      </c>
      <c r="N353" s="54">
        <f>'RUTILAHU KEMENSOS'!D352</f>
        <v>0</v>
      </c>
      <c r="O353" s="55" t="e">
        <f>SUM(D353:N353)</f>
        <v>#REF!</v>
      </c>
      <c r="P353" s="8"/>
      <c r="Q353" s="8"/>
      <c r="R353" s="62">
        <v>21</v>
      </c>
      <c r="S353" s="63" t="s">
        <v>20</v>
      </c>
      <c r="T353" s="61">
        <f t="shared" ref="T353" si="85">SUM(T354:T367)</f>
        <v>0</v>
      </c>
      <c r="U353" s="61">
        <f t="shared" ref="U353" si="86">SUM(U354:U367)</f>
        <v>0</v>
      </c>
      <c r="V353" s="61">
        <f t="shared" ref="V353" si="87">SUM(V354:V367)</f>
        <v>0</v>
      </c>
      <c r="W353" s="64">
        <f t="shared" si="79"/>
        <v>0</v>
      </c>
      <c r="Y353" s="31" t="e">
        <f>O353+W353</f>
        <v>#REF!</v>
      </c>
    </row>
    <row r="354" spans="1:25">
      <c r="A354" s="1"/>
      <c r="B354" s="16"/>
      <c r="C354" s="51" t="s">
        <v>386</v>
      </c>
      <c r="D354" s="18" t="e">
        <f>#REF!</f>
        <v>#REF!</v>
      </c>
      <c r="E354" s="14"/>
      <c r="F354" s="12"/>
      <c r="G354" s="12"/>
      <c r="H354" s="45"/>
      <c r="I354" s="71">
        <f>'DAK PUPR'!I353</f>
        <v>0</v>
      </c>
      <c r="J354" s="71">
        <f>'DAK PUPR'!J353</f>
        <v>0</v>
      </c>
      <c r="K354" s="12"/>
      <c r="L354" s="12">
        <f>'BSPS PEMDA'!D354</f>
        <v>0</v>
      </c>
      <c r="M354" s="12">
        <f>'BSPS PEMDA'!E354</f>
        <v>26</v>
      </c>
      <c r="N354" s="12">
        <f>'RUTILAHU KEMENSOS'!D353</f>
        <v>0</v>
      </c>
      <c r="O354" s="43"/>
      <c r="P354" s="8"/>
      <c r="Q354" s="8"/>
      <c r="R354" s="23"/>
      <c r="S354" s="24" t="s">
        <v>386</v>
      </c>
      <c r="T354" s="22"/>
      <c r="U354" s="22"/>
      <c r="V354" s="22"/>
      <c r="W354" s="22">
        <f t="shared" si="79"/>
        <v>0</v>
      </c>
      <c r="Y354" s="31"/>
    </row>
    <row r="355" spans="1:25">
      <c r="A355" s="1"/>
      <c r="B355" s="16"/>
      <c r="C355" s="51" t="s">
        <v>387</v>
      </c>
      <c r="D355" s="18" t="e">
        <f>#REF!</f>
        <v>#REF!</v>
      </c>
      <c r="E355" s="14"/>
      <c r="F355" s="12"/>
      <c r="G355" s="12"/>
      <c r="H355" s="45"/>
      <c r="I355" s="71">
        <f>'DAK PUPR'!I354</f>
        <v>0</v>
      </c>
      <c r="J355" s="71">
        <f>'DAK PUPR'!J354</f>
        <v>0</v>
      </c>
      <c r="K355" s="12"/>
      <c r="L355" s="12">
        <f>'BSPS PEMDA'!D355</f>
        <v>0</v>
      </c>
      <c r="M355" s="12">
        <f>'BSPS PEMDA'!E355</f>
        <v>450</v>
      </c>
      <c r="N355" s="12">
        <f>'RUTILAHU KEMENSOS'!D354</f>
        <v>0</v>
      </c>
      <c r="O355" s="43"/>
      <c r="P355" s="8"/>
      <c r="Q355" s="8"/>
      <c r="R355" s="23"/>
      <c r="S355" s="24" t="s">
        <v>387</v>
      </c>
      <c r="T355" s="22"/>
      <c r="U355" s="22"/>
      <c r="V355" s="22"/>
      <c r="W355" s="22">
        <f t="shared" si="79"/>
        <v>0</v>
      </c>
      <c r="Y355" s="31"/>
    </row>
    <row r="356" spans="1:25">
      <c r="A356" s="1"/>
      <c r="B356" s="16"/>
      <c r="C356" s="51" t="s">
        <v>388</v>
      </c>
      <c r="D356" s="18" t="e">
        <f>#REF!</f>
        <v>#REF!</v>
      </c>
      <c r="E356" s="14"/>
      <c r="F356" s="12"/>
      <c r="G356" s="12"/>
      <c r="H356" s="45"/>
      <c r="I356" s="71">
        <f>'DAK PUPR'!I355</f>
        <v>0</v>
      </c>
      <c r="J356" s="71">
        <f>'DAK PUPR'!J355</f>
        <v>0</v>
      </c>
      <c r="K356" s="12"/>
      <c r="L356" s="12">
        <f>'BSPS PEMDA'!D356</f>
        <v>0</v>
      </c>
      <c r="M356" s="12">
        <f>'BSPS PEMDA'!E356</f>
        <v>20</v>
      </c>
      <c r="N356" s="12">
        <f>'RUTILAHU KEMENSOS'!D355</f>
        <v>0</v>
      </c>
      <c r="O356" s="43"/>
      <c r="P356" s="8"/>
      <c r="Q356" s="8"/>
      <c r="R356" s="23"/>
      <c r="S356" s="24" t="s">
        <v>388</v>
      </c>
      <c r="T356" s="22"/>
      <c r="U356" s="22"/>
      <c r="V356" s="22"/>
      <c r="W356" s="22">
        <f t="shared" si="79"/>
        <v>0</v>
      </c>
      <c r="Y356" s="31"/>
    </row>
    <row r="357" spans="1:25">
      <c r="A357" s="1"/>
      <c r="B357" s="16"/>
      <c r="C357" s="51" t="s">
        <v>389</v>
      </c>
      <c r="D357" s="18" t="e">
        <f>#REF!</f>
        <v>#REF!</v>
      </c>
      <c r="E357" s="14"/>
      <c r="F357" s="12"/>
      <c r="G357" s="12"/>
      <c r="H357" s="45"/>
      <c r="I357" s="71">
        <f>'DAK PUPR'!I356</f>
        <v>0</v>
      </c>
      <c r="J357" s="71">
        <f>'DAK PUPR'!J356</f>
        <v>0</v>
      </c>
      <c r="K357" s="12"/>
      <c r="L357" s="12">
        <f>'BSPS PEMDA'!D357</f>
        <v>0</v>
      </c>
      <c r="M357" s="12">
        <f>'BSPS PEMDA'!E357</f>
        <v>0</v>
      </c>
      <c r="N357" s="12">
        <f>'RUTILAHU KEMENSOS'!D356</f>
        <v>0</v>
      </c>
      <c r="O357" s="43"/>
      <c r="P357" s="8"/>
      <c r="Q357" s="8"/>
      <c r="R357" s="23"/>
      <c r="S357" s="24" t="s">
        <v>389</v>
      </c>
      <c r="T357" s="22"/>
      <c r="U357" s="22"/>
      <c r="V357" s="22"/>
      <c r="W357" s="22">
        <f t="shared" si="79"/>
        <v>0</v>
      </c>
      <c r="Y357" s="31"/>
    </row>
    <row r="358" spans="1:25">
      <c r="A358" s="1"/>
      <c r="B358" s="16"/>
      <c r="C358" s="51" t="s">
        <v>390</v>
      </c>
      <c r="D358" s="18" t="e">
        <f>#REF!</f>
        <v>#REF!</v>
      </c>
      <c r="E358" s="14"/>
      <c r="F358" s="12"/>
      <c r="G358" s="12"/>
      <c r="H358" s="45"/>
      <c r="I358" s="71">
        <f>'DAK PUPR'!I357</f>
        <v>0</v>
      </c>
      <c r="J358" s="71">
        <f>'DAK PUPR'!J357</f>
        <v>0</v>
      </c>
      <c r="K358" s="12"/>
      <c r="L358" s="12">
        <f>'BSPS PEMDA'!D358</f>
        <v>0</v>
      </c>
      <c r="M358" s="12">
        <f>'BSPS PEMDA'!E358</f>
        <v>0</v>
      </c>
      <c r="N358" s="12">
        <f>'RUTILAHU KEMENSOS'!D357</f>
        <v>0</v>
      </c>
      <c r="O358" s="43"/>
      <c r="P358" s="8"/>
      <c r="Q358" s="8"/>
      <c r="R358" s="23"/>
      <c r="S358" s="24" t="s">
        <v>390</v>
      </c>
      <c r="T358" s="22"/>
      <c r="U358" s="22"/>
      <c r="V358" s="22"/>
      <c r="W358" s="22">
        <f t="shared" si="79"/>
        <v>0</v>
      </c>
      <c r="Y358" s="31"/>
    </row>
    <row r="359" spans="1:25">
      <c r="A359" s="1"/>
      <c r="B359" s="16"/>
      <c r="C359" s="51" t="s">
        <v>391</v>
      </c>
      <c r="D359" s="18" t="e">
        <f>#REF!</f>
        <v>#REF!</v>
      </c>
      <c r="E359" s="14"/>
      <c r="F359" s="12"/>
      <c r="G359" s="12"/>
      <c r="H359" s="45"/>
      <c r="I359" s="71">
        <f>'DAK PUPR'!I358</f>
        <v>0</v>
      </c>
      <c r="J359" s="71">
        <f>'DAK PUPR'!J358</f>
        <v>0</v>
      </c>
      <c r="K359" s="12"/>
      <c r="L359" s="12">
        <f>'BSPS PEMDA'!D359</f>
        <v>0</v>
      </c>
      <c r="M359" s="12">
        <f>'BSPS PEMDA'!E359</f>
        <v>0</v>
      </c>
      <c r="N359" s="12">
        <f>'RUTILAHU KEMENSOS'!D358</f>
        <v>0</v>
      </c>
      <c r="O359" s="43"/>
      <c r="P359" s="8"/>
      <c r="Q359" s="8"/>
      <c r="R359" s="23"/>
      <c r="S359" s="24" t="s">
        <v>391</v>
      </c>
      <c r="T359" s="22"/>
      <c r="U359" s="22"/>
      <c r="V359" s="22"/>
      <c r="W359" s="22">
        <f t="shared" si="79"/>
        <v>0</v>
      </c>
      <c r="Y359" s="31"/>
    </row>
    <row r="360" spans="1:25">
      <c r="A360" s="1"/>
      <c r="B360" s="16"/>
      <c r="C360" s="51" t="s">
        <v>392</v>
      </c>
      <c r="D360" s="18" t="e">
        <f>#REF!</f>
        <v>#REF!</v>
      </c>
      <c r="E360" s="14"/>
      <c r="F360" s="12"/>
      <c r="G360" s="12"/>
      <c r="H360" s="45"/>
      <c r="I360" s="71">
        <f>'DAK PUPR'!I359</f>
        <v>0</v>
      </c>
      <c r="J360" s="71">
        <f>'DAK PUPR'!J359</f>
        <v>0</v>
      </c>
      <c r="K360" s="12"/>
      <c r="L360" s="12">
        <f>'BSPS PEMDA'!D360</f>
        <v>0</v>
      </c>
      <c r="M360" s="12">
        <f>'BSPS PEMDA'!E360</f>
        <v>0</v>
      </c>
      <c r="N360" s="12">
        <f>'RUTILAHU KEMENSOS'!D359</f>
        <v>0</v>
      </c>
      <c r="O360" s="43"/>
      <c r="P360" s="8"/>
      <c r="Q360" s="8"/>
      <c r="R360" s="23"/>
      <c r="S360" s="24" t="s">
        <v>392</v>
      </c>
      <c r="T360" s="22"/>
      <c r="U360" s="22"/>
      <c r="V360" s="22"/>
      <c r="W360" s="22">
        <f t="shared" si="79"/>
        <v>0</v>
      </c>
      <c r="Y360" s="31"/>
    </row>
    <row r="361" spans="1:25">
      <c r="A361" s="1"/>
      <c r="B361" s="16"/>
      <c r="C361" s="51" t="s">
        <v>393</v>
      </c>
      <c r="D361" s="18" t="e">
        <f>#REF!</f>
        <v>#REF!</v>
      </c>
      <c r="E361" s="14"/>
      <c r="F361" s="12"/>
      <c r="G361" s="12"/>
      <c r="H361" s="45"/>
      <c r="I361" s="71">
        <f>'DAK PUPR'!I360</f>
        <v>0</v>
      </c>
      <c r="J361" s="71">
        <f>'DAK PUPR'!J360</f>
        <v>0</v>
      </c>
      <c r="K361" s="12"/>
      <c r="L361" s="12">
        <f>'BSPS PEMDA'!D361</f>
        <v>0</v>
      </c>
      <c r="M361" s="12">
        <f>'BSPS PEMDA'!E361</f>
        <v>0</v>
      </c>
      <c r="N361" s="12">
        <f>'RUTILAHU KEMENSOS'!D360</f>
        <v>0</v>
      </c>
      <c r="O361" s="43"/>
      <c r="P361" s="8"/>
      <c r="Q361" s="8"/>
      <c r="R361" s="23"/>
      <c r="S361" s="24" t="s">
        <v>393</v>
      </c>
      <c r="T361" s="22"/>
      <c r="U361" s="22"/>
      <c r="V361" s="22"/>
      <c r="W361" s="22">
        <f t="shared" si="79"/>
        <v>0</v>
      </c>
      <c r="Y361" s="31"/>
    </row>
    <row r="362" spans="1:25">
      <c r="A362" s="1"/>
      <c r="B362" s="16"/>
      <c r="C362" s="51" t="s">
        <v>394</v>
      </c>
      <c r="D362" s="18" t="e">
        <f>#REF!</f>
        <v>#REF!</v>
      </c>
      <c r="E362" s="14"/>
      <c r="F362" s="12"/>
      <c r="G362" s="12"/>
      <c r="H362" s="45"/>
      <c r="I362" s="71">
        <f>'DAK PUPR'!I361</f>
        <v>0</v>
      </c>
      <c r="J362" s="71">
        <f>'DAK PUPR'!J361</f>
        <v>0</v>
      </c>
      <c r="K362" s="12"/>
      <c r="L362" s="12">
        <f>'BSPS PEMDA'!D362</f>
        <v>0</v>
      </c>
      <c r="M362" s="12">
        <f>'BSPS PEMDA'!E362</f>
        <v>0</v>
      </c>
      <c r="N362" s="12">
        <f>'RUTILAHU KEMENSOS'!D361</f>
        <v>0</v>
      </c>
      <c r="O362" s="43"/>
      <c r="P362" s="8"/>
      <c r="Q362" s="8"/>
      <c r="R362" s="23"/>
      <c r="S362" s="24" t="s">
        <v>394</v>
      </c>
      <c r="T362" s="22"/>
      <c r="U362" s="22"/>
      <c r="V362" s="22"/>
      <c r="W362" s="22">
        <f t="shared" si="79"/>
        <v>0</v>
      </c>
      <c r="Y362" s="31"/>
    </row>
    <row r="363" spans="1:25">
      <c r="A363" s="1"/>
      <c r="B363" s="16"/>
      <c r="C363" s="51" t="s">
        <v>395</v>
      </c>
      <c r="D363" s="18" t="e">
        <f>#REF!</f>
        <v>#REF!</v>
      </c>
      <c r="E363" s="14"/>
      <c r="F363" s="12"/>
      <c r="G363" s="12"/>
      <c r="H363" s="45"/>
      <c r="I363" s="71">
        <f>'DAK PUPR'!I362</f>
        <v>0</v>
      </c>
      <c r="J363" s="71">
        <f>'DAK PUPR'!J362</f>
        <v>0</v>
      </c>
      <c r="K363" s="12"/>
      <c r="L363" s="12">
        <f>'BSPS PEMDA'!D363</f>
        <v>0</v>
      </c>
      <c r="M363" s="12">
        <f>'BSPS PEMDA'!E363</f>
        <v>0</v>
      </c>
      <c r="N363" s="12">
        <f>'RUTILAHU KEMENSOS'!D362</f>
        <v>0</v>
      </c>
      <c r="O363" s="43"/>
      <c r="P363" s="8"/>
      <c r="Q363" s="8"/>
      <c r="R363" s="23"/>
      <c r="S363" s="24" t="s">
        <v>395</v>
      </c>
      <c r="T363" s="22"/>
      <c r="U363" s="22"/>
      <c r="V363" s="22"/>
      <c r="W363" s="22">
        <f t="shared" si="79"/>
        <v>0</v>
      </c>
      <c r="Y363" s="31"/>
    </row>
    <row r="364" spans="1:25">
      <c r="A364" s="1"/>
      <c r="B364" s="16"/>
      <c r="C364" s="51" t="s">
        <v>396</v>
      </c>
      <c r="D364" s="18" t="e">
        <f>#REF!</f>
        <v>#REF!</v>
      </c>
      <c r="E364" s="14"/>
      <c r="F364" s="12"/>
      <c r="G364" s="12"/>
      <c r="H364" s="45"/>
      <c r="I364" s="71">
        <f>'DAK PUPR'!I363</f>
        <v>0</v>
      </c>
      <c r="J364" s="71">
        <f>'DAK PUPR'!J363</f>
        <v>0</v>
      </c>
      <c r="K364" s="12"/>
      <c r="L364" s="12">
        <f>'BSPS PEMDA'!D364</f>
        <v>0</v>
      </c>
      <c r="M364" s="12">
        <f>'BSPS PEMDA'!E364</f>
        <v>0</v>
      </c>
      <c r="N364" s="12">
        <f>'RUTILAHU KEMENSOS'!D363</f>
        <v>0</v>
      </c>
      <c r="O364" s="43"/>
      <c r="P364" s="8"/>
      <c r="Q364" s="8"/>
      <c r="R364" s="23"/>
      <c r="S364" s="24" t="s">
        <v>396</v>
      </c>
      <c r="T364" s="22"/>
      <c r="U364" s="22"/>
      <c r="V364" s="22"/>
      <c r="W364" s="22">
        <f t="shared" si="79"/>
        <v>0</v>
      </c>
      <c r="Y364" s="31"/>
    </row>
    <row r="365" spans="1:25">
      <c r="A365" s="1"/>
      <c r="B365" s="16"/>
      <c r="C365" s="51" t="s">
        <v>397</v>
      </c>
      <c r="D365" s="18" t="e">
        <f>#REF!</f>
        <v>#REF!</v>
      </c>
      <c r="E365" s="14"/>
      <c r="F365" s="12"/>
      <c r="G365" s="12"/>
      <c r="H365" s="45"/>
      <c r="I365" s="71">
        <f>'DAK PUPR'!I364</f>
        <v>0</v>
      </c>
      <c r="J365" s="71">
        <f>'DAK PUPR'!J364</f>
        <v>0</v>
      </c>
      <c r="K365" s="12"/>
      <c r="L365" s="12">
        <f>'BSPS PEMDA'!D365</f>
        <v>0</v>
      </c>
      <c r="M365" s="12">
        <f>'BSPS PEMDA'!E365</f>
        <v>0</v>
      </c>
      <c r="N365" s="12">
        <f>'RUTILAHU KEMENSOS'!D364</f>
        <v>0</v>
      </c>
      <c r="O365" s="43"/>
      <c r="P365" s="8"/>
      <c r="Q365" s="8"/>
      <c r="R365" s="23"/>
      <c r="S365" s="24" t="s">
        <v>397</v>
      </c>
      <c r="T365" s="22"/>
      <c r="U365" s="22"/>
      <c r="V365" s="22"/>
      <c r="W365" s="22">
        <f t="shared" si="79"/>
        <v>0</v>
      </c>
      <c r="Y365" s="31"/>
    </row>
    <row r="366" spans="1:25">
      <c r="A366" s="1"/>
      <c r="B366" s="16"/>
      <c r="C366" s="51" t="s">
        <v>398</v>
      </c>
      <c r="D366" s="18" t="e">
        <f>#REF!</f>
        <v>#REF!</v>
      </c>
      <c r="E366" s="14"/>
      <c r="F366" s="12"/>
      <c r="G366" s="12"/>
      <c r="H366" s="45"/>
      <c r="I366" s="71">
        <f>'DAK PUPR'!I365</f>
        <v>0</v>
      </c>
      <c r="J366" s="71">
        <f>'DAK PUPR'!J365</f>
        <v>0</v>
      </c>
      <c r="K366" s="12"/>
      <c r="L366" s="12">
        <f>'BSPS PEMDA'!D366</f>
        <v>50</v>
      </c>
      <c r="M366" s="12">
        <f>'BSPS PEMDA'!E366</f>
        <v>150</v>
      </c>
      <c r="N366" s="12">
        <f>'RUTILAHU KEMENSOS'!D365</f>
        <v>0</v>
      </c>
      <c r="O366" s="43"/>
      <c r="P366" s="8"/>
      <c r="Q366" s="8"/>
      <c r="R366" s="23"/>
      <c r="S366" s="24" t="s">
        <v>398</v>
      </c>
      <c r="T366" s="22"/>
      <c r="U366" s="22"/>
      <c r="V366" s="22"/>
      <c r="W366" s="22">
        <f t="shared" si="79"/>
        <v>0</v>
      </c>
      <c r="Y366" s="31"/>
    </row>
    <row r="367" spans="1:25">
      <c r="A367" s="1"/>
      <c r="B367" s="16"/>
      <c r="C367" s="51" t="s">
        <v>399</v>
      </c>
      <c r="D367" s="18" t="e">
        <f>#REF!</f>
        <v>#REF!</v>
      </c>
      <c r="E367" s="14"/>
      <c r="F367" s="12"/>
      <c r="G367" s="12"/>
      <c r="H367" s="45"/>
      <c r="I367" s="71">
        <f>'DAK PUPR'!I366</f>
        <v>0</v>
      </c>
      <c r="J367" s="71">
        <f>'DAK PUPR'!J366</f>
        <v>186</v>
      </c>
      <c r="K367" s="12"/>
      <c r="L367" s="12">
        <f>'BSPS PEMDA'!D367</f>
        <v>0</v>
      </c>
      <c r="M367" s="12">
        <f>'BSPS PEMDA'!E367</f>
        <v>186</v>
      </c>
      <c r="N367" s="12">
        <f>'RUTILAHU KEMENSOS'!D366</f>
        <v>0</v>
      </c>
      <c r="O367" s="43"/>
      <c r="P367" s="8"/>
      <c r="Q367" s="8"/>
      <c r="R367" s="23"/>
      <c r="S367" s="24" t="s">
        <v>399</v>
      </c>
      <c r="T367" s="22"/>
      <c r="U367" s="22"/>
      <c r="V367" s="22"/>
      <c r="W367" s="22">
        <f t="shared" si="79"/>
        <v>0</v>
      </c>
      <c r="Y367" s="31"/>
    </row>
    <row r="368" spans="1:25">
      <c r="A368" s="1"/>
      <c r="B368" s="52">
        <v>22</v>
      </c>
      <c r="C368" s="53" t="s">
        <v>21</v>
      </c>
      <c r="D368" s="54" t="e">
        <f>#REF!</f>
        <v>#REF!</v>
      </c>
      <c r="E368" s="54">
        <f t="shared" ref="E368:K368" si="88">SUM(E369:E381)</f>
        <v>0</v>
      </c>
      <c r="F368" s="54">
        <f t="shared" si="88"/>
        <v>0</v>
      </c>
      <c r="G368" s="54">
        <f t="shared" si="88"/>
        <v>0</v>
      </c>
      <c r="H368" s="54">
        <f t="shared" si="88"/>
        <v>0</v>
      </c>
      <c r="I368" s="72">
        <f>'DAK PUPR'!I367</f>
        <v>40</v>
      </c>
      <c r="J368" s="72">
        <f>'DAK PUPR'!J367</f>
        <v>2947</v>
      </c>
      <c r="K368" s="54">
        <f t="shared" si="88"/>
        <v>0</v>
      </c>
      <c r="L368" s="54">
        <f>'BSPS PEMDA'!D368</f>
        <v>0</v>
      </c>
      <c r="M368" s="54">
        <f>'BSPS PEMDA'!E368</f>
        <v>1414</v>
      </c>
      <c r="N368" s="54">
        <f>'RUTILAHU KEMENSOS'!D367</f>
        <v>0</v>
      </c>
      <c r="O368" s="55" t="e">
        <f>SUM(D368:N368)</f>
        <v>#REF!</v>
      </c>
      <c r="P368" s="8"/>
      <c r="Q368" s="8"/>
      <c r="R368" s="62">
        <v>22</v>
      </c>
      <c r="S368" s="63" t="s">
        <v>21</v>
      </c>
      <c r="T368" s="61">
        <f t="shared" ref="T368" si="89">SUM(T369:T381)</f>
        <v>0</v>
      </c>
      <c r="U368" s="61">
        <f t="shared" ref="U368" si="90">SUM(U369:U381)</f>
        <v>0</v>
      </c>
      <c r="V368" s="61">
        <f t="shared" ref="V368" si="91">SUM(V369:V381)</f>
        <v>0</v>
      </c>
      <c r="W368" s="64">
        <f t="shared" si="79"/>
        <v>0</v>
      </c>
      <c r="Y368" s="31" t="e">
        <f>O368+W368</f>
        <v>#REF!</v>
      </c>
    </row>
    <row r="369" spans="1:25">
      <c r="A369" s="1"/>
      <c r="B369" s="16"/>
      <c r="C369" s="51" t="s">
        <v>400</v>
      </c>
      <c r="D369" s="18" t="e">
        <f>#REF!</f>
        <v>#REF!</v>
      </c>
      <c r="E369" s="14"/>
      <c r="F369" s="12"/>
      <c r="G369" s="12"/>
      <c r="H369" s="45"/>
      <c r="I369" s="71">
        <f>'DAK PUPR'!I368</f>
        <v>0</v>
      </c>
      <c r="J369" s="71">
        <f>'DAK PUPR'!J368</f>
        <v>0</v>
      </c>
      <c r="K369" s="12"/>
      <c r="L369" s="12">
        <f>'BSPS PEMDA'!D369</f>
        <v>0</v>
      </c>
      <c r="M369" s="12">
        <f>'BSPS PEMDA'!E369</f>
        <v>0</v>
      </c>
      <c r="N369" s="12">
        <f>'RUTILAHU KEMENSOS'!D368</f>
        <v>0</v>
      </c>
      <c r="O369" s="43"/>
      <c r="P369" s="8"/>
      <c r="Q369" s="8"/>
      <c r="R369" s="23"/>
      <c r="S369" s="24" t="s">
        <v>400</v>
      </c>
      <c r="T369" s="22"/>
      <c r="U369" s="22"/>
      <c r="V369" s="22"/>
      <c r="W369" s="22">
        <f t="shared" si="79"/>
        <v>0</v>
      </c>
      <c r="Y369" s="31"/>
    </row>
    <row r="370" spans="1:25">
      <c r="A370" s="1"/>
      <c r="B370" s="16"/>
      <c r="C370" s="51" t="s">
        <v>401</v>
      </c>
      <c r="D370" s="18" t="e">
        <f>#REF!</f>
        <v>#REF!</v>
      </c>
      <c r="E370" s="14"/>
      <c r="F370" s="12"/>
      <c r="G370" s="12"/>
      <c r="H370" s="45"/>
      <c r="I370" s="71">
        <f>'DAK PUPR'!I369</f>
        <v>0</v>
      </c>
      <c r="J370" s="71">
        <f>'DAK PUPR'!J369</f>
        <v>552</v>
      </c>
      <c r="K370" s="12"/>
      <c r="L370" s="12">
        <f>'BSPS PEMDA'!D370</f>
        <v>0</v>
      </c>
      <c r="M370" s="12">
        <f>'BSPS PEMDA'!E370</f>
        <v>0</v>
      </c>
      <c r="N370" s="12">
        <f>'RUTILAHU KEMENSOS'!D369</f>
        <v>0</v>
      </c>
      <c r="O370" s="43"/>
      <c r="P370" s="8"/>
      <c r="Q370" s="8"/>
      <c r="R370" s="23"/>
      <c r="S370" s="24" t="s">
        <v>401</v>
      </c>
      <c r="T370" s="22"/>
      <c r="U370" s="22"/>
      <c r="V370" s="22"/>
      <c r="W370" s="22">
        <f t="shared" si="79"/>
        <v>0</v>
      </c>
      <c r="Y370" s="31"/>
    </row>
    <row r="371" spans="1:25">
      <c r="A371" s="1"/>
      <c r="B371" s="16"/>
      <c r="C371" s="51" t="s">
        <v>402</v>
      </c>
      <c r="D371" s="18" t="e">
        <f>#REF!</f>
        <v>#REF!</v>
      </c>
      <c r="E371" s="14"/>
      <c r="F371" s="12"/>
      <c r="G371" s="12"/>
      <c r="H371" s="45"/>
      <c r="I371" s="71">
        <f>'DAK PUPR'!I370</f>
        <v>0</v>
      </c>
      <c r="J371" s="71">
        <f>'DAK PUPR'!J370</f>
        <v>503</v>
      </c>
      <c r="K371" s="12"/>
      <c r="L371" s="12">
        <f>'BSPS PEMDA'!D371</f>
        <v>0</v>
      </c>
      <c r="M371" s="12">
        <f>'BSPS PEMDA'!E371</f>
        <v>0</v>
      </c>
      <c r="N371" s="12">
        <f>'RUTILAHU KEMENSOS'!D370</f>
        <v>0</v>
      </c>
      <c r="O371" s="43"/>
      <c r="P371" s="8"/>
      <c r="Q371" s="8"/>
      <c r="R371" s="23"/>
      <c r="S371" s="24" t="s">
        <v>402</v>
      </c>
      <c r="T371" s="22"/>
      <c r="U371" s="22"/>
      <c r="V371" s="22"/>
      <c r="W371" s="22">
        <f t="shared" si="79"/>
        <v>0</v>
      </c>
      <c r="Y371" s="31"/>
    </row>
    <row r="372" spans="1:25">
      <c r="A372" s="1"/>
      <c r="B372" s="16"/>
      <c r="C372" s="51" t="s">
        <v>403</v>
      </c>
      <c r="D372" s="18" t="e">
        <f>#REF!</f>
        <v>#REF!</v>
      </c>
      <c r="E372" s="14"/>
      <c r="F372" s="12"/>
      <c r="G372" s="12"/>
      <c r="H372" s="45"/>
      <c r="I372" s="71">
        <f>'DAK PUPR'!I371</f>
        <v>0</v>
      </c>
      <c r="J372" s="71">
        <f>'DAK PUPR'!J371</f>
        <v>633</v>
      </c>
      <c r="K372" s="12"/>
      <c r="L372" s="12">
        <f>'BSPS PEMDA'!D372</f>
        <v>0</v>
      </c>
      <c r="M372" s="12">
        <f>'BSPS PEMDA'!E372</f>
        <v>655</v>
      </c>
      <c r="N372" s="12">
        <f>'RUTILAHU KEMENSOS'!D371</f>
        <v>0</v>
      </c>
      <c r="O372" s="43"/>
      <c r="P372" s="8"/>
      <c r="Q372" s="8"/>
      <c r="R372" s="23"/>
      <c r="S372" s="24" t="s">
        <v>403</v>
      </c>
      <c r="T372" s="22"/>
      <c r="U372" s="22"/>
      <c r="V372" s="22"/>
      <c r="W372" s="22">
        <f t="shared" si="79"/>
        <v>0</v>
      </c>
      <c r="Y372" s="31"/>
    </row>
    <row r="373" spans="1:25">
      <c r="A373" s="1"/>
      <c r="B373" s="16"/>
      <c r="C373" s="51" t="s">
        <v>404</v>
      </c>
      <c r="D373" s="18" t="e">
        <f>#REF!</f>
        <v>#REF!</v>
      </c>
      <c r="E373" s="14"/>
      <c r="F373" s="12"/>
      <c r="G373" s="12"/>
      <c r="H373" s="45"/>
      <c r="I373" s="71">
        <f>'DAK PUPR'!I372</f>
        <v>0</v>
      </c>
      <c r="J373" s="71">
        <f>'DAK PUPR'!J372</f>
        <v>636</v>
      </c>
      <c r="K373" s="12"/>
      <c r="L373" s="12">
        <f>'BSPS PEMDA'!D373</f>
        <v>0</v>
      </c>
      <c r="M373" s="12">
        <f>'BSPS PEMDA'!E373</f>
        <v>636</v>
      </c>
      <c r="N373" s="12">
        <f>'RUTILAHU KEMENSOS'!D372</f>
        <v>0</v>
      </c>
      <c r="O373" s="43"/>
      <c r="P373" s="8"/>
      <c r="Q373" s="8"/>
      <c r="R373" s="23"/>
      <c r="S373" s="24" t="s">
        <v>404</v>
      </c>
      <c r="T373" s="22"/>
      <c r="U373" s="22"/>
      <c r="V373" s="22"/>
      <c r="W373" s="22">
        <f t="shared" si="79"/>
        <v>0</v>
      </c>
      <c r="Y373" s="31"/>
    </row>
    <row r="374" spans="1:25">
      <c r="A374" s="1"/>
      <c r="B374" s="16"/>
      <c r="C374" s="51" t="s">
        <v>405</v>
      </c>
      <c r="D374" s="18" t="e">
        <f>#REF!</f>
        <v>#REF!</v>
      </c>
      <c r="E374" s="14"/>
      <c r="F374" s="12"/>
      <c r="G374" s="12"/>
      <c r="H374" s="45"/>
      <c r="I374" s="71">
        <f>'DAK PUPR'!I373</f>
        <v>40</v>
      </c>
      <c r="J374" s="71">
        <f>'DAK PUPR'!J373</f>
        <v>568</v>
      </c>
      <c r="K374" s="12"/>
      <c r="L374" s="12">
        <f>'BSPS PEMDA'!D374</f>
        <v>0</v>
      </c>
      <c r="M374" s="12">
        <f>'BSPS PEMDA'!E374</f>
        <v>0</v>
      </c>
      <c r="N374" s="12">
        <f>'RUTILAHU KEMENSOS'!D373</f>
        <v>0</v>
      </c>
      <c r="O374" s="43"/>
      <c r="P374" s="8"/>
      <c r="Q374" s="8"/>
      <c r="R374" s="23"/>
      <c r="S374" s="24" t="s">
        <v>405</v>
      </c>
      <c r="T374" s="22"/>
      <c r="U374" s="22"/>
      <c r="V374" s="22"/>
      <c r="W374" s="22">
        <f t="shared" si="79"/>
        <v>0</v>
      </c>
      <c r="Y374" s="31"/>
    </row>
    <row r="375" spans="1:25">
      <c r="A375" s="1"/>
      <c r="B375" s="16"/>
      <c r="C375" s="51" t="s">
        <v>406</v>
      </c>
      <c r="D375" s="18" t="e">
        <f>#REF!</f>
        <v>#REF!</v>
      </c>
      <c r="E375" s="14"/>
      <c r="F375" s="12"/>
      <c r="G375" s="12"/>
      <c r="H375" s="45"/>
      <c r="I375" s="71">
        <f>'DAK PUPR'!I374</f>
        <v>0</v>
      </c>
      <c r="J375" s="71">
        <f>'DAK PUPR'!J374</f>
        <v>0</v>
      </c>
      <c r="K375" s="12"/>
      <c r="L375" s="12">
        <f>'BSPS PEMDA'!D375</f>
        <v>0</v>
      </c>
      <c r="M375" s="12">
        <f>'BSPS PEMDA'!E375</f>
        <v>0</v>
      </c>
      <c r="N375" s="12">
        <f>'RUTILAHU KEMENSOS'!D374</f>
        <v>0</v>
      </c>
      <c r="O375" s="43"/>
      <c r="P375" s="8"/>
      <c r="Q375" s="8"/>
      <c r="R375" s="23"/>
      <c r="S375" s="24" t="s">
        <v>406</v>
      </c>
      <c r="T375" s="22"/>
      <c r="U375" s="22"/>
      <c r="V375" s="22"/>
      <c r="W375" s="22">
        <f t="shared" si="79"/>
        <v>0</v>
      </c>
      <c r="Y375" s="31"/>
    </row>
    <row r="376" spans="1:25">
      <c r="A376" s="1"/>
      <c r="B376" s="16"/>
      <c r="C376" s="51" t="s">
        <v>407</v>
      </c>
      <c r="D376" s="18" t="e">
        <f>#REF!</f>
        <v>#REF!</v>
      </c>
      <c r="E376" s="14"/>
      <c r="F376" s="12"/>
      <c r="G376" s="12"/>
      <c r="H376" s="45"/>
      <c r="I376" s="71">
        <f>'DAK PUPR'!I375</f>
        <v>0</v>
      </c>
      <c r="J376" s="71">
        <f>'DAK PUPR'!J375</f>
        <v>0</v>
      </c>
      <c r="K376" s="12"/>
      <c r="L376" s="12">
        <f>'BSPS PEMDA'!D376</f>
        <v>0</v>
      </c>
      <c r="M376" s="12">
        <f>'BSPS PEMDA'!E376</f>
        <v>0</v>
      </c>
      <c r="N376" s="12">
        <f>'RUTILAHU KEMENSOS'!D375</f>
        <v>0</v>
      </c>
      <c r="O376" s="43"/>
      <c r="P376" s="8"/>
      <c r="Q376" s="8"/>
      <c r="R376" s="23"/>
      <c r="S376" s="24" t="s">
        <v>407</v>
      </c>
      <c r="T376" s="22"/>
      <c r="U376" s="22"/>
      <c r="V376" s="22"/>
      <c r="W376" s="22">
        <f t="shared" si="79"/>
        <v>0</v>
      </c>
      <c r="Y376" s="31"/>
    </row>
    <row r="377" spans="1:25">
      <c r="A377" s="1"/>
      <c r="B377" s="16"/>
      <c r="C377" s="51" t="s">
        <v>408</v>
      </c>
      <c r="D377" s="18" t="e">
        <f>#REF!</f>
        <v>#REF!</v>
      </c>
      <c r="E377" s="14"/>
      <c r="F377" s="12"/>
      <c r="G377" s="12"/>
      <c r="H377" s="45"/>
      <c r="I377" s="71">
        <f>'DAK PUPR'!I376</f>
        <v>0</v>
      </c>
      <c r="J377" s="71">
        <f>'DAK PUPR'!J376</f>
        <v>0</v>
      </c>
      <c r="K377" s="12"/>
      <c r="L377" s="12">
        <f>'BSPS PEMDA'!D377</f>
        <v>0</v>
      </c>
      <c r="M377" s="12">
        <f>'BSPS PEMDA'!E377</f>
        <v>0</v>
      </c>
      <c r="N377" s="12">
        <f>'RUTILAHU KEMENSOS'!D376</f>
        <v>0</v>
      </c>
      <c r="O377" s="43"/>
      <c r="P377" s="8"/>
      <c r="Q377" s="8"/>
      <c r="R377" s="23"/>
      <c r="S377" s="24" t="s">
        <v>408</v>
      </c>
      <c r="T377" s="22"/>
      <c r="U377" s="22"/>
      <c r="V377" s="22"/>
      <c r="W377" s="22">
        <f t="shared" si="79"/>
        <v>0</v>
      </c>
      <c r="Y377" s="31"/>
    </row>
    <row r="378" spans="1:25">
      <c r="A378" s="1"/>
      <c r="B378" s="16"/>
      <c r="C378" s="51" t="s">
        <v>409</v>
      </c>
      <c r="D378" s="18" t="e">
        <f>#REF!</f>
        <v>#REF!</v>
      </c>
      <c r="E378" s="14"/>
      <c r="F378" s="12"/>
      <c r="G378" s="12"/>
      <c r="H378" s="45"/>
      <c r="I378" s="71">
        <f>'DAK PUPR'!I377</f>
        <v>0</v>
      </c>
      <c r="J378" s="71">
        <f>'DAK PUPR'!J377</f>
        <v>0</v>
      </c>
      <c r="K378" s="12"/>
      <c r="L378" s="12">
        <f>'BSPS PEMDA'!D378</f>
        <v>0</v>
      </c>
      <c r="M378" s="12">
        <f>'BSPS PEMDA'!E378</f>
        <v>0</v>
      </c>
      <c r="N378" s="12">
        <f>'RUTILAHU KEMENSOS'!D377</f>
        <v>0</v>
      </c>
      <c r="O378" s="43"/>
      <c r="P378" s="8"/>
      <c r="Q378" s="8"/>
      <c r="R378" s="23"/>
      <c r="S378" s="24" t="s">
        <v>409</v>
      </c>
      <c r="T378" s="22"/>
      <c r="U378" s="22"/>
      <c r="V378" s="22"/>
      <c r="W378" s="22">
        <f t="shared" si="79"/>
        <v>0</v>
      </c>
      <c r="Y378" s="31"/>
    </row>
    <row r="379" spans="1:25">
      <c r="A379" s="1"/>
      <c r="B379" s="16"/>
      <c r="C379" s="51" t="s">
        <v>410</v>
      </c>
      <c r="D379" s="18" t="e">
        <f>#REF!</f>
        <v>#REF!</v>
      </c>
      <c r="E379" s="14"/>
      <c r="F379" s="12"/>
      <c r="G379" s="12"/>
      <c r="H379" s="45"/>
      <c r="I379" s="71">
        <f>'DAK PUPR'!I378</f>
        <v>0</v>
      </c>
      <c r="J379" s="71">
        <f>'DAK PUPR'!J378</f>
        <v>0</v>
      </c>
      <c r="K379" s="12"/>
      <c r="L379" s="12">
        <f>'BSPS PEMDA'!D379</f>
        <v>0</v>
      </c>
      <c r="M379" s="12">
        <f>'BSPS PEMDA'!E379</f>
        <v>0</v>
      </c>
      <c r="N379" s="12">
        <f>'RUTILAHU KEMENSOS'!D378</f>
        <v>0</v>
      </c>
      <c r="O379" s="43"/>
      <c r="P379" s="8"/>
      <c r="Q379" s="8"/>
      <c r="R379" s="23"/>
      <c r="S379" s="24" t="s">
        <v>410</v>
      </c>
      <c r="T379" s="22"/>
      <c r="U379" s="22"/>
      <c r="V379" s="22"/>
      <c r="W379" s="22">
        <f t="shared" si="79"/>
        <v>0</v>
      </c>
      <c r="Y379" s="31"/>
    </row>
    <row r="380" spans="1:25">
      <c r="A380" s="1"/>
      <c r="B380" s="16"/>
      <c r="C380" s="51" t="s">
        <v>411</v>
      </c>
      <c r="D380" s="18" t="e">
        <f>#REF!</f>
        <v>#REF!</v>
      </c>
      <c r="E380" s="14"/>
      <c r="F380" s="12"/>
      <c r="G380" s="12"/>
      <c r="H380" s="45"/>
      <c r="I380" s="71">
        <f>'DAK PUPR'!I379</f>
        <v>0</v>
      </c>
      <c r="J380" s="71">
        <f>'DAK PUPR'!J379</f>
        <v>55</v>
      </c>
      <c r="K380" s="12"/>
      <c r="L380" s="12">
        <f>'BSPS PEMDA'!D380</f>
        <v>0</v>
      </c>
      <c r="M380" s="12">
        <f>'BSPS PEMDA'!E380</f>
        <v>0</v>
      </c>
      <c r="N380" s="12">
        <f>'RUTILAHU KEMENSOS'!D379</f>
        <v>0</v>
      </c>
      <c r="O380" s="43"/>
      <c r="P380" s="8"/>
      <c r="Q380" s="8"/>
      <c r="R380" s="23"/>
      <c r="S380" s="24" t="s">
        <v>411</v>
      </c>
      <c r="T380" s="22"/>
      <c r="U380" s="22"/>
      <c r="V380" s="22"/>
      <c r="W380" s="22">
        <f t="shared" si="79"/>
        <v>0</v>
      </c>
      <c r="Y380" s="31"/>
    </row>
    <row r="381" spans="1:25">
      <c r="A381" s="1"/>
      <c r="B381" s="16"/>
      <c r="C381" s="51" t="s">
        <v>412</v>
      </c>
      <c r="D381" s="18" t="e">
        <f>#REF!</f>
        <v>#REF!</v>
      </c>
      <c r="E381" s="14"/>
      <c r="F381" s="12"/>
      <c r="G381" s="12"/>
      <c r="H381" s="45"/>
      <c r="I381" s="71">
        <f>'DAK PUPR'!I380</f>
        <v>0</v>
      </c>
      <c r="J381" s="71">
        <f>'DAK PUPR'!J380</f>
        <v>0</v>
      </c>
      <c r="K381" s="12"/>
      <c r="L381" s="12">
        <f>'BSPS PEMDA'!D381</f>
        <v>0</v>
      </c>
      <c r="M381" s="12">
        <f>'BSPS PEMDA'!E381</f>
        <v>123</v>
      </c>
      <c r="N381" s="12">
        <f>'RUTILAHU KEMENSOS'!D380</f>
        <v>0</v>
      </c>
      <c r="O381" s="43"/>
      <c r="P381" s="8"/>
      <c r="Q381" s="8"/>
      <c r="R381" s="23"/>
      <c r="S381" s="24" t="s">
        <v>412</v>
      </c>
      <c r="T381" s="22"/>
      <c r="U381" s="22"/>
      <c r="V381" s="22"/>
      <c r="W381" s="22">
        <f t="shared" si="79"/>
        <v>0</v>
      </c>
      <c r="Y381" s="31"/>
    </row>
    <row r="382" spans="1:25">
      <c r="A382" s="1"/>
      <c r="B382" s="52">
        <v>23</v>
      </c>
      <c r="C382" s="53" t="s">
        <v>22</v>
      </c>
      <c r="D382" s="54" t="e">
        <f>#REF!</f>
        <v>#REF!</v>
      </c>
      <c r="E382" s="54">
        <f t="shared" ref="E382:K382" si="92">SUM(E383:E392)</f>
        <v>0</v>
      </c>
      <c r="F382" s="54">
        <f t="shared" si="92"/>
        <v>0</v>
      </c>
      <c r="G382" s="54">
        <f t="shared" si="92"/>
        <v>0</v>
      </c>
      <c r="H382" s="54">
        <f t="shared" si="92"/>
        <v>0</v>
      </c>
      <c r="I382" s="72">
        <f>'DAK PUPR'!I381</f>
        <v>0</v>
      </c>
      <c r="J382" s="72">
        <f>'DAK PUPR'!J381</f>
        <v>769</v>
      </c>
      <c r="K382" s="54">
        <f t="shared" si="92"/>
        <v>0</v>
      </c>
      <c r="L382" s="54">
        <f>'BSPS PEMDA'!D382</f>
        <v>13</v>
      </c>
      <c r="M382" s="54">
        <f>'BSPS PEMDA'!E382</f>
        <v>50</v>
      </c>
      <c r="N382" s="54">
        <f>'RUTILAHU KEMENSOS'!D381</f>
        <v>0</v>
      </c>
      <c r="O382" s="55" t="e">
        <f>SUM(D382:N382)</f>
        <v>#REF!</v>
      </c>
      <c r="P382" s="8"/>
      <c r="Q382" s="8"/>
      <c r="R382" s="62">
        <v>23</v>
      </c>
      <c r="S382" s="63" t="s">
        <v>22</v>
      </c>
      <c r="T382" s="61">
        <f t="shared" ref="T382" si="93">SUM(T383:T392)</f>
        <v>0</v>
      </c>
      <c r="U382" s="61">
        <f t="shared" ref="U382" si="94">SUM(U383:U392)</f>
        <v>0</v>
      </c>
      <c r="V382" s="61">
        <f t="shared" ref="V382" si="95">SUM(V383:V392)</f>
        <v>0</v>
      </c>
      <c r="W382" s="64">
        <f t="shared" si="79"/>
        <v>0</v>
      </c>
      <c r="Y382" s="31" t="e">
        <f>O382+W382</f>
        <v>#REF!</v>
      </c>
    </row>
    <row r="383" spans="1:25">
      <c r="A383" s="1"/>
      <c r="B383" s="16"/>
      <c r="C383" s="51" t="s">
        <v>413</v>
      </c>
      <c r="D383" s="18" t="e">
        <f>#REF!</f>
        <v>#REF!</v>
      </c>
      <c r="E383" s="14"/>
      <c r="F383" s="12"/>
      <c r="G383" s="12"/>
      <c r="H383" s="45"/>
      <c r="I383" s="71">
        <f>'DAK PUPR'!I382</f>
        <v>0</v>
      </c>
      <c r="J383" s="71">
        <f>'DAK PUPR'!J382</f>
        <v>95</v>
      </c>
      <c r="K383" s="12"/>
      <c r="L383" s="12">
        <f>'BSPS PEMDA'!D383</f>
        <v>0</v>
      </c>
      <c r="M383" s="12">
        <f>'BSPS PEMDA'!E383</f>
        <v>0</v>
      </c>
      <c r="N383" s="12">
        <f>'RUTILAHU KEMENSOS'!D382</f>
        <v>0</v>
      </c>
      <c r="O383" s="43"/>
      <c r="P383" s="8"/>
      <c r="Q383" s="8"/>
      <c r="R383" s="23"/>
      <c r="S383" s="24" t="s">
        <v>413</v>
      </c>
      <c r="T383" s="22"/>
      <c r="U383" s="22"/>
      <c r="V383" s="22"/>
      <c r="W383" s="22">
        <f t="shared" si="79"/>
        <v>0</v>
      </c>
      <c r="Y383" s="31"/>
    </row>
    <row r="384" spans="1:25">
      <c r="A384" s="1"/>
      <c r="B384" s="16"/>
      <c r="C384" s="51" t="s">
        <v>414</v>
      </c>
      <c r="D384" s="18" t="e">
        <f>#REF!</f>
        <v>#REF!</v>
      </c>
      <c r="E384" s="14"/>
      <c r="F384" s="12"/>
      <c r="G384" s="12"/>
      <c r="H384" s="45"/>
      <c r="I384" s="71">
        <f>'DAK PUPR'!I383</f>
        <v>0</v>
      </c>
      <c r="J384" s="71">
        <f>'DAK PUPR'!J383</f>
        <v>0</v>
      </c>
      <c r="K384" s="12"/>
      <c r="L384" s="12">
        <f>'BSPS PEMDA'!D384</f>
        <v>0</v>
      </c>
      <c r="M384" s="12">
        <f>'BSPS PEMDA'!E384</f>
        <v>0</v>
      </c>
      <c r="N384" s="12">
        <f>'RUTILAHU KEMENSOS'!D383</f>
        <v>0</v>
      </c>
      <c r="O384" s="43"/>
      <c r="P384" s="8"/>
      <c r="Q384" s="8"/>
      <c r="R384" s="23"/>
      <c r="S384" s="24" t="s">
        <v>414</v>
      </c>
      <c r="T384" s="22"/>
      <c r="U384" s="22"/>
      <c r="V384" s="22"/>
      <c r="W384" s="22">
        <f t="shared" si="79"/>
        <v>0</v>
      </c>
      <c r="Y384" s="31"/>
    </row>
    <row r="385" spans="1:25">
      <c r="A385" s="1"/>
      <c r="B385" s="16"/>
      <c r="C385" s="51" t="s">
        <v>415</v>
      </c>
      <c r="D385" s="18" t="e">
        <f>#REF!</f>
        <v>#REF!</v>
      </c>
      <c r="E385" s="14"/>
      <c r="F385" s="12"/>
      <c r="G385" s="12"/>
      <c r="H385" s="45"/>
      <c r="I385" s="71">
        <f>'DAK PUPR'!I384</f>
        <v>0</v>
      </c>
      <c r="J385" s="71">
        <f>'DAK PUPR'!J384</f>
        <v>0</v>
      </c>
      <c r="K385" s="12"/>
      <c r="L385" s="12">
        <f>'BSPS PEMDA'!D385</f>
        <v>0</v>
      </c>
      <c r="M385" s="12">
        <f>'BSPS PEMDA'!E385</f>
        <v>0</v>
      </c>
      <c r="N385" s="12">
        <f>'RUTILAHU KEMENSOS'!D384</f>
        <v>0</v>
      </c>
      <c r="O385" s="43"/>
      <c r="P385" s="8"/>
      <c r="Q385" s="8"/>
      <c r="R385" s="23"/>
      <c r="S385" s="24" t="s">
        <v>415</v>
      </c>
      <c r="T385" s="22"/>
      <c r="U385" s="22"/>
      <c r="V385" s="22"/>
      <c r="W385" s="22">
        <f t="shared" si="79"/>
        <v>0</v>
      </c>
      <c r="Y385" s="31"/>
    </row>
    <row r="386" spans="1:25">
      <c r="A386" s="1"/>
      <c r="B386" s="16"/>
      <c r="C386" s="51" t="s">
        <v>416</v>
      </c>
      <c r="D386" s="18" t="e">
        <f>#REF!</f>
        <v>#REF!</v>
      </c>
      <c r="E386" s="14"/>
      <c r="F386" s="12"/>
      <c r="G386" s="12"/>
      <c r="H386" s="45"/>
      <c r="I386" s="71">
        <f>'DAK PUPR'!I385</f>
        <v>0</v>
      </c>
      <c r="J386" s="71">
        <f>'DAK PUPR'!J385</f>
        <v>0</v>
      </c>
      <c r="K386" s="12"/>
      <c r="L386" s="12">
        <f>'BSPS PEMDA'!D386</f>
        <v>0</v>
      </c>
      <c r="M386" s="12">
        <f>'BSPS PEMDA'!E386</f>
        <v>0</v>
      </c>
      <c r="N386" s="12">
        <f>'RUTILAHU KEMENSOS'!D385</f>
        <v>0</v>
      </c>
      <c r="O386" s="43"/>
      <c r="P386" s="8"/>
      <c r="Q386" s="8"/>
      <c r="R386" s="23"/>
      <c r="S386" s="24" t="s">
        <v>416</v>
      </c>
      <c r="T386" s="22"/>
      <c r="U386" s="22"/>
      <c r="V386" s="22"/>
      <c r="W386" s="22">
        <f t="shared" si="79"/>
        <v>0</v>
      </c>
      <c r="Y386" s="31"/>
    </row>
    <row r="387" spans="1:25">
      <c r="A387" s="1"/>
      <c r="B387" s="16"/>
      <c r="C387" s="51" t="s">
        <v>417</v>
      </c>
      <c r="D387" s="18" t="e">
        <f>#REF!</f>
        <v>#REF!</v>
      </c>
      <c r="E387" s="14"/>
      <c r="F387" s="12"/>
      <c r="G387" s="12"/>
      <c r="H387" s="45"/>
      <c r="I387" s="71">
        <f>'DAK PUPR'!I386</f>
        <v>0</v>
      </c>
      <c r="J387" s="71">
        <f>'DAK PUPR'!J386</f>
        <v>0</v>
      </c>
      <c r="K387" s="12"/>
      <c r="L387" s="12">
        <f>'BSPS PEMDA'!D387</f>
        <v>0</v>
      </c>
      <c r="M387" s="12">
        <f>'BSPS PEMDA'!E387</f>
        <v>0</v>
      </c>
      <c r="N387" s="12">
        <f>'RUTILAHU KEMENSOS'!D386</f>
        <v>0</v>
      </c>
      <c r="O387" s="43"/>
      <c r="P387" s="8"/>
      <c r="Q387" s="8"/>
      <c r="R387" s="23"/>
      <c r="S387" s="24" t="s">
        <v>417</v>
      </c>
      <c r="T387" s="22"/>
      <c r="U387" s="22"/>
      <c r="V387" s="22"/>
      <c r="W387" s="22">
        <f t="shared" si="79"/>
        <v>0</v>
      </c>
      <c r="Y387" s="31"/>
    </row>
    <row r="388" spans="1:25">
      <c r="A388" s="1"/>
      <c r="B388" s="16"/>
      <c r="C388" s="51" t="s">
        <v>418</v>
      </c>
      <c r="D388" s="18" t="e">
        <f>#REF!</f>
        <v>#REF!</v>
      </c>
      <c r="E388" s="14"/>
      <c r="F388" s="12"/>
      <c r="G388" s="12"/>
      <c r="H388" s="45"/>
      <c r="I388" s="71">
        <f>'DAK PUPR'!I387</f>
        <v>0</v>
      </c>
      <c r="J388" s="71">
        <f>'DAK PUPR'!J387</f>
        <v>569</v>
      </c>
      <c r="K388" s="12"/>
      <c r="L388" s="12">
        <f>'BSPS PEMDA'!D388</f>
        <v>0</v>
      </c>
      <c r="M388" s="12">
        <f>'BSPS PEMDA'!E388</f>
        <v>0</v>
      </c>
      <c r="N388" s="12">
        <f>'RUTILAHU KEMENSOS'!D387</f>
        <v>0</v>
      </c>
      <c r="O388" s="43"/>
      <c r="P388" s="8"/>
      <c r="Q388" s="8"/>
      <c r="R388" s="23"/>
      <c r="S388" s="24" t="s">
        <v>418</v>
      </c>
      <c r="T388" s="22"/>
      <c r="U388" s="22"/>
      <c r="V388" s="22"/>
      <c r="W388" s="22">
        <f t="shared" si="79"/>
        <v>0</v>
      </c>
      <c r="Y388" s="31"/>
    </row>
    <row r="389" spans="1:25">
      <c r="A389" s="1"/>
      <c r="B389" s="16"/>
      <c r="C389" s="51" t="s">
        <v>419</v>
      </c>
      <c r="D389" s="18" t="e">
        <f>#REF!</f>
        <v>#REF!</v>
      </c>
      <c r="E389" s="14"/>
      <c r="F389" s="12"/>
      <c r="G389" s="12"/>
      <c r="H389" s="45"/>
      <c r="I389" s="71">
        <f>'DAK PUPR'!I388</f>
        <v>0</v>
      </c>
      <c r="J389" s="71">
        <f>'DAK PUPR'!J388</f>
        <v>0</v>
      </c>
      <c r="K389" s="12"/>
      <c r="L389" s="12">
        <f>'BSPS PEMDA'!D389</f>
        <v>0</v>
      </c>
      <c r="M389" s="12">
        <f>'BSPS PEMDA'!E389</f>
        <v>0</v>
      </c>
      <c r="N389" s="12">
        <f>'RUTILAHU KEMENSOS'!D388</f>
        <v>0</v>
      </c>
      <c r="O389" s="43"/>
      <c r="P389" s="8"/>
      <c r="Q389" s="8"/>
      <c r="R389" s="23"/>
      <c r="S389" s="24" t="s">
        <v>419</v>
      </c>
      <c r="T389" s="22"/>
      <c r="U389" s="22"/>
      <c r="V389" s="22"/>
      <c r="W389" s="22">
        <f t="shared" si="79"/>
        <v>0</v>
      </c>
      <c r="Y389" s="31"/>
    </row>
    <row r="390" spans="1:25">
      <c r="A390" s="1"/>
      <c r="B390" s="16"/>
      <c r="C390" s="51" t="s">
        <v>420</v>
      </c>
      <c r="D390" s="18" t="e">
        <f>#REF!</f>
        <v>#REF!</v>
      </c>
      <c r="E390" s="14"/>
      <c r="F390" s="12"/>
      <c r="G390" s="12"/>
      <c r="H390" s="45"/>
      <c r="I390" s="71">
        <f>'DAK PUPR'!I389</f>
        <v>0</v>
      </c>
      <c r="J390" s="71">
        <f>'DAK PUPR'!J389</f>
        <v>105</v>
      </c>
      <c r="K390" s="12"/>
      <c r="L390" s="12">
        <f>'BSPS PEMDA'!D390</f>
        <v>13</v>
      </c>
      <c r="M390" s="12">
        <f>'BSPS PEMDA'!E390</f>
        <v>0</v>
      </c>
      <c r="N390" s="12">
        <f>'RUTILAHU KEMENSOS'!D389</f>
        <v>0</v>
      </c>
      <c r="O390" s="43"/>
      <c r="P390" s="8"/>
      <c r="Q390" s="8"/>
      <c r="R390" s="23"/>
      <c r="S390" s="24" t="s">
        <v>420</v>
      </c>
      <c r="T390" s="22"/>
      <c r="U390" s="22"/>
      <c r="V390" s="22"/>
      <c r="W390" s="22">
        <f t="shared" ref="W390:W453" si="96">T390+U390+V390</f>
        <v>0</v>
      </c>
      <c r="Y390" s="31"/>
    </row>
    <row r="391" spans="1:25">
      <c r="A391" s="1"/>
      <c r="B391" s="16"/>
      <c r="C391" s="51" t="s">
        <v>421</v>
      </c>
      <c r="D391" s="18" t="e">
        <f>#REF!</f>
        <v>#REF!</v>
      </c>
      <c r="E391" s="14"/>
      <c r="F391" s="12"/>
      <c r="G391" s="12"/>
      <c r="H391" s="45"/>
      <c r="I391" s="71">
        <f>'DAK PUPR'!I390</f>
        <v>0</v>
      </c>
      <c r="J391" s="71">
        <f>'DAK PUPR'!J390</f>
        <v>0</v>
      </c>
      <c r="K391" s="12"/>
      <c r="L391" s="12">
        <f>'BSPS PEMDA'!D391</f>
        <v>0</v>
      </c>
      <c r="M391" s="12">
        <f>'BSPS PEMDA'!E391</f>
        <v>0</v>
      </c>
      <c r="N391" s="12">
        <f>'RUTILAHU KEMENSOS'!D390</f>
        <v>0</v>
      </c>
      <c r="O391" s="43"/>
      <c r="P391" s="8"/>
      <c r="Q391" s="8"/>
      <c r="R391" s="23"/>
      <c r="S391" s="24" t="s">
        <v>421</v>
      </c>
      <c r="T391" s="22"/>
      <c r="U391" s="22"/>
      <c r="V391" s="22"/>
      <c r="W391" s="22">
        <f t="shared" si="96"/>
        <v>0</v>
      </c>
      <c r="Y391" s="31"/>
    </row>
    <row r="392" spans="1:25">
      <c r="A392" s="1"/>
      <c r="B392" s="16"/>
      <c r="C392" s="51" t="s">
        <v>422</v>
      </c>
      <c r="D392" s="18" t="e">
        <f>#REF!</f>
        <v>#REF!</v>
      </c>
      <c r="E392" s="14"/>
      <c r="F392" s="12"/>
      <c r="G392" s="12"/>
      <c r="H392" s="45"/>
      <c r="I392" s="71">
        <f>'DAK PUPR'!I391</f>
        <v>0</v>
      </c>
      <c r="J392" s="71">
        <f>'DAK PUPR'!J391</f>
        <v>0</v>
      </c>
      <c r="K392" s="12"/>
      <c r="L392" s="12">
        <f>'BSPS PEMDA'!D392</f>
        <v>0</v>
      </c>
      <c r="M392" s="12">
        <f>'BSPS PEMDA'!E392</f>
        <v>50</v>
      </c>
      <c r="N392" s="12">
        <f>'RUTILAHU KEMENSOS'!D391</f>
        <v>0</v>
      </c>
      <c r="O392" s="43"/>
      <c r="P392" s="8"/>
      <c r="Q392" s="8"/>
      <c r="R392" s="23"/>
      <c r="S392" s="24" t="s">
        <v>422</v>
      </c>
      <c r="T392" s="22"/>
      <c r="U392" s="22"/>
      <c r="V392" s="22"/>
      <c r="W392" s="22">
        <f t="shared" si="96"/>
        <v>0</v>
      </c>
      <c r="Y392" s="31"/>
    </row>
    <row r="393" spans="1:25">
      <c r="A393" s="1"/>
      <c r="B393" s="52">
        <v>24</v>
      </c>
      <c r="C393" s="53" t="s">
        <v>23</v>
      </c>
      <c r="D393" s="54" t="e">
        <f>#REF!</f>
        <v>#REF!</v>
      </c>
      <c r="E393" s="54">
        <f t="shared" ref="E393:K393" si="97">SUM(E394:E398)</f>
        <v>0</v>
      </c>
      <c r="F393" s="54">
        <f t="shared" si="97"/>
        <v>0</v>
      </c>
      <c r="G393" s="54">
        <f t="shared" si="97"/>
        <v>0</v>
      </c>
      <c r="H393" s="54">
        <f t="shared" si="97"/>
        <v>0</v>
      </c>
      <c r="I393" s="72">
        <f>'DAK PUPR'!I392</f>
        <v>0</v>
      </c>
      <c r="J393" s="72">
        <f>'DAK PUPR'!J392</f>
        <v>0</v>
      </c>
      <c r="K393" s="54">
        <f t="shared" si="97"/>
        <v>0</v>
      </c>
      <c r="L393" s="54">
        <f>'BSPS PEMDA'!D393</f>
        <v>0</v>
      </c>
      <c r="M393" s="54">
        <f>'BSPS PEMDA'!E393</f>
        <v>320</v>
      </c>
      <c r="N393" s="54">
        <f>'RUTILAHU KEMENSOS'!D392</f>
        <v>0</v>
      </c>
      <c r="O393" s="55" t="e">
        <f>SUM(D393:N393)</f>
        <v>#REF!</v>
      </c>
      <c r="P393" s="8"/>
      <c r="Q393" s="8"/>
      <c r="R393" s="62">
        <v>24</v>
      </c>
      <c r="S393" s="63" t="s">
        <v>23</v>
      </c>
      <c r="T393" s="61">
        <f t="shared" ref="T393" si="98">SUM(T394:T398)</f>
        <v>0</v>
      </c>
      <c r="U393" s="61">
        <f t="shared" ref="U393" si="99">SUM(U394:U398)</f>
        <v>0</v>
      </c>
      <c r="V393" s="61">
        <f t="shared" ref="V393" si="100">SUM(V394:V398)</f>
        <v>0</v>
      </c>
      <c r="W393" s="64">
        <f t="shared" si="96"/>
        <v>0</v>
      </c>
      <c r="Y393" s="31" t="e">
        <f>O393+W393</f>
        <v>#REF!</v>
      </c>
    </row>
    <row r="394" spans="1:25">
      <c r="A394" s="1"/>
      <c r="B394" s="16"/>
      <c r="C394" s="51" t="s">
        <v>423</v>
      </c>
      <c r="D394" s="18" t="e">
        <f>#REF!</f>
        <v>#REF!</v>
      </c>
      <c r="E394" s="14"/>
      <c r="F394" s="12"/>
      <c r="G394" s="12"/>
      <c r="H394" s="45"/>
      <c r="I394" s="71">
        <f>'DAK PUPR'!I393</f>
        <v>0</v>
      </c>
      <c r="J394" s="71">
        <f>'DAK PUPR'!J393</f>
        <v>0</v>
      </c>
      <c r="K394" s="12"/>
      <c r="L394" s="12">
        <f>'BSPS PEMDA'!D394</f>
        <v>0</v>
      </c>
      <c r="M394" s="12">
        <f>'BSPS PEMDA'!E394</f>
        <v>200</v>
      </c>
      <c r="N394" s="12">
        <f>'RUTILAHU KEMENSOS'!D393</f>
        <v>0</v>
      </c>
      <c r="O394" s="43"/>
      <c r="P394" s="8"/>
      <c r="Q394" s="8"/>
      <c r="R394" s="23"/>
      <c r="S394" s="24" t="s">
        <v>423</v>
      </c>
      <c r="T394" s="22"/>
      <c r="U394" s="22"/>
      <c r="V394" s="22"/>
      <c r="W394" s="22">
        <f t="shared" si="96"/>
        <v>0</v>
      </c>
      <c r="Y394" s="31"/>
    </row>
    <row r="395" spans="1:25">
      <c r="A395" s="1"/>
      <c r="B395" s="16"/>
      <c r="C395" s="51" t="s">
        <v>424</v>
      </c>
      <c r="D395" s="18" t="e">
        <f>#REF!</f>
        <v>#REF!</v>
      </c>
      <c r="E395" s="14"/>
      <c r="F395" s="12"/>
      <c r="G395" s="12"/>
      <c r="H395" s="45"/>
      <c r="I395" s="71">
        <f>'DAK PUPR'!I394</f>
        <v>0</v>
      </c>
      <c r="J395" s="71">
        <f>'DAK PUPR'!J394</f>
        <v>0</v>
      </c>
      <c r="K395" s="12"/>
      <c r="L395" s="12">
        <f>'BSPS PEMDA'!D395</f>
        <v>0</v>
      </c>
      <c r="M395" s="12">
        <f>'BSPS PEMDA'!E395</f>
        <v>0</v>
      </c>
      <c r="N395" s="12">
        <f>'RUTILAHU KEMENSOS'!D394</f>
        <v>0</v>
      </c>
      <c r="O395" s="43"/>
      <c r="P395" s="8"/>
      <c r="Q395" s="8"/>
      <c r="R395" s="23"/>
      <c r="S395" s="24" t="s">
        <v>424</v>
      </c>
      <c r="T395" s="22"/>
      <c r="U395" s="22"/>
      <c r="V395" s="22"/>
      <c r="W395" s="22">
        <f t="shared" si="96"/>
        <v>0</v>
      </c>
      <c r="Y395" s="31"/>
    </row>
    <row r="396" spans="1:25">
      <c r="A396" s="1"/>
      <c r="B396" s="16"/>
      <c r="C396" s="51" t="s">
        <v>425</v>
      </c>
      <c r="D396" s="18" t="e">
        <f>#REF!</f>
        <v>#REF!</v>
      </c>
      <c r="E396" s="14"/>
      <c r="F396" s="12"/>
      <c r="G396" s="12"/>
      <c r="H396" s="45"/>
      <c r="I396" s="71">
        <f>'DAK PUPR'!I395</f>
        <v>0</v>
      </c>
      <c r="J396" s="71">
        <f>'DAK PUPR'!J395</f>
        <v>0</v>
      </c>
      <c r="K396" s="12"/>
      <c r="L396" s="12">
        <f>'BSPS PEMDA'!D396</f>
        <v>0</v>
      </c>
      <c r="M396" s="12">
        <f>'BSPS PEMDA'!E396</f>
        <v>0</v>
      </c>
      <c r="N396" s="12">
        <f>'RUTILAHU KEMENSOS'!D395</f>
        <v>0</v>
      </c>
      <c r="O396" s="43"/>
      <c r="P396" s="8"/>
      <c r="Q396" s="8"/>
      <c r="R396" s="23"/>
      <c r="S396" s="24" t="s">
        <v>425</v>
      </c>
      <c r="T396" s="22"/>
      <c r="U396" s="22"/>
      <c r="V396" s="22"/>
      <c r="W396" s="22">
        <f t="shared" si="96"/>
        <v>0</v>
      </c>
      <c r="Y396" s="31"/>
    </row>
    <row r="397" spans="1:25">
      <c r="A397" s="1"/>
      <c r="B397" s="16"/>
      <c r="C397" s="51" t="s">
        <v>426</v>
      </c>
      <c r="D397" s="18" t="e">
        <f>#REF!</f>
        <v>#REF!</v>
      </c>
      <c r="E397" s="14"/>
      <c r="F397" s="12"/>
      <c r="G397" s="12"/>
      <c r="H397" s="45"/>
      <c r="I397" s="71">
        <f>'DAK PUPR'!I396</f>
        <v>0</v>
      </c>
      <c r="J397" s="71">
        <f>'DAK PUPR'!J396</f>
        <v>0</v>
      </c>
      <c r="K397" s="12"/>
      <c r="L397" s="12">
        <f>'BSPS PEMDA'!D397</f>
        <v>0</v>
      </c>
      <c r="M397" s="12">
        <f>'BSPS PEMDA'!E397</f>
        <v>60</v>
      </c>
      <c r="N397" s="12">
        <f>'RUTILAHU KEMENSOS'!D396</f>
        <v>0</v>
      </c>
      <c r="O397" s="43"/>
      <c r="P397" s="8"/>
      <c r="Q397" s="8"/>
      <c r="R397" s="23"/>
      <c r="S397" s="24" t="s">
        <v>426</v>
      </c>
      <c r="T397" s="22"/>
      <c r="U397" s="22"/>
      <c r="V397" s="22"/>
      <c r="W397" s="22">
        <f t="shared" si="96"/>
        <v>0</v>
      </c>
      <c r="Y397" s="31"/>
    </row>
    <row r="398" spans="1:25">
      <c r="A398" s="1"/>
      <c r="B398" s="16"/>
      <c r="C398" s="51" t="s">
        <v>427</v>
      </c>
      <c r="D398" s="18" t="e">
        <f>#REF!</f>
        <v>#REF!</v>
      </c>
      <c r="E398" s="14"/>
      <c r="F398" s="12"/>
      <c r="G398" s="12"/>
      <c r="H398" s="45"/>
      <c r="I398" s="71">
        <f>'DAK PUPR'!I397</f>
        <v>0</v>
      </c>
      <c r="J398" s="71">
        <f>'DAK PUPR'!J397</f>
        <v>0</v>
      </c>
      <c r="K398" s="12"/>
      <c r="L398" s="12">
        <f>'BSPS PEMDA'!D398</f>
        <v>0</v>
      </c>
      <c r="M398" s="12">
        <f>'BSPS PEMDA'!E398</f>
        <v>60</v>
      </c>
      <c r="N398" s="12">
        <f>'RUTILAHU KEMENSOS'!D397</f>
        <v>0</v>
      </c>
      <c r="O398" s="43"/>
      <c r="P398" s="8"/>
      <c r="Q398" s="8"/>
      <c r="R398" s="23"/>
      <c r="S398" s="24" t="s">
        <v>427</v>
      </c>
      <c r="T398" s="22"/>
      <c r="U398" s="22"/>
      <c r="V398" s="22"/>
      <c r="W398" s="22">
        <f t="shared" si="96"/>
        <v>0</v>
      </c>
      <c r="Y398" s="31"/>
    </row>
    <row r="399" spans="1:25">
      <c r="A399" s="1"/>
      <c r="B399" s="52">
        <v>25</v>
      </c>
      <c r="C399" s="53" t="s">
        <v>24</v>
      </c>
      <c r="D399" s="54" t="e">
        <f>#REF!</f>
        <v>#REF!</v>
      </c>
      <c r="E399" s="54">
        <f t="shared" ref="E399:K399" si="101">SUM(E400:E414)</f>
        <v>0</v>
      </c>
      <c r="F399" s="54">
        <f t="shared" si="101"/>
        <v>0</v>
      </c>
      <c r="G399" s="54">
        <f t="shared" si="101"/>
        <v>0</v>
      </c>
      <c r="H399" s="54">
        <f t="shared" si="101"/>
        <v>0</v>
      </c>
      <c r="I399" s="72">
        <f>SUM(I400:I414)</f>
        <v>0</v>
      </c>
      <c r="J399" s="72">
        <f>SUM(J400:J414)</f>
        <v>1747</v>
      </c>
      <c r="K399" s="54">
        <f t="shared" si="101"/>
        <v>0</v>
      </c>
      <c r="L399" s="54">
        <f>'BSPS PEMDA'!D399</f>
        <v>68</v>
      </c>
      <c r="M399" s="54">
        <f>'BSPS PEMDA'!E399</f>
        <v>3177</v>
      </c>
      <c r="N399" s="54">
        <f>'RUTILAHU KEMENSOS'!D398</f>
        <v>0</v>
      </c>
      <c r="O399" s="55" t="e">
        <f>SUM(D399:N399)</f>
        <v>#REF!</v>
      </c>
      <c r="P399" s="8"/>
      <c r="Q399" s="8"/>
      <c r="R399" s="62">
        <v>25</v>
      </c>
      <c r="S399" s="63" t="s">
        <v>24</v>
      </c>
      <c r="T399" s="61">
        <f t="shared" ref="T399:V399" si="102">SUM(S400:S414)</f>
        <v>0</v>
      </c>
      <c r="U399" s="61">
        <f t="shared" si="102"/>
        <v>0</v>
      </c>
      <c r="V399" s="61">
        <f t="shared" si="102"/>
        <v>0</v>
      </c>
      <c r="W399" s="64">
        <f t="shared" si="96"/>
        <v>0</v>
      </c>
      <c r="Y399" s="31" t="e">
        <f>O399+W399</f>
        <v>#REF!</v>
      </c>
    </row>
    <row r="400" spans="1:25">
      <c r="A400" s="1"/>
      <c r="B400" s="16"/>
      <c r="C400" s="51" t="s">
        <v>428</v>
      </c>
      <c r="D400" s="18" t="e">
        <f>#REF!</f>
        <v>#REF!</v>
      </c>
      <c r="E400" s="14"/>
      <c r="F400" s="12"/>
      <c r="G400" s="12"/>
      <c r="H400" s="45"/>
      <c r="I400" s="71">
        <f>'DAK PUPR'!I399</f>
        <v>0</v>
      </c>
      <c r="J400" s="71">
        <f>'DAK PUPR'!J399</f>
        <v>0</v>
      </c>
      <c r="K400" s="12"/>
      <c r="L400" s="12">
        <f>'BSPS PEMDA'!D400</f>
        <v>0</v>
      </c>
      <c r="M400" s="12">
        <f>'BSPS PEMDA'!E400</f>
        <v>400</v>
      </c>
      <c r="N400" s="12">
        <f>'RUTILAHU KEMENSOS'!D399</f>
        <v>0</v>
      </c>
      <c r="O400" s="43"/>
      <c r="P400" s="8"/>
      <c r="Q400" s="8"/>
      <c r="R400" s="23"/>
      <c r="S400" s="24" t="s">
        <v>428</v>
      </c>
      <c r="T400" s="22"/>
      <c r="U400" s="22"/>
      <c r="V400" s="22"/>
      <c r="W400" s="22">
        <f t="shared" si="96"/>
        <v>0</v>
      </c>
      <c r="Y400" s="31"/>
    </row>
    <row r="401" spans="1:25">
      <c r="A401" s="1"/>
      <c r="B401" s="16"/>
      <c r="C401" s="51" t="s">
        <v>429</v>
      </c>
      <c r="D401" s="18" t="e">
        <f>#REF!</f>
        <v>#REF!</v>
      </c>
      <c r="E401" s="14"/>
      <c r="F401" s="12"/>
      <c r="G401" s="12"/>
      <c r="H401" s="45"/>
      <c r="I401" s="71">
        <f>'DAK PUPR'!I400</f>
        <v>0</v>
      </c>
      <c r="J401" s="71">
        <f>'DAK PUPR'!J400</f>
        <v>0</v>
      </c>
      <c r="K401" s="12"/>
      <c r="L401" s="12">
        <f>'BSPS PEMDA'!D401</f>
        <v>48</v>
      </c>
      <c r="M401" s="12">
        <f>'BSPS PEMDA'!E401</f>
        <v>0</v>
      </c>
      <c r="N401" s="12">
        <f>'RUTILAHU KEMENSOS'!D400</f>
        <v>0</v>
      </c>
      <c r="O401" s="43"/>
      <c r="P401" s="8"/>
      <c r="Q401" s="8"/>
      <c r="R401" s="23"/>
      <c r="S401" s="24" t="s">
        <v>429</v>
      </c>
      <c r="T401" s="22"/>
      <c r="U401" s="22"/>
      <c r="V401" s="22"/>
      <c r="W401" s="22">
        <f t="shared" si="96"/>
        <v>0</v>
      </c>
      <c r="Y401" s="31"/>
    </row>
    <row r="402" spans="1:25">
      <c r="A402" s="1"/>
      <c r="B402" s="16"/>
      <c r="C402" s="51" t="s">
        <v>430</v>
      </c>
      <c r="D402" s="18" t="e">
        <f>#REF!</f>
        <v>#REF!</v>
      </c>
      <c r="E402" s="14"/>
      <c r="F402" s="12"/>
      <c r="G402" s="12"/>
      <c r="H402" s="45"/>
      <c r="I402" s="71">
        <f>'DAK PUPR'!I401</f>
        <v>0</v>
      </c>
      <c r="J402" s="71">
        <f>'DAK PUPR'!J401</f>
        <v>1016</v>
      </c>
      <c r="K402" s="12"/>
      <c r="L402" s="12">
        <f>'BSPS PEMDA'!D402</f>
        <v>0</v>
      </c>
      <c r="M402" s="12">
        <f>'BSPS PEMDA'!E402</f>
        <v>1473</v>
      </c>
      <c r="N402" s="12">
        <f>'RUTILAHU KEMENSOS'!D401</f>
        <v>0</v>
      </c>
      <c r="O402" s="43"/>
      <c r="P402" s="8"/>
      <c r="Q402" s="8"/>
      <c r="R402" s="23"/>
      <c r="S402" s="24" t="s">
        <v>430</v>
      </c>
      <c r="T402" s="22"/>
      <c r="U402" s="22"/>
      <c r="V402" s="22"/>
      <c r="W402" s="22">
        <f t="shared" si="96"/>
        <v>0</v>
      </c>
      <c r="Y402" s="31"/>
    </row>
    <row r="403" spans="1:25">
      <c r="A403" s="1"/>
      <c r="B403" s="16"/>
      <c r="C403" s="51" t="s">
        <v>431</v>
      </c>
      <c r="D403" s="18" t="e">
        <f>#REF!</f>
        <v>#REF!</v>
      </c>
      <c r="E403" s="14"/>
      <c r="F403" s="12"/>
      <c r="G403" s="12"/>
      <c r="H403" s="45"/>
      <c r="I403" s="71">
        <f>'DAK PUPR'!I402</f>
        <v>0</v>
      </c>
      <c r="J403" s="71">
        <f>'DAK PUPR'!J402</f>
        <v>326</v>
      </c>
      <c r="K403" s="12"/>
      <c r="L403" s="12">
        <f>'BSPS PEMDA'!D403</f>
        <v>0</v>
      </c>
      <c r="M403" s="12">
        <f>'BSPS PEMDA'!E403</f>
        <v>326</v>
      </c>
      <c r="N403" s="12">
        <f>'RUTILAHU KEMENSOS'!D402</f>
        <v>0</v>
      </c>
      <c r="O403" s="43"/>
      <c r="P403" s="8"/>
      <c r="Q403" s="8"/>
      <c r="R403" s="23"/>
      <c r="S403" s="24" t="s">
        <v>431</v>
      </c>
      <c r="T403" s="22"/>
      <c r="U403" s="22"/>
      <c r="V403" s="22"/>
      <c r="W403" s="22">
        <f t="shared" si="96"/>
        <v>0</v>
      </c>
      <c r="Y403" s="31"/>
    </row>
    <row r="404" spans="1:25">
      <c r="A404" s="1"/>
      <c r="B404" s="16"/>
      <c r="C404" s="51" t="s">
        <v>432</v>
      </c>
      <c r="D404" s="18" t="e">
        <f>#REF!</f>
        <v>#REF!</v>
      </c>
      <c r="E404" s="14"/>
      <c r="F404" s="12"/>
      <c r="G404" s="12"/>
      <c r="H404" s="45"/>
      <c r="I404" s="71">
        <f>'DAK PUPR'!I403</f>
        <v>0</v>
      </c>
      <c r="J404" s="71">
        <f>'DAK PUPR'!J403</f>
        <v>0</v>
      </c>
      <c r="K404" s="12"/>
      <c r="L404" s="12">
        <f>'BSPS PEMDA'!D404</f>
        <v>20</v>
      </c>
      <c r="M404" s="12">
        <f>'BSPS PEMDA'!E404</f>
        <v>0</v>
      </c>
      <c r="N404" s="12">
        <f>'RUTILAHU KEMENSOS'!D403</f>
        <v>0</v>
      </c>
      <c r="O404" s="43"/>
      <c r="P404" s="8"/>
      <c r="Q404" s="8"/>
      <c r="R404" s="23"/>
      <c r="S404" s="24" t="s">
        <v>432</v>
      </c>
      <c r="T404" s="22"/>
      <c r="U404" s="22"/>
      <c r="V404" s="22"/>
      <c r="W404" s="22">
        <f t="shared" si="96"/>
        <v>0</v>
      </c>
      <c r="Y404" s="31"/>
    </row>
    <row r="405" spans="1:25">
      <c r="A405" s="1"/>
      <c r="B405" s="16"/>
      <c r="C405" s="51" t="s">
        <v>433</v>
      </c>
      <c r="D405" s="18" t="e">
        <f>#REF!</f>
        <v>#REF!</v>
      </c>
      <c r="E405" s="14"/>
      <c r="F405" s="12"/>
      <c r="G405" s="12"/>
      <c r="H405" s="45"/>
      <c r="I405" s="71">
        <f>'DAK PUPR'!I404</f>
        <v>0</v>
      </c>
      <c r="J405" s="71">
        <f>'DAK PUPR'!J404</f>
        <v>195</v>
      </c>
      <c r="K405" s="12"/>
      <c r="L405" s="12">
        <f>'BSPS PEMDA'!D405</f>
        <v>0</v>
      </c>
      <c r="M405" s="12">
        <f>'BSPS PEMDA'!E405</f>
        <v>200</v>
      </c>
      <c r="N405" s="12">
        <f>'RUTILAHU KEMENSOS'!D404</f>
        <v>0</v>
      </c>
      <c r="O405" s="43"/>
      <c r="P405" s="8"/>
      <c r="Q405" s="8"/>
      <c r="R405" s="23"/>
      <c r="S405" s="24" t="s">
        <v>433</v>
      </c>
      <c r="T405" s="22"/>
      <c r="U405" s="22"/>
      <c r="V405" s="22"/>
      <c r="W405" s="22">
        <f t="shared" si="96"/>
        <v>0</v>
      </c>
      <c r="Y405" s="31"/>
    </row>
    <row r="406" spans="1:25">
      <c r="A406" s="1"/>
      <c r="B406" s="16"/>
      <c r="C406" s="51" t="s">
        <v>434</v>
      </c>
      <c r="D406" s="18" t="e">
        <f>#REF!</f>
        <v>#REF!</v>
      </c>
      <c r="E406" s="14"/>
      <c r="F406" s="12"/>
      <c r="G406" s="12"/>
      <c r="H406" s="45"/>
      <c r="I406" s="71">
        <f>'DAK PUPR'!I405</f>
        <v>0</v>
      </c>
      <c r="J406" s="71">
        <f>'DAK PUPR'!J405</f>
        <v>0</v>
      </c>
      <c r="K406" s="12"/>
      <c r="L406" s="12">
        <f>'BSPS PEMDA'!D406</f>
        <v>0</v>
      </c>
      <c r="M406" s="12">
        <f>'BSPS PEMDA'!E406</f>
        <v>0</v>
      </c>
      <c r="N406" s="12">
        <f>'RUTILAHU KEMENSOS'!D405</f>
        <v>0</v>
      </c>
      <c r="O406" s="43"/>
      <c r="P406" s="8"/>
      <c r="Q406" s="8"/>
      <c r="R406" s="23"/>
      <c r="S406" s="24" t="s">
        <v>434</v>
      </c>
      <c r="T406" s="22"/>
      <c r="U406" s="22"/>
      <c r="V406" s="22"/>
      <c r="W406" s="22">
        <f t="shared" si="96"/>
        <v>0</v>
      </c>
      <c r="Y406" s="31"/>
    </row>
    <row r="407" spans="1:25">
      <c r="A407" s="1"/>
      <c r="B407" s="16"/>
      <c r="C407" s="51" t="s">
        <v>435</v>
      </c>
      <c r="D407" s="18" t="e">
        <f>#REF!</f>
        <v>#REF!</v>
      </c>
      <c r="E407" s="14"/>
      <c r="F407" s="12"/>
      <c r="G407" s="12"/>
      <c r="H407" s="45"/>
      <c r="I407" s="71">
        <f>'DAK PUPR'!I406</f>
        <v>0</v>
      </c>
      <c r="J407" s="71">
        <f>'DAK PUPR'!J406</f>
        <v>0</v>
      </c>
      <c r="K407" s="12"/>
      <c r="L407" s="12">
        <f>'BSPS PEMDA'!D407</f>
        <v>0</v>
      </c>
      <c r="M407" s="12">
        <f>'BSPS PEMDA'!E407</f>
        <v>18</v>
      </c>
      <c r="N407" s="12">
        <f>'RUTILAHU KEMENSOS'!D406</f>
        <v>0</v>
      </c>
      <c r="O407" s="43"/>
      <c r="P407" s="8"/>
      <c r="Q407" s="8"/>
      <c r="R407" s="23"/>
      <c r="S407" s="24" t="s">
        <v>435</v>
      </c>
      <c r="T407" s="22"/>
      <c r="U407" s="22"/>
      <c r="V407" s="22"/>
      <c r="W407" s="22">
        <f t="shared" si="96"/>
        <v>0</v>
      </c>
      <c r="Y407" s="31"/>
    </row>
    <row r="408" spans="1:25">
      <c r="A408" s="1"/>
      <c r="B408" s="16"/>
      <c r="C408" s="51" t="s">
        <v>436</v>
      </c>
      <c r="D408" s="18" t="e">
        <f>#REF!</f>
        <v>#REF!</v>
      </c>
      <c r="E408" s="14"/>
      <c r="F408" s="12"/>
      <c r="G408" s="12"/>
      <c r="H408" s="45"/>
      <c r="I408" s="71">
        <f>'DAK PUPR'!I407</f>
        <v>0</v>
      </c>
      <c r="J408" s="71">
        <f>'DAK PUPR'!J407</f>
        <v>0</v>
      </c>
      <c r="K408" s="12"/>
      <c r="L408" s="12">
        <f>'BSPS PEMDA'!D408</f>
        <v>0</v>
      </c>
      <c r="M408" s="12">
        <f>'BSPS PEMDA'!E408</f>
        <v>0</v>
      </c>
      <c r="N408" s="12">
        <f>'RUTILAHU KEMENSOS'!D407</f>
        <v>0</v>
      </c>
      <c r="O408" s="43"/>
      <c r="P408" s="8"/>
      <c r="Q408" s="8"/>
      <c r="R408" s="23"/>
      <c r="S408" s="24" t="s">
        <v>436</v>
      </c>
      <c r="T408" s="22"/>
      <c r="U408" s="22"/>
      <c r="V408" s="22"/>
      <c r="W408" s="22">
        <f t="shared" si="96"/>
        <v>0</v>
      </c>
      <c r="Y408" s="31"/>
    </row>
    <row r="409" spans="1:25">
      <c r="A409" s="1"/>
      <c r="B409" s="16"/>
      <c r="C409" s="51" t="s">
        <v>437</v>
      </c>
      <c r="D409" s="18" t="e">
        <f>#REF!</f>
        <v>#REF!</v>
      </c>
      <c r="E409" s="14"/>
      <c r="F409" s="12"/>
      <c r="G409" s="12"/>
      <c r="H409" s="45"/>
      <c r="I409" s="71">
        <f>'DAK PUPR'!I408</f>
        <v>0</v>
      </c>
      <c r="J409" s="71">
        <f>'DAK PUPR'!J408</f>
        <v>0</v>
      </c>
      <c r="K409" s="12"/>
      <c r="L409" s="12">
        <f>'BSPS PEMDA'!D409</f>
        <v>0</v>
      </c>
      <c r="M409" s="12">
        <f>'BSPS PEMDA'!E409</f>
        <v>150</v>
      </c>
      <c r="N409" s="12">
        <f>'RUTILAHU KEMENSOS'!D408</f>
        <v>0</v>
      </c>
      <c r="O409" s="43"/>
      <c r="P409" s="8"/>
      <c r="Q409" s="8"/>
      <c r="R409" s="23"/>
      <c r="S409" s="24" t="s">
        <v>437</v>
      </c>
      <c r="T409" s="22"/>
      <c r="U409" s="22"/>
      <c r="V409" s="22"/>
      <c r="W409" s="22">
        <f t="shared" si="96"/>
        <v>0</v>
      </c>
      <c r="Y409" s="31"/>
    </row>
    <row r="410" spans="1:25">
      <c r="A410" s="1"/>
      <c r="B410" s="16"/>
      <c r="C410" s="51" t="s">
        <v>438</v>
      </c>
      <c r="D410" s="18" t="e">
        <f>#REF!</f>
        <v>#REF!</v>
      </c>
      <c r="E410" s="14"/>
      <c r="F410" s="12"/>
      <c r="G410" s="12"/>
      <c r="H410" s="45"/>
      <c r="I410" s="71">
        <f>'DAK PUPR'!I409</f>
        <v>0</v>
      </c>
      <c r="J410" s="71">
        <f>'DAK PUPR'!J409</f>
        <v>0</v>
      </c>
      <c r="K410" s="12"/>
      <c r="L410" s="12">
        <f>'BSPS PEMDA'!D410</f>
        <v>0</v>
      </c>
      <c r="M410" s="12">
        <f>'BSPS PEMDA'!E410</f>
        <v>0</v>
      </c>
      <c r="N410" s="12">
        <f>'RUTILAHU KEMENSOS'!D409</f>
        <v>0</v>
      </c>
      <c r="O410" s="43"/>
      <c r="P410" s="8"/>
      <c r="Q410" s="8"/>
      <c r="R410" s="23"/>
      <c r="S410" s="24" t="s">
        <v>438</v>
      </c>
      <c r="T410" s="22"/>
      <c r="U410" s="22"/>
      <c r="V410" s="22"/>
      <c r="W410" s="22">
        <f t="shared" si="96"/>
        <v>0</v>
      </c>
      <c r="Y410" s="31"/>
    </row>
    <row r="411" spans="1:25">
      <c r="A411" s="1"/>
      <c r="B411" s="16"/>
      <c r="C411" s="51" t="s">
        <v>439</v>
      </c>
      <c r="D411" s="18" t="e">
        <f>#REF!</f>
        <v>#REF!</v>
      </c>
      <c r="E411" s="14"/>
      <c r="F411" s="12"/>
      <c r="G411" s="12"/>
      <c r="H411" s="45"/>
      <c r="I411" s="71">
        <f>'DAK PUPR'!I410</f>
        <v>0</v>
      </c>
      <c r="J411" s="71">
        <f>'DAK PUPR'!J410</f>
        <v>0</v>
      </c>
      <c r="K411" s="12"/>
      <c r="L411" s="12">
        <f>'BSPS PEMDA'!D411</f>
        <v>0</v>
      </c>
      <c r="M411" s="12">
        <f>'BSPS PEMDA'!E411</f>
        <v>400</v>
      </c>
      <c r="N411" s="12">
        <f>'RUTILAHU KEMENSOS'!D410</f>
        <v>0</v>
      </c>
      <c r="O411" s="43"/>
      <c r="P411" s="8"/>
      <c r="Q411" s="8"/>
      <c r="R411" s="23"/>
      <c r="S411" s="24" t="s">
        <v>439</v>
      </c>
      <c r="T411" s="22"/>
      <c r="U411" s="22"/>
      <c r="V411" s="22"/>
      <c r="W411" s="22">
        <f t="shared" si="96"/>
        <v>0</v>
      </c>
      <c r="Y411" s="31"/>
    </row>
    <row r="412" spans="1:25">
      <c r="A412" s="1"/>
      <c r="B412" s="16"/>
      <c r="C412" s="51" t="s">
        <v>440</v>
      </c>
      <c r="D412" s="18" t="e">
        <f>#REF!</f>
        <v>#REF!</v>
      </c>
      <c r="E412" s="14"/>
      <c r="F412" s="12"/>
      <c r="G412" s="12"/>
      <c r="H412" s="45"/>
      <c r="I412" s="71">
        <f>'DAK PUPR'!I411</f>
        <v>0</v>
      </c>
      <c r="J412" s="71">
        <f>'DAK PUPR'!J411</f>
        <v>0</v>
      </c>
      <c r="K412" s="12"/>
      <c r="L412" s="12">
        <f>'BSPS PEMDA'!D412</f>
        <v>0</v>
      </c>
      <c r="M412" s="12">
        <f>'BSPS PEMDA'!E412</f>
        <v>0</v>
      </c>
      <c r="N412" s="12">
        <f>'RUTILAHU KEMENSOS'!D411</f>
        <v>0</v>
      </c>
      <c r="O412" s="43"/>
      <c r="P412" s="8"/>
      <c r="Q412" s="8"/>
      <c r="R412" s="23"/>
      <c r="S412" s="24" t="s">
        <v>440</v>
      </c>
      <c r="T412" s="22"/>
      <c r="U412" s="22"/>
      <c r="V412" s="22"/>
      <c r="W412" s="22">
        <f t="shared" si="96"/>
        <v>0</v>
      </c>
      <c r="Y412" s="31"/>
    </row>
    <row r="413" spans="1:25">
      <c r="A413" s="1"/>
      <c r="B413" s="16"/>
      <c r="C413" s="51" t="s">
        <v>441</v>
      </c>
      <c r="D413" s="18" t="e">
        <f>#REF!</f>
        <v>#REF!</v>
      </c>
      <c r="E413" s="14"/>
      <c r="F413" s="12"/>
      <c r="G413" s="12"/>
      <c r="H413" s="45"/>
      <c r="I413" s="71">
        <f>'DAK PUPR'!I412</f>
        <v>0</v>
      </c>
      <c r="J413" s="71">
        <f>'DAK PUPR'!J412</f>
        <v>210</v>
      </c>
      <c r="K413" s="12"/>
      <c r="L413" s="12">
        <f>'BSPS PEMDA'!D413</f>
        <v>0</v>
      </c>
      <c r="M413" s="12">
        <f>'BSPS PEMDA'!E413</f>
        <v>0</v>
      </c>
      <c r="N413" s="12">
        <f>'RUTILAHU KEMENSOS'!D412</f>
        <v>0</v>
      </c>
      <c r="O413" s="43"/>
      <c r="P413" s="8"/>
      <c r="Q413" s="8"/>
      <c r="R413" s="23"/>
      <c r="S413" s="24" t="s">
        <v>441</v>
      </c>
      <c r="T413" s="22"/>
      <c r="U413" s="22"/>
      <c r="V413" s="22"/>
      <c r="W413" s="22">
        <f t="shared" si="96"/>
        <v>0</v>
      </c>
      <c r="Y413" s="31"/>
    </row>
    <row r="414" spans="1:25">
      <c r="A414" s="1"/>
      <c r="B414" s="16"/>
      <c r="C414" s="51" t="s">
        <v>442</v>
      </c>
      <c r="D414" s="18" t="e">
        <f>#REF!</f>
        <v>#REF!</v>
      </c>
      <c r="E414" s="14"/>
      <c r="F414" s="12"/>
      <c r="G414" s="12"/>
      <c r="H414" s="45"/>
      <c r="I414" s="71">
        <f>'DAK PUPR'!I413</f>
        <v>0</v>
      </c>
      <c r="J414" s="71">
        <f>'DAK PUPR'!J413</f>
        <v>0</v>
      </c>
      <c r="K414" s="12"/>
      <c r="L414" s="12">
        <f>'BSPS PEMDA'!D414</f>
        <v>0</v>
      </c>
      <c r="M414" s="12">
        <f>'BSPS PEMDA'!E414</f>
        <v>210</v>
      </c>
      <c r="N414" s="12">
        <f>'RUTILAHU KEMENSOS'!D413</f>
        <v>0</v>
      </c>
      <c r="O414" s="43"/>
      <c r="P414" s="8"/>
      <c r="Q414" s="8"/>
      <c r="R414" s="23"/>
      <c r="S414" s="24" t="s">
        <v>442</v>
      </c>
      <c r="T414" s="22"/>
      <c r="U414" s="22"/>
      <c r="V414" s="22"/>
      <c r="W414" s="22">
        <f t="shared" si="96"/>
        <v>0</v>
      </c>
      <c r="Y414" s="31"/>
    </row>
    <row r="415" spans="1:25">
      <c r="A415" s="1"/>
      <c r="B415" s="52">
        <v>26</v>
      </c>
      <c r="C415" s="53" t="s">
        <v>25</v>
      </c>
      <c r="D415" s="54" t="e">
        <f>#REF!</f>
        <v>#REF!</v>
      </c>
      <c r="E415" s="54">
        <f t="shared" ref="E415:K415" si="103">SUM(E416:E428)</f>
        <v>0</v>
      </c>
      <c r="F415" s="54">
        <f t="shared" si="103"/>
        <v>0</v>
      </c>
      <c r="G415" s="54">
        <f t="shared" si="103"/>
        <v>0</v>
      </c>
      <c r="H415" s="54">
        <f t="shared" si="103"/>
        <v>0</v>
      </c>
      <c r="I415" s="72">
        <f>'DAK PUPR'!I414</f>
        <v>60</v>
      </c>
      <c r="J415" s="72">
        <f>'DAK PUPR'!J414</f>
        <v>1696</v>
      </c>
      <c r="K415" s="54">
        <f t="shared" si="103"/>
        <v>0</v>
      </c>
      <c r="L415" s="54">
        <f>'BSPS PEMDA'!D415</f>
        <v>0</v>
      </c>
      <c r="M415" s="54">
        <f>'BSPS PEMDA'!E415</f>
        <v>0</v>
      </c>
      <c r="N415" s="54">
        <f>'RUTILAHU KEMENSOS'!D414</f>
        <v>0</v>
      </c>
      <c r="O415" s="55" t="e">
        <f>SUM(D415:N415)</f>
        <v>#REF!</v>
      </c>
      <c r="P415" s="8"/>
      <c r="Q415" s="8"/>
      <c r="R415" s="62">
        <v>26</v>
      </c>
      <c r="S415" s="63" t="s">
        <v>25</v>
      </c>
      <c r="T415" s="61">
        <f t="shared" ref="T415" si="104">SUM(T416:T428)</f>
        <v>0</v>
      </c>
      <c r="U415" s="61">
        <f t="shared" ref="U415" si="105">SUM(U416:U428)</f>
        <v>0</v>
      </c>
      <c r="V415" s="61">
        <f t="shared" ref="V415" si="106">SUM(V416:V428)</f>
        <v>0</v>
      </c>
      <c r="W415" s="64">
        <f t="shared" si="96"/>
        <v>0</v>
      </c>
      <c r="Y415" s="31" t="e">
        <f>O415+W415</f>
        <v>#REF!</v>
      </c>
    </row>
    <row r="416" spans="1:25">
      <c r="A416" s="1"/>
      <c r="B416" s="16"/>
      <c r="C416" s="51" t="s">
        <v>443</v>
      </c>
      <c r="D416" s="18" t="e">
        <f>#REF!</f>
        <v>#REF!</v>
      </c>
      <c r="E416" s="14"/>
      <c r="F416" s="12"/>
      <c r="G416" s="12"/>
      <c r="H416" s="45"/>
      <c r="I416" s="71">
        <f>'DAK PUPR'!I415</f>
        <v>0</v>
      </c>
      <c r="J416" s="71">
        <f>'DAK PUPR'!J415</f>
        <v>0</v>
      </c>
      <c r="K416" s="12"/>
      <c r="L416" s="12">
        <f>'BSPS PEMDA'!D416</f>
        <v>0</v>
      </c>
      <c r="M416" s="12">
        <f>'BSPS PEMDA'!E416</f>
        <v>0</v>
      </c>
      <c r="N416" s="12">
        <f>'RUTILAHU KEMENSOS'!D415</f>
        <v>0</v>
      </c>
      <c r="O416" s="43"/>
      <c r="P416" s="8"/>
      <c r="Q416" s="8"/>
      <c r="R416" s="23"/>
      <c r="S416" s="24" t="s">
        <v>443</v>
      </c>
      <c r="T416" s="22"/>
      <c r="U416" s="22"/>
      <c r="V416" s="22"/>
      <c r="W416" s="22">
        <f t="shared" si="96"/>
        <v>0</v>
      </c>
      <c r="Y416" s="31"/>
    </row>
    <row r="417" spans="1:25">
      <c r="A417" s="1"/>
      <c r="B417" s="16"/>
      <c r="C417" s="51" t="s">
        <v>444</v>
      </c>
      <c r="D417" s="18" t="e">
        <f>#REF!</f>
        <v>#REF!</v>
      </c>
      <c r="E417" s="14"/>
      <c r="F417" s="12"/>
      <c r="G417" s="12"/>
      <c r="H417" s="45"/>
      <c r="I417" s="71">
        <f>'DAK PUPR'!I416</f>
        <v>0</v>
      </c>
      <c r="J417" s="71">
        <f>'DAK PUPR'!J416</f>
        <v>0</v>
      </c>
      <c r="K417" s="12"/>
      <c r="L417" s="12">
        <f>'BSPS PEMDA'!D417</f>
        <v>0</v>
      </c>
      <c r="M417" s="12">
        <f>'BSPS PEMDA'!E417</f>
        <v>0</v>
      </c>
      <c r="N417" s="12">
        <f>'RUTILAHU KEMENSOS'!D416</f>
        <v>0</v>
      </c>
      <c r="O417" s="43"/>
      <c r="P417" s="8"/>
      <c r="Q417" s="8"/>
      <c r="R417" s="23"/>
      <c r="S417" s="24" t="s">
        <v>444</v>
      </c>
      <c r="T417" s="22"/>
      <c r="U417" s="22"/>
      <c r="V417" s="22"/>
      <c r="W417" s="22">
        <f t="shared" si="96"/>
        <v>0</v>
      </c>
      <c r="Y417" s="31"/>
    </row>
    <row r="418" spans="1:25">
      <c r="A418" s="1"/>
      <c r="B418" s="16"/>
      <c r="C418" s="51" t="s">
        <v>445</v>
      </c>
      <c r="D418" s="18" t="e">
        <f>#REF!</f>
        <v>#REF!</v>
      </c>
      <c r="E418" s="14"/>
      <c r="F418" s="12"/>
      <c r="G418" s="12"/>
      <c r="H418" s="45"/>
      <c r="I418" s="71">
        <f>'DAK PUPR'!I417</f>
        <v>0</v>
      </c>
      <c r="J418" s="71">
        <f>'DAK PUPR'!J417</f>
        <v>0</v>
      </c>
      <c r="K418" s="12"/>
      <c r="L418" s="12">
        <f>'BSPS PEMDA'!D418</f>
        <v>0</v>
      </c>
      <c r="M418" s="12">
        <f>'BSPS PEMDA'!E418</f>
        <v>0</v>
      </c>
      <c r="N418" s="12">
        <f>'RUTILAHU KEMENSOS'!D417</f>
        <v>0</v>
      </c>
      <c r="O418" s="43"/>
      <c r="P418" s="8"/>
      <c r="Q418" s="8"/>
      <c r="R418" s="23"/>
      <c r="S418" s="24" t="s">
        <v>445</v>
      </c>
      <c r="T418" s="22"/>
      <c r="U418" s="22"/>
      <c r="V418" s="22"/>
      <c r="W418" s="22">
        <f t="shared" si="96"/>
        <v>0</v>
      </c>
      <c r="Y418" s="31"/>
    </row>
    <row r="419" spans="1:25">
      <c r="A419" s="1"/>
      <c r="B419" s="16"/>
      <c r="C419" s="51" t="s">
        <v>446</v>
      </c>
      <c r="D419" s="18" t="e">
        <f>#REF!</f>
        <v>#REF!</v>
      </c>
      <c r="E419" s="14"/>
      <c r="F419" s="12"/>
      <c r="G419" s="12"/>
      <c r="H419" s="45"/>
      <c r="I419" s="71">
        <f>'DAK PUPR'!I418</f>
        <v>0</v>
      </c>
      <c r="J419" s="71">
        <f>'DAK PUPR'!J418</f>
        <v>0</v>
      </c>
      <c r="K419" s="12"/>
      <c r="L419" s="12">
        <f>'BSPS PEMDA'!D419</f>
        <v>0</v>
      </c>
      <c r="M419" s="12">
        <f>'BSPS PEMDA'!E419</f>
        <v>0</v>
      </c>
      <c r="N419" s="12">
        <f>'RUTILAHU KEMENSOS'!D418</f>
        <v>0</v>
      </c>
      <c r="O419" s="43"/>
      <c r="P419" s="8"/>
      <c r="Q419" s="8"/>
      <c r="R419" s="23"/>
      <c r="S419" s="24" t="s">
        <v>446</v>
      </c>
      <c r="T419" s="22"/>
      <c r="U419" s="22"/>
      <c r="V419" s="22"/>
      <c r="W419" s="22">
        <f t="shared" si="96"/>
        <v>0</v>
      </c>
      <c r="Y419" s="31"/>
    </row>
    <row r="420" spans="1:25">
      <c r="A420" s="1"/>
      <c r="B420" s="16"/>
      <c r="C420" s="51" t="s">
        <v>447</v>
      </c>
      <c r="D420" s="18" t="e">
        <f>#REF!</f>
        <v>#REF!</v>
      </c>
      <c r="E420" s="14"/>
      <c r="F420" s="12"/>
      <c r="G420" s="12"/>
      <c r="H420" s="45"/>
      <c r="I420" s="71">
        <f>'DAK PUPR'!I419</f>
        <v>0</v>
      </c>
      <c r="J420" s="71">
        <f>'DAK PUPR'!J419</f>
        <v>0</v>
      </c>
      <c r="K420" s="12"/>
      <c r="L420" s="12">
        <f>'BSPS PEMDA'!D420</f>
        <v>0</v>
      </c>
      <c r="M420" s="12">
        <f>'BSPS PEMDA'!E420</f>
        <v>0</v>
      </c>
      <c r="N420" s="12">
        <f>'RUTILAHU KEMENSOS'!D419</f>
        <v>0</v>
      </c>
      <c r="O420" s="43"/>
      <c r="P420" s="8"/>
      <c r="Q420" s="8"/>
      <c r="R420" s="23"/>
      <c r="S420" s="24" t="s">
        <v>447</v>
      </c>
      <c r="T420" s="22"/>
      <c r="U420" s="22"/>
      <c r="V420" s="22"/>
      <c r="W420" s="22">
        <f t="shared" si="96"/>
        <v>0</v>
      </c>
      <c r="Y420" s="31"/>
    </row>
    <row r="421" spans="1:25">
      <c r="A421" s="1"/>
      <c r="B421" s="16"/>
      <c r="C421" s="51" t="s">
        <v>448</v>
      </c>
      <c r="D421" s="18" t="e">
        <f>#REF!</f>
        <v>#REF!</v>
      </c>
      <c r="E421" s="14"/>
      <c r="F421" s="12"/>
      <c r="G421" s="12"/>
      <c r="H421" s="45"/>
      <c r="I421" s="71">
        <f>'DAK PUPR'!I420</f>
        <v>0</v>
      </c>
      <c r="J421" s="71">
        <f>'DAK PUPR'!J420</f>
        <v>0</v>
      </c>
      <c r="K421" s="12"/>
      <c r="L421" s="12">
        <f>'BSPS PEMDA'!D421</f>
        <v>0</v>
      </c>
      <c r="M421" s="12">
        <f>'BSPS PEMDA'!E421</f>
        <v>0</v>
      </c>
      <c r="N421" s="12">
        <f>'RUTILAHU KEMENSOS'!D420</f>
        <v>0</v>
      </c>
      <c r="O421" s="43"/>
      <c r="P421" s="8"/>
      <c r="Q421" s="8"/>
      <c r="R421" s="23"/>
      <c r="S421" s="24" t="s">
        <v>448</v>
      </c>
      <c r="T421" s="22"/>
      <c r="U421" s="22"/>
      <c r="V421" s="22"/>
      <c r="W421" s="22">
        <f t="shared" si="96"/>
        <v>0</v>
      </c>
      <c r="Y421" s="31"/>
    </row>
    <row r="422" spans="1:25">
      <c r="A422" s="1"/>
      <c r="B422" s="16"/>
      <c r="C422" s="51" t="s">
        <v>449</v>
      </c>
      <c r="D422" s="18" t="e">
        <f>#REF!</f>
        <v>#REF!</v>
      </c>
      <c r="E422" s="14"/>
      <c r="F422" s="12"/>
      <c r="G422" s="12"/>
      <c r="H422" s="45"/>
      <c r="I422" s="71">
        <f>'DAK PUPR'!I421</f>
        <v>60</v>
      </c>
      <c r="J422" s="71">
        <f>'DAK PUPR'!J421</f>
        <v>349</v>
      </c>
      <c r="K422" s="12"/>
      <c r="L422" s="12">
        <f>'BSPS PEMDA'!D422</f>
        <v>0</v>
      </c>
      <c r="M422" s="12">
        <f>'BSPS PEMDA'!E422</f>
        <v>0</v>
      </c>
      <c r="N422" s="12">
        <f>'RUTILAHU KEMENSOS'!D421</f>
        <v>0</v>
      </c>
      <c r="O422" s="43"/>
      <c r="P422" s="8"/>
      <c r="Q422" s="8"/>
      <c r="R422" s="23"/>
      <c r="S422" s="24" t="s">
        <v>449</v>
      </c>
      <c r="T422" s="22"/>
      <c r="U422" s="22"/>
      <c r="V422" s="22"/>
      <c r="W422" s="22">
        <f t="shared" si="96"/>
        <v>0</v>
      </c>
      <c r="Y422" s="31"/>
    </row>
    <row r="423" spans="1:25">
      <c r="A423" s="1"/>
      <c r="B423" s="16"/>
      <c r="C423" s="51" t="s">
        <v>450</v>
      </c>
      <c r="D423" s="18" t="e">
        <f>#REF!</f>
        <v>#REF!</v>
      </c>
      <c r="E423" s="14"/>
      <c r="F423" s="12"/>
      <c r="G423" s="12"/>
      <c r="H423" s="45"/>
      <c r="I423" s="71">
        <f>'DAK PUPR'!I422</f>
        <v>0</v>
      </c>
      <c r="J423" s="71">
        <f>'DAK PUPR'!J422</f>
        <v>347</v>
      </c>
      <c r="K423" s="12"/>
      <c r="L423" s="12">
        <f>'BSPS PEMDA'!D423</f>
        <v>0</v>
      </c>
      <c r="M423" s="12">
        <f>'BSPS PEMDA'!E423</f>
        <v>0</v>
      </c>
      <c r="N423" s="12">
        <f>'RUTILAHU KEMENSOS'!D422</f>
        <v>0</v>
      </c>
      <c r="O423" s="43"/>
      <c r="P423" s="8"/>
      <c r="Q423" s="8"/>
      <c r="R423" s="23"/>
      <c r="S423" s="24" t="s">
        <v>450</v>
      </c>
      <c r="T423" s="22"/>
      <c r="U423" s="22"/>
      <c r="V423" s="22"/>
      <c r="W423" s="22">
        <f t="shared" si="96"/>
        <v>0</v>
      </c>
      <c r="Y423" s="31"/>
    </row>
    <row r="424" spans="1:25">
      <c r="A424" s="1"/>
      <c r="B424" s="16"/>
      <c r="C424" s="51" t="s">
        <v>451</v>
      </c>
      <c r="D424" s="18" t="e">
        <f>#REF!</f>
        <v>#REF!</v>
      </c>
      <c r="E424" s="14"/>
      <c r="F424" s="12"/>
      <c r="G424" s="12"/>
      <c r="H424" s="45"/>
      <c r="I424" s="71">
        <f>'DAK PUPR'!I423</f>
        <v>0</v>
      </c>
      <c r="J424" s="71">
        <f>'DAK PUPR'!J423</f>
        <v>401</v>
      </c>
      <c r="K424" s="12"/>
      <c r="L424" s="12">
        <f>'BSPS PEMDA'!D424</f>
        <v>0</v>
      </c>
      <c r="M424" s="12">
        <f>'BSPS PEMDA'!E424</f>
        <v>0</v>
      </c>
      <c r="N424" s="12">
        <f>'RUTILAHU KEMENSOS'!D423</f>
        <v>0</v>
      </c>
      <c r="O424" s="43"/>
      <c r="P424" s="8"/>
      <c r="Q424" s="8"/>
      <c r="R424" s="23"/>
      <c r="S424" s="24" t="s">
        <v>451</v>
      </c>
      <c r="T424" s="22"/>
      <c r="U424" s="22"/>
      <c r="V424" s="22"/>
      <c r="W424" s="22">
        <f t="shared" si="96"/>
        <v>0</v>
      </c>
      <c r="Y424" s="31"/>
    </row>
    <row r="425" spans="1:25">
      <c r="A425" s="1"/>
      <c r="B425" s="16"/>
      <c r="C425" s="51" t="s">
        <v>452</v>
      </c>
      <c r="D425" s="18" t="e">
        <f>#REF!</f>
        <v>#REF!</v>
      </c>
      <c r="E425" s="14"/>
      <c r="F425" s="12"/>
      <c r="G425" s="12"/>
      <c r="H425" s="45"/>
      <c r="I425" s="71">
        <f>'DAK PUPR'!I424</f>
        <v>0</v>
      </c>
      <c r="J425" s="71">
        <f>'DAK PUPR'!J424</f>
        <v>0</v>
      </c>
      <c r="K425" s="12"/>
      <c r="L425" s="12">
        <f>'BSPS PEMDA'!D425</f>
        <v>0</v>
      </c>
      <c r="M425" s="12">
        <f>'BSPS PEMDA'!E425</f>
        <v>0</v>
      </c>
      <c r="N425" s="12">
        <f>'RUTILAHU KEMENSOS'!D424</f>
        <v>0</v>
      </c>
      <c r="O425" s="43"/>
      <c r="P425" s="8"/>
      <c r="Q425" s="8"/>
      <c r="R425" s="23"/>
      <c r="S425" s="24" t="s">
        <v>452</v>
      </c>
      <c r="T425" s="22"/>
      <c r="U425" s="22"/>
      <c r="V425" s="22"/>
      <c r="W425" s="22">
        <f t="shared" si="96"/>
        <v>0</v>
      </c>
      <c r="Y425" s="31"/>
    </row>
    <row r="426" spans="1:25">
      <c r="A426" s="1"/>
      <c r="B426" s="16"/>
      <c r="C426" s="51" t="s">
        <v>453</v>
      </c>
      <c r="D426" s="18" t="e">
        <f>#REF!</f>
        <v>#REF!</v>
      </c>
      <c r="E426" s="14"/>
      <c r="F426" s="12"/>
      <c r="G426" s="12"/>
      <c r="H426" s="45"/>
      <c r="I426" s="71">
        <f>'DAK PUPR'!I425</f>
        <v>0</v>
      </c>
      <c r="J426" s="71">
        <f>'DAK PUPR'!J425</f>
        <v>155</v>
      </c>
      <c r="K426" s="12"/>
      <c r="L426" s="12">
        <f>'BSPS PEMDA'!D426</f>
        <v>0</v>
      </c>
      <c r="M426" s="12">
        <f>'BSPS PEMDA'!E426</f>
        <v>0</v>
      </c>
      <c r="N426" s="12">
        <f>'RUTILAHU KEMENSOS'!D425</f>
        <v>0</v>
      </c>
      <c r="O426" s="43"/>
      <c r="P426" s="8"/>
      <c r="Q426" s="8"/>
      <c r="R426" s="23"/>
      <c r="S426" s="24" t="s">
        <v>453</v>
      </c>
      <c r="T426" s="22"/>
      <c r="U426" s="22"/>
      <c r="V426" s="22"/>
      <c r="W426" s="22">
        <f t="shared" si="96"/>
        <v>0</v>
      </c>
      <c r="Y426" s="31"/>
    </row>
    <row r="427" spans="1:25">
      <c r="A427" s="1"/>
      <c r="B427" s="16"/>
      <c r="C427" s="51" t="s">
        <v>454</v>
      </c>
      <c r="D427" s="18" t="e">
        <f>#REF!</f>
        <v>#REF!</v>
      </c>
      <c r="E427" s="14"/>
      <c r="F427" s="12"/>
      <c r="G427" s="12"/>
      <c r="H427" s="45"/>
      <c r="I427" s="71">
        <f>'DAK PUPR'!I426</f>
        <v>0</v>
      </c>
      <c r="J427" s="71">
        <f>'DAK PUPR'!J426</f>
        <v>444</v>
      </c>
      <c r="K427" s="12"/>
      <c r="L427" s="12">
        <f>'BSPS PEMDA'!D427</f>
        <v>0</v>
      </c>
      <c r="M427" s="12">
        <f>'BSPS PEMDA'!E427</f>
        <v>0</v>
      </c>
      <c r="N427" s="12">
        <f>'RUTILAHU KEMENSOS'!D426</f>
        <v>0</v>
      </c>
      <c r="O427" s="43"/>
      <c r="P427" s="8"/>
      <c r="Q427" s="8"/>
      <c r="R427" s="23"/>
      <c r="S427" s="24" t="s">
        <v>454</v>
      </c>
      <c r="T427" s="22"/>
      <c r="U427" s="22"/>
      <c r="V427" s="22"/>
      <c r="W427" s="22">
        <f t="shared" si="96"/>
        <v>0</v>
      </c>
      <c r="Y427" s="31"/>
    </row>
    <row r="428" spans="1:25">
      <c r="A428" s="1"/>
      <c r="B428" s="16"/>
      <c r="C428" s="51" t="s">
        <v>455</v>
      </c>
      <c r="D428" s="18" t="e">
        <f>#REF!</f>
        <v>#REF!</v>
      </c>
      <c r="E428" s="14"/>
      <c r="F428" s="12"/>
      <c r="G428" s="12"/>
      <c r="H428" s="45"/>
      <c r="I428" s="71">
        <f>'DAK PUPR'!I427</f>
        <v>0</v>
      </c>
      <c r="J428" s="71">
        <f>'DAK PUPR'!J427</f>
        <v>0</v>
      </c>
      <c r="K428" s="12"/>
      <c r="L428" s="12">
        <f>'BSPS PEMDA'!D428</f>
        <v>0</v>
      </c>
      <c r="M428" s="12">
        <f>'BSPS PEMDA'!E428</f>
        <v>0</v>
      </c>
      <c r="N428" s="12">
        <f>'RUTILAHU KEMENSOS'!D427</f>
        <v>0</v>
      </c>
      <c r="O428" s="43"/>
      <c r="P428" s="8"/>
      <c r="Q428" s="8"/>
      <c r="R428" s="23"/>
      <c r="S428" s="24" t="s">
        <v>455</v>
      </c>
      <c r="T428" s="22"/>
      <c r="U428" s="22"/>
      <c r="V428" s="22"/>
      <c r="W428" s="22">
        <f t="shared" si="96"/>
        <v>0</v>
      </c>
      <c r="Y428" s="31"/>
    </row>
    <row r="429" spans="1:25">
      <c r="A429" s="1"/>
      <c r="B429" s="52">
        <v>27</v>
      </c>
      <c r="C429" s="53" t="s">
        <v>26</v>
      </c>
      <c r="D429" s="54" t="e">
        <f>#REF!</f>
        <v>#REF!</v>
      </c>
      <c r="E429" s="54">
        <f t="shared" ref="E429:K429" si="107">SUM(E430:E453)</f>
        <v>0</v>
      </c>
      <c r="F429" s="54">
        <f t="shared" si="107"/>
        <v>0</v>
      </c>
      <c r="G429" s="54">
        <f t="shared" si="107"/>
        <v>0</v>
      </c>
      <c r="H429" s="54">
        <f t="shared" si="107"/>
        <v>0</v>
      </c>
      <c r="I429" s="72">
        <f>'DAK PUPR'!I428</f>
        <v>0</v>
      </c>
      <c r="J429" s="72">
        <f>'DAK PUPR'!J428</f>
        <v>2620</v>
      </c>
      <c r="K429" s="54">
        <f t="shared" si="107"/>
        <v>0</v>
      </c>
      <c r="L429" s="54">
        <f>'BSPS PEMDA'!D429</f>
        <v>13</v>
      </c>
      <c r="M429" s="54">
        <f>'BSPS PEMDA'!E429</f>
        <v>4037</v>
      </c>
      <c r="N429" s="54">
        <f>'RUTILAHU KEMENSOS'!D428</f>
        <v>0</v>
      </c>
      <c r="O429" s="55" t="e">
        <f>SUM(D429:N429)</f>
        <v>#REF!</v>
      </c>
      <c r="P429" s="8"/>
      <c r="Q429" s="8"/>
      <c r="R429" s="62">
        <v>27</v>
      </c>
      <c r="S429" s="63" t="s">
        <v>26</v>
      </c>
      <c r="T429" s="61">
        <f t="shared" ref="T429" si="108">SUM(T430:T453)</f>
        <v>0</v>
      </c>
      <c r="U429" s="61">
        <f t="shared" ref="U429" si="109">SUM(U430:U453)</f>
        <v>0</v>
      </c>
      <c r="V429" s="61">
        <f t="shared" ref="V429" si="110">SUM(V430:V453)</f>
        <v>0</v>
      </c>
      <c r="W429" s="64">
        <f t="shared" si="96"/>
        <v>0</v>
      </c>
      <c r="Y429" s="31" t="e">
        <f>O429+W429</f>
        <v>#REF!</v>
      </c>
    </row>
    <row r="430" spans="1:25">
      <c r="A430" s="1"/>
      <c r="B430" s="16"/>
      <c r="C430" s="51" t="s">
        <v>458</v>
      </c>
      <c r="D430" s="18" t="e">
        <f>#REF!</f>
        <v>#REF!</v>
      </c>
      <c r="E430" s="14"/>
      <c r="F430" s="12"/>
      <c r="G430" s="12"/>
      <c r="H430" s="45"/>
      <c r="I430" s="71">
        <f>'DAK PUPR'!I429</f>
        <v>0</v>
      </c>
      <c r="J430" s="71">
        <f>'DAK PUPR'!J429</f>
        <v>0</v>
      </c>
      <c r="K430" s="12"/>
      <c r="L430" s="12">
        <f>'BSPS PEMDA'!D430</f>
        <v>0</v>
      </c>
      <c r="M430" s="12">
        <f>'BSPS PEMDA'!E430</f>
        <v>1000</v>
      </c>
      <c r="N430" s="12">
        <f>'RUTILAHU KEMENSOS'!D429</f>
        <v>0</v>
      </c>
      <c r="O430" s="43"/>
      <c r="P430" s="8"/>
      <c r="Q430" s="8"/>
      <c r="R430" s="23"/>
      <c r="S430" s="24" t="s">
        <v>458</v>
      </c>
      <c r="T430" s="22"/>
      <c r="U430" s="22"/>
      <c r="V430" s="22"/>
      <c r="W430" s="22">
        <f t="shared" si="96"/>
        <v>0</v>
      </c>
      <c r="Y430" s="31"/>
    </row>
    <row r="431" spans="1:25">
      <c r="A431" s="1"/>
      <c r="B431" s="16"/>
      <c r="C431" s="51" t="s">
        <v>459</v>
      </c>
      <c r="D431" s="18" t="e">
        <f>#REF!</f>
        <v>#REF!</v>
      </c>
      <c r="E431" s="14"/>
      <c r="F431" s="12"/>
      <c r="G431" s="12"/>
      <c r="H431" s="45"/>
      <c r="I431" s="71">
        <f>'DAK PUPR'!I430</f>
        <v>0</v>
      </c>
      <c r="J431" s="71">
        <f>'DAK PUPR'!J430</f>
        <v>0</v>
      </c>
      <c r="K431" s="12"/>
      <c r="L431" s="12">
        <f>'BSPS PEMDA'!D431</f>
        <v>0</v>
      </c>
      <c r="M431" s="12">
        <f>'BSPS PEMDA'!E431</f>
        <v>50</v>
      </c>
      <c r="N431" s="12">
        <f>'RUTILAHU KEMENSOS'!D430</f>
        <v>0</v>
      </c>
      <c r="O431" s="43"/>
      <c r="P431" s="8"/>
      <c r="Q431" s="8"/>
      <c r="R431" s="23"/>
      <c r="S431" s="24" t="s">
        <v>459</v>
      </c>
      <c r="T431" s="22"/>
      <c r="U431" s="22"/>
      <c r="V431" s="22"/>
      <c r="W431" s="22">
        <f t="shared" si="96"/>
        <v>0</v>
      </c>
      <c r="Y431" s="31"/>
    </row>
    <row r="432" spans="1:25">
      <c r="A432" s="1"/>
      <c r="B432" s="16"/>
      <c r="C432" s="51" t="s">
        <v>460</v>
      </c>
      <c r="D432" s="18" t="e">
        <f>#REF!</f>
        <v>#REF!</v>
      </c>
      <c r="E432" s="14"/>
      <c r="F432" s="12"/>
      <c r="G432" s="12"/>
      <c r="H432" s="45"/>
      <c r="I432" s="71">
        <f>'DAK PUPR'!I431</f>
        <v>0</v>
      </c>
      <c r="J432" s="71">
        <f>'DAK PUPR'!J431</f>
        <v>0</v>
      </c>
      <c r="K432" s="12"/>
      <c r="L432" s="12">
        <f>'BSPS PEMDA'!D432</f>
        <v>0</v>
      </c>
      <c r="M432" s="12">
        <f>'BSPS PEMDA'!E432</f>
        <v>56</v>
      </c>
      <c r="N432" s="12">
        <f>'RUTILAHU KEMENSOS'!D431</f>
        <v>0</v>
      </c>
      <c r="O432" s="43"/>
      <c r="P432" s="8"/>
      <c r="Q432" s="8"/>
      <c r="R432" s="23"/>
      <c r="S432" s="24" t="s">
        <v>460</v>
      </c>
      <c r="T432" s="22"/>
      <c r="U432" s="22"/>
      <c r="V432" s="22"/>
      <c r="W432" s="22">
        <f t="shared" si="96"/>
        <v>0</v>
      </c>
      <c r="Y432" s="31"/>
    </row>
    <row r="433" spans="1:25">
      <c r="A433" s="1"/>
      <c r="B433" s="16"/>
      <c r="C433" s="51" t="s">
        <v>461</v>
      </c>
      <c r="D433" s="18" t="e">
        <f>#REF!</f>
        <v>#REF!</v>
      </c>
      <c r="E433" s="14"/>
      <c r="F433" s="12"/>
      <c r="G433" s="12"/>
      <c r="H433" s="45"/>
      <c r="I433" s="71">
        <f>'DAK PUPR'!I432</f>
        <v>0</v>
      </c>
      <c r="J433" s="71">
        <f>'DAK PUPR'!J432</f>
        <v>242</v>
      </c>
      <c r="K433" s="12"/>
      <c r="L433" s="12">
        <f>'BSPS PEMDA'!D433</f>
        <v>0</v>
      </c>
      <c r="M433" s="12">
        <f>'BSPS PEMDA'!E433</f>
        <v>242</v>
      </c>
      <c r="N433" s="12">
        <f>'RUTILAHU KEMENSOS'!D432</f>
        <v>0</v>
      </c>
      <c r="O433" s="43"/>
      <c r="P433" s="8"/>
      <c r="Q433" s="8"/>
      <c r="R433" s="23"/>
      <c r="S433" s="24" t="s">
        <v>461</v>
      </c>
      <c r="T433" s="22"/>
      <c r="U433" s="22"/>
      <c r="V433" s="22"/>
      <c r="W433" s="22">
        <f t="shared" si="96"/>
        <v>0</v>
      </c>
      <c r="Y433" s="31"/>
    </row>
    <row r="434" spans="1:25">
      <c r="A434" s="1"/>
      <c r="B434" s="16"/>
      <c r="C434" s="51" t="s">
        <v>462</v>
      </c>
      <c r="D434" s="18" t="e">
        <f>#REF!</f>
        <v>#REF!</v>
      </c>
      <c r="E434" s="14"/>
      <c r="F434" s="12"/>
      <c r="G434" s="12"/>
      <c r="H434" s="45"/>
      <c r="I434" s="71">
        <f>'DAK PUPR'!I433</f>
        <v>0</v>
      </c>
      <c r="J434" s="71">
        <f>'DAK PUPR'!J433</f>
        <v>0</v>
      </c>
      <c r="K434" s="12"/>
      <c r="L434" s="12">
        <f>'BSPS PEMDA'!D434</f>
        <v>0</v>
      </c>
      <c r="M434" s="12">
        <f>'BSPS PEMDA'!E434</f>
        <v>0</v>
      </c>
      <c r="N434" s="12">
        <f>'RUTILAHU KEMENSOS'!D433</f>
        <v>0</v>
      </c>
      <c r="O434" s="43"/>
      <c r="P434" s="8"/>
      <c r="Q434" s="8"/>
      <c r="R434" s="23"/>
      <c r="S434" s="24" t="s">
        <v>462</v>
      </c>
      <c r="T434" s="22"/>
      <c r="U434" s="22"/>
      <c r="V434" s="22"/>
      <c r="W434" s="22">
        <f t="shared" si="96"/>
        <v>0</v>
      </c>
      <c r="Y434" s="31"/>
    </row>
    <row r="435" spans="1:25">
      <c r="A435" s="1"/>
      <c r="B435" s="16"/>
      <c r="C435" s="51" t="s">
        <v>463</v>
      </c>
      <c r="D435" s="18" t="e">
        <f>#REF!</f>
        <v>#REF!</v>
      </c>
      <c r="E435" s="14"/>
      <c r="F435" s="12"/>
      <c r="G435" s="12"/>
      <c r="H435" s="45"/>
      <c r="I435" s="71">
        <f>'DAK PUPR'!I434</f>
        <v>0</v>
      </c>
      <c r="J435" s="71">
        <f>'DAK PUPR'!J434</f>
        <v>281</v>
      </c>
      <c r="K435" s="12"/>
      <c r="L435" s="12">
        <f>'BSPS PEMDA'!D435</f>
        <v>0</v>
      </c>
      <c r="M435" s="12">
        <f>'BSPS PEMDA'!E435</f>
        <v>0</v>
      </c>
      <c r="N435" s="12">
        <f>'RUTILAHU KEMENSOS'!D434</f>
        <v>0</v>
      </c>
      <c r="O435" s="43"/>
      <c r="P435" s="8"/>
      <c r="Q435" s="8"/>
      <c r="R435" s="23"/>
      <c r="S435" s="24" t="s">
        <v>463</v>
      </c>
      <c r="T435" s="22"/>
      <c r="U435" s="22"/>
      <c r="V435" s="22"/>
      <c r="W435" s="22">
        <f t="shared" si="96"/>
        <v>0</v>
      </c>
      <c r="Y435" s="31"/>
    </row>
    <row r="436" spans="1:25">
      <c r="A436" s="1"/>
      <c r="B436" s="16"/>
      <c r="C436" s="51" t="s">
        <v>464</v>
      </c>
      <c r="D436" s="18" t="e">
        <f>#REF!</f>
        <v>#REF!</v>
      </c>
      <c r="E436" s="14"/>
      <c r="F436" s="12"/>
      <c r="G436" s="12"/>
      <c r="H436" s="45"/>
      <c r="I436" s="71">
        <f>'DAK PUPR'!I435</f>
        <v>0</v>
      </c>
      <c r="J436" s="71">
        <f>'DAK PUPR'!J435</f>
        <v>0</v>
      </c>
      <c r="K436" s="12"/>
      <c r="L436" s="12">
        <f>'BSPS PEMDA'!D436</f>
        <v>0</v>
      </c>
      <c r="M436" s="12">
        <f>'BSPS PEMDA'!E436</f>
        <v>0</v>
      </c>
      <c r="N436" s="12">
        <f>'RUTILAHU KEMENSOS'!D435</f>
        <v>0</v>
      </c>
      <c r="O436" s="43"/>
      <c r="P436" s="8"/>
      <c r="Q436" s="8"/>
      <c r="R436" s="23"/>
      <c r="S436" s="24" t="s">
        <v>464</v>
      </c>
      <c r="T436" s="22"/>
      <c r="U436" s="22"/>
      <c r="V436" s="22"/>
      <c r="W436" s="22">
        <f t="shared" si="96"/>
        <v>0</v>
      </c>
      <c r="Y436" s="31"/>
    </row>
    <row r="437" spans="1:25">
      <c r="A437" s="1"/>
      <c r="B437" s="16"/>
      <c r="C437" s="51" t="s">
        <v>465</v>
      </c>
      <c r="D437" s="18" t="e">
        <f>#REF!</f>
        <v>#REF!</v>
      </c>
      <c r="E437" s="14"/>
      <c r="F437" s="12"/>
      <c r="G437" s="12"/>
      <c r="H437" s="45"/>
      <c r="I437" s="71">
        <f>'DAK PUPR'!I436</f>
        <v>0</v>
      </c>
      <c r="J437" s="71">
        <f>'DAK PUPR'!J436</f>
        <v>569</v>
      </c>
      <c r="K437" s="12"/>
      <c r="L437" s="12">
        <f>'BSPS PEMDA'!D437</f>
        <v>2</v>
      </c>
      <c r="M437" s="12">
        <f>'BSPS PEMDA'!E437</f>
        <v>0</v>
      </c>
      <c r="N437" s="12">
        <f>'RUTILAHU KEMENSOS'!D436</f>
        <v>0</v>
      </c>
      <c r="O437" s="43"/>
      <c r="P437" s="8"/>
      <c r="Q437" s="8"/>
      <c r="R437" s="23"/>
      <c r="S437" s="24" t="s">
        <v>465</v>
      </c>
      <c r="T437" s="22"/>
      <c r="U437" s="22"/>
      <c r="V437" s="22"/>
      <c r="W437" s="22">
        <f t="shared" si="96"/>
        <v>0</v>
      </c>
      <c r="Y437" s="31"/>
    </row>
    <row r="438" spans="1:25">
      <c r="A438" s="1"/>
      <c r="B438" s="16"/>
      <c r="C438" s="51" t="s">
        <v>466</v>
      </c>
      <c r="D438" s="18" t="e">
        <f>#REF!</f>
        <v>#REF!</v>
      </c>
      <c r="E438" s="14"/>
      <c r="F438" s="12"/>
      <c r="G438" s="12"/>
      <c r="H438" s="45"/>
      <c r="I438" s="71">
        <f>'DAK PUPR'!I437</f>
        <v>0</v>
      </c>
      <c r="J438" s="71">
        <f>'DAK PUPR'!J437</f>
        <v>438</v>
      </c>
      <c r="K438" s="12"/>
      <c r="L438" s="12">
        <f>'BSPS PEMDA'!D438</f>
        <v>0</v>
      </c>
      <c r="M438" s="12">
        <f>'BSPS PEMDA'!E438</f>
        <v>438</v>
      </c>
      <c r="N438" s="12">
        <f>'RUTILAHU KEMENSOS'!D437</f>
        <v>0</v>
      </c>
      <c r="O438" s="43"/>
      <c r="P438" s="8"/>
      <c r="Q438" s="8"/>
      <c r="R438" s="23"/>
      <c r="S438" s="24" t="s">
        <v>466</v>
      </c>
      <c r="T438" s="22"/>
      <c r="U438" s="22"/>
      <c r="V438" s="22"/>
      <c r="W438" s="22">
        <f t="shared" si="96"/>
        <v>0</v>
      </c>
      <c r="Y438" s="31"/>
    </row>
    <row r="439" spans="1:25">
      <c r="A439" s="1"/>
      <c r="B439" s="16"/>
      <c r="C439" s="51" t="s">
        <v>467</v>
      </c>
      <c r="D439" s="18" t="e">
        <f>#REF!</f>
        <v>#REF!</v>
      </c>
      <c r="E439" s="14"/>
      <c r="F439" s="12"/>
      <c r="G439" s="12"/>
      <c r="H439" s="45"/>
      <c r="I439" s="71">
        <f>'DAK PUPR'!I438</f>
        <v>0</v>
      </c>
      <c r="J439" s="71">
        <f>'DAK PUPR'!J438</f>
        <v>0</v>
      </c>
      <c r="K439" s="12"/>
      <c r="L439" s="12">
        <f>'BSPS PEMDA'!D439</f>
        <v>11</v>
      </c>
      <c r="M439" s="12">
        <f>'BSPS PEMDA'!E439</f>
        <v>30</v>
      </c>
      <c r="N439" s="12">
        <f>'RUTILAHU KEMENSOS'!D438</f>
        <v>0</v>
      </c>
      <c r="O439" s="43"/>
      <c r="P439" s="8"/>
      <c r="Q439" s="8"/>
      <c r="R439" s="23"/>
      <c r="S439" s="24" t="s">
        <v>467</v>
      </c>
      <c r="T439" s="22"/>
      <c r="U439" s="22"/>
      <c r="V439" s="22"/>
      <c r="W439" s="22">
        <f t="shared" si="96"/>
        <v>0</v>
      </c>
      <c r="Y439" s="31"/>
    </row>
    <row r="440" spans="1:25">
      <c r="A440" s="1"/>
      <c r="B440" s="16"/>
      <c r="C440" s="51" t="s">
        <v>468</v>
      </c>
      <c r="D440" s="18" t="e">
        <f>#REF!</f>
        <v>#REF!</v>
      </c>
      <c r="E440" s="14"/>
      <c r="F440" s="12"/>
      <c r="G440" s="12"/>
      <c r="H440" s="45"/>
      <c r="I440" s="71">
        <f>'DAK PUPR'!I439</f>
        <v>0</v>
      </c>
      <c r="J440" s="71">
        <f>'DAK PUPR'!J439</f>
        <v>0</v>
      </c>
      <c r="K440" s="12"/>
      <c r="L440" s="12">
        <f>'BSPS PEMDA'!D440</f>
        <v>0</v>
      </c>
      <c r="M440" s="12">
        <f>'BSPS PEMDA'!E440</f>
        <v>45</v>
      </c>
      <c r="N440" s="12">
        <f>'RUTILAHU KEMENSOS'!D439</f>
        <v>0</v>
      </c>
      <c r="O440" s="43"/>
      <c r="P440" s="8"/>
      <c r="Q440" s="8"/>
      <c r="R440" s="23"/>
      <c r="S440" s="24" t="s">
        <v>468</v>
      </c>
      <c r="T440" s="22"/>
      <c r="U440" s="22"/>
      <c r="V440" s="22"/>
      <c r="W440" s="22">
        <f t="shared" si="96"/>
        <v>0</v>
      </c>
      <c r="Y440" s="31"/>
    </row>
    <row r="441" spans="1:25">
      <c r="A441" s="1"/>
      <c r="B441" s="16"/>
      <c r="C441" s="51" t="s">
        <v>469</v>
      </c>
      <c r="D441" s="18" t="e">
        <f>#REF!</f>
        <v>#REF!</v>
      </c>
      <c r="E441" s="14"/>
      <c r="F441" s="12"/>
      <c r="G441" s="12"/>
      <c r="H441" s="45"/>
      <c r="I441" s="71">
        <f>'DAK PUPR'!I440</f>
        <v>0</v>
      </c>
      <c r="J441" s="71">
        <f>'DAK PUPR'!J440</f>
        <v>0</v>
      </c>
      <c r="K441" s="12"/>
      <c r="L441" s="12">
        <f>'BSPS PEMDA'!D441</f>
        <v>0</v>
      </c>
      <c r="M441" s="12">
        <f>'BSPS PEMDA'!E441</f>
        <v>20</v>
      </c>
      <c r="N441" s="12">
        <f>'RUTILAHU KEMENSOS'!D440</f>
        <v>0</v>
      </c>
      <c r="O441" s="43"/>
      <c r="P441" s="8"/>
      <c r="Q441" s="8"/>
      <c r="R441" s="23"/>
      <c r="S441" s="24" t="s">
        <v>469</v>
      </c>
      <c r="T441" s="22"/>
      <c r="U441" s="22"/>
      <c r="V441" s="22"/>
      <c r="W441" s="22">
        <f t="shared" si="96"/>
        <v>0</v>
      </c>
      <c r="Y441" s="31"/>
    </row>
    <row r="442" spans="1:25">
      <c r="A442" s="1"/>
      <c r="B442" s="16"/>
      <c r="C442" s="51" t="s">
        <v>470</v>
      </c>
      <c r="D442" s="18" t="e">
        <f>#REF!</f>
        <v>#REF!</v>
      </c>
      <c r="E442" s="14"/>
      <c r="F442" s="12"/>
      <c r="G442" s="12"/>
      <c r="H442" s="45"/>
      <c r="I442" s="71">
        <f>'DAK PUPR'!I441</f>
        <v>0</v>
      </c>
      <c r="J442" s="71">
        <f>'DAK PUPR'!J441</f>
        <v>568</v>
      </c>
      <c r="K442" s="12"/>
      <c r="L442" s="12">
        <f>'BSPS PEMDA'!D442</f>
        <v>0</v>
      </c>
      <c r="M442" s="12">
        <f>'BSPS PEMDA'!E442</f>
        <v>0</v>
      </c>
      <c r="N442" s="12">
        <f>'RUTILAHU KEMENSOS'!D441</f>
        <v>0</v>
      </c>
      <c r="O442" s="43"/>
      <c r="P442" s="8"/>
      <c r="Q442" s="8"/>
      <c r="R442" s="23"/>
      <c r="S442" s="24" t="s">
        <v>470</v>
      </c>
      <c r="T442" s="22"/>
      <c r="U442" s="22"/>
      <c r="V442" s="22"/>
      <c r="W442" s="22">
        <f t="shared" si="96"/>
        <v>0</v>
      </c>
      <c r="Y442" s="31"/>
    </row>
    <row r="443" spans="1:25">
      <c r="A443" s="1"/>
      <c r="B443" s="16"/>
      <c r="C443" s="51" t="s">
        <v>471</v>
      </c>
      <c r="D443" s="18" t="e">
        <f>#REF!</f>
        <v>#REF!</v>
      </c>
      <c r="E443" s="14"/>
      <c r="F443" s="12"/>
      <c r="G443" s="12"/>
      <c r="H443" s="45"/>
      <c r="I443" s="71">
        <f>'DAK PUPR'!I442</f>
        <v>0</v>
      </c>
      <c r="J443" s="71">
        <f>'DAK PUPR'!J442</f>
        <v>0</v>
      </c>
      <c r="K443" s="12"/>
      <c r="L443" s="12">
        <f>'BSPS PEMDA'!D443</f>
        <v>0</v>
      </c>
      <c r="M443" s="12">
        <f>'BSPS PEMDA'!E443</f>
        <v>10</v>
      </c>
      <c r="N443" s="12">
        <f>'RUTILAHU KEMENSOS'!D442</f>
        <v>0</v>
      </c>
      <c r="O443" s="43"/>
      <c r="P443" s="8"/>
      <c r="Q443" s="8"/>
      <c r="R443" s="23"/>
      <c r="S443" s="24" t="s">
        <v>471</v>
      </c>
      <c r="T443" s="22"/>
      <c r="U443" s="22"/>
      <c r="V443" s="22"/>
      <c r="W443" s="22">
        <f t="shared" si="96"/>
        <v>0</v>
      </c>
      <c r="Y443" s="31"/>
    </row>
    <row r="444" spans="1:25">
      <c r="A444" s="1"/>
      <c r="B444" s="16"/>
      <c r="C444" s="51" t="s">
        <v>472</v>
      </c>
      <c r="D444" s="18" t="e">
        <f>#REF!</f>
        <v>#REF!</v>
      </c>
      <c r="E444" s="14"/>
      <c r="F444" s="12"/>
      <c r="G444" s="12"/>
      <c r="H444" s="45"/>
      <c r="I444" s="71">
        <f>'DAK PUPR'!I443</f>
        <v>0</v>
      </c>
      <c r="J444" s="71">
        <f>'DAK PUPR'!J443</f>
        <v>0</v>
      </c>
      <c r="K444" s="12"/>
      <c r="L444" s="12">
        <f>'BSPS PEMDA'!D444</f>
        <v>0</v>
      </c>
      <c r="M444" s="12">
        <f>'BSPS PEMDA'!E444</f>
        <v>0</v>
      </c>
      <c r="N444" s="12">
        <f>'RUTILAHU KEMENSOS'!D443</f>
        <v>0</v>
      </c>
      <c r="O444" s="43"/>
      <c r="P444" s="8"/>
      <c r="Q444" s="8"/>
      <c r="R444" s="23"/>
      <c r="S444" s="24" t="s">
        <v>472</v>
      </c>
      <c r="T444" s="22"/>
      <c r="U444" s="22"/>
      <c r="V444" s="22"/>
      <c r="W444" s="22">
        <f t="shared" si="96"/>
        <v>0</v>
      </c>
      <c r="Y444" s="31"/>
    </row>
    <row r="445" spans="1:25">
      <c r="A445" s="1"/>
      <c r="B445" s="16"/>
      <c r="C445" s="51" t="s">
        <v>473</v>
      </c>
      <c r="D445" s="18" t="e">
        <f>#REF!</f>
        <v>#REF!</v>
      </c>
      <c r="E445" s="14"/>
      <c r="F445" s="12"/>
      <c r="G445" s="12"/>
      <c r="H445" s="45"/>
      <c r="I445" s="71">
        <f>'DAK PUPR'!I444</f>
        <v>0</v>
      </c>
      <c r="J445" s="71">
        <f>'DAK PUPR'!J444</f>
        <v>0</v>
      </c>
      <c r="K445" s="12"/>
      <c r="L445" s="12">
        <f>'BSPS PEMDA'!D445</f>
        <v>0</v>
      </c>
      <c r="M445" s="12">
        <f>'BSPS PEMDA'!E445</f>
        <v>0</v>
      </c>
      <c r="N445" s="12">
        <f>'RUTILAHU KEMENSOS'!D444</f>
        <v>0</v>
      </c>
      <c r="O445" s="43"/>
      <c r="P445" s="8"/>
      <c r="Q445" s="8"/>
      <c r="R445" s="23"/>
      <c r="S445" s="24" t="s">
        <v>473</v>
      </c>
      <c r="T445" s="22"/>
      <c r="U445" s="22"/>
      <c r="V445" s="22"/>
      <c r="W445" s="22">
        <f t="shared" si="96"/>
        <v>0</v>
      </c>
      <c r="Y445" s="31"/>
    </row>
    <row r="446" spans="1:25">
      <c r="A446" s="1"/>
      <c r="B446" s="16"/>
      <c r="C446" s="51" t="s">
        <v>474</v>
      </c>
      <c r="D446" s="18" t="e">
        <f>#REF!</f>
        <v>#REF!</v>
      </c>
      <c r="E446" s="14"/>
      <c r="F446" s="12"/>
      <c r="G446" s="12"/>
      <c r="H446" s="45"/>
      <c r="I446" s="71">
        <f>'DAK PUPR'!I445</f>
        <v>0</v>
      </c>
      <c r="J446" s="71">
        <f>'DAK PUPR'!J445</f>
        <v>0</v>
      </c>
      <c r="K446" s="12"/>
      <c r="L446" s="12">
        <f>'BSPS PEMDA'!D446</f>
        <v>0</v>
      </c>
      <c r="M446" s="12">
        <f>'BSPS PEMDA'!E446</f>
        <v>0</v>
      </c>
      <c r="N446" s="12">
        <f>'RUTILAHU KEMENSOS'!D445</f>
        <v>0</v>
      </c>
      <c r="O446" s="43"/>
      <c r="P446" s="8"/>
      <c r="Q446" s="8"/>
      <c r="R446" s="23"/>
      <c r="S446" s="24" t="s">
        <v>474</v>
      </c>
      <c r="T446" s="22"/>
      <c r="U446" s="22"/>
      <c r="V446" s="22"/>
      <c r="W446" s="22">
        <f t="shared" si="96"/>
        <v>0</v>
      </c>
      <c r="Y446" s="31"/>
    </row>
    <row r="447" spans="1:25">
      <c r="A447" s="1"/>
      <c r="B447" s="16"/>
      <c r="C447" s="51" t="s">
        <v>475</v>
      </c>
      <c r="D447" s="18" t="e">
        <f>#REF!</f>
        <v>#REF!</v>
      </c>
      <c r="E447" s="14"/>
      <c r="F447" s="12"/>
      <c r="G447" s="12"/>
      <c r="H447" s="45"/>
      <c r="I447" s="71">
        <f>'DAK PUPR'!I446</f>
        <v>0</v>
      </c>
      <c r="J447" s="71">
        <f>'DAK PUPR'!J446</f>
        <v>0</v>
      </c>
      <c r="K447" s="12"/>
      <c r="L447" s="12">
        <f>'BSPS PEMDA'!D447</f>
        <v>0</v>
      </c>
      <c r="M447" s="12">
        <f>'BSPS PEMDA'!E447</f>
        <v>50</v>
      </c>
      <c r="N447" s="12">
        <f>'RUTILAHU KEMENSOS'!D446</f>
        <v>0</v>
      </c>
      <c r="O447" s="43"/>
      <c r="P447" s="8"/>
      <c r="Q447" s="8"/>
      <c r="R447" s="23"/>
      <c r="S447" s="24" t="s">
        <v>475</v>
      </c>
      <c r="T447" s="22"/>
      <c r="U447" s="22"/>
      <c r="V447" s="22"/>
      <c r="W447" s="22">
        <f t="shared" si="96"/>
        <v>0</v>
      </c>
      <c r="Y447" s="31"/>
    </row>
    <row r="448" spans="1:25">
      <c r="A448" s="1"/>
      <c r="B448" s="16"/>
      <c r="C448" s="51" t="s">
        <v>476</v>
      </c>
      <c r="D448" s="18" t="e">
        <f>#REF!</f>
        <v>#REF!</v>
      </c>
      <c r="E448" s="14"/>
      <c r="F448" s="12"/>
      <c r="G448" s="12"/>
      <c r="H448" s="45"/>
      <c r="I448" s="71">
        <f>'DAK PUPR'!I447</f>
        <v>0</v>
      </c>
      <c r="J448" s="71">
        <f>'DAK PUPR'!J447</f>
        <v>0</v>
      </c>
      <c r="K448" s="12"/>
      <c r="L448" s="12">
        <f>'BSPS PEMDA'!D448</f>
        <v>0</v>
      </c>
      <c r="M448" s="12">
        <f>'BSPS PEMDA'!E448</f>
        <v>0</v>
      </c>
      <c r="N448" s="12">
        <f>'RUTILAHU KEMENSOS'!D447</f>
        <v>0</v>
      </c>
      <c r="O448" s="43"/>
      <c r="P448" s="8"/>
      <c r="Q448" s="8"/>
      <c r="R448" s="23"/>
      <c r="S448" s="24" t="s">
        <v>476</v>
      </c>
      <c r="T448" s="22"/>
      <c r="U448" s="22"/>
      <c r="V448" s="22"/>
      <c r="W448" s="22">
        <f t="shared" si="96"/>
        <v>0</v>
      </c>
      <c r="Y448" s="31"/>
    </row>
    <row r="449" spans="1:25">
      <c r="A449" s="1"/>
      <c r="B449" s="16"/>
      <c r="C449" s="51" t="s">
        <v>477</v>
      </c>
      <c r="D449" s="18" t="e">
        <f>#REF!</f>
        <v>#REF!</v>
      </c>
      <c r="E449" s="14"/>
      <c r="F449" s="12"/>
      <c r="G449" s="12"/>
      <c r="H449" s="45"/>
      <c r="I449" s="71">
        <f>'DAK PUPR'!I448</f>
        <v>0</v>
      </c>
      <c r="J449" s="71">
        <f>'DAK PUPR'!J448</f>
        <v>0</v>
      </c>
      <c r="K449" s="12"/>
      <c r="L449" s="12">
        <f>'BSPS PEMDA'!D449</f>
        <v>0</v>
      </c>
      <c r="M449" s="12">
        <f>'BSPS PEMDA'!E449</f>
        <v>1270</v>
      </c>
      <c r="N449" s="12">
        <f>'RUTILAHU KEMENSOS'!D448</f>
        <v>0</v>
      </c>
      <c r="O449" s="43"/>
      <c r="P449" s="8"/>
      <c r="Q449" s="8"/>
      <c r="R449" s="23"/>
      <c r="S449" s="24" t="s">
        <v>477</v>
      </c>
      <c r="T449" s="22"/>
      <c r="U449" s="22"/>
      <c r="V449" s="22"/>
      <c r="W449" s="22">
        <f t="shared" si="96"/>
        <v>0</v>
      </c>
      <c r="Y449" s="31"/>
    </row>
    <row r="450" spans="1:25">
      <c r="A450" s="1"/>
      <c r="B450" s="16"/>
      <c r="C450" s="51" t="s">
        <v>478</v>
      </c>
      <c r="D450" s="18" t="e">
        <f>#REF!</f>
        <v>#REF!</v>
      </c>
      <c r="E450" s="14"/>
      <c r="F450" s="12"/>
      <c r="G450" s="12"/>
      <c r="H450" s="45"/>
      <c r="I450" s="71">
        <f>'DAK PUPR'!I449</f>
        <v>0</v>
      </c>
      <c r="J450" s="71">
        <f>'DAK PUPR'!J449</f>
        <v>0</v>
      </c>
      <c r="K450" s="12"/>
      <c r="L450" s="12">
        <f>'BSPS PEMDA'!D450</f>
        <v>0</v>
      </c>
      <c r="M450" s="12">
        <f>'BSPS PEMDA'!E450</f>
        <v>250</v>
      </c>
      <c r="N450" s="12">
        <f>'RUTILAHU KEMENSOS'!D449</f>
        <v>0</v>
      </c>
      <c r="O450" s="43"/>
      <c r="P450" s="8"/>
      <c r="Q450" s="8"/>
      <c r="R450" s="23"/>
      <c r="S450" s="24" t="s">
        <v>478</v>
      </c>
      <c r="T450" s="22"/>
      <c r="U450" s="22"/>
      <c r="V450" s="22"/>
      <c r="W450" s="22">
        <f t="shared" si="96"/>
        <v>0</v>
      </c>
      <c r="Y450" s="31"/>
    </row>
    <row r="451" spans="1:25">
      <c r="A451" s="1"/>
      <c r="B451" s="16"/>
      <c r="C451" s="51" t="s">
        <v>479</v>
      </c>
      <c r="D451" s="18" t="e">
        <f>#REF!</f>
        <v>#REF!</v>
      </c>
      <c r="E451" s="14"/>
      <c r="F451" s="12"/>
      <c r="G451" s="12"/>
      <c r="H451" s="45"/>
      <c r="I451" s="71">
        <f>'DAK PUPR'!I450</f>
        <v>0</v>
      </c>
      <c r="J451" s="71">
        <f>'DAK PUPR'!J450</f>
        <v>0</v>
      </c>
      <c r="K451" s="12"/>
      <c r="L451" s="12">
        <f>'BSPS PEMDA'!D451</f>
        <v>0</v>
      </c>
      <c r="M451" s="12">
        <f>'BSPS PEMDA'!E451</f>
        <v>300</v>
      </c>
      <c r="N451" s="12">
        <f>'RUTILAHU KEMENSOS'!D450</f>
        <v>0</v>
      </c>
      <c r="O451" s="43"/>
      <c r="P451" s="8"/>
      <c r="Q451" s="8"/>
      <c r="R451" s="23"/>
      <c r="S451" s="24" t="s">
        <v>479</v>
      </c>
      <c r="T451" s="22"/>
      <c r="U451" s="22"/>
      <c r="V451" s="22"/>
      <c r="W451" s="22">
        <f t="shared" si="96"/>
        <v>0</v>
      </c>
      <c r="Y451" s="31"/>
    </row>
    <row r="452" spans="1:25">
      <c r="A452" s="1"/>
      <c r="B452" s="16"/>
      <c r="C452" s="51" t="s">
        <v>480</v>
      </c>
      <c r="D452" s="18" t="e">
        <f>#REF!</f>
        <v>#REF!</v>
      </c>
      <c r="E452" s="14"/>
      <c r="F452" s="12"/>
      <c r="G452" s="12"/>
      <c r="H452" s="45"/>
      <c r="I452" s="71">
        <f>'DAK PUPR'!I451</f>
        <v>0</v>
      </c>
      <c r="J452" s="71">
        <f>'DAK PUPR'!J451</f>
        <v>522</v>
      </c>
      <c r="K452" s="12"/>
      <c r="L452" s="12">
        <f>'BSPS PEMDA'!D452</f>
        <v>0</v>
      </c>
      <c r="M452" s="12">
        <f>'BSPS PEMDA'!E452</f>
        <v>138</v>
      </c>
      <c r="N452" s="12">
        <f>'RUTILAHU KEMENSOS'!D451</f>
        <v>0</v>
      </c>
      <c r="O452" s="43"/>
      <c r="P452" s="8"/>
      <c r="Q452" s="8"/>
      <c r="R452" s="23"/>
      <c r="S452" s="24" t="s">
        <v>480</v>
      </c>
      <c r="T452" s="22"/>
      <c r="U452" s="22"/>
      <c r="V452" s="22"/>
      <c r="W452" s="22">
        <f t="shared" si="96"/>
        <v>0</v>
      </c>
      <c r="Y452" s="31"/>
    </row>
    <row r="453" spans="1:25">
      <c r="A453" s="1"/>
      <c r="B453" s="16"/>
      <c r="C453" s="51" t="s">
        <v>481</v>
      </c>
      <c r="D453" s="18" t="e">
        <f>#REF!</f>
        <v>#REF!</v>
      </c>
      <c r="E453" s="14"/>
      <c r="F453" s="12"/>
      <c r="G453" s="12"/>
      <c r="H453" s="45"/>
      <c r="I453" s="71">
        <f>'DAK PUPR'!I452</f>
        <v>0</v>
      </c>
      <c r="J453" s="71">
        <f>'DAK PUPR'!J452</f>
        <v>0</v>
      </c>
      <c r="K453" s="12"/>
      <c r="L453" s="12">
        <f>'BSPS PEMDA'!D453</f>
        <v>0</v>
      </c>
      <c r="M453" s="12">
        <f>'BSPS PEMDA'!E453</f>
        <v>138</v>
      </c>
      <c r="N453" s="12">
        <f>'RUTILAHU KEMENSOS'!D452</f>
        <v>0</v>
      </c>
      <c r="O453" s="43"/>
      <c r="P453" s="8"/>
      <c r="Q453" s="8"/>
      <c r="R453" s="23"/>
      <c r="S453" s="24" t="s">
        <v>481</v>
      </c>
      <c r="T453" s="22"/>
      <c r="U453" s="22"/>
      <c r="V453" s="22"/>
      <c r="W453" s="22">
        <f t="shared" si="96"/>
        <v>0</v>
      </c>
      <c r="Y453" s="31"/>
    </row>
    <row r="454" spans="1:25">
      <c r="A454" s="1"/>
      <c r="B454" s="52">
        <v>28</v>
      </c>
      <c r="C454" s="53" t="s">
        <v>27</v>
      </c>
      <c r="D454" s="54" t="e">
        <f>#REF!</f>
        <v>#REF!</v>
      </c>
      <c r="E454" s="54">
        <f t="shared" ref="E454:K454" si="111">SUM(E455:E471)</f>
        <v>0</v>
      </c>
      <c r="F454" s="54">
        <f t="shared" si="111"/>
        <v>0</v>
      </c>
      <c r="G454" s="54">
        <f t="shared" si="111"/>
        <v>0</v>
      </c>
      <c r="H454" s="54">
        <f t="shared" si="111"/>
        <v>0</v>
      </c>
      <c r="I454" s="72">
        <f>'DAK PUPR'!I453</f>
        <v>50</v>
      </c>
      <c r="J454" s="72">
        <f>'DAK PUPR'!J453</f>
        <v>1516</v>
      </c>
      <c r="K454" s="54">
        <f t="shared" si="111"/>
        <v>0</v>
      </c>
      <c r="L454" s="54">
        <f>'BSPS PEMDA'!D454</f>
        <v>0</v>
      </c>
      <c r="M454" s="54">
        <f>'BSPS PEMDA'!E454</f>
        <v>192</v>
      </c>
      <c r="N454" s="54">
        <f>'RUTILAHU KEMENSOS'!D453</f>
        <v>0</v>
      </c>
      <c r="O454" s="55" t="e">
        <f>SUM(D454:N454)</f>
        <v>#REF!</v>
      </c>
      <c r="P454" s="8"/>
      <c r="Q454" s="8"/>
      <c r="R454" s="62">
        <v>28</v>
      </c>
      <c r="S454" s="63" t="s">
        <v>27</v>
      </c>
      <c r="T454" s="61">
        <f t="shared" ref="T454" si="112">SUM(T455:T471)</f>
        <v>0</v>
      </c>
      <c r="U454" s="61">
        <f t="shared" ref="U454" si="113">SUM(U455:U471)</f>
        <v>0</v>
      </c>
      <c r="V454" s="61">
        <f t="shared" ref="V454" si="114">SUM(V455:V471)</f>
        <v>0</v>
      </c>
      <c r="W454" s="64">
        <f t="shared" ref="W454:W517" si="115">T454+U454+V454</f>
        <v>0</v>
      </c>
      <c r="Y454" s="31" t="e">
        <f>O454+W454</f>
        <v>#REF!</v>
      </c>
    </row>
    <row r="455" spans="1:25">
      <c r="A455" s="1"/>
      <c r="B455" s="16"/>
      <c r="C455" s="51" t="s">
        <v>482</v>
      </c>
      <c r="D455" s="18" t="e">
        <f>#REF!</f>
        <v>#REF!</v>
      </c>
      <c r="E455" s="14"/>
      <c r="F455" s="12"/>
      <c r="G455" s="12"/>
      <c r="H455" s="45"/>
      <c r="I455" s="71">
        <f>'DAK PUPR'!I454</f>
        <v>0</v>
      </c>
      <c r="J455" s="71">
        <f>'DAK PUPR'!J454</f>
        <v>0</v>
      </c>
      <c r="K455" s="12"/>
      <c r="L455" s="12">
        <f>'BSPS PEMDA'!D455</f>
        <v>0</v>
      </c>
      <c r="M455" s="12">
        <f>'BSPS PEMDA'!E455</f>
        <v>0</v>
      </c>
      <c r="N455" s="12">
        <f>'RUTILAHU KEMENSOS'!D454</f>
        <v>0</v>
      </c>
      <c r="O455" s="43"/>
      <c r="P455" s="8"/>
      <c r="Q455" s="8"/>
      <c r="R455" s="23"/>
      <c r="S455" s="24" t="s">
        <v>482</v>
      </c>
      <c r="T455" s="22"/>
      <c r="U455" s="22"/>
      <c r="V455" s="22"/>
      <c r="W455" s="22">
        <f t="shared" si="115"/>
        <v>0</v>
      </c>
      <c r="Y455" s="31"/>
    </row>
    <row r="456" spans="1:25">
      <c r="A456" s="1"/>
      <c r="B456" s="16"/>
      <c r="C456" s="51" t="s">
        <v>483</v>
      </c>
      <c r="D456" s="18" t="e">
        <f>#REF!</f>
        <v>#REF!</v>
      </c>
      <c r="E456" s="14"/>
      <c r="F456" s="12"/>
      <c r="G456" s="12"/>
      <c r="H456" s="45"/>
      <c r="I456" s="71">
        <f>'DAK PUPR'!I455</f>
        <v>0</v>
      </c>
      <c r="J456" s="71">
        <f>'DAK PUPR'!J455</f>
        <v>0</v>
      </c>
      <c r="K456" s="12"/>
      <c r="L456" s="12">
        <f>'BSPS PEMDA'!D456</f>
        <v>0</v>
      </c>
      <c r="M456" s="12">
        <f>'BSPS PEMDA'!E456</f>
        <v>187</v>
      </c>
      <c r="N456" s="12">
        <f>'RUTILAHU KEMENSOS'!D455</f>
        <v>0</v>
      </c>
      <c r="O456" s="43"/>
      <c r="P456" s="8"/>
      <c r="Q456" s="8"/>
      <c r="R456" s="23"/>
      <c r="S456" s="24" t="s">
        <v>483</v>
      </c>
      <c r="T456" s="22"/>
      <c r="U456" s="22"/>
      <c r="V456" s="22"/>
      <c r="W456" s="22">
        <f t="shared" si="115"/>
        <v>0</v>
      </c>
      <c r="Y456" s="31"/>
    </row>
    <row r="457" spans="1:25">
      <c r="A457" s="1"/>
      <c r="B457" s="16"/>
      <c r="C457" s="51" t="s">
        <v>484</v>
      </c>
      <c r="D457" s="18" t="e">
        <f>#REF!</f>
        <v>#REF!</v>
      </c>
      <c r="E457" s="14"/>
      <c r="F457" s="12"/>
      <c r="G457" s="12"/>
      <c r="H457" s="45"/>
      <c r="I457" s="71">
        <f>'DAK PUPR'!I456</f>
        <v>0</v>
      </c>
      <c r="J457" s="71">
        <f>'DAK PUPR'!J456</f>
        <v>630</v>
      </c>
      <c r="K457" s="12"/>
      <c r="L457" s="12">
        <f>'BSPS PEMDA'!D457</f>
        <v>0</v>
      </c>
      <c r="M457" s="12">
        <f>'BSPS PEMDA'!E457</f>
        <v>0</v>
      </c>
      <c r="N457" s="12">
        <f>'RUTILAHU KEMENSOS'!D456</f>
        <v>0</v>
      </c>
      <c r="O457" s="43"/>
      <c r="P457" s="8"/>
      <c r="Q457" s="8"/>
      <c r="R457" s="23"/>
      <c r="S457" s="24" t="s">
        <v>484</v>
      </c>
      <c r="T457" s="22"/>
      <c r="U457" s="22"/>
      <c r="V457" s="22"/>
      <c r="W457" s="22">
        <f t="shared" si="115"/>
        <v>0</v>
      </c>
      <c r="Y457" s="31"/>
    </row>
    <row r="458" spans="1:25">
      <c r="A458" s="1"/>
      <c r="B458" s="16"/>
      <c r="C458" s="51" t="s">
        <v>485</v>
      </c>
      <c r="D458" s="18" t="e">
        <f>#REF!</f>
        <v>#REF!</v>
      </c>
      <c r="E458" s="14"/>
      <c r="F458" s="12"/>
      <c r="G458" s="12"/>
      <c r="H458" s="45"/>
      <c r="I458" s="71">
        <f>'DAK PUPR'!I457</f>
        <v>0</v>
      </c>
      <c r="J458" s="71">
        <f>'DAK PUPR'!J457</f>
        <v>0</v>
      </c>
      <c r="K458" s="12"/>
      <c r="L458" s="12">
        <f>'BSPS PEMDA'!D458</f>
        <v>0</v>
      </c>
      <c r="M458" s="12">
        <f>'BSPS PEMDA'!E458</f>
        <v>0</v>
      </c>
      <c r="N458" s="12">
        <f>'RUTILAHU KEMENSOS'!D457</f>
        <v>0</v>
      </c>
      <c r="O458" s="43"/>
      <c r="P458" s="8"/>
      <c r="Q458" s="8"/>
      <c r="R458" s="23"/>
      <c r="S458" s="24" t="s">
        <v>485</v>
      </c>
      <c r="T458" s="22"/>
      <c r="U458" s="22"/>
      <c r="V458" s="22"/>
      <c r="W458" s="22">
        <f t="shared" si="115"/>
        <v>0</v>
      </c>
      <c r="Y458" s="31"/>
    </row>
    <row r="459" spans="1:25">
      <c r="A459" s="1"/>
      <c r="B459" s="16"/>
      <c r="C459" s="51" t="s">
        <v>486</v>
      </c>
      <c r="D459" s="18" t="e">
        <f>#REF!</f>
        <v>#REF!</v>
      </c>
      <c r="E459" s="14"/>
      <c r="F459" s="12"/>
      <c r="G459" s="12"/>
      <c r="H459" s="45"/>
      <c r="I459" s="71">
        <f>'DAK PUPR'!I458</f>
        <v>0</v>
      </c>
      <c r="J459" s="71">
        <f>'DAK PUPR'!J458</f>
        <v>0</v>
      </c>
      <c r="K459" s="12"/>
      <c r="L459" s="12">
        <f>'BSPS PEMDA'!D459</f>
        <v>0</v>
      </c>
      <c r="M459" s="12">
        <f>'BSPS PEMDA'!E459</f>
        <v>0</v>
      </c>
      <c r="N459" s="12">
        <f>'RUTILAHU KEMENSOS'!D458</f>
        <v>0</v>
      </c>
      <c r="O459" s="43"/>
      <c r="P459" s="8"/>
      <c r="Q459" s="8"/>
      <c r="R459" s="23"/>
      <c r="S459" s="24" t="s">
        <v>486</v>
      </c>
      <c r="T459" s="22"/>
      <c r="U459" s="22"/>
      <c r="V459" s="22"/>
      <c r="W459" s="22">
        <f t="shared" si="115"/>
        <v>0</v>
      </c>
      <c r="Y459" s="31"/>
    </row>
    <row r="460" spans="1:25">
      <c r="A460" s="1"/>
      <c r="B460" s="16"/>
      <c r="C460" s="51" t="s">
        <v>487</v>
      </c>
      <c r="D460" s="18" t="e">
        <f>#REF!</f>
        <v>#REF!</v>
      </c>
      <c r="E460" s="14"/>
      <c r="F460" s="12"/>
      <c r="G460" s="12"/>
      <c r="H460" s="45"/>
      <c r="I460" s="71">
        <f>'DAK PUPR'!I459</f>
        <v>50</v>
      </c>
      <c r="J460" s="71">
        <f>'DAK PUPR'!J459</f>
        <v>400</v>
      </c>
      <c r="K460" s="12"/>
      <c r="L460" s="12">
        <f>'BSPS PEMDA'!D460</f>
        <v>0</v>
      </c>
      <c r="M460" s="12">
        <f>'BSPS PEMDA'!E460</f>
        <v>0</v>
      </c>
      <c r="N460" s="12">
        <f>'RUTILAHU KEMENSOS'!D459</f>
        <v>0</v>
      </c>
      <c r="O460" s="43"/>
      <c r="P460" s="8"/>
      <c r="Q460" s="8"/>
      <c r="R460" s="23"/>
      <c r="S460" s="24" t="s">
        <v>487</v>
      </c>
      <c r="T460" s="22"/>
      <c r="U460" s="22"/>
      <c r="V460" s="22"/>
      <c r="W460" s="22">
        <f t="shared" si="115"/>
        <v>0</v>
      </c>
      <c r="Y460" s="31"/>
    </row>
    <row r="461" spans="1:25">
      <c r="A461" s="1"/>
      <c r="B461" s="16"/>
      <c r="C461" s="51" t="s">
        <v>488</v>
      </c>
      <c r="D461" s="18" t="e">
        <f>#REF!</f>
        <v>#REF!</v>
      </c>
      <c r="E461" s="14"/>
      <c r="F461" s="12"/>
      <c r="G461" s="12"/>
      <c r="H461" s="45"/>
      <c r="I461" s="71">
        <f>'DAK PUPR'!I460</f>
        <v>0</v>
      </c>
      <c r="J461" s="71">
        <f>'DAK PUPR'!J460</f>
        <v>0</v>
      </c>
      <c r="K461" s="12"/>
      <c r="L461" s="12">
        <f>'BSPS PEMDA'!D461</f>
        <v>0</v>
      </c>
      <c r="M461" s="12">
        <f>'BSPS PEMDA'!E461</f>
        <v>0</v>
      </c>
      <c r="N461" s="12">
        <f>'RUTILAHU KEMENSOS'!D460</f>
        <v>0</v>
      </c>
      <c r="O461" s="43"/>
      <c r="P461" s="8"/>
      <c r="Q461" s="8"/>
      <c r="R461" s="23"/>
      <c r="S461" s="24" t="s">
        <v>488</v>
      </c>
      <c r="T461" s="22"/>
      <c r="U461" s="22"/>
      <c r="V461" s="22"/>
      <c r="W461" s="22">
        <f t="shared" si="115"/>
        <v>0</v>
      </c>
      <c r="Y461" s="31"/>
    </row>
    <row r="462" spans="1:25">
      <c r="A462" s="1"/>
      <c r="B462" s="16"/>
      <c r="C462" s="51" t="s">
        <v>489</v>
      </c>
      <c r="D462" s="18" t="e">
        <f>#REF!</f>
        <v>#REF!</v>
      </c>
      <c r="E462" s="14"/>
      <c r="F462" s="12"/>
      <c r="G462" s="12"/>
      <c r="H462" s="45"/>
      <c r="I462" s="71">
        <f>'DAK PUPR'!I461</f>
        <v>0</v>
      </c>
      <c r="J462" s="71">
        <f>'DAK PUPR'!J461</f>
        <v>0</v>
      </c>
      <c r="K462" s="12"/>
      <c r="L462" s="12">
        <f>'BSPS PEMDA'!D462</f>
        <v>0</v>
      </c>
      <c r="M462" s="12">
        <f>'BSPS PEMDA'!E462</f>
        <v>5</v>
      </c>
      <c r="N462" s="12">
        <f>'RUTILAHU KEMENSOS'!D461</f>
        <v>0</v>
      </c>
      <c r="O462" s="43"/>
      <c r="P462" s="8"/>
      <c r="Q462" s="8"/>
      <c r="R462" s="23"/>
      <c r="S462" s="24" t="s">
        <v>489</v>
      </c>
      <c r="T462" s="22"/>
      <c r="U462" s="22"/>
      <c r="V462" s="22"/>
      <c r="W462" s="22">
        <f t="shared" si="115"/>
        <v>0</v>
      </c>
      <c r="Y462" s="31"/>
    </row>
    <row r="463" spans="1:25">
      <c r="A463" s="1"/>
      <c r="B463" s="16"/>
      <c r="C463" s="51" t="s">
        <v>490</v>
      </c>
      <c r="D463" s="18" t="e">
        <f>#REF!</f>
        <v>#REF!</v>
      </c>
      <c r="E463" s="14"/>
      <c r="F463" s="12"/>
      <c r="G463" s="12"/>
      <c r="H463" s="45"/>
      <c r="I463" s="71">
        <f>'DAK PUPR'!I462</f>
        <v>0</v>
      </c>
      <c r="J463" s="71">
        <f>'DAK PUPR'!J462</f>
        <v>0</v>
      </c>
      <c r="K463" s="12"/>
      <c r="L463" s="12">
        <f>'BSPS PEMDA'!D463</f>
        <v>0</v>
      </c>
      <c r="M463" s="12">
        <f>'BSPS PEMDA'!E463</f>
        <v>0</v>
      </c>
      <c r="N463" s="12">
        <f>'RUTILAHU KEMENSOS'!D462</f>
        <v>0</v>
      </c>
      <c r="O463" s="43"/>
      <c r="P463" s="8"/>
      <c r="Q463" s="8"/>
      <c r="R463" s="23"/>
      <c r="S463" s="24" t="s">
        <v>490</v>
      </c>
      <c r="T463" s="22"/>
      <c r="U463" s="22"/>
      <c r="V463" s="22"/>
      <c r="W463" s="22">
        <f t="shared" si="115"/>
        <v>0</v>
      </c>
      <c r="Y463" s="31"/>
    </row>
    <row r="464" spans="1:25">
      <c r="A464" s="1"/>
      <c r="B464" s="16"/>
      <c r="C464" s="51" t="s">
        <v>491</v>
      </c>
      <c r="D464" s="18" t="e">
        <f>#REF!</f>
        <v>#REF!</v>
      </c>
      <c r="E464" s="14"/>
      <c r="F464" s="12"/>
      <c r="G464" s="12"/>
      <c r="H464" s="45"/>
      <c r="I464" s="71">
        <f>'DAK PUPR'!I463</f>
        <v>0</v>
      </c>
      <c r="J464" s="71">
        <f>'DAK PUPR'!J463</f>
        <v>0</v>
      </c>
      <c r="K464" s="12"/>
      <c r="L464" s="12">
        <f>'BSPS PEMDA'!D464</f>
        <v>0</v>
      </c>
      <c r="M464" s="12">
        <f>'BSPS PEMDA'!E464</f>
        <v>0</v>
      </c>
      <c r="N464" s="12">
        <f>'RUTILAHU KEMENSOS'!D463</f>
        <v>0</v>
      </c>
      <c r="O464" s="43"/>
      <c r="P464" s="8"/>
      <c r="Q464" s="8"/>
      <c r="R464" s="23"/>
      <c r="S464" s="24" t="s">
        <v>491</v>
      </c>
      <c r="T464" s="22"/>
      <c r="U464" s="22"/>
      <c r="V464" s="22"/>
      <c r="W464" s="22">
        <f t="shared" si="115"/>
        <v>0</v>
      </c>
      <c r="Y464" s="31"/>
    </row>
    <row r="465" spans="1:25">
      <c r="A465" s="1"/>
      <c r="B465" s="16"/>
      <c r="C465" s="51" t="s">
        <v>492</v>
      </c>
      <c r="D465" s="18" t="e">
        <f>#REF!</f>
        <v>#REF!</v>
      </c>
      <c r="E465" s="14"/>
      <c r="F465" s="12"/>
      <c r="G465" s="12"/>
      <c r="H465" s="45"/>
      <c r="I465" s="71">
        <f>'DAK PUPR'!I464</f>
        <v>0</v>
      </c>
      <c r="J465" s="71">
        <f>'DAK PUPR'!J464</f>
        <v>0</v>
      </c>
      <c r="K465" s="12"/>
      <c r="L465" s="12">
        <f>'BSPS PEMDA'!D465</f>
        <v>0</v>
      </c>
      <c r="M465" s="12">
        <f>'BSPS PEMDA'!E465</f>
        <v>0</v>
      </c>
      <c r="N465" s="12">
        <f>'RUTILAHU KEMENSOS'!D464</f>
        <v>0</v>
      </c>
      <c r="O465" s="43"/>
      <c r="P465" s="8"/>
      <c r="Q465" s="8"/>
      <c r="R465" s="23"/>
      <c r="S465" s="24" t="s">
        <v>492</v>
      </c>
      <c r="T465" s="22"/>
      <c r="U465" s="22"/>
      <c r="V465" s="22"/>
      <c r="W465" s="22">
        <f t="shared" si="115"/>
        <v>0</v>
      </c>
      <c r="Y465" s="31"/>
    </row>
    <row r="466" spans="1:25">
      <c r="A466" s="1"/>
      <c r="B466" s="16"/>
      <c r="C466" s="51" t="s">
        <v>493</v>
      </c>
      <c r="D466" s="18" t="e">
        <f>#REF!</f>
        <v>#REF!</v>
      </c>
      <c r="E466" s="14"/>
      <c r="F466" s="12"/>
      <c r="G466" s="12"/>
      <c r="H466" s="45"/>
      <c r="I466" s="71">
        <f>'DAK PUPR'!I465</f>
        <v>0</v>
      </c>
      <c r="J466" s="71">
        <f>'DAK PUPR'!J465</f>
        <v>0</v>
      </c>
      <c r="K466" s="12"/>
      <c r="L466" s="12">
        <f>'BSPS PEMDA'!D466</f>
        <v>0</v>
      </c>
      <c r="M466" s="12">
        <f>'BSPS PEMDA'!E466</f>
        <v>0</v>
      </c>
      <c r="N466" s="12">
        <f>'RUTILAHU KEMENSOS'!D465</f>
        <v>0</v>
      </c>
      <c r="O466" s="43"/>
      <c r="P466" s="8"/>
      <c r="Q466" s="8"/>
      <c r="R466" s="23"/>
      <c r="S466" s="24" t="s">
        <v>493</v>
      </c>
      <c r="T466" s="22"/>
      <c r="U466" s="22"/>
      <c r="V466" s="22"/>
      <c r="W466" s="22">
        <f t="shared" si="115"/>
        <v>0</v>
      </c>
      <c r="Y466" s="31"/>
    </row>
    <row r="467" spans="1:25">
      <c r="A467" s="1"/>
      <c r="B467" s="16"/>
      <c r="C467" s="51" t="s">
        <v>494</v>
      </c>
      <c r="D467" s="18" t="e">
        <f>#REF!</f>
        <v>#REF!</v>
      </c>
      <c r="E467" s="14"/>
      <c r="F467" s="12"/>
      <c r="G467" s="12"/>
      <c r="H467" s="45"/>
      <c r="I467" s="71">
        <f>'DAK PUPR'!I466</f>
        <v>0</v>
      </c>
      <c r="J467" s="71">
        <f>'DAK PUPR'!J466</f>
        <v>0</v>
      </c>
      <c r="K467" s="12"/>
      <c r="L467" s="12">
        <f>'BSPS PEMDA'!D467</f>
        <v>0</v>
      </c>
      <c r="M467" s="12">
        <f>'BSPS PEMDA'!E467</f>
        <v>0</v>
      </c>
      <c r="N467" s="12">
        <f>'RUTILAHU KEMENSOS'!D466</f>
        <v>0</v>
      </c>
      <c r="O467" s="43"/>
      <c r="P467" s="8"/>
      <c r="Q467" s="8"/>
      <c r="R467" s="23"/>
      <c r="S467" s="24" t="s">
        <v>494</v>
      </c>
      <c r="T467" s="22"/>
      <c r="U467" s="22"/>
      <c r="V467" s="22"/>
      <c r="W467" s="22">
        <f t="shared" si="115"/>
        <v>0</v>
      </c>
      <c r="Y467" s="31"/>
    </row>
    <row r="468" spans="1:25">
      <c r="A468" s="1"/>
      <c r="B468" s="16"/>
      <c r="C468" s="51" t="s">
        <v>495</v>
      </c>
      <c r="D468" s="18" t="e">
        <f>#REF!</f>
        <v>#REF!</v>
      </c>
      <c r="E468" s="14"/>
      <c r="F468" s="12"/>
      <c r="G468" s="12"/>
      <c r="H468" s="45"/>
      <c r="I468" s="71">
        <f>'DAK PUPR'!I467</f>
        <v>0</v>
      </c>
      <c r="J468" s="71">
        <f>'DAK PUPR'!J467</f>
        <v>0</v>
      </c>
      <c r="K468" s="12"/>
      <c r="L468" s="12">
        <f>'BSPS PEMDA'!D468</f>
        <v>0</v>
      </c>
      <c r="M468" s="12">
        <f>'BSPS PEMDA'!E468</f>
        <v>0</v>
      </c>
      <c r="N468" s="12">
        <f>'RUTILAHU KEMENSOS'!D467</f>
        <v>0</v>
      </c>
      <c r="O468" s="43"/>
      <c r="P468" s="8"/>
      <c r="Q468" s="8"/>
      <c r="R468" s="23"/>
      <c r="S468" s="24" t="s">
        <v>495</v>
      </c>
      <c r="T468" s="22"/>
      <c r="U468" s="22"/>
      <c r="V468" s="22"/>
      <c r="W468" s="22">
        <f t="shared" si="115"/>
        <v>0</v>
      </c>
      <c r="Y468" s="31"/>
    </row>
    <row r="469" spans="1:25">
      <c r="A469" s="1"/>
      <c r="B469" s="16"/>
      <c r="C469" s="51" t="s">
        <v>496</v>
      </c>
      <c r="D469" s="18" t="e">
        <f>#REF!</f>
        <v>#REF!</v>
      </c>
      <c r="E469" s="14"/>
      <c r="F469" s="12"/>
      <c r="G469" s="12"/>
      <c r="H469" s="45"/>
      <c r="I469" s="71">
        <f>'DAK PUPR'!I468</f>
        <v>0</v>
      </c>
      <c r="J469" s="71">
        <f>'DAK PUPR'!J468</f>
        <v>0</v>
      </c>
      <c r="K469" s="12"/>
      <c r="L469" s="12">
        <f>'BSPS PEMDA'!D469</f>
        <v>0</v>
      </c>
      <c r="M469" s="12">
        <f>'BSPS PEMDA'!E469</f>
        <v>0</v>
      </c>
      <c r="N469" s="12">
        <f>'RUTILAHU KEMENSOS'!D468</f>
        <v>0</v>
      </c>
      <c r="O469" s="43"/>
      <c r="P469" s="8"/>
      <c r="Q469" s="8"/>
      <c r="R469" s="23"/>
      <c r="S469" s="24" t="s">
        <v>496</v>
      </c>
      <c r="T469" s="22"/>
      <c r="U469" s="22"/>
      <c r="V469" s="22"/>
      <c r="W469" s="22">
        <f t="shared" si="115"/>
        <v>0</v>
      </c>
      <c r="Y469" s="31"/>
    </row>
    <row r="470" spans="1:25">
      <c r="A470" s="1"/>
      <c r="B470" s="16"/>
      <c r="C470" s="51" t="s">
        <v>497</v>
      </c>
      <c r="D470" s="18" t="e">
        <f>#REF!</f>
        <v>#REF!</v>
      </c>
      <c r="E470" s="14"/>
      <c r="F470" s="12"/>
      <c r="G470" s="12"/>
      <c r="H470" s="45"/>
      <c r="I470" s="71">
        <f>'DAK PUPR'!I469</f>
        <v>0</v>
      </c>
      <c r="J470" s="71">
        <f>'DAK PUPR'!J469</f>
        <v>486</v>
      </c>
      <c r="K470" s="12"/>
      <c r="L470" s="12">
        <f>'BSPS PEMDA'!D470</f>
        <v>0</v>
      </c>
      <c r="M470" s="12">
        <f>'BSPS PEMDA'!E470</f>
        <v>0</v>
      </c>
      <c r="N470" s="12">
        <f>'RUTILAHU KEMENSOS'!D469</f>
        <v>0</v>
      </c>
      <c r="O470" s="43"/>
      <c r="P470" s="8"/>
      <c r="Q470" s="8"/>
      <c r="R470" s="23"/>
      <c r="S470" s="24" t="s">
        <v>497</v>
      </c>
      <c r="T470" s="22"/>
      <c r="U470" s="22"/>
      <c r="V470" s="22"/>
      <c r="W470" s="22">
        <f t="shared" si="115"/>
        <v>0</v>
      </c>
      <c r="Y470" s="31"/>
    </row>
    <row r="471" spans="1:25">
      <c r="A471" s="1"/>
      <c r="B471" s="16"/>
      <c r="C471" s="51" t="s">
        <v>498</v>
      </c>
      <c r="D471" s="18" t="e">
        <f>#REF!</f>
        <v>#REF!</v>
      </c>
      <c r="E471" s="14"/>
      <c r="F471" s="12"/>
      <c r="G471" s="12"/>
      <c r="H471" s="45"/>
      <c r="I471" s="71">
        <f>'DAK PUPR'!I470</f>
        <v>0</v>
      </c>
      <c r="J471" s="71">
        <f>'DAK PUPR'!J470</f>
        <v>0</v>
      </c>
      <c r="K471" s="12"/>
      <c r="L471" s="12">
        <f>'BSPS PEMDA'!D471</f>
        <v>0</v>
      </c>
      <c r="M471" s="12">
        <f>'BSPS PEMDA'!E471</f>
        <v>0</v>
      </c>
      <c r="N471" s="12">
        <f>'RUTILAHU KEMENSOS'!D470</f>
        <v>0</v>
      </c>
      <c r="O471" s="43"/>
      <c r="P471" s="8"/>
      <c r="Q471" s="8"/>
      <c r="R471" s="23"/>
      <c r="S471" s="24" t="s">
        <v>498</v>
      </c>
      <c r="T471" s="22"/>
      <c r="U471" s="22"/>
      <c r="V471" s="22"/>
      <c r="W471" s="22">
        <f t="shared" si="115"/>
        <v>0</v>
      </c>
      <c r="Y471" s="31"/>
    </row>
    <row r="472" spans="1:25">
      <c r="A472" s="1"/>
      <c r="B472" s="52">
        <v>29</v>
      </c>
      <c r="C472" s="53" t="s">
        <v>28</v>
      </c>
      <c r="D472" s="54" t="e">
        <f>#REF!</f>
        <v>#REF!</v>
      </c>
      <c r="E472" s="54">
        <f t="shared" ref="E472:K472" si="116">SUM(E473:E478)</f>
        <v>0</v>
      </c>
      <c r="F472" s="54">
        <f t="shared" si="116"/>
        <v>0</v>
      </c>
      <c r="G472" s="54">
        <f t="shared" si="116"/>
        <v>0</v>
      </c>
      <c r="H472" s="54">
        <f t="shared" si="116"/>
        <v>0</v>
      </c>
      <c r="I472" s="72">
        <f>'DAK PUPR'!I471</f>
        <v>0</v>
      </c>
      <c r="J472" s="72">
        <f>'DAK PUPR'!J471</f>
        <v>258</v>
      </c>
      <c r="K472" s="54">
        <f t="shared" si="116"/>
        <v>0</v>
      </c>
      <c r="L472" s="54">
        <f>'BSPS PEMDA'!D472</f>
        <v>0</v>
      </c>
      <c r="M472" s="54">
        <f>'BSPS PEMDA'!E472</f>
        <v>450</v>
      </c>
      <c r="N472" s="54">
        <f>'RUTILAHU KEMENSOS'!D471</f>
        <v>0</v>
      </c>
      <c r="O472" s="55" t="e">
        <f>SUM(D472:N472)</f>
        <v>#REF!</v>
      </c>
      <c r="P472" s="8"/>
      <c r="Q472" s="8"/>
      <c r="R472" s="62">
        <v>29</v>
      </c>
      <c r="S472" s="63" t="s">
        <v>28</v>
      </c>
      <c r="T472" s="61">
        <f t="shared" ref="T472" si="117">SUM(T473:T478)</f>
        <v>0</v>
      </c>
      <c r="U472" s="61">
        <f t="shared" ref="U472" si="118">SUM(U473:U478)</f>
        <v>0</v>
      </c>
      <c r="V472" s="61">
        <f t="shared" ref="V472" si="119">SUM(V473:V478)</f>
        <v>0</v>
      </c>
      <c r="W472" s="64">
        <f t="shared" si="115"/>
        <v>0</v>
      </c>
      <c r="Y472" s="31" t="e">
        <f>O472+W472</f>
        <v>#REF!</v>
      </c>
    </row>
    <row r="473" spans="1:25">
      <c r="A473" s="1"/>
      <c r="B473" s="16"/>
      <c r="C473" s="51" t="s">
        <v>499</v>
      </c>
      <c r="D473" s="18" t="e">
        <f>#REF!</f>
        <v>#REF!</v>
      </c>
      <c r="E473" s="14"/>
      <c r="F473" s="12"/>
      <c r="G473" s="12"/>
      <c r="H473" s="45"/>
      <c r="I473" s="71">
        <f>'DAK PUPR'!I472</f>
        <v>0</v>
      </c>
      <c r="J473" s="71">
        <f>'DAK PUPR'!J472</f>
        <v>258</v>
      </c>
      <c r="K473" s="12"/>
      <c r="L473" s="12">
        <f>'BSPS PEMDA'!D473</f>
        <v>0</v>
      </c>
      <c r="M473" s="12">
        <f>'BSPS PEMDA'!E473</f>
        <v>0</v>
      </c>
      <c r="N473" s="12">
        <f>'RUTILAHU KEMENSOS'!D472</f>
        <v>0</v>
      </c>
      <c r="O473" s="43"/>
      <c r="P473" s="8"/>
      <c r="Q473" s="8"/>
      <c r="R473" s="23"/>
      <c r="S473" s="24" t="s">
        <v>499</v>
      </c>
      <c r="T473" s="22"/>
      <c r="U473" s="22"/>
      <c r="V473" s="22"/>
      <c r="W473" s="22">
        <f t="shared" si="115"/>
        <v>0</v>
      </c>
      <c r="Y473" s="31"/>
    </row>
    <row r="474" spans="1:25">
      <c r="A474" s="1"/>
      <c r="B474" s="16"/>
      <c r="C474" s="51" t="s">
        <v>500</v>
      </c>
      <c r="D474" s="18" t="e">
        <f>#REF!</f>
        <v>#REF!</v>
      </c>
      <c r="E474" s="14"/>
      <c r="F474" s="12"/>
      <c r="G474" s="12"/>
      <c r="H474" s="45"/>
      <c r="I474" s="71">
        <f>'DAK PUPR'!I473</f>
        <v>0</v>
      </c>
      <c r="J474" s="71">
        <f>'DAK PUPR'!J473</f>
        <v>0</v>
      </c>
      <c r="K474" s="12"/>
      <c r="L474" s="12">
        <f>'BSPS PEMDA'!D474</f>
        <v>0</v>
      </c>
      <c r="M474" s="12">
        <f>'BSPS PEMDA'!E474</f>
        <v>400</v>
      </c>
      <c r="N474" s="12">
        <f>'RUTILAHU KEMENSOS'!D473</f>
        <v>0</v>
      </c>
      <c r="O474" s="43"/>
      <c r="P474" s="8"/>
      <c r="Q474" s="8"/>
      <c r="R474" s="23"/>
      <c r="S474" s="24" t="s">
        <v>500</v>
      </c>
      <c r="T474" s="22"/>
      <c r="U474" s="22"/>
      <c r="V474" s="22"/>
      <c r="W474" s="22">
        <f t="shared" si="115"/>
        <v>0</v>
      </c>
      <c r="Y474" s="31"/>
    </row>
    <row r="475" spans="1:25">
      <c r="A475" s="1"/>
      <c r="B475" s="16"/>
      <c r="C475" s="51" t="s">
        <v>501</v>
      </c>
      <c r="D475" s="18" t="e">
        <f>#REF!</f>
        <v>#REF!</v>
      </c>
      <c r="E475" s="14"/>
      <c r="F475" s="12"/>
      <c r="G475" s="12"/>
      <c r="H475" s="45"/>
      <c r="I475" s="71">
        <f>'DAK PUPR'!I474</f>
        <v>0</v>
      </c>
      <c r="J475" s="71">
        <f>'DAK PUPR'!J474</f>
        <v>0</v>
      </c>
      <c r="K475" s="12"/>
      <c r="L475" s="12">
        <f>'BSPS PEMDA'!D475</f>
        <v>0</v>
      </c>
      <c r="M475" s="12">
        <f>'BSPS PEMDA'!E475</f>
        <v>50</v>
      </c>
      <c r="N475" s="12">
        <f>'RUTILAHU KEMENSOS'!D474</f>
        <v>0</v>
      </c>
      <c r="O475" s="43"/>
      <c r="P475" s="8"/>
      <c r="Q475" s="8"/>
      <c r="R475" s="23"/>
      <c r="S475" s="24" t="s">
        <v>501</v>
      </c>
      <c r="T475" s="22"/>
      <c r="U475" s="22"/>
      <c r="V475" s="22"/>
      <c r="W475" s="22">
        <f t="shared" si="115"/>
        <v>0</v>
      </c>
      <c r="Y475" s="31"/>
    </row>
    <row r="476" spans="1:25">
      <c r="A476" s="1"/>
      <c r="B476" s="16"/>
      <c r="C476" s="51" t="s">
        <v>502</v>
      </c>
      <c r="D476" s="18" t="e">
        <f>#REF!</f>
        <v>#REF!</v>
      </c>
      <c r="E476" s="14"/>
      <c r="F476" s="12"/>
      <c r="G476" s="12"/>
      <c r="H476" s="45"/>
      <c r="I476" s="71">
        <f>'DAK PUPR'!I475</f>
        <v>0</v>
      </c>
      <c r="J476" s="71">
        <f>'DAK PUPR'!J475</f>
        <v>0</v>
      </c>
      <c r="K476" s="12"/>
      <c r="L476" s="12">
        <f>'BSPS PEMDA'!D476</f>
        <v>0</v>
      </c>
      <c r="M476" s="12">
        <f>'BSPS PEMDA'!E476</f>
        <v>0</v>
      </c>
      <c r="N476" s="12">
        <f>'RUTILAHU KEMENSOS'!D475</f>
        <v>0</v>
      </c>
      <c r="O476" s="43"/>
      <c r="P476" s="8"/>
      <c r="Q476" s="8"/>
      <c r="R476" s="23"/>
      <c r="S476" s="24" t="s">
        <v>502</v>
      </c>
      <c r="T476" s="22"/>
      <c r="U476" s="22"/>
      <c r="V476" s="22"/>
      <c r="W476" s="22">
        <f t="shared" si="115"/>
        <v>0</v>
      </c>
      <c r="Y476" s="31"/>
    </row>
    <row r="477" spans="1:25">
      <c r="A477" s="1"/>
      <c r="B477" s="16"/>
      <c r="C477" s="56" t="s">
        <v>503</v>
      </c>
      <c r="D477" s="18" t="e">
        <f>#REF!</f>
        <v>#REF!</v>
      </c>
      <c r="E477" s="14"/>
      <c r="F477" s="12"/>
      <c r="G477" s="12"/>
      <c r="H477" s="45"/>
      <c r="I477" s="71">
        <f>'DAK PUPR'!I476</f>
        <v>0</v>
      </c>
      <c r="J477" s="71">
        <f>'DAK PUPR'!J476</f>
        <v>0</v>
      </c>
      <c r="K477" s="12"/>
      <c r="L477" s="12">
        <f>'BSPS PEMDA'!D477</f>
        <v>0</v>
      </c>
      <c r="M477" s="12">
        <f>'BSPS PEMDA'!E477</f>
        <v>0</v>
      </c>
      <c r="N477" s="12">
        <f>'RUTILAHU KEMENSOS'!D476</f>
        <v>0</v>
      </c>
      <c r="O477" s="43"/>
      <c r="P477" s="8"/>
      <c r="Q477" s="8"/>
      <c r="R477" s="23"/>
      <c r="S477" s="24" t="s">
        <v>503</v>
      </c>
      <c r="T477" s="22"/>
      <c r="U477" s="22"/>
      <c r="V477" s="22"/>
      <c r="W477" s="22">
        <f t="shared" si="115"/>
        <v>0</v>
      </c>
      <c r="Y477" s="31"/>
    </row>
    <row r="478" spans="1:25">
      <c r="A478" s="1"/>
      <c r="B478" s="16"/>
      <c r="C478" s="51" t="s">
        <v>504</v>
      </c>
      <c r="D478" s="18" t="e">
        <f>#REF!</f>
        <v>#REF!</v>
      </c>
      <c r="E478" s="14"/>
      <c r="F478" s="12"/>
      <c r="G478" s="12"/>
      <c r="H478" s="45"/>
      <c r="I478" s="71">
        <f>'DAK PUPR'!I477</f>
        <v>0</v>
      </c>
      <c r="J478" s="71">
        <f>'DAK PUPR'!J477</f>
        <v>0</v>
      </c>
      <c r="K478" s="12"/>
      <c r="L478" s="12">
        <f>'BSPS PEMDA'!D478</f>
        <v>0</v>
      </c>
      <c r="M478" s="12">
        <f>'BSPS PEMDA'!E478</f>
        <v>0</v>
      </c>
      <c r="N478" s="12">
        <f>'RUTILAHU KEMENSOS'!D477</f>
        <v>0</v>
      </c>
      <c r="O478" s="43"/>
      <c r="P478" s="8"/>
      <c r="Q478" s="8"/>
      <c r="R478" s="23"/>
      <c r="S478" s="24" t="s">
        <v>504</v>
      </c>
      <c r="T478" s="22"/>
      <c r="U478" s="22"/>
      <c r="V478" s="22"/>
      <c r="W478" s="22">
        <f t="shared" si="115"/>
        <v>0</v>
      </c>
      <c r="Y478" s="31"/>
    </row>
    <row r="479" spans="1:25">
      <c r="A479" s="1"/>
      <c r="B479" s="52">
        <v>30</v>
      </c>
      <c r="C479" s="53" t="s">
        <v>29</v>
      </c>
      <c r="D479" s="54" t="e">
        <f>#REF!</f>
        <v>#REF!</v>
      </c>
      <c r="E479" s="54">
        <f t="shared" ref="E479:K479" si="120">SUM(E480:E485)</f>
        <v>0</v>
      </c>
      <c r="F479" s="54">
        <f t="shared" si="120"/>
        <v>0</v>
      </c>
      <c r="G479" s="54">
        <f t="shared" si="120"/>
        <v>0</v>
      </c>
      <c r="H479" s="54">
        <f t="shared" si="120"/>
        <v>0</v>
      </c>
      <c r="I479" s="72">
        <f>'DAK PUPR'!I478</f>
        <v>0</v>
      </c>
      <c r="J479" s="72">
        <f>'DAK PUPR'!J478</f>
        <v>715</v>
      </c>
      <c r="K479" s="54">
        <f t="shared" si="120"/>
        <v>0</v>
      </c>
      <c r="L479" s="54">
        <f>'BSPS PEMDA'!D479</f>
        <v>0</v>
      </c>
      <c r="M479" s="54">
        <f>'BSPS PEMDA'!E479</f>
        <v>1066</v>
      </c>
      <c r="N479" s="54">
        <f>'RUTILAHU KEMENSOS'!D478</f>
        <v>0</v>
      </c>
      <c r="O479" s="55" t="e">
        <f>SUM(D479:N479)</f>
        <v>#REF!</v>
      </c>
      <c r="P479" s="8"/>
      <c r="Q479" s="8"/>
      <c r="R479" s="62">
        <v>30</v>
      </c>
      <c r="S479" s="63" t="s">
        <v>29</v>
      </c>
      <c r="T479" s="61">
        <f t="shared" ref="T479" si="121">SUM(T480:T485)</f>
        <v>0</v>
      </c>
      <c r="U479" s="61">
        <f t="shared" ref="U479" si="122">SUM(U480:U485)</f>
        <v>0</v>
      </c>
      <c r="V479" s="61">
        <f t="shared" ref="V479" si="123">SUM(V480:V485)</f>
        <v>0</v>
      </c>
      <c r="W479" s="64">
        <f t="shared" si="115"/>
        <v>0</v>
      </c>
      <c r="Y479" s="31" t="e">
        <f>O479+W479</f>
        <v>#REF!</v>
      </c>
    </row>
    <row r="480" spans="1:25">
      <c r="A480" s="1"/>
      <c r="B480" s="16"/>
      <c r="C480" s="51" t="s">
        <v>505</v>
      </c>
      <c r="D480" s="18" t="e">
        <f>#REF!</f>
        <v>#REF!</v>
      </c>
      <c r="E480" s="14"/>
      <c r="F480" s="12"/>
      <c r="G480" s="12"/>
      <c r="H480" s="45"/>
      <c r="I480" s="71">
        <f>'DAK PUPR'!I479</f>
        <v>0</v>
      </c>
      <c r="J480" s="71">
        <f>'DAK PUPR'!J479</f>
        <v>0</v>
      </c>
      <c r="K480" s="12"/>
      <c r="L480" s="12">
        <f>'BSPS PEMDA'!D480</f>
        <v>0</v>
      </c>
      <c r="M480" s="12">
        <f>'BSPS PEMDA'!E480</f>
        <v>40</v>
      </c>
      <c r="N480" s="12">
        <f>'RUTILAHU KEMENSOS'!D479</f>
        <v>0</v>
      </c>
      <c r="O480" s="43"/>
      <c r="P480" s="8"/>
      <c r="Q480" s="8"/>
      <c r="R480" s="23"/>
      <c r="S480" s="24" t="s">
        <v>505</v>
      </c>
      <c r="T480" s="22"/>
      <c r="U480" s="22"/>
      <c r="V480" s="22"/>
      <c r="W480" s="22">
        <f t="shared" si="115"/>
        <v>0</v>
      </c>
      <c r="Y480" s="31"/>
    </row>
    <row r="481" spans="1:25">
      <c r="A481" s="1"/>
      <c r="B481" s="16"/>
      <c r="C481" s="51" t="s">
        <v>506</v>
      </c>
      <c r="D481" s="18" t="e">
        <f>#REF!</f>
        <v>#REF!</v>
      </c>
      <c r="E481" s="14"/>
      <c r="F481" s="12"/>
      <c r="G481" s="12"/>
      <c r="H481" s="45"/>
      <c r="I481" s="71">
        <f>'DAK PUPR'!I480</f>
        <v>0</v>
      </c>
      <c r="J481" s="71">
        <f>'DAK PUPR'!J480</f>
        <v>0</v>
      </c>
      <c r="K481" s="12"/>
      <c r="L481" s="12">
        <f>'BSPS PEMDA'!D481</f>
        <v>0</v>
      </c>
      <c r="M481" s="12">
        <f>'BSPS PEMDA'!E481</f>
        <v>300</v>
      </c>
      <c r="N481" s="12">
        <f>'RUTILAHU KEMENSOS'!D480</f>
        <v>0</v>
      </c>
      <c r="O481" s="43"/>
      <c r="P481" s="8"/>
      <c r="Q481" s="8"/>
      <c r="R481" s="23"/>
      <c r="S481" s="24" t="s">
        <v>506</v>
      </c>
      <c r="T481" s="22"/>
      <c r="U481" s="22"/>
      <c r="V481" s="22"/>
      <c r="W481" s="22">
        <f t="shared" si="115"/>
        <v>0</v>
      </c>
      <c r="Y481" s="31"/>
    </row>
    <row r="482" spans="1:25">
      <c r="A482" s="1"/>
      <c r="B482" s="16"/>
      <c r="C482" s="51" t="s">
        <v>507</v>
      </c>
      <c r="D482" s="18" t="e">
        <f>#REF!</f>
        <v>#REF!</v>
      </c>
      <c r="E482" s="14"/>
      <c r="F482" s="12"/>
      <c r="G482" s="12"/>
      <c r="H482" s="45"/>
      <c r="I482" s="71">
        <f>'DAK PUPR'!I481</f>
        <v>0</v>
      </c>
      <c r="J482" s="71">
        <f>'DAK PUPR'!J481</f>
        <v>0</v>
      </c>
      <c r="K482" s="12"/>
      <c r="L482" s="12">
        <f>'BSPS PEMDA'!D482</f>
        <v>0</v>
      </c>
      <c r="M482" s="12">
        <f>'BSPS PEMDA'!E482</f>
        <v>302</v>
      </c>
      <c r="N482" s="12">
        <f>'RUTILAHU KEMENSOS'!D481</f>
        <v>0</v>
      </c>
      <c r="O482" s="43"/>
      <c r="P482" s="8"/>
      <c r="Q482" s="8"/>
      <c r="R482" s="23"/>
      <c r="S482" s="24" t="s">
        <v>507</v>
      </c>
      <c r="T482" s="22"/>
      <c r="U482" s="22"/>
      <c r="V482" s="22"/>
      <c r="W482" s="22">
        <f t="shared" si="115"/>
        <v>0</v>
      </c>
      <c r="Y482" s="31"/>
    </row>
    <row r="483" spans="1:25">
      <c r="A483" s="1"/>
      <c r="B483" s="16"/>
      <c r="C483" s="51" t="s">
        <v>508</v>
      </c>
      <c r="D483" s="18" t="e">
        <f>#REF!</f>
        <v>#REF!</v>
      </c>
      <c r="E483" s="14"/>
      <c r="F483" s="12"/>
      <c r="G483" s="12"/>
      <c r="H483" s="45"/>
      <c r="I483" s="71">
        <f>'DAK PUPR'!I482</f>
        <v>0</v>
      </c>
      <c r="J483" s="71">
        <f>'DAK PUPR'!J482</f>
        <v>291</v>
      </c>
      <c r="K483" s="12"/>
      <c r="L483" s="12">
        <f>'BSPS PEMDA'!D483</f>
        <v>0</v>
      </c>
      <c r="M483" s="12">
        <f>'BSPS PEMDA'!E483</f>
        <v>0</v>
      </c>
      <c r="N483" s="12">
        <f>'RUTILAHU KEMENSOS'!D482</f>
        <v>0</v>
      </c>
      <c r="O483" s="43"/>
      <c r="P483" s="8"/>
      <c r="Q483" s="8"/>
      <c r="R483" s="23"/>
      <c r="S483" s="24" t="s">
        <v>508</v>
      </c>
      <c r="T483" s="22"/>
      <c r="U483" s="22"/>
      <c r="V483" s="22"/>
      <c r="W483" s="22">
        <f t="shared" si="115"/>
        <v>0</v>
      </c>
      <c r="Y483" s="31"/>
    </row>
    <row r="484" spans="1:25">
      <c r="A484" s="1"/>
      <c r="B484" s="16"/>
      <c r="C484" s="51" t="s">
        <v>509</v>
      </c>
      <c r="D484" s="18" t="e">
        <f>#REF!</f>
        <v>#REF!</v>
      </c>
      <c r="E484" s="14"/>
      <c r="F484" s="12"/>
      <c r="G484" s="12"/>
      <c r="H484" s="45"/>
      <c r="I484" s="71">
        <f>'DAK PUPR'!I483</f>
        <v>0</v>
      </c>
      <c r="J484" s="71">
        <f>'DAK PUPR'!J483</f>
        <v>424</v>
      </c>
      <c r="K484" s="12"/>
      <c r="L484" s="12">
        <f>'BSPS PEMDA'!D484</f>
        <v>0</v>
      </c>
      <c r="M484" s="12">
        <f>'BSPS PEMDA'!E484</f>
        <v>424</v>
      </c>
      <c r="N484" s="12">
        <f>'RUTILAHU KEMENSOS'!D483</f>
        <v>0</v>
      </c>
      <c r="O484" s="43"/>
      <c r="P484" s="8"/>
      <c r="Q484" s="8"/>
      <c r="R484" s="23"/>
      <c r="S484" s="24" t="s">
        <v>509</v>
      </c>
      <c r="T484" s="22"/>
      <c r="U484" s="22"/>
      <c r="V484" s="22"/>
      <c r="W484" s="22">
        <f t="shared" si="115"/>
        <v>0</v>
      </c>
      <c r="Y484" s="31"/>
    </row>
    <row r="485" spans="1:25">
      <c r="A485" s="1"/>
      <c r="B485" s="16"/>
      <c r="C485" s="51" t="s">
        <v>510</v>
      </c>
      <c r="D485" s="18" t="e">
        <f>#REF!</f>
        <v>#REF!</v>
      </c>
      <c r="E485" s="14"/>
      <c r="F485" s="12"/>
      <c r="G485" s="12"/>
      <c r="H485" s="45"/>
      <c r="I485" s="71">
        <f>'DAK PUPR'!I484</f>
        <v>0</v>
      </c>
      <c r="J485" s="71">
        <f>'DAK PUPR'!J484</f>
        <v>0</v>
      </c>
      <c r="K485" s="12"/>
      <c r="L485" s="12">
        <f>'BSPS PEMDA'!D485</f>
        <v>0</v>
      </c>
      <c r="M485" s="12">
        <f>'BSPS PEMDA'!E485</f>
        <v>0</v>
      </c>
      <c r="N485" s="12">
        <f>'RUTILAHU KEMENSOS'!D484</f>
        <v>0</v>
      </c>
      <c r="O485" s="43"/>
      <c r="P485" s="8"/>
      <c r="Q485" s="8"/>
      <c r="R485" s="23"/>
      <c r="S485" s="24" t="s">
        <v>510</v>
      </c>
      <c r="T485" s="22"/>
      <c r="U485" s="22"/>
      <c r="V485" s="22"/>
      <c r="W485" s="22">
        <f t="shared" si="115"/>
        <v>0</v>
      </c>
      <c r="Y485" s="31"/>
    </row>
    <row r="486" spans="1:25">
      <c r="A486" s="1"/>
      <c r="B486" s="52">
        <v>31</v>
      </c>
      <c r="C486" s="53" t="s">
        <v>30</v>
      </c>
      <c r="D486" s="54" t="e">
        <f>#REF!</f>
        <v>#REF!</v>
      </c>
      <c r="E486" s="54">
        <f t="shared" ref="E486:K486" si="124">SUM(E487:E497)</f>
        <v>0</v>
      </c>
      <c r="F486" s="54">
        <f t="shared" si="124"/>
        <v>0</v>
      </c>
      <c r="G486" s="54">
        <f t="shared" si="124"/>
        <v>0</v>
      </c>
      <c r="H486" s="54">
        <f t="shared" si="124"/>
        <v>0</v>
      </c>
      <c r="I486" s="72">
        <f>'DAK PUPR'!I485</f>
        <v>269</v>
      </c>
      <c r="J486" s="72">
        <f>'DAK PUPR'!J485</f>
        <v>1275</v>
      </c>
      <c r="K486" s="54">
        <f t="shared" si="124"/>
        <v>0</v>
      </c>
      <c r="L486" s="54">
        <f>'BSPS PEMDA'!D486</f>
        <v>434</v>
      </c>
      <c r="M486" s="54">
        <f>'BSPS PEMDA'!E486</f>
        <v>1739</v>
      </c>
      <c r="N486" s="54">
        <f>'RUTILAHU KEMENSOS'!D485</f>
        <v>0</v>
      </c>
      <c r="O486" s="55" t="e">
        <f>SUM(D486:N486)</f>
        <v>#REF!</v>
      </c>
      <c r="P486" s="8"/>
      <c r="Q486" s="8"/>
      <c r="R486" s="62">
        <v>31</v>
      </c>
      <c r="S486" s="63" t="s">
        <v>30</v>
      </c>
      <c r="T486" s="61">
        <f t="shared" ref="T486" si="125">SUM(T487:T497)</f>
        <v>0</v>
      </c>
      <c r="U486" s="61">
        <f t="shared" ref="U486" si="126">SUM(U487:U497)</f>
        <v>0</v>
      </c>
      <c r="V486" s="61">
        <f t="shared" ref="V486" si="127">SUM(V487:V497)</f>
        <v>0</v>
      </c>
      <c r="W486" s="64">
        <f t="shared" si="115"/>
        <v>0</v>
      </c>
      <c r="Y486" s="31" t="e">
        <f>O486+W486</f>
        <v>#REF!</v>
      </c>
    </row>
    <row r="487" spans="1:25">
      <c r="A487" s="1"/>
      <c r="B487" s="16"/>
      <c r="C487" s="51" t="s">
        <v>511</v>
      </c>
      <c r="D487" s="18" t="e">
        <f>#REF!</f>
        <v>#REF!</v>
      </c>
      <c r="E487" s="14"/>
      <c r="F487" s="12"/>
      <c r="G487" s="12"/>
      <c r="H487" s="45"/>
      <c r="I487" s="71">
        <f>'DAK PUPR'!I486</f>
        <v>0</v>
      </c>
      <c r="J487" s="71">
        <f>'DAK PUPR'!J486</f>
        <v>0</v>
      </c>
      <c r="K487" s="12"/>
      <c r="L487" s="12">
        <f>'BSPS PEMDA'!D487</f>
        <v>0</v>
      </c>
      <c r="M487" s="12">
        <f>'BSPS PEMDA'!E487</f>
        <v>300</v>
      </c>
      <c r="N487" s="12">
        <f>'RUTILAHU KEMENSOS'!D486</f>
        <v>0</v>
      </c>
      <c r="O487" s="43"/>
      <c r="P487" s="8"/>
      <c r="Q487" s="8"/>
      <c r="R487" s="23"/>
      <c r="S487" s="24" t="s">
        <v>511</v>
      </c>
      <c r="T487" s="22"/>
      <c r="U487" s="22"/>
      <c r="V487" s="22"/>
      <c r="W487" s="22">
        <f t="shared" si="115"/>
        <v>0</v>
      </c>
      <c r="Y487" s="31"/>
    </row>
    <row r="488" spans="1:25">
      <c r="A488" s="1"/>
      <c r="B488" s="16"/>
      <c r="C488" s="51" t="s">
        <v>512</v>
      </c>
      <c r="D488" s="18" t="e">
        <f>#REF!</f>
        <v>#REF!</v>
      </c>
      <c r="E488" s="14"/>
      <c r="F488" s="12"/>
      <c r="G488" s="12"/>
      <c r="H488" s="45"/>
      <c r="I488" s="71">
        <f>'DAK PUPR'!I487</f>
        <v>0</v>
      </c>
      <c r="J488" s="71">
        <f>'DAK PUPR'!J487</f>
        <v>0</v>
      </c>
      <c r="K488" s="12"/>
      <c r="L488" s="12">
        <f>'BSPS PEMDA'!D488</f>
        <v>395</v>
      </c>
      <c r="M488" s="12">
        <f>'BSPS PEMDA'!E488</f>
        <v>1021</v>
      </c>
      <c r="N488" s="12">
        <f>'RUTILAHU KEMENSOS'!D487</f>
        <v>0</v>
      </c>
      <c r="O488" s="43"/>
      <c r="P488" s="8"/>
      <c r="Q488" s="8"/>
      <c r="R488" s="23"/>
      <c r="S488" s="24" t="s">
        <v>512</v>
      </c>
      <c r="T488" s="22"/>
      <c r="U488" s="22"/>
      <c r="V488" s="22"/>
      <c r="W488" s="22">
        <f t="shared" si="115"/>
        <v>0</v>
      </c>
      <c r="Y488" s="31"/>
    </row>
    <row r="489" spans="1:25">
      <c r="A489" s="1"/>
      <c r="B489" s="16"/>
      <c r="C489" s="51" t="s">
        <v>513</v>
      </c>
      <c r="D489" s="18" t="e">
        <f>#REF!</f>
        <v>#REF!</v>
      </c>
      <c r="E489" s="14"/>
      <c r="F489" s="12"/>
      <c r="G489" s="12"/>
      <c r="H489" s="45"/>
      <c r="I489" s="71">
        <f>'DAK PUPR'!I488</f>
        <v>50</v>
      </c>
      <c r="J489" s="71">
        <f>'DAK PUPR'!J488</f>
        <v>121</v>
      </c>
      <c r="K489" s="12"/>
      <c r="L489" s="12">
        <f>'BSPS PEMDA'!D489</f>
        <v>0</v>
      </c>
      <c r="M489" s="12">
        <f>'BSPS PEMDA'!E489</f>
        <v>0</v>
      </c>
      <c r="N489" s="12">
        <f>'RUTILAHU KEMENSOS'!D488</f>
        <v>0</v>
      </c>
      <c r="O489" s="43"/>
      <c r="P489" s="8"/>
      <c r="Q489" s="8"/>
      <c r="R489" s="23"/>
      <c r="S489" s="24" t="s">
        <v>513</v>
      </c>
      <c r="T489" s="22"/>
      <c r="U489" s="22"/>
      <c r="V489" s="22"/>
      <c r="W489" s="22">
        <f t="shared" si="115"/>
        <v>0</v>
      </c>
      <c r="Y489" s="31"/>
    </row>
    <row r="490" spans="1:25">
      <c r="A490" s="1"/>
      <c r="B490" s="16"/>
      <c r="C490" s="51" t="s">
        <v>514</v>
      </c>
      <c r="D490" s="18" t="e">
        <f>#REF!</f>
        <v>#REF!</v>
      </c>
      <c r="E490" s="14"/>
      <c r="F490" s="12"/>
      <c r="G490" s="12"/>
      <c r="H490" s="45"/>
      <c r="I490" s="71">
        <f>'DAK PUPR'!I489</f>
        <v>39</v>
      </c>
      <c r="J490" s="71">
        <f>'DAK PUPR'!J489</f>
        <v>370</v>
      </c>
      <c r="K490" s="12"/>
      <c r="L490" s="12">
        <f>'BSPS PEMDA'!D490</f>
        <v>39</v>
      </c>
      <c r="M490" s="12">
        <f>'BSPS PEMDA'!E490</f>
        <v>370</v>
      </c>
      <c r="N490" s="12">
        <f>'RUTILAHU KEMENSOS'!D489</f>
        <v>0</v>
      </c>
      <c r="O490" s="43"/>
      <c r="P490" s="8"/>
      <c r="Q490" s="8"/>
      <c r="R490" s="23"/>
      <c r="S490" s="24" t="s">
        <v>514</v>
      </c>
      <c r="T490" s="22"/>
      <c r="U490" s="22"/>
      <c r="V490" s="22"/>
      <c r="W490" s="22">
        <f t="shared" si="115"/>
        <v>0</v>
      </c>
      <c r="Y490" s="31"/>
    </row>
    <row r="491" spans="1:25">
      <c r="A491" s="1"/>
      <c r="B491" s="16"/>
      <c r="C491" s="51" t="s">
        <v>515</v>
      </c>
      <c r="D491" s="18" t="e">
        <f>#REF!</f>
        <v>#REF!</v>
      </c>
      <c r="E491" s="14"/>
      <c r="F491" s="12"/>
      <c r="G491" s="12"/>
      <c r="H491" s="45"/>
      <c r="I491" s="71">
        <f>'DAK PUPR'!I490</f>
        <v>0</v>
      </c>
      <c r="J491" s="71">
        <f>'DAK PUPR'!J490</f>
        <v>0</v>
      </c>
      <c r="K491" s="12"/>
      <c r="L491" s="12">
        <f>'BSPS PEMDA'!D491</f>
        <v>0</v>
      </c>
      <c r="M491" s="12">
        <f>'BSPS PEMDA'!E491</f>
        <v>0</v>
      </c>
      <c r="N491" s="12">
        <f>'RUTILAHU KEMENSOS'!D490</f>
        <v>0</v>
      </c>
      <c r="O491" s="43"/>
      <c r="P491" s="8"/>
      <c r="Q491" s="8"/>
      <c r="R491" s="23"/>
      <c r="S491" s="24" t="s">
        <v>515</v>
      </c>
      <c r="T491" s="22"/>
      <c r="U491" s="22"/>
      <c r="V491" s="22"/>
      <c r="W491" s="22">
        <f t="shared" si="115"/>
        <v>0</v>
      </c>
      <c r="Y491" s="31"/>
    </row>
    <row r="492" spans="1:25">
      <c r="A492" s="1"/>
      <c r="B492" s="16"/>
      <c r="C492" s="51" t="s">
        <v>516</v>
      </c>
      <c r="D492" s="18" t="e">
        <f>#REF!</f>
        <v>#REF!</v>
      </c>
      <c r="E492" s="14"/>
      <c r="F492" s="12"/>
      <c r="G492" s="12"/>
      <c r="H492" s="45"/>
      <c r="I492" s="71">
        <f>'DAK PUPR'!I491</f>
        <v>0</v>
      </c>
      <c r="J492" s="71">
        <f>'DAK PUPR'!J491</f>
        <v>0</v>
      </c>
      <c r="K492" s="12"/>
      <c r="L492" s="12">
        <f>'BSPS PEMDA'!D492</f>
        <v>0</v>
      </c>
      <c r="M492" s="12">
        <f>'BSPS PEMDA'!E492</f>
        <v>0</v>
      </c>
      <c r="N492" s="12">
        <f>'RUTILAHU KEMENSOS'!D491</f>
        <v>0</v>
      </c>
      <c r="O492" s="43"/>
      <c r="P492" s="8"/>
      <c r="Q492" s="8"/>
      <c r="R492" s="23"/>
      <c r="S492" s="24" t="s">
        <v>516</v>
      </c>
      <c r="T492" s="22"/>
      <c r="U492" s="22"/>
      <c r="V492" s="22"/>
      <c r="W492" s="22">
        <f t="shared" si="115"/>
        <v>0</v>
      </c>
      <c r="Y492" s="31"/>
    </row>
    <row r="493" spans="1:25">
      <c r="A493" s="1"/>
      <c r="B493" s="16"/>
      <c r="C493" s="51" t="s">
        <v>517</v>
      </c>
      <c r="D493" s="18" t="e">
        <f>#REF!</f>
        <v>#REF!</v>
      </c>
      <c r="E493" s="14"/>
      <c r="F493" s="12"/>
      <c r="G493" s="12"/>
      <c r="H493" s="45"/>
      <c r="I493" s="71">
        <f>'DAK PUPR'!I492</f>
        <v>50</v>
      </c>
      <c r="J493" s="71">
        <f>'DAK PUPR'!J492</f>
        <v>380</v>
      </c>
      <c r="K493" s="12"/>
      <c r="L493" s="12">
        <f>'BSPS PEMDA'!D493</f>
        <v>0</v>
      </c>
      <c r="M493" s="12">
        <f>'BSPS PEMDA'!E493</f>
        <v>0</v>
      </c>
      <c r="N493" s="12">
        <f>'RUTILAHU KEMENSOS'!D492</f>
        <v>0</v>
      </c>
      <c r="O493" s="43"/>
      <c r="P493" s="8"/>
      <c r="Q493" s="8"/>
      <c r="R493" s="23"/>
      <c r="S493" s="24" t="s">
        <v>517</v>
      </c>
      <c r="T493" s="22"/>
      <c r="U493" s="22"/>
      <c r="V493" s="22"/>
      <c r="W493" s="22">
        <f t="shared" si="115"/>
        <v>0</v>
      </c>
      <c r="Y493" s="31"/>
    </row>
    <row r="494" spans="1:25">
      <c r="A494" s="1"/>
      <c r="B494" s="16"/>
      <c r="C494" s="51" t="s">
        <v>518</v>
      </c>
      <c r="D494" s="18" t="e">
        <f>#REF!</f>
        <v>#REF!</v>
      </c>
      <c r="E494" s="14"/>
      <c r="F494" s="12"/>
      <c r="G494" s="12"/>
      <c r="H494" s="45"/>
      <c r="I494" s="71">
        <f>'DAK PUPR'!I493</f>
        <v>130</v>
      </c>
      <c r="J494" s="71">
        <f>'DAK PUPR'!J493</f>
        <v>0</v>
      </c>
      <c r="K494" s="12"/>
      <c r="L494" s="12">
        <f>'BSPS PEMDA'!D494</f>
        <v>0</v>
      </c>
      <c r="M494" s="12">
        <f>'BSPS PEMDA'!E494</f>
        <v>0</v>
      </c>
      <c r="N494" s="12">
        <f>'RUTILAHU KEMENSOS'!D493</f>
        <v>0</v>
      </c>
      <c r="O494" s="43"/>
      <c r="P494" s="8"/>
      <c r="Q494" s="8"/>
      <c r="R494" s="23"/>
      <c r="S494" s="24" t="s">
        <v>518</v>
      </c>
      <c r="T494" s="22"/>
      <c r="U494" s="22"/>
      <c r="V494" s="22"/>
      <c r="W494" s="22">
        <f t="shared" si="115"/>
        <v>0</v>
      </c>
      <c r="Y494" s="31"/>
    </row>
    <row r="495" spans="1:25">
      <c r="A495" s="1"/>
      <c r="B495" s="16"/>
      <c r="C495" s="51" t="s">
        <v>519</v>
      </c>
      <c r="D495" s="18" t="e">
        <f>#REF!</f>
        <v>#REF!</v>
      </c>
      <c r="E495" s="14"/>
      <c r="F495" s="12"/>
      <c r="G495" s="12"/>
      <c r="H495" s="45"/>
      <c r="I495" s="71">
        <f>'DAK PUPR'!I494</f>
        <v>0</v>
      </c>
      <c r="J495" s="71">
        <f>'DAK PUPR'!J494</f>
        <v>404</v>
      </c>
      <c r="K495" s="12"/>
      <c r="L495" s="12">
        <f>'BSPS PEMDA'!D495</f>
        <v>0</v>
      </c>
      <c r="M495" s="12">
        <f>'BSPS PEMDA'!E495</f>
        <v>12</v>
      </c>
      <c r="N495" s="12">
        <f>'RUTILAHU KEMENSOS'!D494</f>
        <v>0</v>
      </c>
      <c r="O495" s="43"/>
      <c r="P495" s="8"/>
      <c r="Q495" s="8"/>
      <c r="R495" s="23"/>
      <c r="S495" s="24" t="s">
        <v>519</v>
      </c>
      <c r="T495" s="22"/>
      <c r="U495" s="22"/>
      <c r="V495" s="22"/>
      <c r="W495" s="22">
        <f t="shared" si="115"/>
        <v>0</v>
      </c>
      <c r="Y495" s="31"/>
    </row>
    <row r="496" spans="1:25">
      <c r="A496" s="1"/>
      <c r="B496" s="16"/>
      <c r="C496" s="51" t="s">
        <v>520</v>
      </c>
      <c r="D496" s="18" t="e">
        <f>#REF!</f>
        <v>#REF!</v>
      </c>
      <c r="E496" s="14"/>
      <c r="F496" s="12"/>
      <c r="G496" s="12"/>
      <c r="H496" s="45"/>
      <c r="I496" s="71">
        <f>'DAK PUPR'!I495</f>
        <v>0</v>
      </c>
      <c r="J496" s="71">
        <f>'DAK PUPR'!J495</f>
        <v>0</v>
      </c>
      <c r="K496" s="12"/>
      <c r="L496" s="12">
        <f>'BSPS PEMDA'!D496</f>
        <v>0</v>
      </c>
      <c r="M496" s="12">
        <f>'BSPS PEMDA'!E496</f>
        <v>36</v>
      </c>
      <c r="N496" s="12">
        <f>'RUTILAHU KEMENSOS'!D495</f>
        <v>0</v>
      </c>
      <c r="O496" s="43"/>
      <c r="P496" s="8"/>
      <c r="Q496" s="8"/>
      <c r="R496" s="23"/>
      <c r="S496" s="24" t="s">
        <v>520</v>
      </c>
      <c r="T496" s="22"/>
      <c r="U496" s="22"/>
      <c r="V496" s="22"/>
      <c r="W496" s="22">
        <f t="shared" si="115"/>
        <v>0</v>
      </c>
      <c r="Y496" s="31"/>
    </row>
    <row r="497" spans="1:25">
      <c r="A497" s="1"/>
      <c r="B497" s="16"/>
      <c r="C497" s="51" t="s">
        <v>521</v>
      </c>
      <c r="D497" s="18" t="e">
        <f>#REF!</f>
        <v>#REF!</v>
      </c>
      <c r="E497" s="14"/>
      <c r="F497" s="12"/>
      <c r="G497" s="12"/>
      <c r="H497" s="45"/>
      <c r="I497" s="71">
        <f>'DAK PUPR'!I496</f>
        <v>0</v>
      </c>
      <c r="J497" s="71">
        <f>'DAK PUPR'!J496</f>
        <v>0</v>
      </c>
      <c r="K497" s="12"/>
      <c r="L497" s="12">
        <f>'BSPS PEMDA'!D497</f>
        <v>0</v>
      </c>
      <c r="M497" s="12">
        <f>'BSPS PEMDA'!E497</f>
        <v>0</v>
      </c>
      <c r="N497" s="12">
        <f>'RUTILAHU KEMENSOS'!D496</f>
        <v>0</v>
      </c>
      <c r="O497" s="43"/>
      <c r="P497" s="8"/>
      <c r="Q497" s="8"/>
      <c r="R497" s="23"/>
      <c r="S497" s="24" t="s">
        <v>521</v>
      </c>
      <c r="T497" s="22"/>
      <c r="U497" s="22"/>
      <c r="V497" s="22"/>
      <c r="W497" s="22">
        <f t="shared" si="115"/>
        <v>0</v>
      </c>
      <c r="Y497" s="31"/>
    </row>
    <row r="498" spans="1:25">
      <c r="A498" s="1"/>
      <c r="B498" s="52">
        <v>32</v>
      </c>
      <c r="C498" s="53" t="s">
        <v>31</v>
      </c>
      <c r="D498" s="54" t="e">
        <f>#REF!</f>
        <v>#REF!</v>
      </c>
      <c r="E498" s="54">
        <f t="shared" ref="E498:K498" si="128">SUM(E499:E508)</f>
        <v>0</v>
      </c>
      <c r="F498" s="54">
        <f t="shared" si="128"/>
        <v>0</v>
      </c>
      <c r="G498" s="54">
        <f t="shared" si="128"/>
        <v>0</v>
      </c>
      <c r="H498" s="54">
        <f t="shared" si="128"/>
        <v>0</v>
      </c>
      <c r="I498" s="72">
        <f>'DAK PUPR'!I497</f>
        <v>144</v>
      </c>
      <c r="J498" s="72">
        <f>'DAK PUPR'!J497</f>
        <v>834</v>
      </c>
      <c r="K498" s="54">
        <f t="shared" si="128"/>
        <v>0</v>
      </c>
      <c r="L498" s="54">
        <f>'BSPS PEMDA'!D498</f>
        <v>0</v>
      </c>
      <c r="M498" s="54">
        <f>'BSPS PEMDA'!E498</f>
        <v>822</v>
      </c>
      <c r="N498" s="54">
        <f>'RUTILAHU KEMENSOS'!D497</f>
        <v>0</v>
      </c>
      <c r="O498" s="55" t="e">
        <f>SUM(D498:N498)</f>
        <v>#REF!</v>
      </c>
      <c r="P498" s="8"/>
      <c r="Q498" s="8"/>
      <c r="R498" s="62">
        <v>32</v>
      </c>
      <c r="S498" s="63" t="s">
        <v>31</v>
      </c>
      <c r="T498" s="61">
        <f t="shared" ref="T498" si="129">SUM(T499:T508)</f>
        <v>0</v>
      </c>
      <c r="U498" s="61">
        <f t="shared" ref="U498" si="130">SUM(U499:U508)</f>
        <v>0</v>
      </c>
      <c r="V498" s="61">
        <f t="shared" ref="V498" si="131">SUM(V499:V508)</f>
        <v>0</v>
      </c>
      <c r="W498" s="64">
        <f t="shared" si="115"/>
        <v>0</v>
      </c>
      <c r="Y498" s="31" t="e">
        <f>O498+W498</f>
        <v>#REF!</v>
      </c>
    </row>
    <row r="499" spans="1:25">
      <c r="A499" s="1"/>
      <c r="B499" s="16"/>
      <c r="C499" s="51" t="s">
        <v>522</v>
      </c>
      <c r="D499" s="18" t="e">
        <f>#REF!</f>
        <v>#REF!</v>
      </c>
      <c r="E499" s="14"/>
      <c r="F499" s="12"/>
      <c r="G499" s="12"/>
      <c r="H499" s="45"/>
      <c r="I499" s="71">
        <f>'DAK PUPR'!I498</f>
        <v>144</v>
      </c>
      <c r="J499" s="71">
        <f>'DAK PUPR'!J498</f>
        <v>78</v>
      </c>
      <c r="K499" s="12"/>
      <c r="L499" s="12">
        <f>'BSPS PEMDA'!D499</f>
        <v>0</v>
      </c>
      <c r="M499" s="12">
        <f>'BSPS PEMDA'!E499</f>
        <v>0</v>
      </c>
      <c r="N499" s="12">
        <f>'RUTILAHU KEMENSOS'!D498</f>
        <v>0</v>
      </c>
      <c r="O499" s="43"/>
      <c r="P499" s="8"/>
      <c r="Q499" s="8"/>
      <c r="R499" s="23"/>
      <c r="S499" s="24" t="s">
        <v>522</v>
      </c>
      <c r="T499" s="22"/>
      <c r="U499" s="22"/>
      <c r="V499" s="22"/>
      <c r="W499" s="22">
        <f t="shared" si="115"/>
        <v>0</v>
      </c>
      <c r="Y499" s="31"/>
    </row>
    <row r="500" spans="1:25">
      <c r="A500" s="1"/>
      <c r="B500" s="16"/>
      <c r="C500" s="51" t="s">
        <v>523</v>
      </c>
      <c r="D500" s="18" t="e">
        <f>#REF!</f>
        <v>#REF!</v>
      </c>
      <c r="E500" s="14"/>
      <c r="F500" s="12"/>
      <c r="G500" s="12"/>
      <c r="H500" s="45"/>
      <c r="I500" s="71">
        <f>'DAK PUPR'!I499</f>
        <v>0</v>
      </c>
      <c r="J500" s="71">
        <f>'DAK PUPR'!J499</f>
        <v>0</v>
      </c>
      <c r="K500" s="12"/>
      <c r="L500" s="12">
        <f>'BSPS PEMDA'!D500</f>
        <v>0</v>
      </c>
      <c r="M500" s="12">
        <f>'BSPS PEMDA'!E500</f>
        <v>44</v>
      </c>
      <c r="N500" s="12">
        <f>'RUTILAHU KEMENSOS'!D499</f>
        <v>0</v>
      </c>
      <c r="O500" s="43"/>
      <c r="P500" s="8"/>
      <c r="Q500" s="8"/>
      <c r="R500" s="23"/>
      <c r="S500" s="24" t="s">
        <v>523</v>
      </c>
      <c r="T500" s="22"/>
      <c r="U500" s="22"/>
      <c r="V500" s="22"/>
      <c r="W500" s="22">
        <f t="shared" si="115"/>
        <v>0</v>
      </c>
      <c r="Y500" s="31"/>
    </row>
    <row r="501" spans="1:25">
      <c r="A501" s="1"/>
      <c r="B501" s="16"/>
      <c r="C501" s="51" t="s">
        <v>524</v>
      </c>
      <c r="D501" s="18" t="e">
        <f>#REF!</f>
        <v>#REF!</v>
      </c>
      <c r="E501" s="14"/>
      <c r="F501" s="12"/>
      <c r="G501" s="12"/>
      <c r="H501" s="45"/>
      <c r="I501" s="71">
        <f>'DAK PUPR'!I500</f>
        <v>0</v>
      </c>
      <c r="J501" s="71">
        <f>'DAK PUPR'!J500</f>
        <v>0</v>
      </c>
      <c r="K501" s="12"/>
      <c r="L501" s="12">
        <f>'BSPS PEMDA'!D501</f>
        <v>0</v>
      </c>
      <c r="M501" s="12">
        <f>'BSPS PEMDA'!E501</f>
        <v>0</v>
      </c>
      <c r="N501" s="12">
        <f>'RUTILAHU KEMENSOS'!D500</f>
        <v>0</v>
      </c>
      <c r="O501" s="43"/>
      <c r="P501" s="8"/>
      <c r="Q501" s="8"/>
      <c r="R501" s="23"/>
      <c r="S501" s="24" t="s">
        <v>524</v>
      </c>
      <c r="T501" s="22"/>
      <c r="U501" s="22"/>
      <c r="V501" s="22"/>
      <c r="W501" s="22">
        <f t="shared" si="115"/>
        <v>0</v>
      </c>
      <c r="Y501" s="31"/>
    </row>
    <row r="502" spans="1:25">
      <c r="A502" s="1"/>
      <c r="B502" s="16"/>
      <c r="C502" s="51" t="s">
        <v>525</v>
      </c>
      <c r="D502" s="18" t="e">
        <f>#REF!</f>
        <v>#REF!</v>
      </c>
      <c r="E502" s="14"/>
      <c r="F502" s="12"/>
      <c r="G502" s="12"/>
      <c r="H502" s="45"/>
      <c r="I502" s="71">
        <f>'DAK PUPR'!I501</f>
        <v>0</v>
      </c>
      <c r="J502" s="71">
        <f>'DAK PUPR'!J501</f>
        <v>0</v>
      </c>
      <c r="K502" s="12"/>
      <c r="L502" s="12">
        <f>'BSPS PEMDA'!D502</f>
        <v>0</v>
      </c>
      <c r="M502" s="12">
        <f>'BSPS PEMDA'!E502</f>
        <v>59</v>
      </c>
      <c r="N502" s="12">
        <f>'RUTILAHU KEMENSOS'!D501</f>
        <v>0</v>
      </c>
      <c r="O502" s="43"/>
      <c r="P502" s="8"/>
      <c r="Q502" s="8"/>
      <c r="R502" s="23"/>
      <c r="S502" s="24" t="s">
        <v>525</v>
      </c>
      <c r="T502" s="22"/>
      <c r="U502" s="22"/>
      <c r="V502" s="22"/>
      <c r="W502" s="22">
        <f t="shared" si="115"/>
        <v>0</v>
      </c>
      <c r="Y502" s="31"/>
    </row>
    <row r="503" spans="1:25">
      <c r="A503" s="1"/>
      <c r="B503" s="16"/>
      <c r="C503" s="56" t="s">
        <v>526</v>
      </c>
      <c r="D503" s="18" t="e">
        <f>#REF!</f>
        <v>#REF!</v>
      </c>
      <c r="E503" s="14"/>
      <c r="F503" s="12"/>
      <c r="G503" s="12"/>
      <c r="H503" s="45"/>
      <c r="I503" s="71">
        <f>'DAK PUPR'!I502</f>
        <v>0</v>
      </c>
      <c r="J503" s="71">
        <f>'DAK PUPR'!J502</f>
        <v>0</v>
      </c>
      <c r="K503" s="12"/>
      <c r="L503" s="12">
        <f>'BSPS PEMDA'!D503</f>
        <v>0</v>
      </c>
      <c r="M503" s="12">
        <f>'BSPS PEMDA'!E503</f>
        <v>0</v>
      </c>
      <c r="N503" s="12">
        <f>'RUTILAHU KEMENSOS'!D502</f>
        <v>0</v>
      </c>
      <c r="O503" s="43"/>
      <c r="P503" s="8"/>
      <c r="Q503" s="8"/>
      <c r="R503" s="23"/>
      <c r="S503" s="24" t="s">
        <v>526</v>
      </c>
      <c r="T503" s="22"/>
      <c r="U503" s="22"/>
      <c r="V503" s="22"/>
      <c r="W503" s="22">
        <f t="shared" si="115"/>
        <v>0</v>
      </c>
      <c r="Y503" s="31"/>
    </row>
    <row r="504" spans="1:25">
      <c r="A504" s="1"/>
      <c r="B504" s="16"/>
      <c r="C504" s="51" t="s">
        <v>527</v>
      </c>
      <c r="D504" s="18" t="e">
        <f>#REF!</f>
        <v>#REF!</v>
      </c>
      <c r="E504" s="14"/>
      <c r="F504" s="12"/>
      <c r="G504" s="12"/>
      <c r="H504" s="45"/>
      <c r="I504" s="71">
        <f>'DAK PUPR'!I503</f>
        <v>0</v>
      </c>
      <c r="J504" s="71">
        <f>'DAK PUPR'!J503</f>
        <v>0</v>
      </c>
      <c r="K504" s="12"/>
      <c r="L504" s="12">
        <f>'BSPS PEMDA'!D504</f>
        <v>0</v>
      </c>
      <c r="M504" s="12">
        <f>'BSPS PEMDA'!E504</f>
        <v>22</v>
      </c>
      <c r="N504" s="12">
        <f>'RUTILAHU KEMENSOS'!D503</f>
        <v>0</v>
      </c>
      <c r="O504" s="43"/>
      <c r="P504" s="8"/>
      <c r="Q504" s="8"/>
      <c r="R504" s="23"/>
      <c r="S504" s="24" t="s">
        <v>527</v>
      </c>
      <c r="T504" s="22"/>
      <c r="U504" s="22"/>
      <c r="V504" s="22"/>
      <c r="W504" s="22">
        <f t="shared" si="115"/>
        <v>0</v>
      </c>
      <c r="Y504" s="31"/>
    </row>
    <row r="505" spans="1:25">
      <c r="A505" s="1"/>
      <c r="B505" s="16"/>
      <c r="C505" s="51" t="s">
        <v>528</v>
      </c>
      <c r="D505" s="18" t="e">
        <f>#REF!</f>
        <v>#REF!</v>
      </c>
      <c r="E505" s="14"/>
      <c r="F505" s="12"/>
      <c r="G505" s="12"/>
      <c r="H505" s="45"/>
      <c r="I505" s="71">
        <f>'DAK PUPR'!I504</f>
        <v>0</v>
      </c>
      <c r="J505" s="71">
        <f>'DAK PUPR'!J504</f>
        <v>0</v>
      </c>
      <c r="K505" s="12"/>
      <c r="L505" s="12">
        <f>'BSPS PEMDA'!D505</f>
        <v>0</v>
      </c>
      <c r="M505" s="12">
        <f>'BSPS PEMDA'!E505</f>
        <v>0</v>
      </c>
      <c r="N505" s="12">
        <f>'RUTILAHU KEMENSOS'!D504</f>
        <v>0</v>
      </c>
      <c r="O505" s="43"/>
      <c r="P505" s="8"/>
      <c r="Q505" s="8"/>
      <c r="R505" s="23"/>
      <c r="S505" s="24" t="s">
        <v>528</v>
      </c>
      <c r="T505" s="22"/>
      <c r="U505" s="22"/>
      <c r="V505" s="22"/>
      <c r="W505" s="22">
        <f t="shared" si="115"/>
        <v>0</v>
      </c>
      <c r="Y505" s="31"/>
    </row>
    <row r="506" spans="1:25">
      <c r="A506" s="1"/>
      <c r="B506" s="16"/>
      <c r="C506" s="51" t="s">
        <v>529</v>
      </c>
      <c r="D506" s="18" t="e">
        <f>#REF!</f>
        <v>#REF!</v>
      </c>
      <c r="E506" s="14"/>
      <c r="F506" s="12"/>
      <c r="G506" s="12"/>
      <c r="H506" s="45"/>
      <c r="I506" s="71">
        <f>'DAK PUPR'!I505</f>
        <v>0</v>
      </c>
      <c r="J506" s="71">
        <f>'DAK PUPR'!J505</f>
        <v>0</v>
      </c>
      <c r="K506" s="12"/>
      <c r="L506" s="12">
        <f>'BSPS PEMDA'!D506</f>
        <v>0</v>
      </c>
      <c r="M506" s="12">
        <f>'BSPS PEMDA'!E506</f>
        <v>0</v>
      </c>
      <c r="N506" s="12">
        <f>'RUTILAHU KEMENSOS'!D505</f>
        <v>0</v>
      </c>
      <c r="O506" s="43"/>
      <c r="P506" s="8"/>
      <c r="Q506" s="8"/>
      <c r="R506" s="23"/>
      <c r="S506" s="24" t="s">
        <v>529</v>
      </c>
      <c r="T506" s="22"/>
      <c r="U506" s="22"/>
      <c r="V506" s="22"/>
      <c r="W506" s="22">
        <f t="shared" si="115"/>
        <v>0</v>
      </c>
      <c r="Y506" s="31"/>
    </row>
    <row r="507" spans="1:25">
      <c r="A507" s="1"/>
      <c r="B507" s="16"/>
      <c r="C507" s="51" t="s">
        <v>530</v>
      </c>
      <c r="D507" s="18" t="e">
        <f>#REF!</f>
        <v>#REF!</v>
      </c>
      <c r="E507" s="14"/>
      <c r="F507" s="12"/>
      <c r="G507" s="12"/>
      <c r="H507" s="45"/>
      <c r="I507" s="71">
        <f>'DAK PUPR'!I506</f>
        <v>0</v>
      </c>
      <c r="J507" s="71">
        <f>'DAK PUPR'!J506</f>
        <v>697</v>
      </c>
      <c r="K507" s="12"/>
      <c r="L507" s="12">
        <f>'BSPS PEMDA'!D507</f>
        <v>0</v>
      </c>
      <c r="M507" s="12">
        <f>'BSPS PEMDA'!E507</f>
        <v>0</v>
      </c>
      <c r="N507" s="12">
        <f>'RUTILAHU KEMENSOS'!D506</f>
        <v>0</v>
      </c>
      <c r="O507" s="43"/>
      <c r="P507" s="8"/>
      <c r="Q507" s="8"/>
      <c r="R507" s="23"/>
      <c r="S507" s="24" t="s">
        <v>530</v>
      </c>
      <c r="T507" s="22"/>
      <c r="U507" s="22"/>
      <c r="V507" s="22"/>
      <c r="W507" s="22">
        <f t="shared" si="115"/>
        <v>0</v>
      </c>
      <c r="Y507" s="31"/>
    </row>
    <row r="508" spans="1:25">
      <c r="A508" s="1"/>
      <c r="B508" s="16"/>
      <c r="C508" s="51" t="s">
        <v>531</v>
      </c>
      <c r="D508" s="18" t="e">
        <f>#REF!</f>
        <v>#REF!</v>
      </c>
      <c r="E508" s="14"/>
      <c r="F508" s="12"/>
      <c r="G508" s="12"/>
      <c r="H508" s="45"/>
      <c r="I508" s="71">
        <f>'DAK PUPR'!I507</f>
        <v>0</v>
      </c>
      <c r="J508" s="71">
        <f>'DAK PUPR'!J507</f>
        <v>59</v>
      </c>
      <c r="K508" s="12"/>
      <c r="L508" s="12">
        <f>'BSPS PEMDA'!D508</f>
        <v>0</v>
      </c>
      <c r="M508" s="12">
        <f>'BSPS PEMDA'!E508</f>
        <v>697</v>
      </c>
      <c r="N508" s="12">
        <f>'RUTILAHU KEMENSOS'!D507</f>
        <v>0</v>
      </c>
      <c r="O508" s="43"/>
      <c r="P508" s="8"/>
      <c r="Q508" s="8"/>
      <c r="R508" s="23"/>
      <c r="S508" s="24" t="s">
        <v>531</v>
      </c>
      <c r="T508" s="22"/>
      <c r="U508" s="22"/>
      <c r="V508" s="22"/>
      <c r="W508" s="22">
        <f t="shared" si="115"/>
        <v>0</v>
      </c>
      <c r="Y508" s="31"/>
    </row>
    <row r="509" spans="1:25">
      <c r="A509" s="1"/>
      <c r="B509" s="52">
        <v>33</v>
      </c>
      <c r="C509" s="53" t="s">
        <v>32</v>
      </c>
      <c r="D509" s="54" t="e">
        <f>#REF!</f>
        <v>#REF!</v>
      </c>
      <c r="E509" s="54">
        <f t="shared" ref="E509:K509" si="132">SUM(E510:E538)</f>
        <v>0</v>
      </c>
      <c r="F509" s="54">
        <f t="shared" si="132"/>
        <v>0</v>
      </c>
      <c r="G509" s="54">
        <f t="shared" si="132"/>
        <v>0</v>
      </c>
      <c r="H509" s="54">
        <f t="shared" si="132"/>
        <v>0</v>
      </c>
      <c r="I509" s="72">
        <f>'DAK PUPR'!I508</f>
        <v>840</v>
      </c>
      <c r="J509" s="72">
        <f>'DAK PUPR'!J508</f>
        <v>1670</v>
      </c>
      <c r="K509" s="54">
        <f t="shared" si="132"/>
        <v>0</v>
      </c>
      <c r="L509" s="54">
        <f>'BSPS PEMDA'!D509</f>
        <v>11</v>
      </c>
      <c r="M509" s="54">
        <f>'BSPS PEMDA'!E509</f>
        <v>600</v>
      </c>
      <c r="N509" s="54">
        <f>'RUTILAHU KEMENSOS'!D508</f>
        <v>0</v>
      </c>
      <c r="O509" s="55" t="e">
        <f>SUM(D509:N509)</f>
        <v>#REF!</v>
      </c>
      <c r="P509" s="8"/>
      <c r="Q509" s="8"/>
      <c r="R509" s="62">
        <v>33</v>
      </c>
      <c r="S509" s="63" t="s">
        <v>32</v>
      </c>
      <c r="T509" s="61">
        <f t="shared" ref="T509" si="133">SUM(T510:T538)</f>
        <v>0</v>
      </c>
      <c r="U509" s="61">
        <f t="shared" ref="U509" si="134">SUM(U510:U538)</f>
        <v>0</v>
      </c>
      <c r="V509" s="61">
        <f t="shared" ref="V509" si="135">SUM(V510:V538)</f>
        <v>0</v>
      </c>
      <c r="W509" s="64">
        <f t="shared" si="115"/>
        <v>0</v>
      </c>
      <c r="Y509" s="31" t="e">
        <f>O509+W509</f>
        <v>#REF!</v>
      </c>
    </row>
    <row r="510" spans="1:25">
      <c r="A510" s="1"/>
      <c r="B510" s="16"/>
      <c r="C510" s="51" t="s">
        <v>532</v>
      </c>
      <c r="D510" s="18" t="e">
        <f>#REF!</f>
        <v>#REF!</v>
      </c>
      <c r="E510" s="14"/>
      <c r="F510" s="12"/>
      <c r="G510" s="12"/>
      <c r="H510" s="45"/>
      <c r="I510" s="71">
        <f>'DAK PUPR'!I509</f>
        <v>100</v>
      </c>
      <c r="J510" s="71">
        <f>'DAK PUPR'!J509</f>
        <v>418</v>
      </c>
      <c r="K510" s="12"/>
      <c r="L510" s="12">
        <f>'BSPS PEMDA'!D510</f>
        <v>0</v>
      </c>
      <c r="M510" s="12">
        <f>'BSPS PEMDA'!E510</f>
        <v>0</v>
      </c>
      <c r="N510" s="12">
        <f>'RUTILAHU KEMENSOS'!D509</f>
        <v>0</v>
      </c>
      <c r="O510" s="43"/>
      <c r="P510" s="8"/>
      <c r="Q510" s="8"/>
      <c r="R510" s="23"/>
      <c r="S510" s="24" t="s">
        <v>532</v>
      </c>
      <c r="T510" s="22"/>
      <c r="U510" s="22"/>
      <c r="V510" s="22"/>
      <c r="W510" s="22">
        <f t="shared" si="115"/>
        <v>0</v>
      </c>
      <c r="Y510" s="31"/>
    </row>
    <row r="511" spans="1:25">
      <c r="A511" s="1"/>
      <c r="B511" s="16"/>
      <c r="C511" s="51" t="s">
        <v>533</v>
      </c>
      <c r="D511" s="18" t="e">
        <f>#REF!</f>
        <v>#REF!</v>
      </c>
      <c r="E511" s="14"/>
      <c r="F511" s="12"/>
      <c r="G511" s="12"/>
      <c r="H511" s="45"/>
      <c r="I511" s="71">
        <f>'DAK PUPR'!I510</f>
        <v>0</v>
      </c>
      <c r="J511" s="71">
        <f>'DAK PUPR'!J510</f>
        <v>0</v>
      </c>
      <c r="K511" s="12"/>
      <c r="L511" s="12">
        <f>'BSPS PEMDA'!D511</f>
        <v>0</v>
      </c>
      <c r="M511" s="12">
        <f>'BSPS PEMDA'!E511</f>
        <v>30</v>
      </c>
      <c r="N511" s="12">
        <f>'RUTILAHU KEMENSOS'!D510</f>
        <v>0</v>
      </c>
      <c r="O511" s="43"/>
      <c r="P511" s="8"/>
      <c r="Q511" s="8"/>
      <c r="R511" s="23"/>
      <c r="S511" s="24" t="s">
        <v>533</v>
      </c>
      <c r="T511" s="22"/>
      <c r="U511" s="22"/>
      <c r="V511" s="22"/>
      <c r="W511" s="22">
        <f t="shared" si="115"/>
        <v>0</v>
      </c>
      <c r="Y511" s="31"/>
    </row>
    <row r="512" spans="1:25">
      <c r="A512" s="1"/>
      <c r="B512" s="16"/>
      <c r="C512" s="51" t="s">
        <v>534</v>
      </c>
      <c r="D512" s="18" t="e">
        <f>#REF!</f>
        <v>#REF!</v>
      </c>
      <c r="E512" s="14"/>
      <c r="F512" s="12"/>
      <c r="G512" s="12"/>
      <c r="H512" s="45"/>
      <c r="I512" s="71">
        <f>'DAK PUPR'!I511</f>
        <v>50</v>
      </c>
      <c r="J512" s="71">
        <f>'DAK PUPR'!J511</f>
        <v>1061</v>
      </c>
      <c r="K512" s="12"/>
      <c r="L512" s="12">
        <f>'BSPS PEMDA'!D512</f>
        <v>0</v>
      </c>
      <c r="M512" s="12">
        <f>'BSPS PEMDA'!E512</f>
        <v>0</v>
      </c>
      <c r="N512" s="12">
        <f>'RUTILAHU KEMENSOS'!D511</f>
        <v>0</v>
      </c>
      <c r="O512" s="43"/>
      <c r="P512" s="8"/>
      <c r="Q512" s="8"/>
      <c r="R512" s="23"/>
      <c r="S512" s="24" t="s">
        <v>534</v>
      </c>
      <c r="T512" s="22"/>
      <c r="U512" s="22"/>
      <c r="V512" s="22"/>
      <c r="W512" s="22">
        <f t="shared" si="115"/>
        <v>0</v>
      </c>
      <c r="Y512" s="31"/>
    </row>
    <row r="513" spans="1:25">
      <c r="A513" s="1"/>
      <c r="B513" s="16"/>
      <c r="C513" s="51" t="s">
        <v>535</v>
      </c>
      <c r="D513" s="18" t="e">
        <f>#REF!</f>
        <v>#REF!</v>
      </c>
      <c r="E513" s="14"/>
      <c r="F513" s="12"/>
      <c r="G513" s="12"/>
      <c r="H513" s="45"/>
      <c r="I513" s="71">
        <f>'DAK PUPR'!I512</f>
        <v>0</v>
      </c>
      <c r="J513" s="71">
        <f>'DAK PUPR'!J512</f>
        <v>0</v>
      </c>
      <c r="K513" s="12"/>
      <c r="L513" s="12">
        <f>'BSPS PEMDA'!D513</f>
        <v>0</v>
      </c>
      <c r="M513" s="12">
        <f>'BSPS PEMDA'!E513</f>
        <v>0</v>
      </c>
      <c r="N513" s="12">
        <f>'RUTILAHU KEMENSOS'!D512</f>
        <v>0</v>
      </c>
      <c r="O513" s="43"/>
      <c r="P513" s="8"/>
      <c r="Q513" s="8"/>
      <c r="R513" s="23"/>
      <c r="S513" s="24" t="s">
        <v>535</v>
      </c>
      <c r="T513" s="22"/>
      <c r="U513" s="22"/>
      <c r="V513" s="22"/>
      <c r="W513" s="22">
        <f t="shared" si="115"/>
        <v>0</v>
      </c>
      <c r="Y513" s="31"/>
    </row>
    <row r="514" spans="1:25">
      <c r="A514" s="1"/>
      <c r="B514" s="16"/>
      <c r="C514" s="51" t="s">
        <v>536</v>
      </c>
      <c r="D514" s="18" t="e">
        <f>#REF!</f>
        <v>#REF!</v>
      </c>
      <c r="E514" s="14"/>
      <c r="F514" s="12"/>
      <c r="G514" s="12"/>
      <c r="H514" s="45"/>
      <c r="I514" s="71">
        <f>'DAK PUPR'!I513</f>
        <v>0</v>
      </c>
      <c r="J514" s="71">
        <f>'DAK PUPR'!J513</f>
        <v>0</v>
      </c>
      <c r="K514" s="12"/>
      <c r="L514" s="12">
        <f>'BSPS PEMDA'!D514</f>
        <v>0</v>
      </c>
      <c r="M514" s="12">
        <f>'BSPS PEMDA'!E514</f>
        <v>0</v>
      </c>
      <c r="N514" s="12">
        <f>'RUTILAHU KEMENSOS'!D513</f>
        <v>0</v>
      </c>
      <c r="O514" s="43"/>
      <c r="P514" s="8"/>
      <c r="Q514" s="8"/>
      <c r="R514" s="23"/>
      <c r="S514" s="24" t="s">
        <v>536</v>
      </c>
      <c r="T514" s="22"/>
      <c r="U514" s="22"/>
      <c r="V514" s="22"/>
      <c r="W514" s="22">
        <f t="shared" si="115"/>
        <v>0</v>
      </c>
      <c r="Y514" s="31"/>
    </row>
    <row r="515" spans="1:25">
      <c r="A515" s="1"/>
      <c r="B515" s="16"/>
      <c r="C515" s="51" t="s">
        <v>537</v>
      </c>
      <c r="D515" s="18" t="e">
        <f>#REF!</f>
        <v>#REF!</v>
      </c>
      <c r="E515" s="14"/>
      <c r="F515" s="12"/>
      <c r="G515" s="12"/>
      <c r="H515" s="45"/>
      <c r="I515" s="71">
        <f>'DAK PUPR'!I514</f>
        <v>115</v>
      </c>
      <c r="J515" s="71">
        <f>'DAK PUPR'!J514</f>
        <v>0</v>
      </c>
      <c r="K515" s="12"/>
      <c r="L515" s="12">
        <f>'BSPS PEMDA'!D515</f>
        <v>0</v>
      </c>
      <c r="M515" s="12">
        <f>'BSPS PEMDA'!E515</f>
        <v>64</v>
      </c>
      <c r="N515" s="12">
        <f>'RUTILAHU KEMENSOS'!D514</f>
        <v>0</v>
      </c>
      <c r="O515" s="43"/>
      <c r="P515" s="8"/>
      <c r="Q515" s="8"/>
      <c r="R515" s="23"/>
      <c r="S515" s="24" t="s">
        <v>537</v>
      </c>
      <c r="T515" s="22"/>
      <c r="U515" s="22"/>
      <c r="V515" s="22"/>
      <c r="W515" s="22">
        <f t="shared" si="115"/>
        <v>0</v>
      </c>
      <c r="Y515" s="31"/>
    </row>
    <row r="516" spans="1:25">
      <c r="A516" s="1"/>
      <c r="B516" s="16"/>
      <c r="C516" s="51" t="s">
        <v>538</v>
      </c>
      <c r="D516" s="18" t="e">
        <f>#REF!</f>
        <v>#REF!</v>
      </c>
      <c r="E516" s="14"/>
      <c r="F516" s="12"/>
      <c r="G516" s="12"/>
      <c r="H516" s="45"/>
      <c r="I516" s="71">
        <f>'DAK PUPR'!I515</f>
        <v>0</v>
      </c>
      <c r="J516" s="71">
        <f>'DAK PUPR'!J515</f>
        <v>0</v>
      </c>
      <c r="K516" s="12"/>
      <c r="L516" s="12">
        <f>'BSPS PEMDA'!D516</f>
        <v>0</v>
      </c>
      <c r="M516" s="12">
        <f>'BSPS PEMDA'!E516</f>
        <v>0</v>
      </c>
      <c r="N516" s="12">
        <f>'RUTILAHU KEMENSOS'!D515</f>
        <v>0</v>
      </c>
      <c r="O516" s="43"/>
      <c r="P516" s="8"/>
      <c r="Q516" s="8"/>
      <c r="R516" s="23"/>
      <c r="S516" s="24" t="s">
        <v>538</v>
      </c>
      <c r="T516" s="22"/>
      <c r="U516" s="22"/>
      <c r="V516" s="22"/>
      <c r="W516" s="22">
        <f t="shared" si="115"/>
        <v>0</v>
      </c>
      <c r="Y516" s="31"/>
    </row>
    <row r="517" spans="1:25">
      <c r="A517" s="1"/>
      <c r="B517" s="16"/>
      <c r="C517" s="51" t="s">
        <v>539</v>
      </c>
      <c r="D517" s="18" t="e">
        <f>#REF!</f>
        <v>#REF!</v>
      </c>
      <c r="E517" s="14"/>
      <c r="F517" s="12"/>
      <c r="G517" s="12"/>
      <c r="H517" s="45"/>
      <c r="I517" s="71">
        <f>'DAK PUPR'!I516</f>
        <v>0</v>
      </c>
      <c r="J517" s="71">
        <f>'DAK PUPR'!J516</f>
        <v>0</v>
      </c>
      <c r="K517" s="12"/>
      <c r="L517" s="12">
        <f>'BSPS PEMDA'!D517</f>
        <v>0</v>
      </c>
      <c r="M517" s="12">
        <f>'BSPS PEMDA'!E517</f>
        <v>0</v>
      </c>
      <c r="N517" s="12">
        <f>'RUTILAHU KEMENSOS'!D516</f>
        <v>0</v>
      </c>
      <c r="O517" s="43"/>
      <c r="P517" s="8"/>
      <c r="Q517" s="8"/>
      <c r="R517" s="23"/>
      <c r="S517" s="24" t="s">
        <v>539</v>
      </c>
      <c r="T517" s="22"/>
      <c r="U517" s="22"/>
      <c r="V517" s="22"/>
      <c r="W517" s="22">
        <f t="shared" si="115"/>
        <v>0</v>
      </c>
      <c r="Y517" s="31"/>
    </row>
    <row r="518" spans="1:25">
      <c r="A518" s="1"/>
      <c r="B518" s="16"/>
      <c r="C518" s="51" t="s">
        <v>540</v>
      </c>
      <c r="D518" s="18" t="e">
        <f>#REF!</f>
        <v>#REF!</v>
      </c>
      <c r="E518" s="14"/>
      <c r="F518" s="12"/>
      <c r="G518" s="12"/>
      <c r="H518" s="45"/>
      <c r="I518" s="71">
        <f>'DAK PUPR'!I517</f>
        <v>0</v>
      </c>
      <c r="J518" s="71">
        <f>'DAK PUPR'!J517</f>
        <v>0</v>
      </c>
      <c r="K518" s="12"/>
      <c r="L518" s="12">
        <f>'BSPS PEMDA'!D518</f>
        <v>0</v>
      </c>
      <c r="M518" s="12">
        <f>'BSPS PEMDA'!E518</f>
        <v>0</v>
      </c>
      <c r="N518" s="12">
        <f>'RUTILAHU KEMENSOS'!D517</f>
        <v>0</v>
      </c>
      <c r="O518" s="43"/>
      <c r="P518" s="8"/>
      <c r="Q518" s="8"/>
      <c r="R518" s="23"/>
      <c r="S518" s="24" t="s">
        <v>540</v>
      </c>
      <c r="T518" s="22"/>
      <c r="U518" s="22"/>
      <c r="V518" s="22"/>
      <c r="W518" s="22">
        <f t="shared" ref="W518:W549" si="136">T518+U518+V518</f>
        <v>0</v>
      </c>
      <c r="Y518" s="31"/>
    </row>
    <row r="519" spans="1:25">
      <c r="A519" s="1"/>
      <c r="B519" s="16"/>
      <c r="C519" s="51" t="s">
        <v>541</v>
      </c>
      <c r="D519" s="18" t="e">
        <f>#REF!</f>
        <v>#REF!</v>
      </c>
      <c r="E519" s="14"/>
      <c r="F519" s="12"/>
      <c r="G519" s="12"/>
      <c r="H519" s="45"/>
      <c r="I519" s="71">
        <f>'DAK PUPR'!I518</f>
        <v>0</v>
      </c>
      <c r="J519" s="71">
        <f>'DAK PUPR'!J518</f>
        <v>0</v>
      </c>
      <c r="K519" s="12"/>
      <c r="L519" s="12">
        <f>'BSPS PEMDA'!D519</f>
        <v>0</v>
      </c>
      <c r="M519" s="12">
        <f>'BSPS PEMDA'!E519</f>
        <v>0</v>
      </c>
      <c r="N519" s="12">
        <f>'RUTILAHU KEMENSOS'!D518</f>
        <v>0</v>
      </c>
      <c r="O519" s="43"/>
      <c r="P519" s="8"/>
      <c r="Q519" s="8"/>
      <c r="R519" s="23"/>
      <c r="S519" s="24" t="s">
        <v>541</v>
      </c>
      <c r="T519" s="22"/>
      <c r="U519" s="22"/>
      <c r="V519" s="22"/>
      <c r="W519" s="22">
        <f t="shared" si="136"/>
        <v>0</v>
      </c>
      <c r="Y519" s="31"/>
    </row>
    <row r="520" spans="1:25">
      <c r="A520" s="1"/>
      <c r="B520" s="16"/>
      <c r="C520" s="51" t="s">
        <v>542</v>
      </c>
      <c r="D520" s="18" t="e">
        <f>#REF!</f>
        <v>#REF!</v>
      </c>
      <c r="E520" s="14"/>
      <c r="F520" s="12"/>
      <c r="G520" s="12"/>
      <c r="H520" s="45"/>
      <c r="I520" s="71">
        <f>'DAK PUPR'!I519</f>
        <v>219</v>
      </c>
      <c r="J520" s="71">
        <f>'DAK PUPR'!J519</f>
        <v>0</v>
      </c>
      <c r="K520" s="12"/>
      <c r="L520" s="12">
        <f>'BSPS PEMDA'!D520</f>
        <v>0</v>
      </c>
      <c r="M520" s="12">
        <f>'BSPS PEMDA'!E520</f>
        <v>0</v>
      </c>
      <c r="N520" s="12">
        <f>'RUTILAHU KEMENSOS'!D519</f>
        <v>0</v>
      </c>
      <c r="O520" s="43"/>
      <c r="P520" s="8"/>
      <c r="Q520" s="8"/>
      <c r="R520" s="23"/>
      <c r="S520" s="24" t="s">
        <v>542</v>
      </c>
      <c r="T520" s="22"/>
      <c r="U520" s="22"/>
      <c r="V520" s="22"/>
      <c r="W520" s="22">
        <f t="shared" si="136"/>
        <v>0</v>
      </c>
      <c r="Y520" s="31"/>
    </row>
    <row r="521" spans="1:25">
      <c r="A521" s="1"/>
      <c r="B521" s="16"/>
      <c r="C521" s="51" t="s">
        <v>543</v>
      </c>
      <c r="D521" s="18" t="e">
        <f>#REF!</f>
        <v>#REF!</v>
      </c>
      <c r="E521" s="14"/>
      <c r="F521" s="12"/>
      <c r="G521" s="12"/>
      <c r="H521" s="45"/>
      <c r="I521" s="71">
        <f>'DAK PUPR'!I520</f>
        <v>0</v>
      </c>
      <c r="J521" s="71">
        <f>'DAK PUPR'!J520</f>
        <v>0</v>
      </c>
      <c r="K521" s="12"/>
      <c r="L521" s="12">
        <f>'BSPS PEMDA'!D521</f>
        <v>0</v>
      </c>
      <c r="M521" s="12">
        <f>'BSPS PEMDA'!E521</f>
        <v>0</v>
      </c>
      <c r="N521" s="12">
        <f>'RUTILAHU KEMENSOS'!D520</f>
        <v>0</v>
      </c>
      <c r="O521" s="43"/>
      <c r="P521" s="8"/>
      <c r="Q521" s="8"/>
      <c r="R521" s="23"/>
      <c r="S521" s="24" t="s">
        <v>543</v>
      </c>
      <c r="T521" s="22"/>
      <c r="U521" s="22"/>
      <c r="V521" s="22"/>
      <c r="W521" s="22">
        <f t="shared" si="136"/>
        <v>0</v>
      </c>
      <c r="Y521" s="31"/>
    </row>
    <row r="522" spans="1:25">
      <c r="A522" s="1"/>
      <c r="B522" s="16"/>
      <c r="C522" s="51" t="s">
        <v>544</v>
      </c>
      <c r="D522" s="18" t="e">
        <f>#REF!</f>
        <v>#REF!</v>
      </c>
      <c r="E522" s="14"/>
      <c r="F522" s="12"/>
      <c r="G522" s="12"/>
      <c r="H522" s="45"/>
      <c r="I522" s="71">
        <f>'DAK PUPR'!I521</f>
        <v>0</v>
      </c>
      <c r="J522" s="71">
        <f>'DAK PUPR'!J521</f>
        <v>0</v>
      </c>
      <c r="K522" s="12"/>
      <c r="L522" s="12">
        <f>'BSPS PEMDA'!D522</f>
        <v>0</v>
      </c>
      <c r="M522" s="12">
        <f>'BSPS PEMDA'!E522</f>
        <v>300</v>
      </c>
      <c r="N522" s="12">
        <f>'RUTILAHU KEMENSOS'!D521</f>
        <v>0</v>
      </c>
      <c r="O522" s="43"/>
      <c r="P522" s="8"/>
      <c r="Q522" s="8"/>
      <c r="R522" s="23"/>
      <c r="S522" s="24" t="s">
        <v>544</v>
      </c>
      <c r="T522" s="22"/>
      <c r="U522" s="22"/>
      <c r="V522" s="22"/>
      <c r="W522" s="22">
        <f t="shared" si="136"/>
        <v>0</v>
      </c>
      <c r="Y522" s="31"/>
    </row>
    <row r="523" spans="1:25">
      <c r="A523" s="1"/>
      <c r="B523" s="16"/>
      <c r="C523" s="51" t="s">
        <v>545</v>
      </c>
      <c r="D523" s="18" t="e">
        <f>#REF!</f>
        <v>#REF!</v>
      </c>
      <c r="E523" s="14"/>
      <c r="F523" s="12"/>
      <c r="G523" s="12"/>
      <c r="H523" s="45"/>
      <c r="I523" s="71">
        <f>'DAK PUPR'!I522</f>
        <v>0</v>
      </c>
      <c r="J523" s="71">
        <f>'DAK PUPR'!J522</f>
        <v>0</v>
      </c>
      <c r="K523" s="12"/>
      <c r="L523" s="12">
        <f>'BSPS PEMDA'!D523</f>
        <v>0</v>
      </c>
      <c r="M523" s="12">
        <f>'BSPS PEMDA'!E523</f>
        <v>0</v>
      </c>
      <c r="N523" s="12">
        <f>'RUTILAHU KEMENSOS'!D522</f>
        <v>0</v>
      </c>
      <c r="O523" s="43"/>
      <c r="P523" s="8"/>
      <c r="Q523" s="8"/>
      <c r="R523" s="23"/>
      <c r="S523" s="24" t="s">
        <v>545</v>
      </c>
      <c r="T523" s="22"/>
      <c r="U523" s="22"/>
      <c r="V523" s="22"/>
      <c r="W523" s="22">
        <f t="shared" si="136"/>
        <v>0</v>
      </c>
      <c r="Y523" s="31"/>
    </row>
    <row r="524" spans="1:25">
      <c r="A524" s="1"/>
      <c r="B524" s="16"/>
      <c r="C524" s="51" t="s">
        <v>546</v>
      </c>
      <c r="D524" s="18" t="e">
        <f>#REF!</f>
        <v>#REF!</v>
      </c>
      <c r="E524" s="14"/>
      <c r="F524" s="12"/>
      <c r="G524" s="12"/>
      <c r="H524" s="45"/>
      <c r="I524" s="71">
        <f>'DAK PUPR'!I523</f>
        <v>0</v>
      </c>
      <c r="J524" s="71">
        <f>'DAK PUPR'!J523</f>
        <v>0</v>
      </c>
      <c r="K524" s="12"/>
      <c r="L524" s="12">
        <f>'BSPS PEMDA'!D524</f>
        <v>0</v>
      </c>
      <c r="M524" s="12">
        <f>'BSPS PEMDA'!E524</f>
        <v>0</v>
      </c>
      <c r="N524" s="12">
        <f>'RUTILAHU KEMENSOS'!D523</f>
        <v>0</v>
      </c>
      <c r="O524" s="43"/>
      <c r="P524" s="8"/>
      <c r="Q524" s="8"/>
      <c r="R524" s="23"/>
      <c r="S524" s="24" t="s">
        <v>546</v>
      </c>
      <c r="T524" s="22"/>
      <c r="U524" s="22"/>
      <c r="V524" s="22"/>
      <c r="W524" s="22">
        <f t="shared" si="136"/>
        <v>0</v>
      </c>
      <c r="Y524" s="31"/>
    </row>
    <row r="525" spans="1:25">
      <c r="A525" s="1"/>
      <c r="B525" s="16"/>
      <c r="C525" s="51" t="s">
        <v>547</v>
      </c>
      <c r="D525" s="18" t="e">
        <f>#REF!</f>
        <v>#REF!</v>
      </c>
      <c r="E525" s="14"/>
      <c r="F525" s="12"/>
      <c r="G525" s="12"/>
      <c r="H525" s="45"/>
      <c r="I525" s="71">
        <f>'DAK PUPR'!I524</f>
        <v>50</v>
      </c>
      <c r="J525" s="71">
        <f>'DAK PUPR'!J524</f>
        <v>126</v>
      </c>
      <c r="K525" s="12"/>
      <c r="L525" s="12">
        <f>'BSPS PEMDA'!D525</f>
        <v>0</v>
      </c>
      <c r="M525" s="12">
        <f>'BSPS PEMDA'!E525</f>
        <v>0</v>
      </c>
      <c r="N525" s="12">
        <f>'RUTILAHU KEMENSOS'!D524</f>
        <v>0</v>
      </c>
      <c r="O525" s="43"/>
      <c r="P525" s="8"/>
      <c r="Q525" s="8"/>
      <c r="R525" s="23"/>
      <c r="S525" s="24" t="s">
        <v>547</v>
      </c>
      <c r="T525" s="22"/>
      <c r="U525" s="22"/>
      <c r="V525" s="22"/>
      <c r="W525" s="22">
        <f t="shared" si="136"/>
        <v>0</v>
      </c>
      <c r="Y525" s="31"/>
    </row>
    <row r="526" spans="1:25">
      <c r="A526" s="1"/>
      <c r="B526" s="16"/>
      <c r="C526" s="51" t="s">
        <v>548</v>
      </c>
      <c r="D526" s="18" t="e">
        <f>#REF!</f>
        <v>#REF!</v>
      </c>
      <c r="E526" s="14"/>
      <c r="F526" s="12"/>
      <c r="G526" s="12"/>
      <c r="H526" s="45"/>
      <c r="I526" s="71">
        <f>'DAK PUPR'!I525</f>
        <v>0</v>
      </c>
      <c r="J526" s="71">
        <f>'DAK PUPR'!J525</f>
        <v>0</v>
      </c>
      <c r="K526" s="12"/>
      <c r="L526" s="12">
        <f>'BSPS PEMDA'!D526</f>
        <v>0</v>
      </c>
      <c r="M526" s="12">
        <f>'BSPS PEMDA'!E526</f>
        <v>150</v>
      </c>
      <c r="N526" s="12">
        <f>'RUTILAHU KEMENSOS'!D525</f>
        <v>0</v>
      </c>
      <c r="O526" s="43"/>
      <c r="P526" s="8"/>
      <c r="Q526" s="8"/>
      <c r="R526" s="23"/>
      <c r="S526" s="24" t="s">
        <v>548</v>
      </c>
      <c r="T526" s="22"/>
      <c r="U526" s="22"/>
      <c r="V526" s="22"/>
      <c r="W526" s="22">
        <f t="shared" si="136"/>
        <v>0</v>
      </c>
      <c r="Y526" s="31"/>
    </row>
    <row r="527" spans="1:25">
      <c r="A527" s="1"/>
      <c r="B527" s="16"/>
      <c r="C527" s="51" t="s">
        <v>549</v>
      </c>
      <c r="D527" s="18" t="e">
        <f>#REF!</f>
        <v>#REF!</v>
      </c>
      <c r="E527" s="14"/>
      <c r="F527" s="12"/>
      <c r="G527" s="12"/>
      <c r="H527" s="45"/>
      <c r="I527" s="71">
        <f>'DAK PUPR'!I526</f>
        <v>0</v>
      </c>
      <c r="J527" s="71">
        <f>'DAK PUPR'!J526</f>
        <v>0</v>
      </c>
      <c r="K527" s="12"/>
      <c r="L527" s="12">
        <f>'BSPS PEMDA'!D527</f>
        <v>0</v>
      </c>
      <c r="M527" s="12">
        <f>'BSPS PEMDA'!E527</f>
        <v>0</v>
      </c>
      <c r="N527" s="12">
        <f>'RUTILAHU KEMENSOS'!D526</f>
        <v>0</v>
      </c>
      <c r="O527" s="43"/>
      <c r="P527" s="8"/>
      <c r="Q527" s="8"/>
      <c r="R527" s="23"/>
      <c r="S527" s="24" t="s">
        <v>549</v>
      </c>
      <c r="T527" s="22"/>
      <c r="U527" s="22"/>
      <c r="V527" s="22"/>
      <c r="W527" s="22">
        <f t="shared" si="136"/>
        <v>0</v>
      </c>
      <c r="Y527" s="31"/>
    </row>
    <row r="528" spans="1:25">
      <c r="A528" s="1"/>
      <c r="B528" s="16"/>
      <c r="C528" s="51" t="s">
        <v>550</v>
      </c>
      <c r="D528" s="18" t="e">
        <f>#REF!</f>
        <v>#REF!</v>
      </c>
      <c r="E528" s="14"/>
      <c r="F528" s="12"/>
      <c r="G528" s="12"/>
      <c r="H528" s="45"/>
      <c r="I528" s="71">
        <f>'DAK PUPR'!I527</f>
        <v>120</v>
      </c>
      <c r="J528" s="71">
        <f>'DAK PUPR'!J527</f>
        <v>0</v>
      </c>
      <c r="K528" s="12"/>
      <c r="L528" s="12">
        <f>'BSPS PEMDA'!D528</f>
        <v>11</v>
      </c>
      <c r="M528" s="12">
        <f>'BSPS PEMDA'!E528</f>
        <v>0</v>
      </c>
      <c r="N528" s="12">
        <f>'RUTILAHU KEMENSOS'!D527</f>
        <v>0</v>
      </c>
      <c r="O528" s="43"/>
      <c r="P528" s="8"/>
      <c r="Q528" s="8"/>
      <c r="R528" s="23"/>
      <c r="S528" s="24" t="s">
        <v>550</v>
      </c>
      <c r="T528" s="22"/>
      <c r="U528" s="22"/>
      <c r="V528" s="22"/>
      <c r="W528" s="22">
        <f t="shared" si="136"/>
        <v>0</v>
      </c>
      <c r="Y528" s="31"/>
    </row>
    <row r="529" spans="1:25">
      <c r="A529" s="1"/>
      <c r="B529" s="16"/>
      <c r="C529" s="51" t="s">
        <v>551</v>
      </c>
      <c r="D529" s="18" t="e">
        <f>#REF!</f>
        <v>#REF!</v>
      </c>
      <c r="E529" s="14"/>
      <c r="F529" s="12"/>
      <c r="G529" s="12"/>
      <c r="H529" s="45"/>
      <c r="I529" s="71">
        <f>'DAK PUPR'!I528</f>
        <v>0</v>
      </c>
      <c r="J529" s="71">
        <f>'DAK PUPR'!J528</f>
        <v>0</v>
      </c>
      <c r="K529" s="12"/>
      <c r="L529" s="12">
        <f>'BSPS PEMDA'!D529</f>
        <v>0</v>
      </c>
      <c r="M529" s="12">
        <f>'BSPS PEMDA'!E529</f>
        <v>0</v>
      </c>
      <c r="N529" s="12">
        <f>'RUTILAHU KEMENSOS'!D528</f>
        <v>0</v>
      </c>
      <c r="O529" s="43"/>
      <c r="P529" s="8"/>
      <c r="Q529" s="8"/>
      <c r="R529" s="23"/>
      <c r="S529" s="24" t="s">
        <v>551</v>
      </c>
      <c r="T529" s="22"/>
      <c r="U529" s="22"/>
      <c r="V529" s="22"/>
      <c r="W529" s="22">
        <f t="shared" si="136"/>
        <v>0</v>
      </c>
      <c r="Y529" s="31"/>
    </row>
    <row r="530" spans="1:25">
      <c r="A530" s="1"/>
      <c r="B530" s="16"/>
      <c r="C530" s="51" t="s">
        <v>552</v>
      </c>
      <c r="D530" s="18" t="e">
        <f>#REF!</f>
        <v>#REF!</v>
      </c>
      <c r="E530" s="14"/>
      <c r="F530" s="12"/>
      <c r="G530" s="12"/>
      <c r="H530" s="45"/>
      <c r="I530" s="71">
        <f>'DAK PUPR'!I529</f>
        <v>0</v>
      </c>
      <c r="J530" s="71">
        <f>'DAK PUPR'!J529</f>
        <v>0</v>
      </c>
      <c r="K530" s="12"/>
      <c r="L530" s="12">
        <f>'BSPS PEMDA'!D530</f>
        <v>0</v>
      </c>
      <c r="M530" s="12">
        <f>'BSPS PEMDA'!E530</f>
        <v>0</v>
      </c>
      <c r="N530" s="12">
        <f>'RUTILAHU KEMENSOS'!D529</f>
        <v>0</v>
      </c>
      <c r="O530" s="43"/>
      <c r="P530" s="8"/>
      <c r="Q530" s="8"/>
      <c r="R530" s="23"/>
      <c r="S530" s="24" t="s">
        <v>552</v>
      </c>
      <c r="T530" s="22"/>
      <c r="U530" s="22"/>
      <c r="V530" s="22"/>
      <c r="W530" s="22">
        <f t="shared" si="136"/>
        <v>0</v>
      </c>
      <c r="Y530" s="31"/>
    </row>
    <row r="531" spans="1:25">
      <c r="A531" s="1"/>
      <c r="B531" s="16"/>
      <c r="C531" s="51" t="s">
        <v>553</v>
      </c>
      <c r="D531" s="18" t="e">
        <f>#REF!</f>
        <v>#REF!</v>
      </c>
      <c r="E531" s="14"/>
      <c r="F531" s="12"/>
      <c r="G531" s="12"/>
      <c r="H531" s="45"/>
      <c r="I531" s="71">
        <f>'DAK PUPR'!I530</f>
        <v>0</v>
      </c>
      <c r="J531" s="71">
        <f>'DAK PUPR'!J530</f>
        <v>0</v>
      </c>
      <c r="K531" s="12"/>
      <c r="L531" s="12">
        <f>'BSPS PEMDA'!D531</f>
        <v>0</v>
      </c>
      <c r="M531" s="12">
        <f>'BSPS PEMDA'!E531</f>
        <v>0</v>
      </c>
      <c r="N531" s="12">
        <f>'RUTILAHU KEMENSOS'!D530</f>
        <v>0</v>
      </c>
      <c r="O531" s="43"/>
      <c r="P531" s="8"/>
      <c r="Q531" s="8"/>
      <c r="R531" s="23"/>
      <c r="S531" s="24" t="s">
        <v>553</v>
      </c>
      <c r="T531" s="22"/>
      <c r="U531" s="22"/>
      <c r="V531" s="22"/>
      <c r="W531" s="22">
        <f t="shared" si="136"/>
        <v>0</v>
      </c>
      <c r="Y531" s="31"/>
    </row>
    <row r="532" spans="1:25">
      <c r="A532" s="1"/>
      <c r="B532" s="16"/>
      <c r="C532" s="51" t="s">
        <v>554</v>
      </c>
      <c r="D532" s="18" t="e">
        <f>#REF!</f>
        <v>#REF!</v>
      </c>
      <c r="E532" s="14"/>
      <c r="F532" s="12"/>
      <c r="G532" s="12"/>
      <c r="H532" s="45"/>
      <c r="I532" s="71">
        <f>'DAK PUPR'!I531</f>
        <v>0</v>
      </c>
      <c r="J532" s="71">
        <f>'DAK PUPR'!J531</f>
        <v>0</v>
      </c>
      <c r="K532" s="12"/>
      <c r="L532" s="12">
        <f>'BSPS PEMDA'!D532</f>
        <v>0</v>
      </c>
      <c r="M532" s="12">
        <f>'BSPS PEMDA'!E532</f>
        <v>0</v>
      </c>
      <c r="N532" s="12">
        <f>'RUTILAHU KEMENSOS'!D531</f>
        <v>0</v>
      </c>
      <c r="O532" s="43"/>
      <c r="P532" s="8"/>
      <c r="Q532" s="8"/>
      <c r="R532" s="23"/>
      <c r="S532" s="24" t="s">
        <v>554</v>
      </c>
      <c r="T532" s="22"/>
      <c r="U532" s="22"/>
      <c r="V532" s="22"/>
      <c r="W532" s="22">
        <f t="shared" si="136"/>
        <v>0</v>
      </c>
      <c r="Y532" s="31"/>
    </row>
    <row r="533" spans="1:25">
      <c r="A533" s="1"/>
      <c r="B533" s="16"/>
      <c r="C533" s="51" t="s">
        <v>555</v>
      </c>
      <c r="D533" s="18" t="e">
        <f>#REF!</f>
        <v>#REF!</v>
      </c>
      <c r="E533" s="14"/>
      <c r="F533" s="12"/>
      <c r="G533" s="12"/>
      <c r="H533" s="45"/>
      <c r="I533" s="71">
        <f>'DAK PUPR'!I532</f>
        <v>0</v>
      </c>
      <c r="J533" s="71">
        <f>'DAK PUPR'!J532</f>
        <v>0</v>
      </c>
      <c r="K533" s="12"/>
      <c r="L533" s="12">
        <f>'BSPS PEMDA'!D533</f>
        <v>0</v>
      </c>
      <c r="M533" s="12">
        <f>'BSPS PEMDA'!E533</f>
        <v>0</v>
      </c>
      <c r="N533" s="12">
        <f>'RUTILAHU KEMENSOS'!D532</f>
        <v>0</v>
      </c>
      <c r="O533" s="43"/>
      <c r="P533" s="8"/>
      <c r="Q533" s="8"/>
      <c r="R533" s="23"/>
      <c r="S533" s="24" t="s">
        <v>555</v>
      </c>
      <c r="T533" s="22"/>
      <c r="U533" s="22"/>
      <c r="V533" s="22"/>
      <c r="W533" s="22">
        <f t="shared" si="136"/>
        <v>0</v>
      </c>
      <c r="Y533" s="31"/>
    </row>
    <row r="534" spans="1:25">
      <c r="A534" s="1"/>
      <c r="B534" s="16"/>
      <c r="C534" s="51" t="s">
        <v>556</v>
      </c>
      <c r="D534" s="18" t="e">
        <f>#REF!</f>
        <v>#REF!</v>
      </c>
      <c r="E534" s="14"/>
      <c r="F534" s="12"/>
      <c r="G534" s="12"/>
      <c r="H534" s="45"/>
      <c r="I534" s="71">
        <f>'DAK PUPR'!I533</f>
        <v>93</v>
      </c>
      <c r="J534" s="71">
        <f>'DAK PUPR'!J533</f>
        <v>0</v>
      </c>
      <c r="K534" s="12"/>
      <c r="L534" s="12">
        <f>'BSPS PEMDA'!D534</f>
        <v>0</v>
      </c>
      <c r="M534" s="12">
        <f>'BSPS PEMDA'!E534</f>
        <v>0</v>
      </c>
      <c r="N534" s="12">
        <f>'RUTILAHU KEMENSOS'!D533</f>
        <v>0</v>
      </c>
      <c r="O534" s="43"/>
      <c r="P534" s="8"/>
      <c r="Q534" s="8"/>
      <c r="R534" s="23"/>
      <c r="S534" s="24" t="s">
        <v>556</v>
      </c>
      <c r="T534" s="22"/>
      <c r="U534" s="22"/>
      <c r="V534" s="22"/>
      <c r="W534" s="22">
        <f t="shared" si="136"/>
        <v>0</v>
      </c>
      <c r="Y534" s="31"/>
    </row>
    <row r="535" spans="1:25">
      <c r="A535" s="1"/>
      <c r="B535" s="16"/>
      <c r="C535" s="51" t="s">
        <v>557</v>
      </c>
      <c r="D535" s="18" t="e">
        <f>#REF!</f>
        <v>#REF!</v>
      </c>
      <c r="E535" s="14"/>
      <c r="F535" s="12"/>
      <c r="G535" s="12"/>
      <c r="H535" s="45"/>
      <c r="I535" s="71">
        <f>'DAK PUPR'!I534</f>
        <v>0</v>
      </c>
      <c r="J535" s="71">
        <f>'DAK PUPR'!J534</f>
        <v>65</v>
      </c>
      <c r="K535" s="12"/>
      <c r="L535" s="12">
        <f>'BSPS PEMDA'!D535</f>
        <v>0</v>
      </c>
      <c r="M535" s="12">
        <f>'BSPS PEMDA'!E535</f>
        <v>0</v>
      </c>
      <c r="N535" s="12">
        <f>'RUTILAHU KEMENSOS'!D534</f>
        <v>0</v>
      </c>
      <c r="O535" s="43"/>
      <c r="P535" s="8"/>
      <c r="Q535" s="8"/>
      <c r="R535" s="23"/>
      <c r="S535" s="24" t="s">
        <v>557</v>
      </c>
      <c r="T535" s="22"/>
      <c r="U535" s="22"/>
      <c r="V535" s="22"/>
      <c r="W535" s="22">
        <f t="shared" si="136"/>
        <v>0</v>
      </c>
      <c r="Y535" s="31"/>
    </row>
    <row r="536" spans="1:25">
      <c r="A536" s="1"/>
      <c r="B536" s="16"/>
      <c r="C536" s="51" t="s">
        <v>558</v>
      </c>
      <c r="D536" s="18" t="e">
        <f>#REF!</f>
        <v>#REF!</v>
      </c>
      <c r="E536" s="14"/>
      <c r="F536" s="12"/>
      <c r="G536" s="12"/>
      <c r="H536" s="45"/>
      <c r="I536" s="71">
        <f>'DAK PUPR'!I535</f>
        <v>93</v>
      </c>
      <c r="J536" s="71">
        <f>'DAK PUPR'!J535</f>
        <v>0</v>
      </c>
      <c r="K536" s="12"/>
      <c r="L536" s="12">
        <f>'BSPS PEMDA'!D536</f>
        <v>0</v>
      </c>
      <c r="M536" s="12">
        <f>'BSPS PEMDA'!E536</f>
        <v>0</v>
      </c>
      <c r="N536" s="12">
        <f>'RUTILAHU KEMENSOS'!D535</f>
        <v>0</v>
      </c>
      <c r="O536" s="43"/>
      <c r="P536" s="8"/>
      <c r="Q536" s="8"/>
      <c r="R536" s="23"/>
      <c r="S536" s="24" t="s">
        <v>558</v>
      </c>
      <c r="T536" s="22"/>
      <c r="U536" s="22"/>
      <c r="V536" s="22"/>
      <c r="W536" s="22">
        <f t="shared" si="136"/>
        <v>0</v>
      </c>
      <c r="Y536" s="31"/>
    </row>
    <row r="537" spans="1:25">
      <c r="A537" s="1"/>
      <c r="B537" s="16"/>
      <c r="C537" s="51" t="s">
        <v>559</v>
      </c>
      <c r="D537" s="18" t="e">
        <f>#REF!</f>
        <v>#REF!</v>
      </c>
      <c r="E537" s="14"/>
      <c r="F537" s="12"/>
      <c r="G537" s="12"/>
      <c r="H537" s="45"/>
      <c r="I537" s="71">
        <f>'DAK PUPR'!I536</f>
        <v>0</v>
      </c>
      <c r="J537" s="71">
        <f>'DAK PUPR'!J536</f>
        <v>0</v>
      </c>
      <c r="K537" s="12"/>
      <c r="L537" s="12">
        <f>'BSPS PEMDA'!D537</f>
        <v>0</v>
      </c>
      <c r="M537" s="12">
        <f>'BSPS PEMDA'!E537</f>
        <v>0</v>
      </c>
      <c r="N537" s="12">
        <f>'RUTILAHU KEMENSOS'!D536</f>
        <v>0</v>
      </c>
      <c r="O537" s="43"/>
      <c r="P537" s="8"/>
      <c r="Q537" s="8"/>
      <c r="R537" s="23"/>
      <c r="S537" s="24" t="s">
        <v>559</v>
      </c>
      <c r="T537" s="22"/>
      <c r="U537" s="22"/>
      <c r="V537" s="22"/>
      <c r="W537" s="22">
        <f t="shared" si="136"/>
        <v>0</v>
      </c>
      <c r="Y537" s="31"/>
    </row>
    <row r="538" spans="1:25">
      <c r="A538" s="1"/>
      <c r="B538" s="16"/>
      <c r="C538" s="51" t="s">
        <v>560</v>
      </c>
      <c r="D538" s="18" t="e">
        <f>#REF!</f>
        <v>#REF!</v>
      </c>
      <c r="E538" s="14"/>
      <c r="F538" s="12"/>
      <c r="G538" s="12"/>
      <c r="H538" s="45"/>
      <c r="I538" s="71">
        <f>'DAK PUPR'!I537</f>
        <v>0</v>
      </c>
      <c r="J538" s="71">
        <f>'DAK PUPR'!J537</f>
        <v>0</v>
      </c>
      <c r="K538" s="12"/>
      <c r="L538" s="12">
        <f>'BSPS PEMDA'!D538</f>
        <v>0</v>
      </c>
      <c r="M538" s="12">
        <f>'BSPS PEMDA'!E538</f>
        <v>56</v>
      </c>
      <c r="N538" s="12">
        <f>'RUTILAHU KEMENSOS'!D537</f>
        <v>0</v>
      </c>
      <c r="O538" s="43"/>
      <c r="P538" s="8"/>
      <c r="Q538" s="8"/>
      <c r="R538" s="23"/>
      <c r="S538" s="24" t="s">
        <v>560</v>
      </c>
      <c r="T538" s="22"/>
      <c r="U538" s="22"/>
      <c r="V538" s="22"/>
      <c r="W538" s="22">
        <f t="shared" si="136"/>
        <v>0</v>
      </c>
      <c r="Y538" s="31"/>
    </row>
    <row r="539" spans="1:25">
      <c r="A539" s="1"/>
      <c r="B539" s="52">
        <v>34</v>
      </c>
      <c r="C539" s="53" t="s">
        <v>33</v>
      </c>
      <c r="D539" s="54" t="e">
        <f>#REF!</f>
        <v>#REF!</v>
      </c>
      <c r="E539" s="54">
        <f t="shared" ref="E539:K539" si="137">SUM(E540:E549)</f>
        <v>0</v>
      </c>
      <c r="F539" s="54">
        <f t="shared" si="137"/>
        <v>0</v>
      </c>
      <c r="G539" s="54">
        <f t="shared" si="137"/>
        <v>0</v>
      </c>
      <c r="H539" s="54">
        <f t="shared" si="137"/>
        <v>0</v>
      </c>
      <c r="I539" s="72">
        <f>SUM(I540:I549)</f>
        <v>616</v>
      </c>
      <c r="J539" s="72">
        <f>SUM(J540:J549)</f>
        <v>0</v>
      </c>
      <c r="K539" s="54">
        <f t="shared" si="137"/>
        <v>0</v>
      </c>
      <c r="L539" s="54">
        <f>'BSPS PEMDA'!D539</f>
        <v>479</v>
      </c>
      <c r="M539" s="54">
        <f>'BSPS PEMDA'!E539</f>
        <v>0</v>
      </c>
      <c r="N539" s="54">
        <f>'RUTILAHU KEMENSOS'!D538</f>
        <v>0</v>
      </c>
      <c r="O539" s="55" t="e">
        <f>SUM(D539:N539)</f>
        <v>#REF!</v>
      </c>
      <c r="P539" s="8"/>
      <c r="Q539" s="8"/>
      <c r="R539" s="62">
        <v>34</v>
      </c>
      <c r="S539" s="63" t="s">
        <v>33</v>
      </c>
      <c r="T539" s="61">
        <f t="shared" ref="T539" si="138">SUM(T540:T548)</f>
        <v>0</v>
      </c>
      <c r="U539" s="61">
        <f t="shared" ref="U539" si="139">SUM(U540:U548)</f>
        <v>0</v>
      </c>
      <c r="V539" s="61">
        <f t="shared" ref="V539" si="140">SUM(V540:V548)</f>
        <v>0</v>
      </c>
      <c r="W539" s="64">
        <f t="shared" si="136"/>
        <v>0</v>
      </c>
      <c r="Y539" s="31" t="e">
        <f>O539+W539</f>
        <v>#REF!</v>
      </c>
    </row>
    <row r="540" spans="1:25">
      <c r="A540" s="1"/>
      <c r="B540" s="16"/>
      <c r="C540" s="51" t="s">
        <v>561</v>
      </c>
      <c r="D540" s="18" t="e">
        <f>#REF!</f>
        <v>#REF!</v>
      </c>
      <c r="E540" s="14"/>
      <c r="F540" s="12"/>
      <c r="G540" s="12"/>
      <c r="H540" s="45"/>
      <c r="I540" s="71">
        <f>'DAK PUPR'!I539</f>
        <v>0</v>
      </c>
      <c r="J540" s="71">
        <f>'DAK PUPR'!J539</f>
        <v>0</v>
      </c>
      <c r="K540" s="12"/>
      <c r="L540" s="12">
        <f>'BSPS PEMDA'!D540</f>
        <v>0</v>
      </c>
      <c r="M540" s="12">
        <f>'BSPS PEMDA'!E540</f>
        <v>0</v>
      </c>
      <c r="N540" s="12">
        <f>'RUTILAHU KEMENSOS'!D539</f>
        <v>0</v>
      </c>
      <c r="O540" s="43"/>
      <c r="P540" s="8"/>
      <c r="Q540" s="8"/>
      <c r="R540" s="23"/>
      <c r="S540" s="24" t="s">
        <v>561</v>
      </c>
      <c r="T540" s="22"/>
      <c r="U540" s="22"/>
      <c r="V540" s="22"/>
      <c r="W540" s="22">
        <f t="shared" si="136"/>
        <v>0</v>
      </c>
      <c r="Y540" s="31"/>
    </row>
    <row r="541" spans="1:25">
      <c r="A541" s="1"/>
      <c r="B541" s="16"/>
      <c r="C541" s="51" t="s">
        <v>562</v>
      </c>
      <c r="D541" s="18" t="e">
        <f>#REF!</f>
        <v>#REF!</v>
      </c>
      <c r="E541" s="14"/>
      <c r="F541" s="12"/>
      <c r="G541" s="12"/>
      <c r="H541" s="45"/>
      <c r="I541" s="71">
        <f>'DAK PUPR'!I540</f>
        <v>0</v>
      </c>
      <c r="J541" s="71">
        <f>'DAK PUPR'!J540</f>
        <v>0</v>
      </c>
      <c r="K541" s="12"/>
      <c r="L541" s="12">
        <f>'BSPS PEMDA'!D541</f>
        <v>0</v>
      </c>
      <c r="M541" s="12">
        <f>'BSPS PEMDA'!E541</f>
        <v>0</v>
      </c>
      <c r="N541" s="12">
        <f>'RUTILAHU KEMENSOS'!D540</f>
        <v>0</v>
      </c>
      <c r="O541" s="43"/>
      <c r="P541" s="8"/>
      <c r="Q541" s="8"/>
      <c r="R541" s="23"/>
      <c r="S541" s="24" t="s">
        <v>562</v>
      </c>
      <c r="T541" s="22"/>
      <c r="U541" s="22"/>
      <c r="V541" s="22"/>
      <c r="W541" s="22">
        <f t="shared" si="136"/>
        <v>0</v>
      </c>
      <c r="Y541" s="31"/>
    </row>
    <row r="542" spans="1:25">
      <c r="A542" s="1"/>
      <c r="B542" s="16"/>
      <c r="C542" s="51" t="s">
        <v>563</v>
      </c>
      <c r="D542" s="18" t="e">
        <f>#REF!</f>
        <v>#REF!</v>
      </c>
      <c r="E542" s="14"/>
      <c r="F542" s="12"/>
      <c r="G542" s="12"/>
      <c r="H542" s="45"/>
      <c r="I542" s="71">
        <f>'DAK PUPR'!I541</f>
        <v>0</v>
      </c>
      <c r="J542" s="71">
        <f>'DAK PUPR'!J541</f>
        <v>0</v>
      </c>
      <c r="K542" s="12"/>
      <c r="L542" s="12">
        <f>'BSPS PEMDA'!D542</f>
        <v>0</v>
      </c>
      <c r="M542" s="12">
        <f>'BSPS PEMDA'!E542</f>
        <v>0</v>
      </c>
      <c r="N542" s="12">
        <f>'RUTILAHU KEMENSOS'!D541</f>
        <v>0</v>
      </c>
      <c r="O542" s="43"/>
      <c r="P542" s="8"/>
      <c r="Q542" s="8"/>
      <c r="R542" s="23"/>
      <c r="S542" s="24" t="s">
        <v>563</v>
      </c>
      <c r="T542" s="22"/>
      <c r="U542" s="22"/>
      <c r="V542" s="22"/>
      <c r="W542" s="22">
        <f t="shared" si="136"/>
        <v>0</v>
      </c>
      <c r="Y542" s="31"/>
    </row>
    <row r="543" spans="1:25">
      <c r="A543" s="1"/>
      <c r="B543" s="16"/>
      <c r="C543" s="51" t="s">
        <v>564</v>
      </c>
      <c r="D543" s="18" t="e">
        <f>#REF!</f>
        <v>#REF!</v>
      </c>
      <c r="E543" s="14"/>
      <c r="F543" s="12"/>
      <c r="G543" s="12"/>
      <c r="H543" s="45"/>
      <c r="I543" s="71">
        <f>'DAK PUPR'!I542</f>
        <v>0</v>
      </c>
      <c r="J543" s="71">
        <f>'DAK PUPR'!J542</f>
        <v>0</v>
      </c>
      <c r="K543" s="12"/>
      <c r="L543" s="12">
        <f>'BSPS PEMDA'!D543</f>
        <v>0</v>
      </c>
      <c r="M543" s="12">
        <f>'BSPS PEMDA'!E543</f>
        <v>0</v>
      </c>
      <c r="N543" s="12">
        <f>'RUTILAHU KEMENSOS'!D542</f>
        <v>0</v>
      </c>
      <c r="O543" s="43"/>
      <c r="P543" s="8"/>
      <c r="Q543" s="8"/>
      <c r="R543" s="23"/>
      <c r="S543" s="24" t="s">
        <v>564</v>
      </c>
      <c r="T543" s="22"/>
      <c r="U543" s="22"/>
      <c r="V543" s="22"/>
      <c r="W543" s="22">
        <f t="shared" si="136"/>
        <v>0</v>
      </c>
      <c r="Y543" s="31"/>
    </row>
    <row r="544" spans="1:25">
      <c r="A544" s="1"/>
      <c r="B544" s="16"/>
      <c r="C544" s="51" t="s">
        <v>565</v>
      </c>
      <c r="D544" s="18" t="e">
        <f>#REF!</f>
        <v>#REF!</v>
      </c>
      <c r="E544" s="14"/>
      <c r="F544" s="12"/>
      <c r="G544" s="12"/>
      <c r="H544" s="45"/>
      <c r="I544" s="71">
        <f>'DAK PUPR'!I543</f>
        <v>0</v>
      </c>
      <c r="J544" s="71">
        <f>'DAK PUPR'!J543</f>
        <v>0</v>
      </c>
      <c r="K544" s="12"/>
      <c r="L544" s="12">
        <f>'BSPS PEMDA'!D544</f>
        <v>479</v>
      </c>
      <c r="M544" s="12">
        <f>'BSPS PEMDA'!E544</f>
        <v>0</v>
      </c>
      <c r="N544" s="12">
        <f>'RUTILAHU KEMENSOS'!D543</f>
        <v>0</v>
      </c>
      <c r="O544" s="43"/>
      <c r="P544" s="8"/>
      <c r="Q544" s="8"/>
      <c r="R544" s="23"/>
      <c r="S544" s="24" t="s">
        <v>565</v>
      </c>
      <c r="T544" s="22"/>
      <c r="U544" s="22"/>
      <c r="V544" s="22"/>
      <c r="W544" s="22">
        <f t="shared" si="136"/>
        <v>0</v>
      </c>
      <c r="Y544" s="31"/>
    </row>
    <row r="545" spans="1:25">
      <c r="A545" s="1"/>
      <c r="B545" s="16"/>
      <c r="C545" s="51" t="s">
        <v>566</v>
      </c>
      <c r="D545" s="18" t="e">
        <f>#REF!</f>
        <v>#REF!</v>
      </c>
      <c r="E545" s="14"/>
      <c r="F545" s="12"/>
      <c r="G545" s="12"/>
      <c r="H545" s="45"/>
      <c r="I545" s="71">
        <f>'DAK PUPR'!I544</f>
        <v>0</v>
      </c>
      <c r="J545" s="71">
        <f>'DAK PUPR'!J544</f>
        <v>0</v>
      </c>
      <c r="K545" s="12"/>
      <c r="L545" s="12">
        <f>'BSPS PEMDA'!D545</f>
        <v>0</v>
      </c>
      <c r="M545" s="12">
        <f>'BSPS PEMDA'!E545</f>
        <v>0</v>
      </c>
      <c r="N545" s="12">
        <f>'RUTILAHU KEMENSOS'!D544</f>
        <v>0</v>
      </c>
      <c r="O545" s="43"/>
      <c r="P545" s="8"/>
      <c r="Q545" s="8"/>
      <c r="R545" s="23"/>
      <c r="S545" s="24" t="s">
        <v>566</v>
      </c>
      <c r="T545" s="22"/>
      <c r="U545" s="22"/>
      <c r="V545" s="22"/>
      <c r="W545" s="22">
        <f t="shared" si="136"/>
        <v>0</v>
      </c>
      <c r="Y545" s="31"/>
    </row>
    <row r="546" spans="1:25">
      <c r="A546" s="1"/>
      <c r="B546" s="16"/>
      <c r="C546" s="51" t="s">
        <v>567</v>
      </c>
      <c r="D546" s="18" t="e">
        <f>#REF!</f>
        <v>#REF!</v>
      </c>
      <c r="E546" s="14"/>
      <c r="F546" s="12"/>
      <c r="G546" s="12"/>
      <c r="H546" s="45"/>
      <c r="I546" s="71">
        <f>'DAK PUPR'!I545</f>
        <v>0</v>
      </c>
      <c r="J546" s="71">
        <f>'DAK PUPR'!J545</f>
        <v>0</v>
      </c>
      <c r="K546" s="12"/>
      <c r="L546" s="12">
        <f>'BSPS PEMDA'!D546</f>
        <v>0</v>
      </c>
      <c r="M546" s="12">
        <f>'BSPS PEMDA'!E546</f>
        <v>0</v>
      </c>
      <c r="N546" s="12">
        <f>'RUTILAHU KEMENSOS'!D545</f>
        <v>0</v>
      </c>
      <c r="O546" s="43"/>
      <c r="P546" s="8"/>
      <c r="Q546" s="8"/>
      <c r="R546" s="23"/>
      <c r="S546" s="24" t="s">
        <v>567</v>
      </c>
      <c r="T546" s="22"/>
      <c r="U546" s="22"/>
      <c r="V546" s="22"/>
      <c r="W546" s="22">
        <f t="shared" si="136"/>
        <v>0</v>
      </c>
      <c r="Y546" s="31"/>
    </row>
    <row r="547" spans="1:25">
      <c r="A547" s="1"/>
      <c r="B547" s="16"/>
      <c r="C547" s="51" t="s">
        <v>568</v>
      </c>
      <c r="D547" s="18" t="e">
        <f>#REF!</f>
        <v>#REF!</v>
      </c>
      <c r="E547" s="14"/>
      <c r="F547" s="12"/>
      <c r="G547" s="12"/>
      <c r="H547" s="45"/>
      <c r="I547" s="71">
        <f>'DAK PUPR'!I546</f>
        <v>246</v>
      </c>
      <c r="J547" s="71">
        <f>'DAK PUPR'!J546</f>
        <v>0</v>
      </c>
      <c r="K547" s="12"/>
      <c r="L547" s="12">
        <f>'BSPS PEMDA'!D547</f>
        <v>0</v>
      </c>
      <c r="M547" s="12">
        <f>'BSPS PEMDA'!E547</f>
        <v>0</v>
      </c>
      <c r="N547" s="12">
        <f>'RUTILAHU KEMENSOS'!D546</f>
        <v>0</v>
      </c>
      <c r="O547" s="43"/>
      <c r="P547" s="8"/>
      <c r="Q547" s="8"/>
      <c r="R547" s="23"/>
      <c r="S547" s="24" t="s">
        <v>568</v>
      </c>
      <c r="T547" s="22"/>
      <c r="U547" s="22"/>
      <c r="V547" s="22"/>
      <c r="W547" s="22">
        <f t="shared" si="136"/>
        <v>0</v>
      </c>
      <c r="Y547" s="31"/>
    </row>
    <row r="548" spans="1:25">
      <c r="A548" s="1"/>
      <c r="B548" s="16"/>
      <c r="C548" s="51" t="s">
        <v>578</v>
      </c>
      <c r="D548" s="18" t="e">
        <f>#REF!</f>
        <v>#REF!</v>
      </c>
      <c r="E548" s="14"/>
      <c r="F548" s="12"/>
      <c r="G548" s="12"/>
      <c r="H548" s="45"/>
      <c r="I548" s="71">
        <f>'DAK PUPR'!I547</f>
        <v>0</v>
      </c>
      <c r="J548" s="71">
        <f>'DAK PUPR'!J547</f>
        <v>0</v>
      </c>
      <c r="K548" s="12"/>
      <c r="L548" s="12">
        <f>'BSPS PEMDA'!D548</f>
        <v>0</v>
      </c>
      <c r="M548" s="12">
        <f>'BSPS PEMDA'!E548</f>
        <v>0</v>
      </c>
      <c r="N548" s="12">
        <f>'RUTILAHU KEMENSOS'!D547</f>
        <v>0</v>
      </c>
      <c r="O548" s="43"/>
      <c r="P548" s="8"/>
      <c r="Q548" s="8"/>
      <c r="R548" s="23"/>
      <c r="S548" s="24" t="s">
        <v>567</v>
      </c>
      <c r="T548" s="22"/>
      <c r="U548" s="22"/>
      <c r="V548" s="22"/>
      <c r="W548" s="22">
        <f t="shared" si="136"/>
        <v>0</v>
      </c>
      <c r="Y548" s="31"/>
    </row>
    <row r="549" spans="1:25">
      <c r="A549" s="1"/>
      <c r="B549" s="16"/>
      <c r="C549" s="51" t="s">
        <v>572</v>
      </c>
      <c r="D549" s="18" t="e">
        <f>#REF!</f>
        <v>#REF!</v>
      </c>
      <c r="E549" s="14"/>
      <c r="F549" s="12"/>
      <c r="G549" s="12"/>
      <c r="H549" s="45"/>
      <c r="I549" s="71">
        <f>'DAK PUPR'!I548</f>
        <v>370</v>
      </c>
      <c r="J549" s="71">
        <f>'DAK PUPR'!J548</f>
        <v>0</v>
      </c>
      <c r="K549" s="12"/>
      <c r="L549" s="12">
        <f>'BSPS PEMDA'!D549</f>
        <v>0</v>
      </c>
      <c r="M549" s="12">
        <f>'BSPS PEMDA'!E549</f>
        <v>0</v>
      </c>
      <c r="N549" s="12">
        <f>'RUTILAHU KEMENSOS'!D548</f>
        <v>0</v>
      </c>
      <c r="O549" s="43"/>
      <c r="P549" s="8"/>
      <c r="Q549" s="8"/>
      <c r="R549" s="23"/>
      <c r="S549" s="24" t="s">
        <v>572</v>
      </c>
      <c r="T549" s="22"/>
      <c r="U549" s="22"/>
      <c r="V549" s="22"/>
      <c r="W549" s="22">
        <f t="shared" si="136"/>
        <v>0</v>
      </c>
      <c r="Y549" s="31"/>
    </row>
    <row r="550" spans="1:25">
      <c r="A550" s="1"/>
      <c r="B550" s="13"/>
      <c r="C550" s="12" t="s">
        <v>41</v>
      </c>
      <c r="D550" s="19" t="e">
        <f t="shared" ref="D550:M550" si="141">D5+D29+D63+D83+D96+D108+D126+D137+D153+D161+D169+D175+D203+D239+D248+D287+D293+D304+D315+D338+D353+D368+D382+D393+D399+D415+D429+D454+D472+D479+D486+D498+D509+D539</f>
        <v>#REF!</v>
      </c>
      <c r="E550" s="19">
        <f t="shared" si="141"/>
        <v>118</v>
      </c>
      <c r="F550" s="19">
        <f t="shared" si="141"/>
        <v>0</v>
      </c>
      <c r="G550" s="19">
        <f t="shared" si="141"/>
        <v>0</v>
      </c>
      <c r="H550" s="19">
        <f t="shared" si="141"/>
        <v>0</v>
      </c>
      <c r="I550" s="73">
        <f t="shared" si="141"/>
        <v>3454</v>
      </c>
      <c r="J550" s="73">
        <f t="shared" si="141"/>
        <v>53697</v>
      </c>
      <c r="K550" s="19">
        <f t="shared" si="141"/>
        <v>0</v>
      </c>
      <c r="L550" s="19">
        <f t="shared" ref="L550" si="142">L5+L29+L63+L83+L96+L108+L126+L137+L153+L161+L169+L175+L203+L239+L248+L287+L293+L304+L315+L338+L353+L368+L382+L393+L399+L415+L429+L454+L472+L479+L486+L498+L509+L539</f>
        <v>22881</v>
      </c>
      <c r="M550" s="19">
        <f t="shared" si="141"/>
        <v>113670</v>
      </c>
      <c r="N550" s="19">
        <f t="shared" ref="N550" si="143">N5+N29+N63+N83+N96+N108+N126+N137+N153+N161+N169+N175+N203+N239+N248+N287+N293+N304+N315+N338+N353+N368+N382+N393+N399+N415+N429+N454+N472+N479+N486+N498+N509+N539</f>
        <v>0</v>
      </c>
      <c r="O550" s="19" t="e">
        <f>SUM(O5:O539)</f>
        <v>#REF!</v>
      </c>
      <c r="P550" s="5"/>
      <c r="Q550" s="5"/>
      <c r="R550" s="20"/>
      <c r="S550" s="22" t="s">
        <v>41</v>
      </c>
      <c r="T550" s="25">
        <f t="shared" ref="T550:W550" si="144">SUM(T5:T539)</f>
        <v>0</v>
      </c>
      <c r="U550" s="26">
        <f t="shared" si="144"/>
        <v>0</v>
      </c>
      <c r="V550" s="25">
        <f t="shared" si="144"/>
        <v>0</v>
      </c>
      <c r="W550" s="25">
        <f t="shared" si="144"/>
        <v>0</v>
      </c>
      <c r="Y550" s="31" t="e">
        <f>SUM(Y5:Y539)</f>
        <v>#REF!</v>
      </c>
    </row>
    <row r="551" spans="1:25">
      <c r="A551" s="1"/>
      <c r="B551" s="2"/>
      <c r="C551" s="1"/>
      <c r="E551" s="1"/>
      <c r="F551" s="7"/>
      <c r="U551" s="6"/>
      <c r="V551" s="7"/>
      <c r="Y551" s="29"/>
    </row>
    <row r="552" spans="1:25">
      <c r="A552" s="1"/>
      <c r="B552" s="2"/>
      <c r="C552" s="1"/>
      <c r="E552" s="1"/>
      <c r="Y552" s="29"/>
    </row>
    <row r="553" spans="1:25">
      <c r="A553" s="1"/>
      <c r="B553" s="2"/>
      <c r="C553" s="1"/>
      <c r="E553" s="1"/>
    </row>
    <row r="558" spans="1:25">
      <c r="R558" s="57" t="s">
        <v>36</v>
      </c>
      <c r="S558" s="57" t="s">
        <v>52</v>
      </c>
      <c r="T558" s="57"/>
      <c r="U558" s="57"/>
      <c r="V558" s="57"/>
    </row>
    <row r="559" spans="1:25">
      <c r="R559" s="57"/>
      <c r="S559" s="57" t="s">
        <v>53</v>
      </c>
      <c r="T559" s="57"/>
      <c r="U559" s="57"/>
      <c r="V559" s="57"/>
    </row>
    <row r="560" spans="1:25">
      <c r="R560" s="57"/>
      <c r="S560" s="57" t="s">
        <v>54</v>
      </c>
      <c r="T560" s="57"/>
      <c r="U560" s="57"/>
      <c r="V560" s="57"/>
    </row>
    <row r="561" spans="18:22">
      <c r="R561" s="57"/>
      <c r="S561" s="57"/>
      <c r="T561" s="57"/>
      <c r="U561" s="57"/>
      <c r="V561" s="57"/>
    </row>
    <row r="562" spans="18:22">
      <c r="R562" s="57" t="s">
        <v>55</v>
      </c>
      <c r="S562" s="57" t="s">
        <v>42</v>
      </c>
      <c r="T562" s="57"/>
      <c r="U562" s="57"/>
      <c r="V562" s="57"/>
    </row>
    <row r="563" spans="18:22">
      <c r="R563" s="57"/>
      <c r="S563" s="57" t="s">
        <v>56</v>
      </c>
      <c r="T563" s="57"/>
      <c r="U563" s="57"/>
      <c r="V563" s="57"/>
    </row>
    <row r="564" spans="18:22">
      <c r="R564" s="57"/>
      <c r="S564" s="57" t="s">
        <v>39</v>
      </c>
      <c r="T564" s="57"/>
      <c r="U564" s="57"/>
      <c r="V564" s="57"/>
    </row>
    <row r="565" spans="18:22">
      <c r="R565" s="57"/>
      <c r="S565" s="57" t="s">
        <v>38</v>
      </c>
      <c r="T565" s="57"/>
      <c r="U565" s="57"/>
      <c r="V565" s="57"/>
    </row>
    <row r="566" spans="18:22">
      <c r="R566" s="57"/>
      <c r="S566" s="57"/>
      <c r="T566" s="57"/>
      <c r="U566" s="57"/>
      <c r="V566" s="57"/>
    </row>
    <row r="567" spans="18:22">
      <c r="R567" s="57"/>
      <c r="S567" s="57" t="s">
        <v>50</v>
      </c>
      <c r="T567" s="57"/>
      <c r="U567" s="57"/>
      <c r="V567" s="57"/>
    </row>
    <row r="568" spans="18:22">
      <c r="R568" s="57"/>
      <c r="S568" s="57" t="s">
        <v>59</v>
      </c>
      <c r="T568" s="57"/>
      <c r="U568" s="57"/>
      <c r="V568" s="57"/>
    </row>
    <row r="569" spans="18:22">
      <c r="R569" s="57"/>
      <c r="S569" s="57" t="s">
        <v>57</v>
      </c>
      <c r="T569" s="57"/>
      <c r="U569" s="57"/>
      <c r="V569" s="57"/>
    </row>
    <row r="570" spans="18:22">
      <c r="R570" s="57"/>
      <c r="S570" s="57" t="s">
        <v>58</v>
      </c>
      <c r="T570" s="57"/>
      <c r="U570" s="57"/>
      <c r="V570" s="57"/>
    </row>
    <row r="571" spans="18:22">
      <c r="R571" s="57"/>
      <c r="S571" s="57"/>
      <c r="T571" s="57"/>
      <c r="U571" s="57"/>
      <c r="V571" s="57"/>
    </row>
    <row r="572" spans="18:22">
      <c r="R572" s="58"/>
      <c r="S572" s="58"/>
      <c r="T572" s="58"/>
      <c r="U572" s="58"/>
      <c r="V572" s="58"/>
    </row>
    <row r="573" spans="18:22">
      <c r="R573" s="58"/>
      <c r="S573" s="58"/>
      <c r="T573" s="58"/>
      <c r="U573" s="58"/>
      <c r="V573" s="58"/>
    </row>
    <row r="574" spans="18:22">
      <c r="R574" s="58"/>
      <c r="S574" s="58" t="s">
        <v>50</v>
      </c>
      <c r="T574" s="58"/>
      <c r="U574" s="58"/>
      <c r="V574" s="58"/>
    </row>
    <row r="575" spans="18:22">
      <c r="R575" s="58"/>
      <c r="S575" s="58" t="s">
        <v>51</v>
      </c>
      <c r="T575" s="58"/>
      <c r="U575" s="58"/>
      <c r="V575" s="58"/>
    </row>
    <row r="576" spans="18:22">
      <c r="R576" s="58"/>
      <c r="S576" s="58" t="s">
        <v>40</v>
      </c>
      <c r="T576" s="58"/>
      <c r="U576" s="58"/>
      <c r="V576" s="58"/>
    </row>
    <row r="577" spans="18:22">
      <c r="R577" s="59"/>
      <c r="S577" s="59"/>
      <c r="T577" s="59"/>
      <c r="U577" s="59"/>
      <c r="V577" s="59"/>
    </row>
  </sheetData>
  <mergeCells count="3">
    <mergeCell ref="R1:W1"/>
    <mergeCell ref="I3:J3"/>
    <mergeCell ref="L3:M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9" fitToHeight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E549"/>
  <sheetViews>
    <sheetView zoomScale="120" zoomScaleNormal="120" workbookViewId="0">
      <pane xSplit="3" ySplit="4" topLeftCell="D534" activePane="bottomRight" state="frozen"/>
      <selection pane="topRight" activeCell="D1" sqref="D1"/>
      <selection pane="bottomLeft" activeCell="A5" sqref="A5"/>
      <selection pane="bottomRight" activeCell="G545" sqref="G545"/>
    </sheetView>
  </sheetViews>
  <sheetFormatPr defaultRowHeight="15"/>
  <cols>
    <col min="2" max="2" width="6.5703125" customWidth="1"/>
    <col min="3" max="3" width="42.28515625" bestFit="1" customWidth="1"/>
  </cols>
  <sheetData>
    <row r="1" spans="2:5" ht="15" customHeight="1"/>
    <row r="3" spans="2:5" ht="15" customHeight="1">
      <c r="B3" s="13" t="s">
        <v>34</v>
      </c>
      <c r="C3" s="14" t="s">
        <v>35</v>
      </c>
      <c r="D3" s="80" t="s">
        <v>569</v>
      </c>
      <c r="E3" s="81"/>
    </row>
    <row r="4" spans="2:5" ht="15" customHeight="1">
      <c r="B4" s="13"/>
      <c r="C4" s="14"/>
      <c r="D4" s="12" t="s">
        <v>38</v>
      </c>
      <c r="E4" s="12" t="s">
        <v>39</v>
      </c>
    </row>
    <row r="5" spans="2:5" ht="15" customHeight="1">
      <c r="B5" s="52">
        <v>1</v>
      </c>
      <c r="C5" s="53" t="s">
        <v>0</v>
      </c>
      <c r="D5" s="54">
        <f t="shared" ref="D5:E5" si="0">SUM(D6:D28)</f>
        <v>0</v>
      </c>
      <c r="E5" s="54">
        <f t="shared" si="0"/>
        <v>0</v>
      </c>
    </row>
    <row r="6" spans="2:5">
      <c r="B6" s="16"/>
      <c r="C6" s="51" t="s">
        <v>60</v>
      </c>
      <c r="D6" s="12"/>
      <c r="E6" s="12"/>
    </row>
    <row r="7" spans="2:5" ht="15" customHeight="1">
      <c r="B7" s="16"/>
      <c r="C7" s="51" t="s">
        <v>61</v>
      </c>
      <c r="D7" s="12"/>
      <c r="E7" s="12"/>
    </row>
    <row r="8" spans="2:5" ht="15" customHeight="1">
      <c r="B8" s="16"/>
      <c r="C8" s="51" t="s">
        <v>62</v>
      </c>
      <c r="D8" s="12"/>
      <c r="E8" s="12"/>
    </row>
    <row r="9" spans="2:5" ht="15" customHeight="1">
      <c r="B9" s="16"/>
      <c r="C9" s="51" t="s">
        <v>63</v>
      </c>
      <c r="D9" s="12"/>
      <c r="E9" s="12"/>
    </row>
    <row r="10" spans="2:5">
      <c r="B10" s="16"/>
      <c r="C10" s="51" t="s">
        <v>64</v>
      </c>
      <c r="D10" s="12"/>
      <c r="E10" s="12"/>
    </row>
    <row r="11" spans="2:5" ht="15" customHeight="1">
      <c r="B11" s="16"/>
      <c r="C11" s="51" t="s">
        <v>65</v>
      </c>
      <c r="D11" s="12"/>
      <c r="E11" s="12"/>
    </row>
    <row r="12" spans="2:5" ht="15" customHeight="1">
      <c r="B12" s="16"/>
      <c r="C12" s="51" t="s">
        <v>66</v>
      </c>
      <c r="D12" s="12"/>
      <c r="E12" s="12"/>
    </row>
    <row r="13" spans="2:5" ht="15" customHeight="1">
      <c r="B13" s="16"/>
      <c r="C13" s="51" t="s">
        <v>67</v>
      </c>
      <c r="D13" s="12"/>
      <c r="E13" s="12"/>
    </row>
    <row r="14" spans="2:5" ht="15" customHeight="1">
      <c r="B14" s="16"/>
      <c r="C14" s="51" t="s">
        <v>68</v>
      </c>
      <c r="D14" s="12"/>
      <c r="E14" s="12"/>
    </row>
    <row r="15" spans="2:5" ht="15" customHeight="1">
      <c r="B15" s="16"/>
      <c r="C15" s="51" t="s">
        <v>69</v>
      </c>
      <c r="D15" s="12"/>
      <c r="E15" s="12"/>
    </row>
    <row r="16" spans="2:5" ht="15" customHeight="1">
      <c r="B16" s="16"/>
      <c r="C16" s="51" t="s">
        <v>70</v>
      </c>
      <c r="D16" s="12"/>
      <c r="E16" s="12"/>
    </row>
    <row r="17" spans="2:5" ht="15" customHeight="1">
      <c r="B17" s="16"/>
      <c r="C17" s="51" t="s">
        <v>71</v>
      </c>
      <c r="D17" s="12"/>
      <c r="E17" s="12"/>
    </row>
    <row r="18" spans="2:5" ht="15" customHeight="1">
      <c r="B18" s="16"/>
      <c r="C18" s="51" t="s">
        <v>72</v>
      </c>
      <c r="D18" s="12"/>
      <c r="E18" s="12"/>
    </row>
    <row r="19" spans="2:5">
      <c r="B19" s="16"/>
      <c r="C19" s="51" t="s">
        <v>73</v>
      </c>
      <c r="D19" s="12"/>
      <c r="E19" s="12"/>
    </row>
    <row r="20" spans="2:5">
      <c r="B20" s="16"/>
      <c r="C20" s="51" t="s">
        <v>74</v>
      </c>
      <c r="D20" s="12"/>
      <c r="E20" s="12"/>
    </row>
    <row r="21" spans="2:5" ht="15" customHeight="1">
      <c r="B21" s="16"/>
      <c r="C21" s="51" t="s">
        <v>75</v>
      </c>
      <c r="D21" s="12"/>
      <c r="E21" s="12"/>
    </row>
    <row r="22" spans="2:5">
      <c r="B22" s="16"/>
      <c r="C22" s="51" t="s">
        <v>76</v>
      </c>
      <c r="D22" s="12"/>
      <c r="E22" s="12"/>
    </row>
    <row r="23" spans="2:5">
      <c r="B23" s="16"/>
      <c r="C23" s="51" t="s">
        <v>77</v>
      </c>
      <c r="D23" s="12"/>
      <c r="E23" s="12"/>
    </row>
    <row r="24" spans="2:5" ht="15" customHeight="1">
      <c r="B24" s="16"/>
      <c r="C24" s="51" t="s">
        <v>78</v>
      </c>
      <c r="D24" s="12"/>
      <c r="E24" s="12"/>
    </row>
    <row r="25" spans="2:5">
      <c r="B25" s="16"/>
      <c r="C25" s="51" t="s">
        <v>79</v>
      </c>
      <c r="D25" s="12"/>
      <c r="E25" s="12"/>
    </row>
    <row r="26" spans="2:5" ht="15" customHeight="1">
      <c r="B26" s="16"/>
      <c r="C26" s="51" t="s">
        <v>80</v>
      </c>
      <c r="D26" s="12"/>
      <c r="E26" s="12"/>
    </row>
    <row r="27" spans="2:5" ht="15" customHeight="1">
      <c r="B27" s="16"/>
      <c r="C27" s="51" t="s">
        <v>81</v>
      </c>
      <c r="D27" s="12"/>
      <c r="E27" s="12"/>
    </row>
    <row r="28" spans="2:5">
      <c r="B28" s="16"/>
      <c r="C28" s="51" t="s">
        <v>82</v>
      </c>
      <c r="D28" s="12"/>
      <c r="E28" s="12"/>
    </row>
    <row r="29" spans="2:5">
      <c r="B29" s="52">
        <v>2</v>
      </c>
      <c r="C29" s="53" t="s">
        <v>1</v>
      </c>
      <c r="D29" s="54">
        <f t="shared" ref="D29:E29" si="1">SUM(D30:D62)</f>
        <v>0</v>
      </c>
      <c r="E29" s="54">
        <f t="shared" si="1"/>
        <v>0</v>
      </c>
    </row>
    <row r="30" spans="2:5" ht="15" customHeight="1">
      <c r="B30" s="16"/>
      <c r="C30" s="17" t="s">
        <v>83</v>
      </c>
      <c r="D30" s="12"/>
      <c r="E30" s="12"/>
    </row>
    <row r="31" spans="2:5">
      <c r="B31" s="16"/>
      <c r="C31" s="17" t="s">
        <v>84</v>
      </c>
      <c r="D31" s="12"/>
      <c r="E31" s="12"/>
    </row>
    <row r="32" spans="2:5">
      <c r="B32" s="16"/>
      <c r="C32" s="17" t="s">
        <v>85</v>
      </c>
      <c r="D32" s="12"/>
      <c r="E32" s="12"/>
    </row>
    <row r="33" spans="2:5" ht="15" customHeight="1">
      <c r="B33" s="16"/>
      <c r="C33" s="17" t="s">
        <v>86</v>
      </c>
      <c r="D33" s="12"/>
      <c r="E33" s="12"/>
    </row>
    <row r="34" spans="2:5" ht="15" customHeight="1">
      <c r="B34" s="16"/>
      <c r="C34" s="17" t="s">
        <v>87</v>
      </c>
      <c r="D34" s="12"/>
      <c r="E34" s="12"/>
    </row>
    <row r="35" spans="2:5" ht="15" customHeight="1">
      <c r="B35" s="16"/>
      <c r="C35" s="17" t="s">
        <v>88</v>
      </c>
      <c r="D35" s="12"/>
      <c r="E35" s="12"/>
    </row>
    <row r="36" spans="2:5">
      <c r="B36" s="16"/>
      <c r="C36" s="17" t="s">
        <v>89</v>
      </c>
      <c r="D36" s="12"/>
      <c r="E36" s="12"/>
    </row>
    <row r="37" spans="2:5">
      <c r="B37" s="16"/>
      <c r="C37" s="17" t="s">
        <v>90</v>
      </c>
      <c r="D37" s="12"/>
      <c r="E37" s="12"/>
    </row>
    <row r="38" spans="2:5" ht="15" customHeight="1">
      <c r="B38" s="16"/>
      <c r="C38" s="17" t="s">
        <v>91</v>
      </c>
      <c r="D38" s="12"/>
      <c r="E38" s="12"/>
    </row>
    <row r="39" spans="2:5">
      <c r="B39" s="16"/>
      <c r="C39" s="17" t="s">
        <v>92</v>
      </c>
      <c r="D39" s="12"/>
      <c r="E39" s="12"/>
    </row>
    <row r="40" spans="2:5">
      <c r="B40" s="16"/>
      <c r="C40" s="17" t="s">
        <v>93</v>
      </c>
      <c r="D40" s="12"/>
      <c r="E40" s="12"/>
    </row>
    <row r="41" spans="2:5">
      <c r="B41" s="16"/>
      <c r="C41" s="17" t="s">
        <v>94</v>
      </c>
      <c r="D41" s="12"/>
      <c r="E41" s="12"/>
    </row>
    <row r="42" spans="2:5">
      <c r="B42" s="16"/>
      <c r="C42" s="17" t="s">
        <v>95</v>
      </c>
      <c r="D42" s="12"/>
      <c r="E42" s="12"/>
    </row>
    <row r="43" spans="2:5">
      <c r="B43" s="16"/>
      <c r="C43" s="17" t="s">
        <v>96</v>
      </c>
      <c r="D43" s="12"/>
      <c r="E43" s="12"/>
    </row>
    <row r="44" spans="2:5">
      <c r="B44" s="16"/>
      <c r="C44" s="17" t="s">
        <v>97</v>
      </c>
      <c r="D44" s="12"/>
      <c r="E44" s="12"/>
    </row>
    <row r="45" spans="2:5">
      <c r="B45" s="16"/>
      <c r="C45" s="17" t="s">
        <v>98</v>
      </c>
      <c r="D45" s="12"/>
      <c r="E45" s="12"/>
    </row>
    <row r="46" spans="2:5">
      <c r="B46" s="16"/>
      <c r="C46" s="17" t="s">
        <v>99</v>
      </c>
      <c r="D46" s="12"/>
      <c r="E46" s="12"/>
    </row>
    <row r="47" spans="2:5">
      <c r="B47" s="16"/>
      <c r="C47" s="17" t="s">
        <v>100</v>
      </c>
      <c r="D47" s="12"/>
      <c r="E47" s="12"/>
    </row>
    <row r="48" spans="2:5">
      <c r="B48" s="16"/>
      <c r="C48" s="17" t="s">
        <v>101</v>
      </c>
      <c r="D48" s="12"/>
      <c r="E48" s="12"/>
    </row>
    <row r="49" spans="2:5">
      <c r="B49" s="16"/>
      <c r="C49" s="17" t="s">
        <v>102</v>
      </c>
      <c r="D49" s="12"/>
      <c r="E49" s="12"/>
    </row>
    <row r="50" spans="2:5">
      <c r="B50" s="16"/>
      <c r="C50" s="17" t="s">
        <v>103</v>
      </c>
      <c r="D50" s="12"/>
      <c r="E50" s="12"/>
    </row>
    <row r="51" spans="2:5">
      <c r="B51" s="16"/>
      <c r="C51" s="17" t="s">
        <v>104</v>
      </c>
      <c r="D51" s="12"/>
      <c r="E51" s="12"/>
    </row>
    <row r="52" spans="2:5">
      <c r="B52" s="16"/>
      <c r="C52" s="17" t="s">
        <v>105</v>
      </c>
      <c r="D52" s="12"/>
      <c r="E52" s="12"/>
    </row>
    <row r="53" spans="2:5">
      <c r="B53" s="16"/>
      <c r="C53" s="17" t="s">
        <v>106</v>
      </c>
      <c r="D53" s="12"/>
      <c r="E53" s="12"/>
    </row>
    <row r="54" spans="2:5">
      <c r="B54" s="16"/>
      <c r="C54" s="17" t="s">
        <v>107</v>
      </c>
      <c r="D54" s="12"/>
      <c r="E54" s="12"/>
    </row>
    <row r="55" spans="2:5">
      <c r="B55" s="16"/>
      <c r="C55" s="17" t="s">
        <v>108</v>
      </c>
      <c r="D55" s="12"/>
      <c r="E55" s="12"/>
    </row>
    <row r="56" spans="2:5">
      <c r="B56" s="16"/>
      <c r="C56" s="17" t="s">
        <v>109</v>
      </c>
      <c r="D56" s="12"/>
      <c r="E56" s="12"/>
    </row>
    <row r="57" spans="2:5">
      <c r="B57" s="16"/>
      <c r="C57" s="17" t="s">
        <v>110</v>
      </c>
      <c r="D57" s="12"/>
      <c r="E57" s="12"/>
    </row>
    <row r="58" spans="2:5">
      <c r="B58" s="16"/>
      <c r="C58" s="17" t="s">
        <v>111</v>
      </c>
      <c r="D58" s="12"/>
      <c r="E58" s="12"/>
    </row>
    <row r="59" spans="2:5">
      <c r="B59" s="16"/>
      <c r="C59" s="17" t="s">
        <v>112</v>
      </c>
      <c r="D59" s="12"/>
      <c r="E59" s="12"/>
    </row>
    <row r="60" spans="2:5">
      <c r="B60" s="16"/>
      <c r="C60" s="17" t="s">
        <v>113</v>
      </c>
      <c r="D60" s="12"/>
      <c r="E60" s="12"/>
    </row>
    <row r="61" spans="2:5">
      <c r="B61" s="16"/>
      <c r="C61" s="17" t="s">
        <v>114</v>
      </c>
      <c r="D61" s="12"/>
      <c r="E61" s="12"/>
    </row>
    <row r="62" spans="2:5">
      <c r="B62" s="16"/>
      <c r="C62" s="17" t="s">
        <v>115</v>
      </c>
      <c r="D62" s="12"/>
      <c r="E62" s="12"/>
    </row>
    <row r="63" spans="2:5">
      <c r="B63" s="52">
        <v>3</v>
      </c>
      <c r="C63" s="53" t="s">
        <v>2</v>
      </c>
      <c r="D63" s="54">
        <f t="shared" ref="D63:E63" si="2">SUM(D64:D82)</f>
        <v>0</v>
      </c>
      <c r="E63" s="54">
        <f t="shared" si="2"/>
        <v>0</v>
      </c>
    </row>
    <row r="64" spans="2:5">
      <c r="B64" s="16"/>
      <c r="C64" s="51" t="s">
        <v>116</v>
      </c>
      <c r="D64" s="12"/>
      <c r="E64" s="12"/>
    </row>
    <row r="65" spans="2:5">
      <c r="B65" s="16"/>
      <c r="C65" s="51" t="s">
        <v>117</v>
      </c>
      <c r="D65" s="12"/>
      <c r="E65" s="12"/>
    </row>
    <row r="66" spans="2:5">
      <c r="B66" s="16"/>
      <c r="C66" s="51" t="s">
        <v>118</v>
      </c>
      <c r="D66" s="12"/>
      <c r="E66" s="12"/>
    </row>
    <row r="67" spans="2:5">
      <c r="B67" s="16"/>
      <c r="C67" s="17" t="s">
        <v>119</v>
      </c>
      <c r="D67" s="12"/>
      <c r="E67" s="12"/>
    </row>
    <row r="68" spans="2:5">
      <c r="B68" s="16"/>
      <c r="C68" s="51" t="s">
        <v>120</v>
      </c>
      <c r="D68" s="12"/>
      <c r="E68" s="12"/>
    </row>
    <row r="69" spans="2:5">
      <c r="B69" s="16"/>
      <c r="C69" s="51" t="s">
        <v>121</v>
      </c>
      <c r="D69" s="12"/>
      <c r="E69" s="12"/>
    </row>
    <row r="70" spans="2:5">
      <c r="B70" s="16"/>
      <c r="C70" s="17" t="s">
        <v>122</v>
      </c>
      <c r="D70" s="12"/>
      <c r="E70" s="12"/>
    </row>
    <row r="71" spans="2:5">
      <c r="B71" s="16"/>
      <c r="C71" s="17" t="s">
        <v>123</v>
      </c>
      <c r="D71" s="12"/>
      <c r="E71" s="12"/>
    </row>
    <row r="72" spans="2:5">
      <c r="B72" s="16"/>
      <c r="C72" s="51" t="s">
        <v>124</v>
      </c>
      <c r="D72" s="12"/>
      <c r="E72" s="12"/>
    </row>
    <row r="73" spans="2:5">
      <c r="B73" s="16"/>
      <c r="C73" s="51" t="s">
        <v>125</v>
      </c>
      <c r="D73" s="12"/>
      <c r="E73" s="12"/>
    </row>
    <row r="74" spans="2:5">
      <c r="B74" s="16"/>
      <c r="C74" s="51" t="s">
        <v>126</v>
      </c>
      <c r="D74" s="12"/>
      <c r="E74" s="12"/>
    </row>
    <row r="75" spans="2:5">
      <c r="B75" s="16"/>
      <c r="C75" s="51" t="s">
        <v>127</v>
      </c>
      <c r="D75" s="12"/>
      <c r="E75" s="12"/>
    </row>
    <row r="76" spans="2:5">
      <c r="B76" s="16"/>
      <c r="C76" s="51" t="s">
        <v>128</v>
      </c>
      <c r="D76" s="12"/>
      <c r="E76" s="12"/>
    </row>
    <row r="77" spans="2:5">
      <c r="B77" s="16"/>
      <c r="C77" s="51" t="s">
        <v>129</v>
      </c>
      <c r="D77" s="12"/>
      <c r="E77" s="12"/>
    </row>
    <row r="78" spans="2:5">
      <c r="B78" s="16"/>
      <c r="C78" s="51" t="s">
        <v>130</v>
      </c>
      <c r="D78" s="12"/>
      <c r="E78" s="12"/>
    </row>
    <row r="79" spans="2:5">
      <c r="B79" s="16"/>
      <c r="C79" s="51" t="s">
        <v>131</v>
      </c>
      <c r="D79" s="12"/>
      <c r="E79" s="12"/>
    </row>
    <row r="80" spans="2:5">
      <c r="B80" s="16"/>
      <c r="C80" s="51" t="s">
        <v>132</v>
      </c>
      <c r="D80" s="12"/>
      <c r="E80" s="12"/>
    </row>
    <row r="81" spans="2:5">
      <c r="B81" s="16"/>
      <c r="C81" s="51" t="s">
        <v>133</v>
      </c>
      <c r="D81" s="12"/>
      <c r="E81" s="12"/>
    </row>
    <row r="82" spans="2:5">
      <c r="B82" s="16"/>
      <c r="C82" s="51" t="s">
        <v>134</v>
      </c>
      <c r="D82" s="12"/>
      <c r="E82" s="12"/>
    </row>
    <row r="83" spans="2:5">
      <c r="B83" s="52">
        <v>4</v>
      </c>
      <c r="C83" s="53" t="s">
        <v>3</v>
      </c>
      <c r="D83" s="54">
        <f t="shared" ref="D83:E83" si="3">SUM(D84:D95)</f>
        <v>0</v>
      </c>
      <c r="E83" s="54">
        <f t="shared" si="3"/>
        <v>0</v>
      </c>
    </row>
    <row r="84" spans="2:5">
      <c r="B84" s="16"/>
      <c r="C84" s="51" t="s">
        <v>135</v>
      </c>
      <c r="D84" s="12"/>
      <c r="E84" s="12"/>
    </row>
    <row r="85" spans="2:5">
      <c r="B85" s="16"/>
      <c r="C85" s="51" t="s">
        <v>136</v>
      </c>
      <c r="D85" s="12"/>
      <c r="E85" s="12"/>
    </row>
    <row r="86" spans="2:5">
      <c r="B86" s="16"/>
      <c r="C86" s="51" t="s">
        <v>137</v>
      </c>
      <c r="D86" s="12"/>
      <c r="E86" s="12"/>
    </row>
    <row r="87" spans="2:5">
      <c r="B87" s="16"/>
      <c r="C87" s="51" t="s">
        <v>138</v>
      </c>
      <c r="D87" s="12"/>
      <c r="E87" s="12"/>
    </row>
    <row r="88" spans="2:5">
      <c r="B88" s="16"/>
      <c r="C88" s="51" t="s">
        <v>139</v>
      </c>
      <c r="D88" s="12"/>
      <c r="E88" s="12"/>
    </row>
    <row r="89" spans="2:5">
      <c r="B89" s="16"/>
      <c r="C89" s="51" t="s">
        <v>140</v>
      </c>
      <c r="D89" s="12"/>
      <c r="E89" s="12"/>
    </row>
    <row r="90" spans="2:5">
      <c r="B90" s="16"/>
      <c r="C90" s="51" t="s">
        <v>141</v>
      </c>
      <c r="D90" s="12"/>
      <c r="E90" s="12"/>
    </row>
    <row r="91" spans="2:5">
      <c r="B91" s="16"/>
      <c r="C91" s="51" t="s">
        <v>142</v>
      </c>
      <c r="D91" s="12"/>
      <c r="E91" s="12"/>
    </row>
    <row r="92" spans="2:5">
      <c r="B92" s="16"/>
      <c r="C92" s="51" t="s">
        <v>143</v>
      </c>
      <c r="D92" s="12"/>
      <c r="E92" s="12"/>
    </row>
    <row r="93" spans="2:5">
      <c r="B93" s="16"/>
      <c r="C93" s="51" t="s">
        <v>144</v>
      </c>
      <c r="D93" s="12"/>
      <c r="E93" s="12"/>
    </row>
    <row r="94" spans="2:5">
      <c r="B94" s="16"/>
      <c r="C94" s="51" t="s">
        <v>145</v>
      </c>
      <c r="D94" s="12"/>
      <c r="E94" s="12"/>
    </row>
    <row r="95" spans="2:5">
      <c r="B95" s="16"/>
      <c r="C95" s="51" t="s">
        <v>146</v>
      </c>
      <c r="D95" s="12"/>
      <c r="E95" s="12"/>
    </row>
    <row r="96" spans="2:5">
      <c r="B96" s="52">
        <v>5</v>
      </c>
      <c r="C96" s="53" t="s">
        <v>4</v>
      </c>
      <c r="D96" s="54">
        <f t="shared" ref="D96:E96" si="4">SUM(D97:D107)</f>
        <v>0</v>
      </c>
      <c r="E96" s="54">
        <f t="shared" si="4"/>
        <v>0</v>
      </c>
    </row>
    <row r="97" spans="2:5">
      <c r="B97" s="16"/>
      <c r="C97" s="51" t="s">
        <v>147</v>
      </c>
      <c r="D97" s="12"/>
      <c r="E97" s="12"/>
    </row>
    <row r="98" spans="2:5">
      <c r="B98" s="16"/>
      <c r="C98" s="51" t="s">
        <v>148</v>
      </c>
      <c r="D98" s="12"/>
      <c r="E98" s="12"/>
    </row>
    <row r="99" spans="2:5">
      <c r="B99" s="16"/>
      <c r="C99" s="51" t="s">
        <v>149</v>
      </c>
      <c r="D99" s="12"/>
      <c r="E99" s="12"/>
    </row>
    <row r="100" spans="2:5">
      <c r="B100" s="16"/>
      <c r="C100" s="51" t="s">
        <v>150</v>
      </c>
      <c r="D100" s="12"/>
      <c r="E100" s="12"/>
    </row>
    <row r="101" spans="2:5">
      <c r="B101" s="16"/>
      <c r="C101" s="51" t="s">
        <v>151</v>
      </c>
      <c r="D101" s="12"/>
      <c r="E101" s="12"/>
    </row>
    <row r="102" spans="2:5">
      <c r="B102" s="16"/>
      <c r="C102" s="51" t="s">
        <v>152</v>
      </c>
      <c r="D102" s="12"/>
      <c r="E102" s="12"/>
    </row>
    <row r="103" spans="2:5">
      <c r="B103" s="16"/>
      <c r="C103" s="51" t="s">
        <v>153</v>
      </c>
      <c r="D103" s="12"/>
      <c r="E103" s="12"/>
    </row>
    <row r="104" spans="2:5">
      <c r="B104" s="16"/>
      <c r="C104" s="51" t="s">
        <v>154</v>
      </c>
      <c r="D104" s="12"/>
      <c r="E104" s="12"/>
    </row>
    <row r="105" spans="2:5">
      <c r="B105" s="16"/>
      <c r="C105" s="51" t="s">
        <v>155</v>
      </c>
      <c r="D105" s="12"/>
      <c r="E105" s="12"/>
    </row>
    <row r="106" spans="2:5">
      <c r="B106" s="16"/>
      <c r="C106" s="51" t="s">
        <v>156</v>
      </c>
      <c r="D106" s="12"/>
      <c r="E106" s="12"/>
    </row>
    <row r="107" spans="2:5">
      <c r="B107" s="16"/>
      <c r="C107" s="51" t="s">
        <v>157</v>
      </c>
      <c r="D107" s="12"/>
      <c r="E107" s="12"/>
    </row>
    <row r="108" spans="2:5">
      <c r="B108" s="52">
        <v>6</v>
      </c>
      <c r="C108" s="53" t="s">
        <v>5</v>
      </c>
      <c r="D108" s="54">
        <f t="shared" ref="D108:E108" si="5">SUM(D109:D125)</f>
        <v>0</v>
      </c>
      <c r="E108" s="54">
        <f t="shared" si="5"/>
        <v>0</v>
      </c>
    </row>
    <row r="109" spans="2:5">
      <c r="B109" s="16"/>
      <c r="C109" s="51" t="s">
        <v>158</v>
      </c>
      <c r="D109" s="12"/>
      <c r="E109" s="12"/>
    </row>
    <row r="110" spans="2:5">
      <c r="B110" s="16"/>
      <c r="C110" s="51" t="s">
        <v>159</v>
      </c>
      <c r="D110" s="12"/>
      <c r="E110" s="12"/>
    </row>
    <row r="111" spans="2:5">
      <c r="B111" s="16"/>
      <c r="C111" s="51" t="s">
        <v>160</v>
      </c>
      <c r="D111" s="12"/>
      <c r="E111" s="12"/>
    </row>
    <row r="112" spans="2:5">
      <c r="B112" s="16"/>
      <c r="C112" s="51" t="s">
        <v>161</v>
      </c>
      <c r="D112" s="12"/>
      <c r="E112" s="12"/>
    </row>
    <row r="113" spans="2:5">
      <c r="B113" s="16"/>
      <c r="C113" s="51" t="s">
        <v>162</v>
      </c>
      <c r="D113" s="12"/>
      <c r="E113" s="12"/>
    </row>
    <row r="114" spans="2:5">
      <c r="B114" s="16"/>
      <c r="C114" s="51" t="s">
        <v>163</v>
      </c>
      <c r="D114" s="12"/>
      <c r="E114" s="12"/>
    </row>
    <row r="115" spans="2:5">
      <c r="B115" s="16"/>
      <c r="C115" s="51" t="s">
        <v>164</v>
      </c>
      <c r="D115" s="12"/>
      <c r="E115" s="12"/>
    </row>
    <row r="116" spans="2:5">
      <c r="B116" s="16"/>
      <c r="C116" s="51" t="s">
        <v>165</v>
      </c>
      <c r="D116" s="12"/>
      <c r="E116" s="12"/>
    </row>
    <row r="117" spans="2:5">
      <c r="B117" s="16"/>
      <c r="C117" s="51" t="s">
        <v>166</v>
      </c>
      <c r="D117" s="12"/>
      <c r="E117" s="12"/>
    </row>
    <row r="118" spans="2:5">
      <c r="B118" s="16"/>
      <c r="C118" s="51" t="s">
        <v>167</v>
      </c>
      <c r="D118" s="12"/>
      <c r="E118" s="12"/>
    </row>
    <row r="119" spans="2:5">
      <c r="B119" s="16"/>
      <c r="C119" s="51" t="s">
        <v>168</v>
      </c>
      <c r="D119" s="12"/>
      <c r="E119" s="12"/>
    </row>
    <row r="120" spans="2:5">
      <c r="B120" s="16"/>
      <c r="C120" s="51" t="s">
        <v>169</v>
      </c>
      <c r="D120" s="12"/>
      <c r="E120" s="12"/>
    </row>
    <row r="121" spans="2:5">
      <c r="B121" s="16"/>
      <c r="C121" s="51" t="s">
        <v>170</v>
      </c>
      <c r="D121" s="12"/>
      <c r="E121" s="12"/>
    </row>
    <row r="122" spans="2:5">
      <c r="B122" s="16"/>
      <c r="C122" s="51" t="s">
        <v>171</v>
      </c>
      <c r="D122" s="12"/>
      <c r="E122" s="12"/>
    </row>
    <row r="123" spans="2:5">
      <c r="B123" s="16"/>
      <c r="C123" s="51" t="s">
        <v>172</v>
      </c>
      <c r="D123" s="12"/>
      <c r="E123" s="12"/>
    </row>
    <row r="124" spans="2:5">
      <c r="B124" s="16"/>
      <c r="C124" s="51" t="s">
        <v>173</v>
      </c>
      <c r="D124" s="12"/>
      <c r="E124" s="12"/>
    </row>
    <row r="125" spans="2:5">
      <c r="B125" s="16"/>
      <c r="C125" s="51" t="s">
        <v>174</v>
      </c>
      <c r="D125" s="12"/>
      <c r="E125" s="12"/>
    </row>
    <row r="126" spans="2:5">
      <c r="B126" s="52">
        <v>7</v>
      </c>
      <c r="C126" s="53" t="s">
        <v>6</v>
      </c>
      <c r="D126" s="54">
        <f t="shared" ref="D126:E126" si="6">SUM(D127:D136)</f>
        <v>0</v>
      </c>
      <c r="E126" s="54">
        <f t="shared" si="6"/>
        <v>0</v>
      </c>
    </row>
    <row r="127" spans="2:5">
      <c r="B127" s="16"/>
      <c r="C127" s="51" t="s">
        <v>184</v>
      </c>
      <c r="D127" s="12"/>
      <c r="E127" s="12"/>
    </row>
    <row r="128" spans="2:5">
      <c r="B128" s="16"/>
      <c r="C128" s="51" t="s">
        <v>175</v>
      </c>
      <c r="D128" s="12"/>
      <c r="E128" s="12"/>
    </row>
    <row r="129" spans="2:5">
      <c r="B129" s="16"/>
      <c r="C129" s="51" t="s">
        <v>176</v>
      </c>
      <c r="D129" s="12"/>
      <c r="E129" s="12"/>
    </row>
    <row r="130" spans="2:5">
      <c r="B130" s="16"/>
      <c r="C130" s="51" t="s">
        <v>177</v>
      </c>
      <c r="D130" s="12"/>
      <c r="E130" s="12"/>
    </row>
    <row r="131" spans="2:5">
      <c r="B131" s="16"/>
      <c r="C131" s="51" t="s">
        <v>178</v>
      </c>
      <c r="D131" s="12"/>
      <c r="E131" s="12"/>
    </row>
    <row r="132" spans="2:5">
      <c r="B132" s="16"/>
      <c r="C132" s="51" t="s">
        <v>179</v>
      </c>
      <c r="D132" s="12"/>
      <c r="E132" s="12"/>
    </row>
    <row r="133" spans="2:5">
      <c r="B133" s="16"/>
      <c r="C133" s="51" t="s">
        <v>180</v>
      </c>
      <c r="D133" s="12"/>
      <c r="E133" s="12"/>
    </row>
    <row r="134" spans="2:5">
      <c r="B134" s="16"/>
      <c r="C134" s="51" t="s">
        <v>181</v>
      </c>
      <c r="D134" s="12"/>
      <c r="E134" s="12"/>
    </row>
    <row r="135" spans="2:5">
      <c r="B135" s="16"/>
      <c r="C135" s="51" t="s">
        <v>182</v>
      </c>
      <c r="D135" s="12"/>
      <c r="E135" s="12"/>
    </row>
    <row r="136" spans="2:5">
      <c r="B136" s="16"/>
      <c r="C136" s="51" t="s">
        <v>183</v>
      </c>
      <c r="D136" s="12"/>
      <c r="E136" s="12"/>
    </row>
    <row r="137" spans="2:5">
      <c r="B137" s="52">
        <v>8</v>
      </c>
      <c r="C137" s="53" t="s">
        <v>7</v>
      </c>
      <c r="D137" s="54">
        <f t="shared" ref="D137:E137" si="7">SUM(D138:D152)</f>
        <v>0</v>
      </c>
      <c r="E137" s="54">
        <f t="shared" si="7"/>
        <v>0</v>
      </c>
    </row>
    <row r="138" spans="2:5">
      <c r="B138" s="16"/>
      <c r="C138" s="51" t="s">
        <v>185</v>
      </c>
      <c r="D138" s="12"/>
      <c r="E138" s="12"/>
    </row>
    <row r="139" spans="2:5">
      <c r="B139" s="16"/>
      <c r="C139" s="51" t="s">
        <v>186</v>
      </c>
      <c r="D139" s="12"/>
      <c r="E139" s="12"/>
    </row>
    <row r="140" spans="2:5">
      <c r="B140" s="16"/>
      <c r="C140" s="51" t="s">
        <v>187</v>
      </c>
      <c r="D140" s="12"/>
      <c r="E140" s="12"/>
    </row>
    <row r="141" spans="2:5">
      <c r="B141" s="16"/>
      <c r="C141" s="51" t="s">
        <v>188</v>
      </c>
      <c r="D141" s="12"/>
      <c r="E141" s="12"/>
    </row>
    <row r="142" spans="2:5">
      <c r="B142" s="16"/>
      <c r="C142" s="51" t="s">
        <v>189</v>
      </c>
      <c r="D142" s="12"/>
      <c r="E142" s="12"/>
    </row>
    <row r="143" spans="2:5">
      <c r="B143" s="16"/>
      <c r="C143" s="51" t="s">
        <v>190</v>
      </c>
      <c r="D143" s="12"/>
      <c r="E143" s="12"/>
    </row>
    <row r="144" spans="2:5">
      <c r="B144" s="16"/>
      <c r="C144" s="51" t="s">
        <v>191</v>
      </c>
      <c r="D144" s="12"/>
      <c r="E144" s="12"/>
    </row>
    <row r="145" spans="2:5">
      <c r="B145" s="16"/>
      <c r="C145" s="51" t="s">
        <v>192</v>
      </c>
      <c r="D145" s="12"/>
      <c r="E145" s="12"/>
    </row>
    <row r="146" spans="2:5">
      <c r="B146" s="16"/>
      <c r="C146" s="51" t="s">
        <v>193</v>
      </c>
      <c r="D146" s="12"/>
      <c r="E146" s="12"/>
    </row>
    <row r="147" spans="2:5">
      <c r="B147" s="16"/>
      <c r="C147" s="51" t="s">
        <v>194</v>
      </c>
      <c r="D147" s="12"/>
      <c r="E147" s="12"/>
    </row>
    <row r="148" spans="2:5">
      <c r="B148" s="16"/>
      <c r="C148" s="51" t="s">
        <v>195</v>
      </c>
      <c r="D148" s="12"/>
      <c r="E148" s="12"/>
    </row>
    <row r="149" spans="2:5">
      <c r="B149" s="16"/>
      <c r="C149" s="51" t="s">
        <v>196</v>
      </c>
      <c r="D149" s="12"/>
      <c r="E149" s="12"/>
    </row>
    <row r="150" spans="2:5">
      <c r="B150" s="16"/>
      <c r="C150" s="51" t="s">
        <v>197</v>
      </c>
      <c r="D150" s="12"/>
      <c r="E150" s="12"/>
    </row>
    <row r="151" spans="2:5">
      <c r="B151" s="16"/>
      <c r="C151" s="51" t="s">
        <v>198</v>
      </c>
      <c r="D151" s="12"/>
      <c r="E151" s="12"/>
    </row>
    <row r="152" spans="2:5">
      <c r="B152" s="16"/>
      <c r="C152" s="51" t="s">
        <v>199</v>
      </c>
      <c r="D152" s="12"/>
      <c r="E152" s="12"/>
    </row>
    <row r="153" spans="2:5">
      <c r="B153" s="52">
        <v>9</v>
      </c>
      <c r="C153" s="53" t="s">
        <v>8</v>
      </c>
      <c r="D153" s="54">
        <f t="shared" ref="D153:E153" si="8">SUM(D154:D160)</f>
        <v>0</v>
      </c>
      <c r="E153" s="54">
        <f t="shared" si="8"/>
        <v>0</v>
      </c>
    </row>
    <row r="154" spans="2:5">
      <c r="B154" s="16"/>
      <c r="C154" s="51" t="s">
        <v>200</v>
      </c>
      <c r="D154" s="12"/>
      <c r="E154" s="12"/>
    </row>
    <row r="155" spans="2:5">
      <c r="B155" s="16"/>
      <c r="C155" s="51" t="s">
        <v>201</v>
      </c>
      <c r="D155" s="12"/>
      <c r="E155" s="12"/>
    </row>
    <row r="156" spans="2:5">
      <c r="B156" s="16"/>
      <c r="C156" s="51" t="s">
        <v>202</v>
      </c>
      <c r="D156" s="12"/>
      <c r="E156" s="12"/>
    </row>
    <row r="157" spans="2:5">
      <c r="B157" s="16"/>
      <c r="C157" s="51" t="s">
        <v>203</v>
      </c>
      <c r="D157" s="12"/>
      <c r="E157" s="12"/>
    </row>
    <row r="158" spans="2:5">
      <c r="B158" s="16"/>
      <c r="C158" s="51" t="s">
        <v>204</v>
      </c>
      <c r="D158" s="12"/>
      <c r="E158" s="12"/>
    </row>
    <row r="159" spans="2:5">
      <c r="B159" s="16"/>
      <c r="C159" s="51" t="s">
        <v>205</v>
      </c>
      <c r="D159" s="12"/>
      <c r="E159" s="12"/>
    </row>
    <row r="160" spans="2:5">
      <c r="B160" s="16"/>
      <c r="C160" s="51" t="s">
        <v>206</v>
      </c>
      <c r="D160" s="12"/>
      <c r="E160" s="12"/>
    </row>
    <row r="161" spans="2:5">
      <c r="B161" s="52">
        <v>10</v>
      </c>
      <c r="C161" s="53" t="s">
        <v>9</v>
      </c>
      <c r="D161" s="54">
        <f t="shared" ref="D161:E161" si="9">SUM(D162:D168)</f>
        <v>0</v>
      </c>
      <c r="E161" s="54">
        <f t="shared" si="9"/>
        <v>0</v>
      </c>
    </row>
    <row r="162" spans="2:5">
      <c r="B162" s="16"/>
      <c r="C162" s="51" t="s">
        <v>207</v>
      </c>
      <c r="D162" s="12"/>
      <c r="E162" s="12"/>
    </row>
    <row r="163" spans="2:5">
      <c r="B163" s="16"/>
      <c r="C163" s="51" t="s">
        <v>208</v>
      </c>
      <c r="D163" s="12"/>
      <c r="E163" s="12"/>
    </row>
    <row r="164" spans="2:5">
      <c r="B164" s="16"/>
      <c r="C164" s="51" t="s">
        <v>209</v>
      </c>
      <c r="D164" s="12"/>
      <c r="E164" s="12"/>
    </row>
    <row r="165" spans="2:5">
      <c r="B165" s="16"/>
      <c r="C165" s="51" t="s">
        <v>210</v>
      </c>
      <c r="D165" s="12"/>
      <c r="E165" s="12"/>
    </row>
    <row r="166" spans="2:5">
      <c r="B166" s="16"/>
      <c r="C166" s="51" t="s">
        <v>211</v>
      </c>
      <c r="D166" s="12"/>
      <c r="E166" s="12"/>
    </row>
    <row r="167" spans="2:5">
      <c r="B167" s="16"/>
      <c r="C167" s="51" t="s">
        <v>212</v>
      </c>
      <c r="D167" s="12"/>
      <c r="E167" s="12"/>
    </row>
    <row r="168" spans="2:5">
      <c r="B168" s="16"/>
      <c r="C168" s="51" t="s">
        <v>213</v>
      </c>
      <c r="D168" s="12"/>
      <c r="E168" s="12"/>
    </row>
    <row r="169" spans="2:5">
      <c r="B169" s="52">
        <v>11</v>
      </c>
      <c r="C169" s="53" t="s">
        <v>10</v>
      </c>
      <c r="D169" s="54">
        <f t="shared" ref="D169:E169" si="10">SUM(D170:D174)</f>
        <v>0</v>
      </c>
      <c r="E169" s="54">
        <f t="shared" si="10"/>
        <v>0</v>
      </c>
    </row>
    <row r="170" spans="2:5">
      <c r="B170" s="16"/>
      <c r="C170" s="51" t="s">
        <v>214</v>
      </c>
      <c r="D170" s="12"/>
      <c r="E170" s="12"/>
    </row>
    <row r="171" spans="2:5">
      <c r="B171" s="16"/>
      <c r="C171" s="51" t="s">
        <v>215</v>
      </c>
      <c r="D171" s="12"/>
      <c r="E171" s="12"/>
    </row>
    <row r="172" spans="2:5">
      <c r="B172" s="16"/>
      <c r="C172" s="51" t="s">
        <v>216</v>
      </c>
      <c r="D172" s="12"/>
      <c r="E172" s="12"/>
    </row>
    <row r="173" spans="2:5">
      <c r="B173" s="16"/>
      <c r="C173" s="51" t="s">
        <v>217</v>
      </c>
      <c r="D173" s="12"/>
      <c r="E173" s="12"/>
    </row>
    <row r="174" spans="2:5">
      <c r="B174" s="16"/>
      <c r="C174" s="51" t="s">
        <v>218</v>
      </c>
      <c r="D174" s="12"/>
      <c r="E174" s="12"/>
    </row>
    <row r="175" spans="2:5">
      <c r="B175" s="52">
        <v>12</v>
      </c>
      <c r="C175" s="53" t="s">
        <v>11</v>
      </c>
      <c r="D175" s="54">
        <f t="shared" ref="D175:E175" si="11">SUM(D176:D202)</f>
        <v>0</v>
      </c>
      <c r="E175" s="54">
        <f t="shared" si="11"/>
        <v>0</v>
      </c>
    </row>
    <row r="176" spans="2:5">
      <c r="B176" s="16"/>
      <c r="C176" s="51" t="s">
        <v>219</v>
      </c>
      <c r="D176" s="12"/>
      <c r="E176" s="12"/>
    </row>
    <row r="177" spans="2:5">
      <c r="B177" s="16"/>
      <c r="C177" s="51" t="s">
        <v>220</v>
      </c>
      <c r="D177" s="12"/>
      <c r="E177" s="12"/>
    </row>
    <row r="178" spans="2:5">
      <c r="B178" s="16"/>
      <c r="C178" s="51" t="s">
        <v>221</v>
      </c>
      <c r="D178" s="12"/>
      <c r="E178" s="12"/>
    </row>
    <row r="179" spans="2:5">
      <c r="B179" s="16"/>
      <c r="C179" s="51" t="s">
        <v>222</v>
      </c>
      <c r="D179" s="12"/>
      <c r="E179" s="12"/>
    </row>
    <row r="180" spans="2:5">
      <c r="B180" s="16"/>
      <c r="C180" s="51" t="s">
        <v>223</v>
      </c>
      <c r="D180" s="12"/>
      <c r="E180" s="12"/>
    </row>
    <row r="181" spans="2:5">
      <c r="B181" s="16"/>
      <c r="C181" s="51" t="s">
        <v>224</v>
      </c>
      <c r="D181" s="12"/>
      <c r="E181" s="12"/>
    </row>
    <row r="182" spans="2:5">
      <c r="B182" s="16"/>
      <c r="C182" s="51" t="s">
        <v>225</v>
      </c>
      <c r="D182" s="12"/>
      <c r="E182" s="12"/>
    </row>
    <row r="183" spans="2:5">
      <c r="B183" s="16"/>
      <c r="C183" s="51" t="s">
        <v>226</v>
      </c>
      <c r="D183" s="12"/>
      <c r="E183" s="12"/>
    </row>
    <row r="184" spans="2:5">
      <c r="B184" s="16"/>
      <c r="C184" s="51" t="s">
        <v>227</v>
      </c>
      <c r="D184" s="12"/>
      <c r="E184" s="12"/>
    </row>
    <row r="185" spans="2:5">
      <c r="B185" s="16"/>
      <c r="C185" s="51" t="s">
        <v>228</v>
      </c>
      <c r="D185" s="12"/>
      <c r="E185" s="12"/>
    </row>
    <row r="186" spans="2:5">
      <c r="B186" s="16"/>
      <c r="C186" s="51" t="s">
        <v>229</v>
      </c>
      <c r="D186" s="12"/>
      <c r="E186" s="12"/>
    </row>
    <row r="187" spans="2:5">
      <c r="B187" s="16"/>
      <c r="C187" s="51" t="s">
        <v>230</v>
      </c>
      <c r="D187" s="12"/>
      <c r="E187" s="12"/>
    </row>
    <row r="188" spans="2:5">
      <c r="B188" s="16"/>
      <c r="C188" s="51" t="s">
        <v>231</v>
      </c>
      <c r="D188" s="12"/>
      <c r="E188" s="12"/>
    </row>
    <row r="189" spans="2:5">
      <c r="B189" s="16"/>
      <c r="C189" s="51" t="s">
        <v>232</v>
      </c>
      <c r="D189" s="12"/>
      <c r="E189" s="12"/>
    </row>
    <row r="190" spans="2:5">
      <c r="B190" s="16"/>
      <c r="C190" s="51" t="s">
        <v>233</v>
      </c>
      <c r="D190" s="12"/>
      <c r="E190" s="12"/>
    </row>
    <row r="191" spans="2:5">
      <c r="B191" s="16"/>
      <c r="C191" s="51" t="s">
        <v>234</v>
      </c>
      <c r="D191" s="12"/>
      <c r="E191" s="12"/>
    </row>
    <row r="192" spans="2:5">
      <c r="B192" s="16"/>
      <c r="C192" s="51" t="s">
        <v>235</v>
      </c>
      <c r="D192" s="12"/>
      <c r="E192" s="12"/>
    </row>
    <row r="193" spans="2:5">
      <c r="B193" s="16"/>
      <c r="C193" s="51" t="s">
        <v>236</v>
      </c>
      <c r="D193" s="12"/>
      <c r="E193" s="12"/>
    </row>
    <row r="194" spans="2:5">
      <c r="B194" s="16"/>
      <c r="C194" s="51" t="s">
        <v>237</v>
      </c>
      <c r="D194" s="12"/>
      <c r="E194" s="12"/>
    </row>
    <row r="195" spans="2:5">
      <c r="B195" s="16"/>
      <c r="C195" s="51" t="s">
        <v>238</v>
      </c>
      <c r="D195" s="12"/>
      <c r="E195" s="12"/>
    </row>
    <row r="196" spans="2:5">
      <c r="B196" s="16"/>
      <c r="C196" s="51" t="s">
        <v>239</v>
      </c>
      <c r="D196" s="12"/>
      <c r="E196" s="12"/>
    </row>
    <row r="197" spans="2:5">
      <c r="B197" s="16"/>
      <c r="C197" s="51" t="s">
        <v>240</v>
      </c>
      <c r="D197" s="12"/>
      <c r="E197" s="12"/>
    </row>
    <row r="198" spans="2:5">
      <c r="B198" s="16"/>
      <c r="C198" s="51" t="s">
        <v>241</v>
      </c>
      <c r="D198" s="12"/>
      <c r="E198" s="12"/>
    </row>
    <row r="199" spans="2:5">
      <c r="B199" s="16"/>
      <c r="C199" s="51" t="s">
        <v>242</v>
      </c>
      <c r="D199" s="12"/>
      <c r="E199" s="12"/>
    </row>
    <row r="200" spans="2:5">
      <c r="B200" s="16"/>
      <c r="C200" s="51" t="s">
        <v>243</v>
      </c>
      <c r="D200" s="12"/>
      <c r="E200" s="12"/>
    </row>
    <row r="201" spans="2:5">
      <c r="B201" s="16"/>
      <c r="C201" s="51" t="s">
        <v>244</v>
      </c>
      <c r="D201" s="12"/>
      <c r="E201" s="12"/>
    </row>
    <row r="202" spans="2:5">
      <c r="B202" s="16"/>
      <c r="C202" s="51" t="s">
        <v>245</v>
      </c>
      <c r="D202" s="12"/>
      <c r="E202" s="12"/>
    </row>
    <row r="203" spans="2:5">
      <c r="B203" s="52">
        <v>13</v>
      </c>
      <c r="C203" s="53" t="s">
        <v>12</v>
      </c>
      <c r="D203" s="54">
        <f t="shared" ref="D203:E203" si="12">SUM(D204:D238)</f>
        <v>0</v>
      </c>
      <c r="E203" s="54">
        <f t="shared" si="12"/>
        <v>0</v>
      </c>
    </row>
    <row r="204" spans="2:5">
      <c r="B204" s="16"/>
      <c r="C204" s="17" t="s">
        <v>246</v>
      </c>
      <c r="D204" s="12"/>
      <c r="E204" s="12"/>
    </row>
    <row r="205" spans="2:5">
      <c r="B205" s="16"/>
      <c r="C205" s="17" t="s">
        <v>247</v>
      </c>
      <c r="D205" s="12"/>
      <c r="E205" s="12"/>
    </row>
    <row r="206" spans="2:5">
      <c r="B206" s="16"/>
      <c r="C206" s="17" t="s">
        <v>248</v>
      </c>
      <c r="D206" s="12"/>
      <c r="E206" s="12"/>
    </row>
    <row r="207" spans="2:5">
      <c r="B207" s="16"/>
      <c r="C207" s="17" t="s">
        <v>249</v>
      </c>
      <c r="D207" s="12"/>
      <c r="E207" s="12"/>
    </row>
    <row r="208" spans="2:5">
      <c r="B208" s="16"/>
      <c r="C208" s="17" t="s">
        <v>250</v>
      </c>
      <c r="D208" s="12"/>
      <c r="E208" s="12"/>
    </row>
    <row r="209" spans="2:5">
      <c r="B209" s="16"/>
      <c r="C209" s="17" t="s">
        <v>251</v>
      </c>
      <c r="D209" s="12"/>
      <c r="E209" s="12"/>
    </row>
    <row r="210" spans="2:5">
      <c r="B210" s="16"/>
      <c r="C210" s="17" t="s">
        <v>252</v>
      </c>
      <c r="D210" s="12"/>
      <c r="E210" s="12"/>
    </row>
    <row r="211" spans="2:5">
      <c r="B211" s="16"/>
      <c r="C211" s="17" t="s">
        <v>253</v>
      </c>
      <c r="D211" s="12"/>
      <c r="E211" s="12"/>
    </row>
    <row r="212" spans="2:5">
      <c r="B212" s="16"/>
      <c r="C212" s="17" t="s">
        <v>254</v>
      </c>
      <c r="D212" s="12"/>
      <c r="E212" s="12"/>
    </row>
    <row r="213" spans="2:5">
      <c r="B213" s="16"/>
      <c r="C213" s="17" t="s">
        <v>255</v>
      </c>
      <c r="D213" s="12"/>
      <c r="E213" s="12"/>
    </row>
    <row r="214" spans="2:5">
      <c r="B214" s="16"/>
      <c r="C214" s="17" t="s">
        <v>256</v>
      </c>
      <c r="D214" s="12"/>
      <c r="E214" s="12"/>
    </row>
    <row r="215" spans="2:5">
      <c r="B215" s="16"/>
      <c r="C215" s="17" t="s">
        <v>257</v>
      </c>
      <c r="D215" s="12"/>
      <c r="E215" s="12"/>
    </row>
    <row r="216" spans="2:5">
      <c r="B216" s="16"/>
      <c r="C216" s="17" t="s">
        <v>258</v>
      </c>
      <c r="D216" s="12"/>
      <c r="E216" s="12"/>
    </row>
    <row r="217" spans="2:5">
      <c r="B217" s="16"/>
      <c r="C217" s="17" t="s">
        <v>259</v>
      </c>
      <c r="D217" s="12"/>
      <c r="E217" s="12"/>
    </row>
    <row r="218" spans="2:5">
      <c r="B218" s="16"/>
      <c r="C218" s="17" t="s">
        <v>260</v>
      </c>
      <c r="D218" s="12"/>
      <c r="E218" s="12"/>
    </row>
    <row r="219" spans="2:5">
      <c r="B219" s="16"/>
      <c r="C219" s="17" t="s">
        <v>261</v>
      </c>
      <c r="D219" s="12"/>
      <c r="E219" s="12"/>
    </row>
    <row r="220" spans="2:5">
      <c r="B220" s="16"/>
      <c r="C220" s="17" t="s">
        <v>262</v>
      </c>
      <c r="D220" s="12"/>
      <c r="E220" s="12"/>
    </row>
    <row r="221" spans="2:5">
      <c r="B221" s="16"/>
      <c r="C221" s="17" t="s">
        <v>263</v>
      </c>
      <c r="D221" s="12"/>
      <c r="E221" s="12"/>
    </row>
    <row r="222" spans="2:5">
      <c r="B222" s="16"/>
      <c r="C222" s="17" t="s">
        <v>264</v>
      </c>
      <c r="D222" s="12"/>
      <c r="E222" s="12"/>
    </row>
    <row r="223" spans="2:5">
      <c r="B223" s="16"/>
      <c r="C223" s="17" t="s">
        <v>265</v>
      </c>
      <c r="D223" s="12"/>
      <c r="E223" s="12"/>
    </row>
    <row r="224" spans="2:5">
      <c r="B224" s="16"/>
      <c r="C224" s="17" t="s">
        <v>266</v>
      </c>
      <c r="D224" s="12"/>
      <c r="E224" s="12"/>
    </row>
    <row r="225" spans="2:5">
      <c r="B225" s="16"/>
      <c r="C225" s="17" t="s">
        <v>267</v>
      </c>
      <c r="D225" s="12"/>
      <c r="E225" s="12"/>
    </row>
    <row r="226" spans="2:5">
      <c r="B226" s="16"/>
      <c r="C226" s="17" t="s">
        <v>268</v>
      </c>
      <c r="D226" s="12"/>
      <c r="E226" s="12"/>
    </row>
    <row r="227" spans="2:5">
      <c r="B227" s="16"/>
      <c r="C227" s="17" t="s">
        <v>269</v>
      </c>
      <c r="D227" s="12"/>
      <c r="E227" s="12"/>
    </row>
    <row r="228" spans="2:5">
      <c r="B228" s="16"/>
      <c r="C228" s="17" t="s">
        <v>270</v>
      </c>
      <c r="D228" s="12"/>
      <c r="E228" s="12"/>
    </row>
    <row r="229" spans="2:5">
      <c r="B229" s="16"/>
      <c r="C229" s="17" t="s">
        <v>271</v>
      </c>
      <c r="D229" s="12"/>
      <c r="E229" s="12"/>
    </row>
    <row r="230" spans="2:5">
      <c r="B230" s="16"/>
      <c r="C230" s="17" t="s">
        <v>272</v>
      </c>
      <c r="D230" s="12"/>
      <c r="E230" s="12"/>
    </row>
    <row r="231" spans="2:5">
      <c r="B231" s="16"/>
      <c r="C231" s="17" t="s">
        <v>273</v>
      </c>
      <c r="D231" s="12"/>
      <c r="E231" s="12"/>
    </row>
    <row r="232" spans="2:5">
      <c r="B232" s="16"/>
      <c r="C232" s="17" t="s">
        <v>274</v>
      </c>
      <c r="D232" s="12"/>
      <c r="E232" s="12"/>
    </row>
    <row r="233" spans="2:5">
      <c r="B233" s="16"/>
      <c r="C233" s="17" t="s">
        <v>275</v>
      </c>
      <c r="D233" s="12"/>
      <c r="E233" s="12"/>
    </row>
    <row r="234" spans="2:5">
      <c r="B234" s="16"/>
      <c r="C234" s="17" t="s">
        <v>276</v>
      </c>
      <c r="D234" s="12"/>
      <c r="E234" s="12"/>
    </row>
    <row r="235" spans="2:5">
      <c r="B235" s="16"/>
      <c r="C235" s="17" t="s">
        <v>277</v>
      </c>
      <c r="D235" s="12"/>
      <c r="E235" s="12"/>
    </row>
    <row r="236" spans="2:5">
      <c r="B236" s="16"/>
      <c r="C236" s="17" t="s">
        <v>278</v>
      </c>
      <c r="D236" s="12"/>
      <c r="E236" s="12"/>
    </row>
    <row r="237" spans="2:5">
      <c r="B237" s="16"/>
      <c r="C237" s="17" t="s">
        <v>279</v>
      </c>
      <c r="D237" s="12"/>
      <c r="E237" s="12"/>
    </row>
    <row r="238" spans="2:5">
      <c r="B238" s="16"/>
      <c r="C238" s="17" t="s">
        <v>280</v>
      </c>
      <c r="D238" s="12"/>
      <c r="E238" s="12"/>
    </row>
    <row r="239" spans="2:5">
      <c r="B239" s="52">
        <v>14</v>
      </c>
      <c r="C239" s="53" t="s">
        <v>13</v>
      </c>
      <c r="D239" s="54">
        <f t="shared" ref="D239:E239" si="13">SUM(D240:D247)</f>
        <v>0</v>
      </c>
      <c r="E239" s="54">
        <f t="shared" si="13"/>
        <v>0</v>
      </c>
    </row>
    <row r="240" spans="2:5">
      <c r="B240" s="16"/>
      <c r="C240" s="51" t="s">
        <v>281</v>
      </c>
      <c r="D240" s="12"/>
      <c r="E240" s="12"/>
    </row>
    <row r="241" spans="2:5">
      <c r="B241" s="16"/>
      <c r="C241" s="51" t="s">
        <v>282</v>
      </c>
      <c r="D241" s="12"/>
      <c r="E241" s="12"/>
    </row>
    <row r="242" spans="2:5">
      <c r="B242" s="16"/>
      <c r="C242" s="51" t="s">
        <v>283</v>
      </c>
      <c r="D242" s="12"/>
      <c r="E242" s="12"/>
    </row>
    <row r="243" spans="2:5">
      <c r="B243" s="16"/>
      <c r="C243" s="51" t="s">
        <v>284</v>
      </c>
      <c r="D243" s="12"/>
      <c r="E243" s="12"/>
    </row>
    <row r="244" spans="2:5">
      <c r="B244" s="16"/>
      <c r="C244" s="51" t="s">
        <v>285</v>
      </c>
      <c r="D244" s="12"/>
      <c r="E244" s="12"/>
    </row>
    <row r="245" spans="2:5">
      <c r="B245" s="16"/>
      <c r="C245" s="51" t="s">
        <v>286</v>
      </c>
      <c r="D245" s="12"/>
      <c r="E245" s="12"/>
    </row>
    <row r="246" spans="2:5">
      <c r="B246" s="16"/>
      <c r="C246" s="51" t="s">
        <v>287</v>
      </c>
      <c r="D246" s="12"/>
      <c r="E246" s="12"/>
    </row>
    <row r="247" spans="2:5">
      <c r="B247" s="16"/>
      <c r="C247" s="51" t="s">
        <v>288</v>
      </c>
      <c r="D247" s="12"/>
      <c r="E247" s="12"/>
    </row>
    <row r="248" spans="2:5">
      <c r="B248" s="52">
        <v>15</v>
      </c>
      <c r="C248" s="53" t="s">
        <v>14</v>
      </c>
      <c r="D248" s="54">
        <f t="shared" ref="D248:E248" si="14">SUM(D249:D286)</f>
        <v>0</v>
      </c>
      <c r="E248" s="54">
        <f t="shared" si="14"/>
        <v>0</v>
      </c>
    </row>
    <row r="249" spans="2:5">
      <c r="B249" s="16"/>
      <c r="C249" s="17" t="s">
        <v>289</v>
      </c>
      <c r="D249" s="12"/>
      <c r="E249" s="12"/>
    </row>
    <row r="250" spans="2:5">
      <c r="B250" s="16"/>
      <c r="C250" s="17" t="s">
        <v>290</v>
      </c>
      <c r="D250" s="12"/>
      <c r="E250" s="12"/>
    </row>
    <row r="251" spans="2:5">
      <c r="B251" s="16"/>
      <c r="C251" s="17" t="s">
        <v>291</v>
      </c>
      <c r="D251" s="12"/>
      <c r="E251" s="12"/>
    </row>
    <row r="252" spans="2:5">
      <c r="B252" s="16"/>
      <c r="C252" s="17" t="s">
        <v>292</v>
      </c>
      <c r="D252" s="12"/>
      <c r="E252" s="12"/>
    </row>
    <row r="253" spans="2:5">
      <c r="B253" s="16"/>
      <c r="C253" s="17" t="s">
        <v>293</v>
      </c>
      <c r="D253" s="12"/>
      <c r="E253" s="12"/>
    </row>
    <row r="254" spans="2:5">
      <c r="B254" s="16"/>
      <c r="C254" s="17" t="s">
        <v>294</v>
      </c>
      <c r="D254" s="12"/>
      <c r="E254" s="12"/>
    </row>
    <row r="255" spans="2:5">
      <c r="B255" s="16"/>
      <c r="C255" s="17" t="s">
        <v>295</v>
      </c>
      <c r="D255" s="12"/>
      <c r="E255" s="12"/>
    </row>
    <row r="256" spans="2:5">
      <c r="B256" s="16"/>
      <c r="C256" s="17" t="s">
        <v>296</v>
      </c>
      <c r="D256" s="12"/>
      <c r="E256" s="12"/>
    </row>
    <row r="257" spans="2:5">
      <c r="B257" s="16"/>
      <c r="C257" s="17" t="s">
        <v>297</v>
      </c>
      <c r="D257" s="12"/>
      <c r="E257" s="12"/>
    </row>
    <row r="258" spans="2:5">
      <c r="B258" s="16"/>
      <c r="C258" s="17" t="s">
        <v>298</v>
      </c>
      <c r="D258" s="12"/>
      <c r="E258" s="12"/>
    </row>
    <row r="259" spans="2:5">
      <c r="B259" s="16"/>
      <c r="C259" s="17" t="s">
        <v>299</v>
      </c>
      <c r="D259" s="12"/>
      <c r="E259" s="12"/>
    </row>
    <row r="260" spans="2:5">
      <c r="B260" s="16"/>
      <c r="C260" s="17" t="s">
        <v>300</v>
      </c>
      <c r="D260" s="12"/>
      <c r="E260" s="12"/>
    </row>
    <row r="261" spans="2:5">
      <c r="B261" s="16"/>
      <c r="C261" s="17" t="s">
        <v>301</v>
      </c>
      <c r="D261" s="12"/>
      <c r="E261" s="12"/>
    </row>
    <row r="262" spans="2:5">
      <c r="B262" s="16"/>
      <c r="C262" s="17" t="s">
        <v>302</v>
      </c>
      <c r="D262" s="12"/>
      <c r="E262" s="12"/>
    </row>
    <row r="263" spans="2:5">
      <c r="B263" s="16"/>
      <c r="C263" s="17" t="s">
        <v>303</v>
      </c>
      <c r="D263" s="12"/>
      <c r="E263" s="12"/>
    </row>
    <row r="264" spans="2:5">
      <c r="B264" s="16"/>
      <c r="C264" s="17" t="s">
        <v>304</v>
      </c>
      <c r="D264" s="12"/>
      <c r="E264" s="12"/>
    </row>
    <row r="265" spans="2:5">
      <c r="B265" s="16"/>
      <c r="C265" s="17" t="s">
        <v>305</v>
      </c>
      <c r="D265" s="12"/>
      <c r="E265" s="12"/>
    </row>
    <row r="266" spans="2:5">
      <c r="B266" s="16"/>
      <c r="C266" s="17" t="s">
        <v>306</v>
      </c>
      <c r="D266" s="12"/>
      <c r="E266" s="12"/>
    </row>
    <row r="267" spans="2:5">
      <c r="B267" s="16"/>
      <c r="C267" s="17" t="s">
        <v>307</v>
      </c>
      <c r="D267" s="12"/>
      <c r="E267" s="12"/>
    </row>
    <row r="268" spans="2:5">
      <c r="B268" s="16"/>
      <c r="C268" s="17" t="s">
        <v>308</v>
      </c>
      <c r="D268" s="12"/>
      <c r="E268" s="12"/>
    </row>
    <row r="269" spans="2:5">
      <c r="B269" s="16"/>
      <c r="C269" s="17" t="s">
        <v>309</v>
      </c>
      <c r="D269" s="12"/>
      <c r="E269" s="12"/>
    </row>
    <row r="270" spans="2:5">
      <c r="B270" s="16"/>
      <c r="C270" s="17" t="s">
        <v>310</v>
      </c>
      <c r="D270" s="12"/>
      <c r="E270" s="12"/>
    </row>
    <row r="271" spans="2:5">
      <c r="B271" s="16"/>
      <c r="C271" s="17" t="s">
        <v>311</v>
      </c>
      <c r="D271" s="12"/>
      <c r="E271" s="12"/>
    </row>
    <row r="272" spans="2:5">
      <c r="B272" s="16"/>
      <c r="C272" s="17" t="s">
        <v>312</v>
      </c>
      <c r="D272" s="12"/>
      <c r="E272" s="12"/>
    </row>
    <row r="273" spans="2:5">
      <c r="B273" s="16"/>
      <c r="C273" s="17" t="s">
        <v>313</v>
      </c>
      <c r="D273" s="12"/>
      <c r="E273" s="12"/>
    </row>
    <row r="274" spans="2:5">
      <c r="B274" s="16"/>
      <c r="C274" s="17" t="s">
        <v>314</v>
      </c>
      <c r="D274" s="12"/>
      <c r="E274" s="12"/>
    </row>
    <row r="275" spans="2:5">
      <c r="B275" s="16"/>
      <c r="C275" s="17" t="s">
        <v>315</v>
      </c>
      <c r="D275" s="12"/>
      <c r="E275" s="12"/>
    </row>
    <row r="276" spans="2:5">
      <c r="B276" s="16"/>
      <c r="C276" s="17" t="s">
        <v>316</v>
      </c>
      <c r="D276" s="12"/>
      <c r="E276" s="12"/>
    </row>
    <row r="277" spans="2:5">
      <c r="B277" s="16"/>
      <c r="C277" s="17" t="s">
        <v>317</v>
      </c>
      <c r="D277" s="12"/>
      <c r="E277" s="12"/>
    </row>
    <row r="278" spans="2:5">
      <c r="B278" s="16"/>
      <c r="C278" s="17" t="s">
        <v>318</v>
      </c>
      <c r="D278" s="12"/>
      <c r="E278" s="12"/>
    </row>
    <row r="279" spans="2:5">
      <c r="B279" s="16"/>
      <c r="C279" s="17" t="s">
        <v>319</v>
      </c>
      <c r="D279" s="12"/>
      <c r="E279" s="12"/>
    </row>
    <row r="280" spans="2:5">
      <c r="B280" s="16"/>
      <c r="C280" s="17" t="s">
        <v>320</v>
      </c>
      <c r="D280" s="12"/>
      <c r="E280" s="12"/>
    </row>
    <row r="281" spans="2:5">
      <c r="B281" s="16"/>
      <c r="C281" s="17" t="s">
        <v>321</v>
      </c>
      <c r="D281" s="12"/>
      <c r="E281" s="12"/>
    </row>
    <row r="282" spans="2:5">
      <c r="B282" s="16"/>
      <c r="C282" s="17" t="s">
        <v>322</v>
      </c>
      <c r="D282" s="12"/>
      <c r="E282" s="12"/>
    </row>
    <row r="283" spans="2:5">
      <c r="B283" s="16"/>
      <c r="C283" s="17" t="s">
        <v>323</v>
      </c>
      <c r="D283" s="12"/>
      <c r="E283" s="12"/>
    </row>
    <row r="284" spans="2:5">
      <c r="B284" s="16"/>
      <c r="C284" s="17" t="s">
        <v>324</v>
      </c>
      <c r="D284" s="12"/>
      <c r="E284" s="12"/>
    </row>
    <row r="285" spans="2:5">
      <c r="B285" s="16"/>
      <c r="C285" s="17" t="s">
        <v>325</v>
      </c>
      <c r="D285" s="12"/>
      <c r="E285" s="12"/>
    </row>
    <row r="286" spans="2:5">
      <c r="B286" s="16"/>
      <c r="C286" s="17" t="s">
        <v>326</v>
      </c>
      <c r="D286" s="12"/>
      <c r="E286" s="12"/>
    </row>
    <row r="287" spans="2:5">
      <c r="B287" s="52">
        <v>16</v>
      </c>
      <c r="C287" s="53" t="s">
        <v>15</v>
      </c>
      <c r="D287" s="54">
        <f t="shared" ref="D287:E287" si="15">SUM(D288:D292)</f>
        <v>0</v>
      </c>
      <c r="E287" s="54">
        <f t="shared" si="15"/>
        <v>0</v>
      </c>
    </row>
    <row r="288" spans="2:5">
      <c r="B288" s="16"/>
      <c r="C288" s="51" t="s">
        <v>327</v>
      </c>
      <c r="D288" s="12"/>
      <c r="E288" s="12"/>
    </row>
    <row r="289" spans="2:5">
      <c r="B289" s="16"/>
      <c r="C289" s="51" t="s">
        <v>328</v>
      </c>
      <c r="D289" s="12"/>
      <c r="E289" s="12"/>
    </row>
    <row r="290" spans="2:5">
      <c r="B290" s="16"/>
      <c r="C290" s="51" t="s">
        <v>329</v>
      </c>
      <c r="D290" s="12"/>
      <c r="E290" s="12"/>
    </row>
    <row r="291" spans="2:5">
      <c r="B291" s="16"/>
      <c r="C291" s="51" t="s">
        <v>330</v>
      </c>
      <c r="D291" s="12"/>
      <c r="E291" s="12"/>
    </row>
    <row r="292" spans="2:5">
      <c r="B292" s="16"/>
      <c r="C292" s="51" t="s">
        <v>331</v>
      </c>
      <c r="D292" s="12"/>
      <c r="E292" s="12"/>
    </row>
    <row r="293" spans="2:5">
      <c r="B293" s="52">
        <v>17</v>
      </c>
      <c r="C293" s="53" t="s">
        <v>16</v>
      </c>
      <c r="D293" s="54">
        <f>SUM(D294:D303)</f>
        <v>0</v>
      </c>
      <c r="E293" s="54">
        <f>SUM(E294:E303)</f>
        <v>0</v>
      </c>
    </row>
    <row r="294" spans="2:5">
      <c r="B294" s="16"/>
      <c r="C294" s="51" t="s">
        <v>340</v>
      </c>
      <c r="D294" s="12"/>
      <c r="E294" s="12"/>
    </row>
    <row r="295" spans="2:5">
      <c r="B295" s="16"/>
      <c r="C295" s="17" t="s">
        <v>332</v>
      </c>
      <c r="D295" s="12"/>
      <c r="E295" s="12"/>
    </row>
    <row r="296" spans="2:5">
      <c r="B296" s="16"/>
      <c r="C296" s="17" t="s">
        <v>333</v>
      </c>
      <c r="D296" s="12"/>
      <c r="E296" s="12"/>
    </row>
    <row r="297" spans="2:5">
      <c r="B297" s="16"/>
      <c r="C297" s="51" t="s">
        <v>574</v>
      </c>
      <c r="D297" s="12"/>
      <c r="E297" s="12"/>
    </row>
    <row r="298" spans="2:5">
      <c r="B298" s="16"/>
      <c r="C298" s="17" t="s">
        <v>334</v>
      </c>
      <c r="D298" s="12"/>
      <c r="E298" s="12"/>
    </row>
    <row r="299" spans="2:5">
      <c r="B299" s="16"/>
      <c r="C299" s="17" t="s">
        <v>335</v>
      </c>
      <c r="D299" s="12"/>
      <c r="E299" s="12"/>
    </row>
    <row r="300" spans="2:5">
      <c r="B300" s="16"/>
      <c r="C300" s="17" t="s">
        <v>336</v>
      </c>
      <c r="D300" s="12"/>
      <c r="E300" s="12"/>
    </row>
    <row r="301" spans="2:5">
      <c r="B301" s="16"/>
      <c r="C301" s="17" t="s">
        <v>337</v>
      </c>
      <c r="D301" s="12"/>
      <c r="E301" s="12"/>
    </row>
    <row r="302" spans="2:5">
      <c r="B302" s="16"/>
      <c r="C302" s="17" t="s">
        <v>338</v>
      </c>
      <c r="D302" s="12"/>
      <c r="E302" s="12"/>
    </row>
    <row r="303" spans="2:5">
      <c r="B303" s="16"/>
      <c r="C303" s="17" t="s">
        <v>339</v>
      </c>
      <c r="D303" s="12"/>
      <c r="E303" s="12"/>
    </row>
    <row r="304" spans="2:5">
      <c r="B304" s="52">
        <v>18</v>
      </c>
      <c r="C304" s="53" t="s">
        <v>17</v>
      </c>
      <c r="D304" s="54">
        <f t="shared" ref="D304:E304" si="16">SUM(D305:D314)</f>
        <v>0</v>
      </c>
      <c r="E304" s="54">
        <f t="shared" si="16"/>
        <v>0</v>
      </c>
    </row>
    <row r="305" spans="2:5">
      <c r="B305" s="16"/>
      <c r="C305" s="51" t="s">
        <v>341</v>
      </c>
      <c r="D305" s="12"/>
      <c r="E305" s="12"/>
    </row>
    <row r="306" spans="2:5">
      <c r="B306" s="16"/>
      <c r="C306" s="51" t="s">
        <v>342</v>
      </c>
      <c r="D306" s="12"/>
      <c r="E306" s="12"/>
    </row>
    <row r="307" spans="2:5">
      <c r="B307" s="16"/>
      <c r="C307" s="51" t="s">
        <v>343</v>
      </c>
      <c r="D307" s="12"/>
      <c r="E307" s="12"/>
    </row>
    <row r="308" spans="2:5">
      <c r="B308" s="16"/>
      <c r="C308" s="51" t="s">
        <v>348</v>
      </c>
      <c r="D308" s="12"/>
      <c r="E308" s="12"/>
    </row>
    <row r="309" spans="2:5">
      <c r="B309" s="16"/>
      <c r="C309" s="51" t="s">
        <v>344</v>
      </c>
      <c r="D309" s="12"/>
      <c r="E309" s="12"/>
    </row>
    <row r="310" spans="2:5">
      <c r="B310" s="16"/>
      <c r="C310" s="51" t="s">
        <v>345</v>
      </c>
      <c r="D310" s="12"/>
      <c r="E310" s="12"/>
    </row>
    <row r="311" spans="2:5">
      <c r="B311" s="16"/>
      <c r="C311" s="51" t="s">
        <v>571</v>
      </c>
      <c r="D311" s="12"/>
      <c r="E311" s="12"/>
    </row>
    <row r="312" spans="2:5">
      <c r="B312" s="16"/>
      <c r="C312" s="51" t="s">
        <v>346</v>
      </c>
      <c r="D312" s="12"/>
      <c r="E312" s="12"/>
    </row>
    <row r="313" spans="2:5">
      <c r="B313" s="16"/>
      <c r="C313" s="51" t="s">
        <v>349</v>
      </c>
      <c r="D313" s="12"/>
      <c r="E313" s="12"/>
    </row>
    <row r="314" spans="2:5">
      <c r="B314" s="16"/>
      <c r="C314" s="51" t="s">
        <v>347</v>
      </c>
      <c r="D314" s="12"/>
      <c r="E314" s="12"/>
    </row>
    <row r="315" spans="2:5">
      <c r="B315" s="52">
        <v>19</v>
      </c>
      <c r="C315" s="53" t="s">
        <v>18</v>
      </c>
      <c r="D315" s="54">
        <f t="shared" ref="D315:E315" si="17">SUM(D316:D337)</f>
        <v>0</v>
      </c>
      <c r="E315" s="54">
        <f t="shared" si="17"/>
        <v>0</v>
      </c>
    </row>
    <row r="316" spans="2:5">
      <c r="B316" s="16"/>
      <c r="C316" s="51" t="s">
        <v>350</v>
      </c>
      <c r="D316" s="12"/>
      <c r="E316" s="12"/>
    </row>
    <row r="317" spans="2:5">
      <c r="B317" s="16"/>
      <c r="C317" s="17" t="s">
        <v>351</v>
      </c>
      <c r="D317" s="12"/>
      <c r="E317" s="12"/>
    </row>
    <row r="318" spans="2:5">
      <c r="B318" s="16"/>
      <c r="C318" s="17" t="s">
        <v>352</v>
      </c>
      <c r="D318" s="12"/>
      <c r="E318" s="12"/>
    </row>
    <row r="319" spans="2:5">
      <c r="B319" s="16"/>
      <c r="C319" s="17" t="s">
        <v>353</v>
      </c>
      <c r="D319" s="12"/>
      <c r="E319" s="12"/>
    </row>
    <row r="320" spans="2:5">
      <c r="B320" s="16"/>
      <c r="C320" s="17" t="s">
        <v>354</v>
      </c>
      <c r="D320" s="12"/>
      <c r="E320" s="12"/>
    </row>
    <row r="321" spans="2:5">
      <c r="B321" s="16"/>
      <c r="C321" s="17" t="s">
        <v>355</v>
      </c>
      <c r="D321" s="12"/>
      <c r="E321" s="12"/>
    </row>
    <row r="322" spans="2:5">
      <c r="B322" s="16"/>
      <c r="C322" s="17" t="s">
        <v>356</v>
      </c>
      <c r="D322" s="12"/>
      <c r="E322" s="12"/>
    </row>
    <row r="323" spans="2:5">
      <c r="B323" s="16"/>
      <c r="C323" s="17" t="s">
        <v>357</v>
      </c>
      <c r="D323" s="12"/>
      <c r="E323" s="12"/>
    </row>
    <row r="324" spans="2:5">
      <c r="B324" s="16"/>
      <c r="C324" s="17" t="s">
        <v>358</v>
      </c>
      <c r="D324" s="12"/>
      <c r="E324" s="12"/>
    </row>
    <row r="325" spans="2:5">
      <c r="B325" s="16"/>
      <c r="C325" s="17" t="s">
        <v>359</v>
      </c>
      <c r="D325" s="12"/>
      <c r="E325" s="12"/>
    </row>
    <row r="326" spans="2:5">
      <c r="B326" s="16"/>
      <c r="C326" s="17" t="s">
        <v>360</v>
      </c>
      <c r="D326" s="12"/>
      <c r="E326" s="12"/>
    </row>
    <row r="327" spans="2:5">
      <c r="B327" s="16"/>
      <c r="C327" s="17" t="s">
        <v>361</v>
      </c>
      <c r="D327" s="12"/>
      <c r="E327" s="12"/>
    </row>
    <row r="328" spans="2:5">
      <c r="B328" s="16"/>
      <c r="C328" s="17" t="s">
        <v>362</v>
      </c>
      <c r="D328" s="12"/>
      <c r="E328" s="12"/>
    </row>
    <row r="329" spans="2:5">
      <c r="B329" s="16"/>
      <c r="C329" s="17" t="s">
        <v>363</v>
      </c>
      <c r="D329" s="12"/>
      <c r="E329" s="12"/>
    </row>
    <row r="330" spans="2:5">
      <c r="B330" s="16"/>
      <c r="C330" s="17" t="s">
        <v>364</v>
      </c>
      <c r="D330" s="12"/>
      <c r="E330" s="12"/>
    </row>
    <row r="331" spans="2:5">
      <c r="B331" s="16"/>
      <c r="C331" s="17" t="s">
        <v>365</v>
      </c>
      <c r="D331" s="12"/>
      <c r="E331" s="12"/>
    </row>
    <row r="332" spans="2:5">
      <c r="B332" s="16"/>
      <c r="C332" s="17" t="s">
        <v>366</v>
      </c>
      <c r="D332" s="12"/>
      <c r="E332" s="12"/>
    </row>
    <row r="333" spans="2:5">
      <c r="B333" s="16"/>
      <c r="C333" s="17" t="s">
        <v>367</v>
      </c>
      <c r="D333" s="12"/>
      <c r="E333" s="12"/>
    </row>
    <row r="334" spans="2:5">
      <c r="B334" s="16"/>
      <c r="C334" s="17" t="s">
        <v>368</v>
      </c>
      <c r="D334" s="12"/>
      <c r="E334" s="12"/>
    </row>
    <row r="335" spans="2:5">
      <c r="B335" s="16"/>
      <c r="C335" s="17" t="s">
        <v>369</v>
      </c>
      <c r="D335" s="12"/>
      <c r="E335" s="12"/>
    </row>
    <row r="336" spans="2:5">
      <c r="B336" s="16"/>
      <c r="C336" s="17" t="s">
        <v>370</v>
      </c>
      <c r="D336" s="12"/>
      <c r="E336" s="12"/>
    </row>
    <row r="337" spans="2:5">
      <c r="B337" s="16"/>
      <c r="C337" s="17" t="s">
        <v>371</v>
      </c>
      <c r="D337" s="12"/>
      <c r="E337" s="12"/>
    </row>
    <row r="338" spans="2:5">
      <c r="B338" s="52">
        <v>20</v>
      </c>
      <c r="C338" s="53" t="s">
        <v>19</v>
      </c>
      <c r="D338" s="54">
        <f t="shared" ref="D338:E338" si="18">SUM(D339:D352)</f>
        <v>0</v>
      </c>
      <c r="E338" s="54">
        <f t="shared" si="18"/>
        <v>0</v>
      </c>
    </row>
    <row r="339" spans="2:5">
      <c r="B339" s="16"/>
      <c r="C339" s="17" t="s">
        <v>372</v>
      </c>
      <c r="D339" s="12"/>
      <c r="E339" s="12"/>
    </row>
    <row r="340" spans="2:5">
      <c r="B340" s="16"/>
      <c r="C340" s="17" t="s">
        <v>373</v>
      </c>
      <c r="D340" s="12"/>
      <c r="E340" s="12"/>
    </row>
    <row r="341" spans="2:5">
      <c r="B341" s="16"/>
      <c r="C341" s="17" t="s">
        <v>374</v>
      </c>
      <c r="D341" s="12"/>
      <c r="E341" s="12"/>
    </row>
    <row r="342" spans="2:5">
      <c r="B342" s="16"/>
      <c r="C342" s="17" t="s">
        <v>375</v>
      </c>
      <c r="D342" s="12"/>
      <c r="E342" s="12"/>
    </row>
    <row r="343" spans="2:5">
      <c r="B343" s="16"/>
      <c r="C343" s="17" t="s">
        <v>376</v>
      </c>
      <c r="D343" s="12"/>
      <c r="E343" s="12"/>
    </row>
    <row r="344" spans="2:5">
      <c r="B344" s="16"/>
      <c r="C344" s="17" t="s">
        <v>377</v>
      </c>
      <c r="D344" s="12"/>
      <c r="E344" s="12"/>
    </row>
    <row r="345" spans="2:5">
      <c r="B345" s="16"/>
      <c r="C345" s="17" t="s">
        <v>378</v>
      </c>
      <c r="D345" s="12"/>
      <c r="E345" s="12"/>
    </row>
    <row r="346" spans="2:5">
      <c r="B346" s="16"/>
      <c r="C346" s="17" t="s">
        <v>379</v>
      </c>
      <c r="D346" s="12"/>
      <c r="E346" s="12"/>
    </row>
    <row r="347" spans="2:5">
      <c r="B347" s="16"/>
      <c r="C347" s="17" t="s">
        <v>380</v>
      </c>
      <c r="D347" s="12"/>
      <c r="E347" s="12"/>
    </row>
    <row r="348" spans="2:5">
      <c r="B348" s="16"/>
      <c r="C348" s="17" t="s">
        <v>381</v>
      </c>
      <c r="D348" s="12"/>
      <c r="E348" s="12"/>
    </row>
    <row r="349" spans="2:5">
      <c r="B349" s="16"/>
      <c r="C349" s="17" t="s">
        <v>382</v>
      </c>
      <c r="D349" s="12"/>
      <c r="E349" s="12"/>
    </row>
    <row r="350" spans="2:5">
      <c r="B350" s="16"/>
      <c r="C350" s="17" t="s">
        <v>383</v>
      </c>
      <c r="D350" s="12"/>
      <c r="E350" s="12"/>
    </row>
    <row r="351" spans="2:5">
      <c r="B351" s="16"/>
      <c r="C351" s="17" t="s">
        <v>384</v>
      </c>
      <c r="D351" s="12"/>
      <c r="E351" s="12"/>
    </row>
    <row r="352" spans="2:5">
      <c r="B352" s="16"/>
      <c r="C352" s="17" t="s">
        <v>385</v>
      </c>
      <c r="D352" s="12"/>
      <c r="E352" s="12"/>
    </row>
    <row r="353" spans="2:5">
      <c r="B353" s="52">
        <v>21</v>
      </c>
      <c r="C353" s="53" t="s">
        <v>20</v>
      </c>
      <c r="D353" s="54">
        <f t="shared" ref="D353:E353" si="19">SUM(D354:D367)</f>
        <v>0</v>
      </c>
      <c r="E353" s="54">
        <f t="shared" si="19"/>
        <v>0</v>
      </c>
    </row>
    <row r="354" spans="2:5">
      <c r="B354" s="16"/>
      <c r="C354" s="51" t="s">
        <v>386</v>
      </c>
      <c r="D354" s="12"/>
      <c r="E354" s="12"/>
    </row>
    <row r="355" spans="2:5">
      <c r="B355" s="16"/>
      <c r="C355" s="51" t="s">
        <v>387</v>
      </c>
      <c r="D355" s="12"/>
      <c r="E355" s="12"/>
    </row>
    <row r="356" spans="2:5">
      <c r="B356" s="16"/>
      <c r="C356" s="51" t="s">
        <v>388</v>
      </c>
      <c r="D356" s="12"/>
      <c r="E356" s="12"/>
    </row>
    <row r="357" spans="2:5">
      <c r="B357" s="16"/>
      <c r="C357" s="51" t="s">
        <v>389</v>
      </c>
      <c r="D357" s="12"/>
      <c r="E357" s="12"/>
    </row>
    <row r="358" spans="2:5">
      <c r="B358" s="16"/>
      <c r="C358" s="51" t="s">
        <v>390</v>
      </c>
      <c r="D358" s="12"/>
      <c r="E358" s="12"/>
    </row>
    <row r="359" spans="2:5">
      <c r="B359" s="16"/>
      <c r="C359" s="51" t="s">
        <v>391</v>
      </c>
      <c r="D359" s="12"/>
      <c r="E359" s="12"/>
    </row>
    <row r="360" spans="2:5">
      <c r="B360" s="16"/>
      <c r="C360" s="51" t="s">
        <v>392</v>
      </c>
      <c r="D360" s="12"/>
      <c r="E360" s="12"/>
    </row>
    <row r="361" spans="2:5">
      <c r="B361" s="16"/>
      <c r="C361" s="51" t="s">
        <v>393</v>
      </c>
      <c r="D361" s="12"/>
      <c r="E361" s="12"/>
    </row>
    <row r="362" spans="2:5">
      <c r="B362" s="16"/>
      <c r="C362" s="51" t="s">
        <v>394</v>
      </c>
      <c r="D362" s="12"/>
      <c r="E362" s="12"/>
    </row>
    <row r="363" spans="2:5">
      <c r="B363" s="16"/>
      <c r="C363" s="51" t="s">
        <v>395</v>
      </c>
      <c r="D363" s="12"/>
      <c r="E363" s="12"/>
    </row>
    <row r="364" spans="2:5">
      <c r="B364" s="16"/>
      <c r="C364" s="51" t="s">
        <v>396</v>
      </c>
      <c r="D364" s="12"/>
      <c r="E364" s="12"/>
    </row>
    <row r="365" spans="2:5">
      <c r="B365" s="16"/>
      <c r="C365" s="51" t="s">
        <v>397</v>
      </c>
      <c r="D365" s="12"/>
      <c r="E365" s="12"/>
    </row>
    <row r="366" spans="2:5">
      <c r="B366" s="16"/>
      <c r="C366" s="51" t="s">
        <v>398</v>
      </c>
      <c r="D366" s="12"/>
      <c r="E366" s="12"/>
    </row>
    <row r="367" spans="2:5">
      <c r="B367" s="16"/>
      <c r="C367" s="51" t="s">
        <v>399</v>
      </c>
      <c r="D367" s="12"/>
      <c r="E367" s="12"/>
    </row>
    <row r="368" spans="2:5">
      <c r="B368" s="52">
        <v>22</v>
      </c>
      <c r="C368" s="53" t="s">
        <v>21</v>
      </c>
      <c r="D368" s="54">
        <f t="shared" ref="D368:E368" si="20">SUM(D369:D381)</f>
        <v>0</v>
      </c>
      <c r="E368" s="54">
        <f t="shared" si="20"/>
        <v>0</v>
      </c>
    </row>
    <row r="369" spans="2:5">
      <c r="B369" s="16"/>
      <c r="C369" s="51" t="s">
        <v>400</v>
      </c>
      <c r="D369" s="12"/>
      <c r="E369" s="12"/>
    </row>
    <row r="370" spans="2:5">
      <c r="B370" s="16"/>
      <c r="C370" s="51" t="s">
        <v>401</v>
      </c>
      <c r="D370" s="12"/>
      <c r="E370" s="12"/>
    </row>
    <row r="371" spans="2:5">
      <c r="B371" s="16"/>
      <c r="C371" s="51" t="s">
        <v>402</v>
      </c>
      <c r="D371" s="12"/>
      <c r="E371" s="12"/>
    </row>
    <row r="372" spans="2:5">
      <c r="B372" s="16"/>
      <c r="C372" s="51" t="s">
        <v>403</v>
      </c>
      <c r="D372" s="12"/>
      <c r="E372" s="12"/>
    </row>
    <row r="373" spans="2:5">
      <c r="B373" s="16"/>
      <c r="C373" s="51" t="s">
        <v>404</v>
      </c>
      <c r="D373" s="12"/>
      <c r="E373" s="12"/>
    </row>
    <row r="374" spans="2:5">
      <c r="B374" s="16"/>
      <c r="C374" s="51" t="s">
        <v>405</v>
      </c>
      <c r="D374" s="12"/>
      <c r="E374" s="12"/>
    </row>
    <row r="375" spans="2:5">
      <c r="B375" s="16"/>
      <c r="C375" s="51" t="s">
        <v>406</v>
      </c>
      <c r="D375" s="12"/>
      <c r="E375" s="12"/>
    </row>
    <row r="376" spans="2:5">
      <c r="B376" s="16"/>
      <c r="C376" s="51" t="s">
        <v>407</v>
      </c>
      <c r="D376" s="12"/>
      <c r="E376" s="12"/>
    </row>
    <row r="377" spans="2:5">
      <c r="B377" s="16"/>
      <c r="C377" s="51" t="s">
        <v>408</v>
      </c>
      <c r="D377" s="12"/>
      <c r="E377" s="12"/>
    </row>
    <row r="378" spans="2:5">
      <c r="B378" s="16"/>
      <c r="C378" s="51" t="s">
        <v>409</v>
      </c>
      <c r="D378" s="12"/>
      <c r="E378" s="12"/>
    </row>
    <row r="379" spans="2:5">
      <c r="B379" s="16"/>
      <c r="C379" s="51" t="s">
        <v>410</v>
      </c>
      <c r="D379" s="12"/>
      <c r="E379" s="12"/>
    </row>
    <row r="380" spans="2:5">
      <c r="B380" s="16"/>
      <c r="C380" s="51" t="s">
        <v>411</v>
      </c>
      <c r="D380" s="12"/>
      <c r="E380" s="12"/>
    </row>
    <row r="381" spans="2:5">
      <c r="B381" s="16"/>
      <c r="C381" s="51" t="s">
        <v>412</v>
      </c>
      <c r="D381" s="12"/>
      <c r="E381" s="12"/>
    </row>
    <row r="382" spans="2:5">
      <c r="B382" s="52">
        <v>23</v>
      </c>
      <c r="C382" s="53" t="s">
        <v>22</v>
      </c>
      <c r="D382" s="54">
        <f t="shared" ref="D382:E382" si="21">SUM(D383:D392)</f>
        <v>0</v>
      </c>
      <c r="E382" s="54">
        <f t="shared" si="21"/>
        <v>0</v>
      </c>
    </row>
    <row r="383" spans="2:5">
      <c r="B383" s="16"/>
      <c r="C383" s="51" t="s">
        <v>413</v>
      </c>
      <c r="D383" s="12"/>
      <c r="E383" s="12"/>
    </row>
    <row r="384" spans="2:5">
      <c r="B384" s="16"/>
      <c r="C384" s="51" t="s">
        <v>414</v>
      </c>
      <c r="D384" s="12"/>
      <c r="E384" s="12"/>
    </row>
    <row r="385" spans="2:5">
      <c r="B385" s="16"/>
      <c r="C385" s="51" t="s">
        <v>415</v>
      </c>
      <c r="D385" s="12"/>
      <c r="E385" s="12"/>
    </row>
    <row r="386" spans="2:5">
      <c r="B386" s="16"/>
      <c r="C386" s="51" t="s">
        <v>416</v>
      </c>
      <c r="D386" s="12"/>
      <c r="E386" s="12"/>
    </row>
    <row r="387" spans="2:5">
      <c r="B387" s="16"/>
      <c r="C387" s="51" t="s">
        <v>417</v>
      </c>
      <c r="D387" s="12"/>
      <c r="E387" s="12"/>
    </row>
    <row r="388" spans="2:5">
      <c r="B388" s="16"/>
      <c r="C388" s="51" t="s">
        <v>418</v>
      </c>
      <c r="D388" s="12"/>
      <c r="E388" s="12"/>
    </row>
    <row r="389" spans="2:5">
      <c r="B389" s="16"/>
      <c r="C389" s="51" t="s">
        <v>419</v>
      </c>
      <c r="D389" s="12"/>
      <c r="E389" s="12"/>
    </row>
    <row r="390" spans="2:5">
      <c r="B390" s="16"/>
      <c r="C390" s="51" t="s">
        <v>420</v>
      </c>
      <c r="D390" s="12"/>
      <c r="E390" s="12"/>
    </row>
    <row r="391" spans="2:5">
      <c r="B391" s="16"/>
      <c r="C391" s="51" t="s">
        <v>421</v>
      </c>
      <c r="D391" s="12"/>
      <c r="E391" s="12"/>
    </row>
    <row r="392" spans="2:5">
      <c r="B392" s="16"/>
      <c r="C392" s="51" t="s">
        <v>422</v>
      </c>
      <c r="D392" s="12"/>
      <c r="E392" s="12"/>
    </row>
    <row r="393" spans="2:5">
      <c r="B393" s="52">
        <v>24</v>
      </c>
      <c r="C393" s="53" t="s">
        <v>23</v>
      </c>
      <c r="D393" s="54">
        <f t="shared" ref="D393:E393" si="22">SUM(D394:D398)</f>
        <v>0</v>
      </c>
      <c r="E393" s="54">
        <f t="shared" si="22"/>
        <v>0</v>
      </c>
    </row>
    <row r="394" spans="2:5">
      <c r="B394" s="16"/>
      <c r="C394" s="51" t="s">
        <v>423</v>
      </c>
      <c r="D394" s="12"/>
      <c r="E394" s="12"/>
    </row>
    <row r="395" spans="2:5">
      <c r="B395" s="16"/>
      <c r="C395" s="51" t="s">
        <v>424</v>
      </c>
      <c r="D395" s="12"/>
      <c r="E395" s="12"/>
    </row>
    <row r="396" spans="2:5">
      <c r="B396" s="16"/>
      <c r="C396" s="51" t="s">
        <v>425</v>
      </c>
      <c r="D396" s="12"/>
      <c r="E396" s="12"/>
    </row>
    <row r="397" spans="2:5">
      <c r="B397" s="16"/>
      <c r="C397" s="51" t="s">
        <v>426</v>
      </c>
      <c r="D397" s="12"/>
      <c r="E397" s="12"/>
    </row>
    <row r="398" spans="2:5">
      <c r="B398" s="16"/>
      <c r="C398" s="51" t="s">
        <v>427</v>
      </c>
      <c r="D398" s="12"/>
      <c r="E398" s="12"/>
    </row>
    <row r="399" spans="2:5">
      <c r="B399" s="52">
        <v>25</v>
      </c>
      <c r="C399" s="53" t="s">
        <v>24</v>
      </c>
      <c r="D399" s="54">
        <f>SUM(D400:D414)</f>
        <v>0</v>
      </c>
      <c r="E399" s="54">
        <f>SUM(E400:E414)</f>
        <v>0</v>
      </c>
    </row>
    <row r="400" spans="2:5">
      <c r="B400" s="16"/>
      <c r="C400" s="51" t="s">
        <v>428</v>
      </c>
      <c r="D400" s="12"/>
      <c r="E400" s="12"/>
    </row>
    <row r="401" spans="2:5">
      <c r="B401" s="16"/>
      <c r="C401" s="51" t="s">
        <v>429</v>
      </c>
      <c r="D401" s="12"/>
      <c r="E401" s="12"/>
    </row>
    <row r="402" spans="2:5">
      <c r="B402" s="16"/>
      <c r="C402" s="51" t="s">
        <v>430</v>
      </c>
      <c r="D402" s="12"/>
      <c r="E402" s="12"/>
    </row>
    <row r="403" spans="2:5">
      <c r="B403" s="16"/>
      <c r="C403" s="51" t="s">
        <v>431</v>
      </c>
      <c r="D403" s="12"/>
      <c r="E403" s="12"/>
    </row>
    <row r="404" spans="2:5">
      <c r="B404" s="16"/>
      <c r="C404" s="51" t="s">
        <v>432</v>
      </c>
      <c r="D404" s="12"/>
      <c r="E404" s="12"/>
    </row>
    <row r="405" spans="2:5">
      <c r="B405" s="16"/>
      <c r="C405" s="51" t="s">
        <v>433</v>
      </c>
      <c r="D405" s="12"/>
      <c r="E405" s="12"/>
    </row>
    <row r="406" spans="2:5">
      <c r="B406" s="16"/>
      <c r="C406" s="51" t="s">
        <v>434</v>
      </c>
      <c r="D406" s="12"/>
      <c r="E406" s="12"/>
    </row>
    <row r="407" spans="2:5">
      <c r="B407" s="16"/>
      <c r="C407" s="51" t="s">
        <v>435</v>
      </c>
      <c r="D407" s="12"/>
      <c r="E407" s="12"/>
    </row>
    <row r="408" spans="2:5">
      <c r="B408" s="16"/>
      <c r="C408" s="51" t="s">
        <v>436</v>
      </c>
      <c r="D408" s="12"/>
      <c r="E408" s="12"/>
    </row>
    <row r="409" spans="2:5">
      <c r="B409" s="16"/>
      <c r="C409" s="51" t="s">
        <v>575</v>
      </c>
      <c r="D409" s="12"/>
      <c r="E409" s="12"/>
    </row>
    <row r="410" spans="2:5">
      <c r="B410" s="16"/>
      <c r="C410" s="51" t="s">
        <v>576</v>
      </c>
      <c r="D410" s="12"/>
      <c r="E410" s="12"/>
    </row>
    <row r="411" spans="2:5">
      <c r="B411" s="16"/>
      <c r="C411" s="51" t="s">
        <v>439</v>
      </c>
      <c r="D411" s="12"/>
      <c r="E411" s="12"/>
    </row>
    <row r="412" spans="2:5">
      <c r="B412" s="16"/>
      <c r="C412" s="51" t="s">
        <v>440</v>
      </c>
      <c r="D412" s="12"/>
      <c r="E412" s="12"/>
    </row>
    <row r="413" spans="2:5">
      <c r="B413" s="16"/>
      <c r="C413" s="51" t="s">
        <v>441</v>
      </c>
      <c r="D413" s="12"/>
      <c r="E413" s="12"/>
    </row>
    <row r="414" spans="2:5">
      <c r="B414" s="16"/>
      <c r="C414" s="51" t="s">
        <v>442</v>
      </c>
      <c r="D414" s="12"/>
      <c r="E414" s="12"/>
    </row>
    <row r="415" spans="2:5">
      <c r="B415" s="52">
        <v>26</v>
      </c>
      <c r="C415" s="53" t="s">
        <v>25</v>
      </c>
      <c r="D415" s="54">
        <f t="shared" ref="D415:E415" si="23">SUM(D416:D428)</f>
        <v>0</v>
      </c>
      <c r="E415" s="54">
        <f t="shared" si="23"/>
        <v>0</v>
      </c>
    </row>
    <row r="416" spans="2:5">
      <c r="B416" s="16"/>
      <c r="C416" s="51" t="s">
        <v>443</v>
      </c>
      <c r="D416" s="12"/>
      <c r="E416" s="12"/>
    </row>
    <row r="417" spans="2:5">
      <c r="B417" s="16"/>
      <c r="C417" s="51" t="s">
        <v>444</v>
      </c>
      <c r="D417" s="12"/>
      <c r="E417" s="12"/>
    </row>
    <row r="418" spans="2:5">
      <c r="B418" s="16"/>
      <c r="C418" s="51" t="s">
        <v>445</v>
      </c>
      <c r="D418" s="12"/>
      <c r="E418" s="12"/>
    </row>
    <row r="419" spans="2:5">
      <c r="B419" s="16"/>
      <c r="C419" s="51" t="s">
        <v>446</v>
      </c>
      <c r="D419" s="12"/>
      <c r="E419" s="12"/>
    </row>
    <row r="420" spans="2:5">
      <c r="B420" s="16"/>
      <c r="C420" s="51" t="s">
        <v>447</v>
      </c>
      <c r="D420" s="12"/>
      <c r="E420" s="12"/>
    </row>
    <row r="421" spans="2:5">
      <c r="B421" s="16"/>
      <c r="C421" s="51" t="s">
        <v>448</v>
      </c>
      <c r="D421" s="12"/>
      <c r="E421" s="12"/>
    </row>
    <row r="422" spans="2:5">
      <c r="B422" s="16"/>
      <c r="C422" s="51" t="s">
        <v>449</v>
      </c>
      <c r="D422" s="12"/>
      <c r="E422" s="12"/>
    </row>
    <row r="423" spans="2:5">
      <c r="B423" s="16"/>
      <c r="C423" s="51" t="s">
        <v>450</v>
      </c>
      <c r="D423" s="12"/>
      <c r="E423" s="12"/>
    </row>
    <row r="424" spans="2:5">
      <c r="B424" s="16"/>
      <c r="C424" s="51" t="s">
        <v>451</v>
      </c>
      <c r="D424" s="12"/>
      <c r="E424" s="12"/>
    </row>
    <row r="425" spans="2:5">
      <c r="B425" s="16"/>
      <c r="C425" s="51" t="s">
        <v>452</v>
      </c>
      <c r="D425" s="12"/>
      <c r="E425" s="12"/>
    </row>
    <row r="426" spans="2:5">
      <c r="B426" s="16"/>
      <c r="C426" s="51" t="s">
        <v>453</v>
      </c>
      <c r="D426" s="12"/>
      <c r="E426" s="12"/>
    </row>
    <row r="427" spans="2:5">
      <c r="B427" s="16"/>
      <c r="C427" s="51" t="s">
        <v>454</v>
      </c>
      <c r="D427" s="12"/>
      <c r="E427" s="12"/>
    </row>
    <row r="428" spans="2:5">
      <c r="B428" s="16"/>
      <c r="C428" s="51" t="s">
        <v>455</v>
      </c>
      <c r="D428" s="12"/>
      <c r="E428" s="12"/>
    </row>
    <row r="429" spans="2:5">
      <c r="B429" s="52">
        <v>27</v>
      </c>
      <c r="C429" s="53" t="s">
        <v>26</v>
      </c>
      <c r="D429" s="54">
        <f t="shared" ref="D429:E429" si="24">SUM(D430:D453)</f>
        <v>0</v>
      </c>
      <c r="E429" s="54">
        <f t="shared" si="24"/>
        <v>0</v>
      </c>
    </row>
    <row r="430" spans="2:5">
      <c r="B430" s="16"/>
      <c r="C430" s="51" t="s">
        <v>458</v>
      </c>
      <c r="D430" s="12"/>
      <c r="E430" s="12"/>
    </row>
    <row r="431" spans="2:5">
      <c r="B431" s="16"/>
      <c r="C431" s="51" t="s">
        <v>459</v>
      </c>
      <c r="D431" s="12"/>
      <c r="E431" s="12"/>
    </row>
    <row r="432" spans="2:5">
      <c r="B432" s="16"/>
      <c r="C432" s="51" t="s">
        <v>460</v>
      </c>
      <c r="D432" s="12"/>
      <c r="E432" s="12"/>
    </row>
    <row r="433" spans="2:5">
      <c r="B433" s="16"/>
      <c r="C433" s="51" t="s">
        <v>461</v>
      </c>
      <c r="D433" s="12"/>
      <c r="E433" s="12"/>
    </row>
    <row r="434" spans="2:5">
      <c r="B434" s="16"/>
      <c r="C434" s="51" t="s">
        <v>462</v>
      </c>
      <c r="D434" s="12"/>
      <c r="E434" s="12"/>
    </row>
    <row r="435" spans="2:5">
      <c r="B435" s="16"/>
      <c r="C435" s="51" t="s">
        <v>463</v>
      </c>
      <c r="D435" s="12"/>
      <c r="E435" s="12"/>
    </row>
    <row r="436" spans="2:5">
      <c r="B436" s="16"/>
      <c r="C436" s="51" t="s">
        <v>464</v>
      </c>
      <c r="D436" s="12"/>
      <c r="E436" s="12"/>
    </row>
    <row r="437" spans="2:5">
      <c r="B437" s="16"/>
      <c r="C437" s="51" t="s">
        <v>465</v>
      </c>
      <c r="D437" s="12"/>
      <c r="E437" s="12"/>
    </row>
    <row r="438" spans="2:5">
      <c r="B438" s="16"/>
      <c r="C438" s="51" t="s">
        <v>466</v>
      </c>
      <c r="D438" s="12"/>
      <c r="E438" s="12"/>
    </row>
    <row r="439" spans="2:5">
      <c r="B439" s="16"/>
      <c r="C439" s="51" t="s">
        <v>467</v>
      </c>
      <c r="D439" s="12"/>
      <c r="E439" s="12"/>
    </row>
    <row r="440" spans="2:5">
      <c r="B440" s="16"/>
      <c r="C440" s="51" t="s">
        <v>468</v>
      </c>
      <c r="D440" s="12"/>
      <c r="E440" s="12"/>
    </row>
    <row r="441" spans="2:5">
      <c r="B441" s="16"/>
      <c r="C441" s="51" t="s">
        <v>469</v>
      </c>
      <c r="D441" s="12"/>
      <c r="E441" s="12"/>
    </row>
    <row r="442" spans="2:5">
      <c r="B442" s="16"/>
      <c r="C442" s="51" t="s">
        <v>470</v>
      </c>
      <c r="D442" s="12"/>
      <c r="E442" s="12"/>
    </row>
    <row r="443" spans="2:5">
      <c r="B443" s="16"/>
      <c r="C443" s="51" t="s">
        <v>471</v>
      </c>
      <c r="D443" s="12"/>
      <c r="E443" s="12"/>
    </row>
    <row r="444" spans="2:5">
      <c r="B444" s="16"/>
      <c r="C444" s="51" t="s">
        <v>472</v>
      </c>
      <c r="D444" s="12"/>
      <c r="E444" s="12"/>
    </row>
    <row r="445" spans="2:5">
      <c r="B445" s="16"/>
      <c r="C445" s="51" t="s">
        <v>473</v>
      </c>
      <c r="D445" s="12"/>
      <c r="E445" s="12"/>
    </row>
    <row r="446" spans="2:5">
      <c r="B446" s="16"/>
      <c r="C446" s="51" t="s">
        <v>474</v>
      </c>
      <c r="D446" s="12"/>
      <c r="E446" s="12"/>
    </row>
    <row r="447" spans="2:5">
      <c r="B447" s="16"/>
      <c r="C447" s="51" t="s">
        <v>475</v>
      </c>
      <c r="D447" s="12"/>
      <c r="E447" s="12"/>
    </row>
    <row r="448" spans="2:5">
      <c r="B448" s="16"/>
      <c r="C448" s="51" t="s">
        <v>476</v>
      </c>
      <c r="D448" s="12"/>
      <c r="E448" s="12"/>
    </row>
    <row r="449" spans="2:5">
      <c r="B449" s="16"/>
      <c r="C449" s="51" t="s">
        <v>477</v>
      </c>
      <c r="D449" s="12"/>
      <c r="E449" s="12"/>
    </row>
    <row r="450" spans="2:5">
      <c r="B450" s="16"/>
      <c r="C450" s="51" t="s">
        <v>478</v>
      </c>
      <c r="D450" s="12"/>
      <c r="E450" s="12"/>
    </row>
    <row r="451" spans="2:5">
      <c r="B451" s="16"/>
      <c r="C451" s="51" t="s">
        <v>479</v>
      </c>
      <c r="D451" s="12"/>
      <c r="E451" s="12"/>
    </row>
    <row r="452" spans="2:5">
      <c r="B452" s="16"/>
      <c r="C452" s="51" t="s">
        <v>480</v>
      </c>
      <c r="D452" s="12"/>
      <c r="E452" s="12"/>
    </row>
    <row r="453" spans="2:5">
      <c r="B453" s="16"/>
      <c r="C453" s="51" t="s">
        <v>481</v>
      </c>
      <c r="D453" s="12"/>
      <c r="E453" s="12"/>
    </row>
    <row r="454" spans="2:5">
      <c r="B454" s="52">
        <v>28</v>
      </c>
      <c r="C454" s="53" t="s">
        <v>27</v>
      </c>
      <c r="D454" s="54">
        <f t="shared" ref="D454:E454" si="25">SUM(D455:D471)</f>
        <v>0</v>
      </c>
      <c r="E454" s="54">
        <f t="shared" si="25"/>
        <v>0</v>
      </c>
    </row>
    <row r="455" spans="2:5">
      <c r="B455" s="16"/>
      <c r="C455" s="51" t="s">
        <v>482</v>
      </c>
      <c r="D455" s="12"/>
      <c r="E455" s="12"/>
    </row>
    <row r="456" spans="2:5">
      <c r="B456" s="16"/>
      <c r="C456" s="51" t="s">
        <v>483</v>
      </c>
      <c r="D456" s="12"/>
      <c r="E456" s="12"/>
    </row>
    <row r="457" spans="2:5">
      <c r="B457" s="16"/>
      <c r="C457" s="51" t="s">
        <v>484</v>
      </c>
      <c r="D457" s="12"/>
      <c r="E457" s="12"/>
    </row>
    <row r="458" spans="2:5">
      <c r="B458" s="16"/>
      <c r="C458" s="51" t="s">
        <v>485</v>
      </c>
      <c r="D458" s="12"/>
      <c r="E458" s="12"/>
    </row>
    <row r="459" spans="2:5">
      <c r="B459" s="16"/>
      <c r="C459" s="51" t="s">
        <v>486</v>
      </c>
      <c r="D459" s="12"/>
      <c r="E459" s="12"/>
    </row>
    <row r="460" spans="2:5">
      <c r="B460" s="16"/>
      <c r="C460" s="51" t="s">
        <v>487</v>
      </c>
      <c r="D460" s="12"/>
      <c r="E460" s="12"/>
    </row>
    <row r="461" spans="2:5">
      <c r="B461" s="16"/>
      <c r="C461" s="51" t="s">
        <v>488</v>
      </c>
      <c r="D461" s="12"/>
      <c r="E461" s="12"/>
    </row>
    <row r="462" spans="2:5">
      <c r="B462" s="16"/>
      <c r="C462" s="51" t="s">
        <v>489</v>
      </c>
      <c r="D462" s="12"/>
      <c r="E462" s="12"/>
    </row>
    <row r="463" spans="2:5">
      <c r="B463" s="16"/>
      <c r="C463" s="51" t="s">
        <v>490</v>
      </c>
      <c r="D463" s="12"/>
      <c r="E463" s="12"/>
    </row>
    <row r="464" spans="2:5">
      <c r="B464" s="16"/>
      <c r="C464" s="51" t="s">
        <v>491</v>
      </c>
      <c r="D464" s="12"/>
      <c r="E464" s="12"/>
    </row>
    <row r="465" spans="2:5">
      <c r="B465" s="16"/>
      <c r="C465" s="51" t="s">
        <v>492</v>
      </c>
      <c r="D465" s="12"/>
      <c r="E465" s="12"/>
    </row>
    <row r="466" spans="2:5">
      <c r="B466" s="16"/>
      <c r="C466" s="51" t="s">
        <v>493</v>
      </c>
      <c r="D466" s="12"/>
      <c r="E466" s="12"/>
    </row>
    <row r="467" spans="2:5">
      <c r="B467" s="16"/>
      <c r="C467" s="51" t="s">
        <v>494</v>
      </c>
      <c r="D467" s="12"/>
      <c r="E467" s="12"/>
    </row>
    <row r="468" spans="2:5">
      <c r="B468" s="16"/>
      <c r="C468" s="51" t="s">
        <v>495</v>
      </c>
      <c r="D468" s="12"/>
      <c r="E468" s="12"/>
    </row>
    <row r="469" spans="2:5">
      <c r="B469" s="16"/>
      <c r="C469" s="51" t="s">
        <v>496</v>
      </c>
      <c r="D469" s="12"/>
      <c r="E469" s="12"/>
    </row>
    <row r="470" spans="2:5">
      <c r="B470" s="16"/>
      <c r="C470" s="51" t="s">
        <v>497</v>
      </c>
      <c r="D470" s="12"/>
      <c r="E470" s="12"/>
    </row>
    <row r="471" spans="2:5">
      <c r="B471" s="16"/>
      <c r="C471" s="51" t="s">
        <v>498</v>
      </c>
      <c r="D471" s="12"/>
      <c r="E471" s="12"/>
    </row>
    <row r="472" spans="2:5">
      <c r="B472" s="52">
        <v>29</v>
      </c>
      <c r="C472" s="53" t="s">
        <v>28</v>
      </c>
      <c r="D472" s="54">
        <f t="shared" ref="D472:E472" si="26">SUM(D473:D478)</f>
        <v>0</v>
      </c>
      <c r="E472" s="54">
        <f t="shared" si="26"/>
        <v>0</v>
      </c>
    </row>
    <row r="473" spans="2:5">
      <c r="B473" s="16"/>
      <c r="C473" s="51" t="s">
        <v>499</v>
      </c>
      <c r="D473" s="12"/>
      <c r="E473" s="12"/>
    </row>
    <row r="474" spans="2:5">
      <c r="B474" s="16"/>
      <c r="C474" s="51" t="s">
        <v>500</v>
      </c>
      <c r="D474" s="12"/>
      <c r="E474" s="12"/>
    </row>
    <row r="475" spans="2:5">
      <c r="B475" s="16"/>
      <c r="C475" s="51" t="s">
        <v>501</v>
      </c>
      <c r="D475" s="12"/>
      <c r="E475" s="12"/>
    </row>
    <row r="476" spans="2:5">
      <c r="B476" s="16"/>
      <c r="C476" s="51" t="s">
        <v>502</v>
      </c>
      <c r="D476" s="12"/>
      <c r="E476" s="12"/>
    </row>
    <row r="477" spans="2:5">
      <c r="B477" s="16"/>
      <c r="C477" s="56" t="s">
        <v>503</v>
      </c>
      <c r="D477" s="12"/>
      <c r="E477" s="12"/>
    </row>
    <row r="478" spans="2:5">
      <c r="B478" s="16"/>
      <c r="C478" s="51" t="s">
        <v>504</v>
      </c>
      <c r="D478" s="12"/>
      <c r="E478" s="12"/>
    </row>
    <row r="479" spans="2:5">
      <c r="B479" s="52">
        <v>30</v>
      </c>
      <c r="C479" s="53" t="s">
        <v>29</v>
      </c>
      <c r="D479" s="54">
        <f t="shared" ref="D479:E479" si="27">SUM(D480:D485)</f>
        <v>0</v>
      </c>
      <c r="E479" s="54">
        <f t="shared" si="27"/>
        <v>0</v>
      </c>
    </row>
    <row r="480" spans="2:5">
      <c r="B480" s="16"/>
      <c r="C480" s="51" t="s">
        <v>505</v>
      </c>
      <c r="D480" s="12"/>
      <c r="E480" s="12"/>
    </row>
    <row r="481" spans="2:5">
      <c r="B481" s="16"/>
      <c r="C481" s="51" t="s">
        <v>506</v>
      </c>
      <c r="D481" s="12"/>
      <c r="E481" s="12"/>
    </row>
    <row r="482" spans="2:5">
      <c r="B482" s="16"/>
      <c r="C482" s="51" t="s">
        <v>507</v>
      </c>
      <c r="D482" s="12"/>
      <c r="E482" s="12"/>
    </row>
    <row r="483" spans="2:5">
      <c r="B483" s="16"/>
      <c r="C483" s="51" t="s">
        <v>508</v>
      </c>
      <c r="D483" s="12"/>
      <c r="E483" s="12"/>
    </row>
    <row r="484" spans="2:5">
      <c r="B484" s="16"/>
      <c r="C484" s="51" t="s">
        <v>509</v>
      </c>
      <c r="D484" s="12"/>
      <c r="E484" s="12"/>
    </row>
    <row r="485" spans="2:5">
      <c r="B485" s="16"/>
      <c r="C485" s="51" t="s">
        <v>510</v>
      </c>
      <c r="D485" s="12"/>
      <c r="E485" s="12"/>
    </row>
    <row r="486" spans="2:5">
      <c r="B486" s="52">
        <v>31</v>
      </c>
      <c r="C486" s="53" t="s">
        <v>30</v>
      </c>
      <c r="D486" s="54">
        <f t="shared" ref="D486:E486" si="28">SUM(D487:D497)</f>
        <v>0</v>
      </c>
      <c r="E486" s="54">
        <f t="shared" si="28"/>
        <v>0</v>
      </c>
    </row>
    <row r="487" spans="2:5">
      <c r="B487" s="16"/>
      <c r="C487" s="51" t="s">
        <v>511</v>
      </c>
      <c r="D487" s="12"/>
      <c r="E487" s="12"/>
    </row>
    <row r="488" spans="2:5">
      <c r="B488" s="16"/>
      <c r="C488" s="51" t="s">
        <v>512</v>
      </c>
      <c r="D488" s="12"/>
      <c r="E488" s="12"/>
    </row>
    <row r="489" spans="2:5">
      <c r="B489" s="16"/>
      <c r="C489" s="51" t="s">
        <v>513</v>
      </c>
      <c r="D489" s="12"/>
      <c r="E489" s="12"/>
    </row>
    <row r="490" spans="2:5">
      <c r="B490" s="16"/>
      <c r="C490" s="51" t="s">
        <v>514</v>
      </c>
      <c r="D490" s="12"/>
      <c r="E490" s="12"/>
    </row>
    <row r="491" spans="2:5">
      <c r="B491" s="16"/>
      <c r="C491" s="51" t="s">
        <v>515</v>
      </c>
      <c r="D491" s="12"/>
      <c r="E491" s="12"/>
    </row>
    <row r="492" spans="2:5">
      <c r="B492" s="16"/>
      <c r="C492" s="51" t="s">
        <v>516</v>
      </c>
      <c r="D492" s="12"/>
      <c r="E492" s="12"/>
    </row>
    <row r="493" spans="2:5">
      <c r="B493" s="16"/>
      <c r="C493" s="51" t="s">
        <v>517</v>
      </c>
      <c r="D493" s="12"/>
      <c r="E493" s="12"/>
    </row>
    <row r="494" spans="2:5">
      <c r="B494" s="16"/>
      <c r="C494" s="51" t="s">
        <v>518</v>
      </c>
      <c r="D494" s="12"/>
      <c r="E494" s="12"/>
    </row>
    <row r="495" spans="2:5">
      <c r="B495" s="16"/>
      <c r="C495" s="51" t="s">
        <v>519</v>
      </c>
      <c r="D495" s="12"/>
      <c r="E495" s="12"/>
    </row>
    <row r="496" spans="2:5">
      <c r="B496" s="16"/>
      <c r="C496" s="51" t="s">
        <v>520</v>
      </c>
      <c r="D496" s="12"/>
      <c r="E496" s="12"/>
    </row>
    <row r="497" spans="2:5">
      <c r="B497" s="16"/>
      <c r="C497" s="51" t="s">
        <v>521</v>
      </c>
      <c r="D497" s="12"/>
      <c r="E497" s="12"/>
    </row>
    <row r="498" spans="2:5">
      <c r="B498" s="52">
        <v>32</v>
      </c>
      <c r="C498" s="53" t="s">
        <v>31</v>
      </c>
      <c r="D498" s="54">
        <f t="shared" ref="D498:E498" si="29">SUM(D499:D508)</f>
        <v>0</v>
      </c>
      <c r="E498" s="54">
        <f t="shared" si="29"/>
        <v>0</v>
      </c>
    </row>
    <row r="499" spans="2:5">
      <c r="B499" s="16"/>
      <c r="C499" s="51" t="s">
        <v>522</v>
      </c>
      <c r="D499" s="12"/>
      <c r="E499" s="12"/>
    </row>
    <row r="500" spans="2:5">
      <c r="B500" s="16"/>
      <c r="C500" s="51" t="s">
        <v>523</v>
      </c>
      <c r="D500" s="12"/>
      <c r="E500" s="12"/>
    </row>
    <row r="501" spans="2:5">
      <c r="B501" s="16"/>
      <c r="C501" s="51" t="s">
        <v>524</v>
      </c>
      <c r="D501" s="12"/>
      <c r="E501" s="12"/>
    </row>
    <row r="502" spans="2:5">
      <c r="B502" s="16"/>
      <c r="C502" s="51" t="s">
        <v>525</v>
      </c>
      <c r="D502" s="12"/>
      <c r="E502" s="12"/>
    </row>
    <row r="503" spans="2:5">
      <c r="B503" s="16"/>
      <c r="C503" s="56" t="s">
        <v>526</v>
      </c>
      <c r="D503" s="12"/>
      <c r="E503" s="12"/>
    </row>
    <row r="504" spans="2:5">
      <c r="B504" s="16"/>
      <c r="C504" s="51" t="s">
        <v>527</v>
      </c>
      <c r="D504" s="12"/>
      <c r="E504" s="12"/>
    </row>
    <row r="505" spans="2:5">
      <c r="B505" s="16"/>
      <c r="C505" s="51" t="s">
        <v>528</v>
      </c>
      <c r="D505" s="12"/>
      <c r="E505" s="12"/>
    </row>
    <row r="506" spans="2:5">
      <c r="B506" s="16"/>
      <c r="C506" s="51" t="s">
        <v>529</v>
      </c>
      <c r="D506" s="12"/>
      <c r="E506" s="12"/>
    </row>
    <row r="507" spans="2:5">
      <c r="B507" s="16"/>
      <c r="C507" s="51" t="s">
        <v>530</v>
      </c>
      <c r="D507" s="12"/>
      <c r="E507" s="12"/>
    </row>
    <row r="508" spans="2:5">
      <c r="B508" s="16"/>
      <c r="C508" s="51" t="s">
        <v>531</v>
      </c>
      <c r="D508" s="12"/>
      <c r="E508" s="12"/>
    </row>
    <row r="509" spans="2:5">
      <c r="B509" s="52">
        <v>33</v>
      </c>
      <c r="C509" s="53" t="s">
        <v>32</v>
      </c>
      <c r="D509" s="54">
        <f t="shared" ref="D509:E509" si="30">SUM(D510:D538)</f>
        <v>0</v>
      </c>
      <c r="E509" s="54">
        <f t="shared" si="30"/>
        <v>0</v>
      </c>
    </row>
    <row r="510" spans="2:5">
      <c r="B510" s="16"/>
      <c r="C510" s="51" t="s">
        <v>532</v>
      </c>
      <c r="D510" s="12"/>
      <c r="E510" s="12"/>
    </row>
    <row r="511" spans="2:5">
      <c r="B511" s="16"/>
      <c r="C511" s="51" t="s">
        <v>533</v>
      </c>
      <c r="D511" s="12"/>
      <c r="E511" s="12"/>
    </row>
    <row r="512" spans="2:5">
      <c r="B512" s="16"/>
      <c r="C512" s="51" t="s">
        <v>534</v>
      </c>
      <c r="D512" s="12"/>
      <c r="E512" s="12"/>
    </row>
    <row r="513" spans="2:5">
      <c r="B513" s="16"/>
      <c r="C513" s="51" t="s">
        <v>535</v>
      </c>
      <c r="D513" s="12"/>
      <c r="E513" s="12"/>
    </row>
    <row r="514" spans="2:5">
      <c r="B514" s="16"/>
      <c r="C514" s="51" t="s">
        <v>536</v>
      </c>
      <c r="D514" s="12"/>
      <c r="E514" s="12"/>
    </row>
    <row r="515" spans="2:5">
      <c r="B515" s="16"/>
      <c r="C515" s="51" t="s">
        <v>537</v>
      </c>
      <c r="D515" s="12"/>
      <c r="E515" s="12"/>
    </row>
    <row r="516" spans="2:5">
      <c r="B516" s="16"/>
      <c r="C516" s="51" t="s">
        <v>538</v>
      </c>
      <c r="D516" s="12"/>
      <c r="E516" s="12"/>
    </row>
    <row r="517" spans="2:5">
      <c r="B517" s="16"/>
      <c r="C517" s="51" t="s">
        <v>539</v>
      </c>
      <c r="D517" s="12"/>
      <c r="E517" s="12"/>
    </row>
    <row r="518" spans="2:5">
      <c r="B518" s="16"/>
      <c r="C518" s="51" t="s">
        <v>540</v>
      </c>
      <c r="D518" s="12"/>
      <c r="E518" s="12"/>
    </row>
    <row r="519" spans="2:5">
      <c r="B519" s="16"/>
      <c r="C519" s="51" t="s">
        <v>541</v>
      </c>
      <c r="D519" s="12"/>
      <c r="E519" s="12"/>
    </row>
    <row r="520" spans="2:5">
      <c r="B520" s="16"/>
      <c r="C520" s="51" t="s">
        <v>542</v>
      </c>
      <c r="D520" s="12"/>
      <c r="E520" s="12"/>
    </row>
    <row r="521" spans="2:5">
      <c r="B521" s="16"/>
      <c r="C521" s="51" t="s">
        <v>543</v>
      </c>
      <c r="D521" s="12"/>
      <c r="E521" s="12"/>
    </row>
    <row r="522" spans="2:5">
      <c r="B522" s="16"/>
      <c r="C522" s="51" t="s">
        <v>544</v>
      </c>
      <c r="D522" s="12"/>
      <c r="E522" s="12"/>
    </row>
    <row r="523" spans="2:5">
      <c r="B523" s="16"/>
      <c r="C523" s="51" t="s">
        <v>545</v>
      </c>
      <c r="D523" s="12"/>
      <c r="E523" s="12"/>
    </row>
    <row r="524" spans="2:5">
      <c r="B524" s="16"/>
      <c r="C524" s="51" t="s">
        <v>546</v>
      </c>
      <c r="D524" s="12"/>
      <c r="E524" s="12"/>
    </row>
    <row r="525" spans="2:5">
      <c r="B525" s="16"/>
      <c r="C525" s="51" t="s">
        <v>547</v>
      </c>
      <c r="D525" s="12"/>
      <c r="E525" s="12"/>
    </row>
    <row r="526" spans="2:5">
      <c r="B526" s="16"/>
      <c r="C526" s="51" t="s">
        <v>548</v>
      </c>
      <c r="D526" s="12"/>
      <c r="E526" s="12"/>
    </row>
    <row r="527" spans="2:5">
      <c r="B527" s="16"/>
      <c r="C527" s="51" t="s">
        <v>549</v>
      </c>
      <c r="D527" s="12"/>
      <c r="E527" s="12"/>
    </row>
    <row r="528" spans="2:5">
      <c r="B528" s="16"/>
      <c r="C528" s="51" t="s">
        <v>550</v>
      </c>
      <c r="D528" s="12"/>
      <c r="E528" s="12"/>
    </row>
    <row r="529" spans="2:5">
      <c r="B529" s="16"/>
      <c r="C529" s="51" t="s">
        <v>551</v>
      </c>
      <c r="D529" s="12"/>
      <c r="E529" s="12"/>
    </row>
    <row r="530" spans="2:5">
      <c r="B530" s="16"/>
      <c r="C530" s="51" t="s">
        <v>552</v>
      </c>
      <c r="D530" s="12"/>
      <c r="E530" s="12"/>
    </row>
    <row r="531" spans="2:5">
      <c r="B531" s="16"/>
      <c r="C531" s="51" t="s">
        <v>553</v>
      </c>
      <c r="D531" s="12"/>
      <c r="E531" s="12"/>
    </row>
    <row r="532" spans="2:5">
      <c r="B532" s="16"/>
      <c r="C532" s="51" t="s">
        <v>554</v>
      </c>
      <c r="D532" s="12"/>
      <c r="E532" s="12"/>
    </row>
    <row r="533" spans="2:5">
      <c r="B533" s="16"/>
      <c r="C533" s="51" t="s">
        <v>555</v>
      </c>
      <c r="D533" s="12"/>
      <c r="E533" s="12"/>
    </row>
    <row r="534" spans="2:5">
      <c r="B534" s="16"/>
      <c r="C534" s="51" t="s">
        <v>556</v>
      </c>
      <c r="D534" s="12"/>
      <c r="E534" s="12"/>
    </row>
    <row r="535" spans="2:5">
      <c r="B535" s="16"/>
      <c r="C535" s="51" t="s">
        <v>557</v>
      </c>
      <c r="D535" s="12"/>
      <c r="E535" s="12"/>
    </row>
    <row r="536" spans="2:5">
      <c r="B536" s="16"/>
      <c r="C536" s="51" t="s">
        <v>558</v>
      </c>
      <c r="D536" s="12"/>
      <c r="E536" s="12"/>
    </row>
    <row r="537" spans="2:5">
      <c r="B537" s="16"/>
      <c r="C537" s="51" t="s">
        <v>559</v>
      </c>
      <c r="D537" s="12"/>
      <c r="E537" s="12"/>
    </row>
    <row r="538" spans="2:5">
      <c r="B538" s="16"/>
      <c r="C538" s="51" t="s">
        <v>560</v>
      </c>
      <c r="D538" s="12"/>
      <c r="E538" s="12"/>
    </row>
    <row r="539" spans="2:5">
      <c r="B539" s="52">
        <v>34</v>
      </c>
      <c r="C539" s="53" t="s">
        <v>33</v>
      </c>
      <c r="D539" s="54">
        <f>SUM(D540:D549)</f>
        <v>0</v>
      </c>
      <c r="E539" s="54">
        <f>SUM(E540:E549)</f>
        <v>0</v>
      </c>
    </row>
    <row r="540" spans="2:5">
      <c r="B540" s="16"/>
      <c r="C540" s="51" t="s">
        <v>561</v>
      </c>
      <c r="D540" s="12"/>
      <c r="E540" s="12"/>
    </row>
    <row r="541" spans="2:5">
      <c r="B541" s="16"/>
      <c r="C541" s="51" t="s">
        <v>562</v>
      </c>
      <c r="D541" s="12"/>
      <c r="E541" s="12"/>
    </row>
    <row r="542" spans="2:5">
      <c r="B542" s="16"/>
      <c r="C542" s="51" t="s">
        <v>563</v>
      </c>
      <c r="D542" s="12"/>
      <c r="E542" s="12"/>
    </row>
    <row r="543" spans="2:5">
      <c r="B543" s="16"/>
      <c r="C543" s="51" t="s">
        <v>564</v>
      </c>
      <c r="D543" s="12"/>
      <c r="E543" s="12"/>
    </row>
    <row r="544" spans="2:5">
      <c r="B544" s="16"/>
      <c r="C544" s="51" t="s">
        <v>565</v>
      </c>
      <c r="D544" s="12"/>
      <c r="E544" s="12"/>
    </row>
    <row r="545" spans="2:5">
      <c r="B545" s="16"/>
      <c r="C545" s="51" t="s">
        <v>566</v>
      </c>
      <c r="D545" s="12"/>
      <c r="E545" s="12"/>
    </row>
    <row r="546" spans="2:5">
      <c r="B546" s="16"/>
      <c r="C546" s="51" t="s">
        <v>567</v>
      </c>
      <c r="D546" s="12"/>
      <c r="E546" s="12"/>
    </row>
    <row r="547" spans="2:5">
      <c r="B547" s="16"/>
      <c r="C547" s="51" t="s">
        <v>568</v>
      </c>
      <c r="D547" s="12"/>
      <c r="E547" s="12"/>
    </row>
    <row r="548" spans="2:5">
      <c r="B548" s="16"/>
      <c r="C548" s="51" t="s">
        <v>578</v>
      </c>
      <c r="D548" s="12"/>
      <c r="E548" s="12"/>
    </row>
    <row r="549" spans="2:5">
      <c r="B549" s="16"/>
      <c r="C549" s="51" t="s">
        <v>572</v>
      </c>
      <c r="D549" s="12"/>
      <c r="E549" s="12"/>
    </row>
  </sheetData>
  <mergeCells count="1">
    <mergeCell ref="D3:E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D548"/>
  <sheetViews>
    <sheetView tabSelected="1" zoomScale="120" zoomScaleNormal="12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E5" sqref="E5"/>
    </sheetView>
  </sheetViews>
  <sheetFormatPr defaultRowHeight="15"/>
  <cols>
    <col min="2" max="2" width="6.5703125" customWidth="1"/>
    <col min="3" max="3" width="42.28515625" bestFit="1" customWidth="1"/>
  </cols>
  <sheetData>
    <row r="1" spans="2:4" ht="15" customHeight="1"/>
    <row r="3" spans="2:4" ht="15" customHeight="1">
      <c r="B3" s="13" t="s">
        <v>34</v>
      </c>
      <c r="C3" s="14" t="s">
        <v>35</v>
      </c>
      <c r="D3" s="75" t="s">
        <v>580</v>
      </c>
    </row>
    <row r="4" spans="2:4" ht="15" customHeight="1">
      <c r="B4" s="52">
        <v>1</v>
      </c>
      <c r="C4" s="53" t="s">
        <v>0</v>
      </c>
      <c r="D4" s="54">
        <f t="shared" ref="D4" si="0">SUM(D5:D27)</f>
        <v>0</v>
      </c>
    </row>
    <row r="5" spans="2:4">
      <c r="B5" s="16"/>
      <c r="C5" s="51" t="s">
        <v>60</v>
      </c>
      <c r="D5" s="12"/>
    </row>
    <row r="6" spans="2:4" ht="15" customHeight="1">
      <c r="B6" s="16"/>
      <c r="C6" s="51" t="s">
        <v>61</v>
      </c>
      <c r="D6" s="12"/>
    </row>
    <row r="7" spans="2:4" ht="15" customHeight="1">
      <c r="B7" s="16"/>
      <c r="C7" s="51" t="s">
        <v>62</v>
      </c>
      <c r="D7" s="12"/>
    </row>
    <row r="8" spans="2:4" ht="15" customHeight="1">
      <c r="B8" s="16"/>
      <c r="C8" s="51" t="s">
        <v>63</v>
      </c>
      <c r="D8" s="12"/>
    </row>
    <row r="9" spans="2:4">
      <c r="B9" s="16"/>
      <c r="C9" s="51" t="s">
        <v>64</v>
      </c>
      <c r="D9" s="12"/>
    </row>
    <row r="10" spans="2:4" ht="15" customHeight="1">
      <c r="B10" s="16"/>
      <c r="C10" s="51" t="s">
        <v>65</v>
      </c>
      <c r="D10" s="12"/>
    </row>
    <row r="11" spans="2:4" ht="15" customHeight="1">
      <c r="B11" s="16"/>
      <c r="C11" s="51" t="s">
        <v>66</v>
      </c>
      <c r="D11" s="12"/>
    </row>
    <row r="12" spans="2:4" ht="15" customHeight="1">
      <c r="B12" s="16"/>
      <c r="C12" s="51" t="s">
        <v>67</v>
      </c>
      <c r="D12" s="12"/>
    </row>
    <row r="13" spans="2:4" ht="15" customHeight="1">
      <c r="B13" s="16"/>
      <c r="C13" s="51" t="s">
        <v>68</v>
      </c>
      <c r="D13" s="12"/>
    </row>
    <row r="14" spans="2:4" ht="15" customHeight="1">
      <c r="B14" s="16"/>
      <c r="C14" s="51" t="s">
        <v>69</v>
      </c>
      <c r="D14" s="12"/>
    </row>
    <row r="15" spans="2:4" ht="15" customHeight="1">
      <c r="B15" s="16"/>
      <c r="C15" s="51" t="s">
        <v>70</v>
      </c>
      <c r="D15" s="12"/>
    </row>
    <row r="16" spans="2:4" ht="15" customHeight="1">
      <c r="B16" s="16"/>
      <c r="C16" s="51" t="s">
        <v>71</v>
      </c>
      <c r="D16" s="12"/>
    </row>
    <row r="17" spans="2:4" ht="15" customHeight="1">
      <c r="B17" s="16"/>
      <c r="C17" s="51" t="s">
        <v>72</v>
      </c>
      <c r="D17" s="12"/>
    </row>
    <row r="18" spans="2:4">
      <c r="B18" s="16"/>
      <c r="C18" s="51" t="s">
        <v>73</v>
      </c>
      <c r="D18" s="12"/>
    </row>
    <row r="19" spans="2:4">
      <c r="B19" s="16"/>
      <c r="C19" s="51" t="s">
        <v>74</v>
      </c>
      <c r="D19" s="12"/>
    </row>
    <row r="20" spans="2:4" ht="15" customHeight="1">
      <c r="B20" s="16"/>
      <c r="C20" s="51" t="s">
        <v>75</v>
      </c>
      <c r="D20" s="12"/>
    </row>
    <row r="21" spans="2:4">
      <c r="B21" s="16"/>
      <c r="C21" s="51" t="s">
        <v>76</v>
      </c>
      <c r="D21" s="12"/>
    </row>
    <row r="22" spans="2:4">
      <c r="B22" s="16"/>
      <c r="C22" s="51" t="s">
        <v>77</v>
      </c>
      <c r="D22" s="12"/>
    </row>
    <row r="23" spans="2:4" ht="15" customHeight="1">
      <c r="B23" s="16"/>
      <c r="C23" s="51" t="s">
        <v>78</v>
      </c>
      <c r="D23" s="12"/>
    </row>
    <row r="24" spans="2:4">
      <c r="B24" s="16"/>
      <c r="C24" s="51" t="s">
        <v>79</v>
      </c>
      <c r="D24" s="12"/>
    </row>
    <row r="25" spans="2:4" ht="15" customHeight="1">
      <c r="B25" s="16"/>
      <c r="C25" s="51" t="s">
        <v>80</v>
      </c>
      <c r="D25" s="12"/>
    </row>
    <row r="26" spans="2:4" ht="15" customHeight="1">
      <c r="B26" s="16"/>
      <c r="C26" s="51" t="s">
        <v>81</v>
      </c>
      <c r="D26" s="12"/>
    </row>
    <row r="27" spans="2:4">
      <c r="B27" s="16"/>
      <c r="C27" s="51" t="s">
        <v>82</v>
      </c>
      <c r="D27" s="12"/>
    </row>
    <row r="28" spans="2:4">
      <c r="B28" s="52">
        <v>2</v>
      </c>
      <c r="C28" s="53" t="s">
        <v>1</v>
      </c>
      <c r="D28" s="54">
        <f t="shared" ref="D28" si="1">SUM(D29:D61)</f>
        <v>0</v>
      </c>
    </row>
    <row r="29" spans="2:4" ht="15" customHeight="1">
      <c r="B29" s="16"/>
      <c r="C29" s="17" t="s">
        <v>83</v>
      </c>
      <c r="D29" s="12"/>
    </row>
    <row r="30" spans="2:4">
      <c r="B30" s="16"/>
      <c r="C30" s="17" t="s">
        <v>84</v>
      </c>
      <c r="D30" s="12"/>
    </row>
    <row r="31" spans="2:4">
      <c r="B31" s="16"/>
      <c r="C31" s="17" t="s">
        <v>85</v>
      </c>
      <c r="D31" s="12"/>
    </row>
    <row r="32" spans="2:4" ht="15" customHeight="1">
      <c r="B32" s="16"/>
      <c r="C32" s="17" t="s">
        <v>86</v>
      </c>
      <c r="D32" s="12"/>
    </row>
    <row r="33" spans="2:4" ht="15" customHeight="1">
      <c r="B33" s="16"/>
      <c r="C33" s="17" t="s">
        <v>87</v>
      </c>
      <c r="D33" s="12"/>
    </row>
    <row r="34" spans="2:4" ht="15" customHeight="1">
      <c r="B34" s="16"/>
      <c r="C34" s="17" t="s">
        <v>88</v>
      </c>
      <c r="D34" s="12"/>
    </row>
    <row r="35" spans="2:4">
      <c r="B35" s="16"/>
      <c r="C35" s="17" t="s">
        <v>89</v>
      </c>
      <c r="D35" s="12"/>
    </row>
    <row r="36" spans="2:4">
      <c r="B36" s="16"/>
      <c r="C36" s="17" t="s">
        <v>90</v>
      </c>
      <c r="D36" s="12"/>
    </row>
    <row r="37" spans="2:4" ht="15" customHeight="1">
      <c r="B37" s="16"/>
      <c r="C37" s="17" t="s">
        <v>91</v>
      </c>
      <c r="D37" s="12"/>
    </row>
    <row r="38" spans="2:4">
      <c r="B38" s="16"/>
      <c r="C38" s="17" t="s">
        <v>92</v>
      </c>
      <c r="D38" s="12"/>
    </row>
    <row r="39" spans="2:4">
      <c r="B39" s="16"/>
      <c r="C39" s="17" t="s">
        <v>93</v>
      </c>
      <c r="D39" s="12"/>
    </row>
    <row r="40" spans="2:4">
      <c r="B40" s="16"/>
      <c r="C40" s="17" t="s">
        <v>94</v>
      </c>
      <c r="D40" s="12"/>
    </row>
    <row r="41" spans="2:4">
      <c r="B41" s="16"/>
      <c r="C41" s="17" t="s">
        <v>95</v>
      </c>
      <c r="D41" s="12"/>
    </row>
    <row r="42" spans="2:4">
      <c r="B42" s="16"/>
      <c r="C42" s="17" t="s">
        <v>96</v>
      </c>
      <c r="D42" s="12"/>
    </row>
    <row r="43" spans="2:4">
      <c r="B43" s="16"/>
      <c r="C43" s="17" t="s">
        <v>97</v>
      </c>
      <c r="D43" s="12"/>
    </row>
    <row r="44" spans="2:4">
      <c r="B44" s="16"/>
      <c r="C44" s="17" t="s">
        <v>98</v>
      </c>
      <c r="D44" s="12"/>
    </row>
    <row r="45" spans="2:4">
      <c r="B45" s="16"/>
      <c r="C45" s="17" t="s">
        <v>99</v>
      </c>
      <c r="D45" s="12"/>
    </row>
    <row r="46" spans="2:4">
      <c r="B46" s="16"/>
      <c r="C46" s="17" t="s">
        <v>100</v>
      </c>
      <c r="D46" s="12"/>
    </row>
    <row r="47" spans="2:4">
      <c r="B47" s="16"/>
      <c r="C47" s="17" t="s">
        <v>101</v>
      </c>
      <c r="D47" s="12"/>
    </row>
    <row r="48" spans="2:4">
      <c r="B48" s="16"/>
      <c r="C48" s="17" t="s">
        <v>102</v>
      </c>
      <c r="D48" s="12"/>
    </row>
    <row r="49" spans="2:4">
      <c r="B49" s="16"/>
      <c r="C49" s="17" t="s">
        <v>103</v>
      </c>
      <c r="D49" s="12"/>
    </row>
    <row r="50" spans="2:4">
      <c r="B50" s="16"/>
      <c r="C50" s="17" t="s">
        <v>104</v>
      </c>
      <c r="D50" s="12"/>
    </row>
    <row r="51" spans="2:4">
      <c r="B51" s="16"/>
      <c r="C51" s="17" t="s">
        <v>105</v>
      </c>
      <c r="D51" s="12"/>
    </row>
    <row r="52" spans="2:4">
      <c r="B52" s="16"/>
      <c r="C52" s="17" t="s">
        <v>106</v>
      </c>
      <c r="D52" s="12"/>
    </row>
    <row r="53" spans="2:4">
      <c r="B53" s="16"/>
      <c r="C53" s="17" t="s">
        <v>107</v>
      </c>
      <c r="D53" s="12"/>
    </row>
    <row r="54" spans="2:4">
      <c r="B54" s="16"/>
      <c r="C54" s="17" t="s">
        <v>108</v>
      </c>
      <c r="D54" s="12"/>
    </row>
    <row r="55" spans="2:4">
      <c r="B55" s="16"/>
      <c r="C55" s="17" t="s">
        <v>109</v>
      </c>
      <c r="D55" s="12"/>
    </row>
    <row r="56" spans="2:4">
      <c r="B56" s="16"/>
      <c r="C56" s="17" t="s">
        <v>110</v>
      </c>
      <c r="D56" s="12"/>
    </row>
    <row r="57" spans="2:4">
      <c r="B57" s="16"/>
      <c r="C57" s="17" t="s">
        <v>111</v>
      </c>
      <c r="D57" s="12"/>
    </row>
    <row r="58" spans="2:4">
      <c r="B58" s="16"/>
      <c r="C58" s="17" t="s">
        <v>112</v>
      </c>
      <c r="D58" s="12"/>
    </row>
    <row r="59" spans="2:4">
      <c r="B59" s="16"/>
      <c r="C59" s="17" t="s">
        <v>113</v>
      </c>
      <c r="D59" s="12"/>
    </row>
    <row r="60" spans="2:4">
      <c r="B60" s="16"/>
      <c r="C60" s="17" t="s">
        <v>114</v>
      </c>
      <c r="D60" s="12"/>
    </row>
    <row r="61" spans="2:4">
      <c r="B61" s="16"/>
      <c r="C61" s="17" t="s">
        <v>115</v>
      </c>
      <c r="D61" s="12"/>
    </row>
    <row r="62" spans="2:4">
      <c r="B62" s="52">
        <v>3</v>
      </c>
      <c r="C62" s="53" t="s">
        <v>2</v>
      </c>
      <c r="D62" s="54">
        <f t="shared" ref="D62" si="2">SUM(D63:D81)</f>
        <v>0</v>
      </c>
    </row>
    <row r="63" spans="2:4">
      <c r="B63" s="16"/>
      <c r="C63" s="51" t="s">
        <v>116</v>
      </c>
      <c r="D63" s="12"/>
    </row>
    <row r="64" spans="2:4">
      <c r="B64" s="16"/>
      <c r="C64" s="51" t="s">
        <v>117</v>
      </c>
      <c r="D64" s="12"/>
    </row>
    <row r="65" spans="2:4">
      <c r="B65" s="16"/>
      <c r="C65" s="51" t="s">
        <v>118</v>
      </c>
      <c r="D65" s="12"/>
    </row>
    <row r="66" spans="2:4">
      <c r="B66" s="16"/>
      <c r="C66" s="17" t="s">
        <v>119</v>
      </c>
      <c r="D66" s="12"/>
    </row>
    <row r="67" spans="2:4">
      <c r="B67" s="16"/>
      <c r="C67" s="51" t="s">
        <v>120</v>
      </c>
      <c r="D67" s="12"/>
    </row>
    <row r="68" spans="2:4">
      <c r="B68" s="16"/>
      <c r="C68" s="51" t="s">
        <v>121</v>
      </c>
      <c r="D68" s="12"/>
    </row>
    <row r="69" spans="2:4">
      <c r="B69" s="16"/>
      <c r="C69" s="17" t="s">
        <v>122</v>
      </c>
      <c r="D69" s="12"/>
    </row>
    <row r="70" spans="2:4">
      <c r="B70" s="16"/>
      <c r="C70" s="17" t="s">
        <v>123</v>
      </c>
      <c r="D70" s="12"/>
    </row>
    <row r="71" spans="2:4">
      <c r="B71" s="16"/>
      <c r="C71" s="51" t="s">
        <v>124</v>
      </c>
      <c r="D71" s="12"/>
    </row>
    <row r="72" spans="2:4">
      <c r="B72" s="16"/>
      <c r="C72" s="51" t="s">
        <v>125</v>
      </c>
      <c r="D72" s="12"/>
    </row>
    <row r="73" spans="2:4">
      <c r="B73" s="16"/>
      <c r="C73" s="51" t="s">
        <v>126</v>
      </c>
      <c r="D73" s="12"/>
    </row>
    <row r="74" spans="2:4">
      <c r="B74" s="16"/>
      <c r="C74" s="51" t="s">
        <v>127</v>
      </c>
      <c r="D74" s="12"/>
    </row>
    <row r="75" spans="2:4">
      <c r="B75" s="16"/>
      <c r="C75" s="51" t="s">
        <v>128</v>
      </c>
      <c r="D75" s="12"/>
    </row>
    <row r="76" spans="2:4">
      <c r="B76" s="16"/>
      <c r="C76" s="51" t="s">
        <v>129</v>
      </c>
      <c r="D76" s="12"/>
    </row>
    <row r="77" spans="2:4">
      <c r="B77" s="16"/>
      <c r="C77" s="51" t="s">
        <v>130</v>
      </c>
      <c r="D77" s="12"/>
    </row>
    <row r="78" spans="2:4">
      <c r="B78" s="16"/>
      <c r="C78" s="51" t="s">
        <v>131</v>
      </c>
      <c r="D78" s="12"/>
    </row>
    <row r="79" spans="2:4">
      <c r="B79" s="16"/>
      <c r="C79" s="51" t="s">
        <v>132</v>
      </c>
      <c r="D79" s="12"/>
    </row>
    <row r="80" spans="2:4">
      <c r="B80" s="16"/>
      <c r="C80" s="51" t="s">
        <v>133</v>
      </c>
      <c r="D80" s="12"/>
    </row>
    <row r="81" spans="2:4">
      <c r="B81" s="16"/>
      <c r="C81" s="51" t="s">
        <v>134</v>
      </c>
      <c r="D81" s="12"/>
    </row>
    <row r="82" spans="2:4">
      <c r="B82" s="52">
        <v>4</v>
      </c>
      <c r="C82" s="53" t="s">
        <v>3</v>
      </c>
      <c r="D82" s="54">
        <f t="shared" ref="D82" si="3">SUM(D83:D94)</f>
        <v>0</v>
      </c>
    </row>
    <row r="83" spans="2:4">
      <c r="B83" s="16"/>
      <c r="C83" s="51" t="s">
        <v>135</v>
      </c>
      <c r="D83" s="12"/>
    </row>
    <row r="84" spans="2:4">
      <c r="B84" s="16"/>
      <c r="C84" s="51" t="s">
        <v>136</v>
      </c>
      <c r="D84" s="12"/>
    </row>
    <row r="85" spans="2:4">
      <c r="B85" s="16"/>
      <c r="C85" s="51" t="s">
        <v>137</v>
      </c>
      <c r="D85" s="12"/>
    </row>
    <row r="86" spans="2:4">
      <c r="B86" s="16"/>
      <c r="C86" s="51" t="s">
        <v>138</v>
      </c>
      <c r="D86" s="12"/>
    </row>
    <row r="87" spans="2:4">
      <c r="B87" s="16"/>
      <c r="C87" s="51" t="s">
        <v>139</v>
      </c>
      <c r="D87" s="12"/>
    </row>
    <row r="88" spans="2:4">
      <c r="B88" s="16"/>
      <c r="C88" s="51" t="s">
        <v>140</v>
      </c>
      <c r="D88" s="12"/>
    </row>
    <row r="89" spans="2:4">
      <c r="B89" s="16"/>
      <c r="C89" s="51" t="s">
        <v>141</v>
      </c>
      <c r="D89" s="12"/>
    </row>
    <row r="90" spans="2:4">
      <c r="B90" s="16"/>
      <c r="C90" s="51" t="s">
        <v>142</v>
      </c>
      <c r="D90" s="12"/>
    </row>
    <row r="91" spans="2:4">
      <c r="B91" s="16"/>
      <c r="C91" s="51" t="s">
        <v>143</v>
      </c>
      <c r="D91" s="12"/>
    </row>
    <row r="92" spans="2:4">
      <c r="B92" s="16"/>
      <c r="C92" s="51" t="s">
        <v>144</v>
      </c>
      <c r="D92" s="12"/>
    </row>
    <row r="93" spans="2:4">
      <c r="B93" s="16"/>
      <c r="C93" s="51" t="s">
        <v>145</v>
      </c>
      <c r="D93" s="12"/>
    </row>
    <row r="94" spans="2:4">
      <c r="B94" s="16"/>
      <c r="C94" s="51" t="s">
        <v>146</v>
      </c>
      <c r="D94" s="12"/>
    </row>
    <row r="95" spans="2:4">
      <c r="B95" s="52">
        <v>5</v>
      </c>
      <c r="C95" s="53" t="s">
        <v>4</v>
      </c>
      <c r="D95" s="54">
        <f t="shared" ref="D95" si="4">SUM(D96:D106)</f>
        <v>0</v>
      </c>
    </row>
    <row r="96" spans="2:4">
      <c r="B96" s="16"/>
      <c r="C96" s="51" t="s">
        <v>147</v>
      </c>
      <c r="D96" s="12"/>
    </row>
    <row r="97" spans="2:4">
      <c r="B97" s="16"/>
      <c r="C97" s="51" t="s">
        <v>148</v>
      </c>
      <c r="D97" s="12"/>
    </row>
    <row r="98" spans="2:4">
      <c r="B98" s="16"/>
      <c r="C98" s="51" t="s">
        <v>149</v>
      </c>
      <c r="D98" s="12"/>
    </row>
    <row r="99" spans="2:4">
      <c r="B99" s="16"/>
      <c r="C99" s="51" t="s">
        <v>150</v>
      </c>
      <c r="D99" s="12"/>
    </row>
    <row r="100" spans="2:4">
      <c r="B100" s="16"/>
      <c r="C100" s="51" t="s">
        <v>151</v>
      </c>
      <c r="D100" s="12"/>
    </row>
    <row r="101" spans="2:4">
      <c r="B101" s="16"/>
      <c r="C101" s="51" t="s">
        <v>152</v>
      </c>
      <c r="D101" s="12"/>
    </row>
    <row r="102" spans="2:4">
      <c r="B102" s="16"/>
      <c r="C102" s="51" t="s">
        <v>153</v>
      </c>
      <c r="D102" s="12"/>
    </row>
    <row r="103" spans="2:4">
      <c r="B103" s="16"/>
      <c r="C103" s="51" t="s">
        <v>154</v>
      </c>
      <c r="D103" s="12"/>
    </row>
    <row r="104" spans="2:4">
      <c r="B104" s="16"/>
      <c r="C104" s="51" t="s">
        <v>155</v>
      </c>
      <c r="D104" s="12"/>
    </row>
    <row r="105" spans="2:4">
      <c r="B105" s="16"/>
      <c r="C105" s="51" t="s">
        <v>156</v>
      </c>
      <c r="D105" s="12"/>
    </row>
    <row r="106" spans="2:4">
      <c r="B106" s="16"/>
      <c r="C106" s="51" t="s">
        <v>157</v>
      </c>
      <c r="D106" s="12"/>
    </row>
    <row r="107" spans="2:4">
      <c r="B107" s="52">
        <v>6</v>
      </c>
      <c r="C107" s="53" t="s">
        <v>5</v>
      </c>
      <c r="D107" s="54">
        <f t="shared" ref="D107" si="5">SUM(D108:D124)</f>
        <v>0</v>
      </c>
    </row>
    <row r="108" spans="2:4">
      <c r="B108" s="16"/>
      <c r="C108" s="51" t="s">
        <v>158</v>
      </c>
      <c r="D108" s="12"/>
    </row>
    <row r="109" spans="2:4">
      <c r="B109" s="16"/>
      <c r="C109" s="51" t="s">
        <v>159</v>
      </c>
      <c r="D109" s="12"/>
    </row>
    <row r="110" spans="2:4">
      <c r="B110" s="16"/>
      <c r="C110" s="51" t="s">
        <v>160</v>
      </c>
      <c r="D110" s="12"/>
    </row>
    <row r="111" spans="2:4">
      <c r="B111" s="16"/>
      <c r="C111" s="51" t="s">
        <v>161</v>
      </c>
      <c r="D111" s="12"/>
    </row>
    <row r="112" spans="2:4">
      <c r="B112" s="16"/>
      <c r="C112" s="51" t="s">
        <v>162</v>
      </c>
      <c r="D112" s="12"/>
    </row>
    <row r="113" spans="2:4">
      <c r="B113" s="16"/>
      <c r="C113" s="51" t="s">
        <v>163</v>
      </c>
      <c r="D113" s="12"/>
    </row>
    <row r="114" spans="2:4">
      <c r="B114" s="16"/>
      <c r="C114" s="51" t="s">
        <v>164</v>
      </c>
      <c r="D114" s="12"/>
    </row>
    <row r="115" spans="2:4">
      <c r="B115" s="16"/>
      <c r="C115" s="51" t="s">
        <v>165</v>
      </c>
      <c r="D115" s="12"/>
    </row>
    <row r="116" spans="2:4">
      <c r="B116" s="16"/>
      <c r="C116" s="51" t="s">
        <v>166</v>
      </c>
      <c r="D116" s="12"/>
    </row>
    <row r="117" spans="2:4">
      <c r="B117" s="16"/>
      <c r="C117" s="51" t="s">
        <v>167</v>
      </c>
      <c r="D117" s="12"/>
    </row>
    <row r="118" spans="2:4">
      <c r="B118" s="16"/>
      <c r="C118" s="51" t="s">
        <v>168</v>
      </c>
      <c r="D118" s="12"/>
    </row>
    <row r="119" spans="2:4">
      <c r="B119" s="16"/>
      <c r="C119" s="51" t="s">
        <v>169</v>
      </c>
      <c r="D119" s="12"/>
    </row>
    <row r="120" spans="2:4">
      <c r="B120" s="16"/>
      <c r="C120" s="51" t="s">
        <v>170</v>
      </c>
      <c r="D120" s="12"/>
    </row>
    <row r="121" spans="2:4">
      <c r="B121" s="16"/>
      <c r="C121" s="51" t="s">
        <v>171</v>
      </c>
      <c r="D121" s="12"/>
    </row>
    <row r="122" spans="2:4">
      <c r="B122" s="16"/>
      <c r="C122" s="51" t="s">
        <v>172</v>
      </c>
      <c r="D122" s="12"/>
    </row>
    <row r="123" spans="2:4">
      <c r="B123" s="16"/>
      <c r="C123" s="51" t="s">
        <v>173</v>
      </c>
      <c r="D123" s="12"/>
    </row>
    <row r="124" spans="2:4">
      <c r="B124" s="16"/>
      <c r="C124" s="51" t="s">
        <v>174</v>
      </c>
      <c r="D124" s="12"/>
    </row>
    <row r="125" spans="2:4">
      <c r="B125" s="52">
        <v>7</v>
      </c>
      <c r="C125" s="53" t="s">
        <v>6</v>
      </c>
      <c r="D125" s="54">
        <f t="shared" ref="D125" si="6">SUM(D126:D135)</f>
        <v>0</v>
      </c>
    </row>
    <row r="126" spans="2:4">
      <c r="B126" s="16"/>
      <c r="C126" s="51" t="s">
        <v>184</v>
      </c>
      <c r="D126" s="12"/>
    </row>
    <row r="127" spans="2:4">
      <c r="B127" s="16"/>
      <c r="C127" s="51" t="s">
        <v>175</v>
      </c>
      <c r="D127" s="12"/>
    </row>
    <row r="128" spans="2:4">
      <c r="B128" s="16"/>
      <c r="C128" s="51" t="s">
        <v>176</v>
      </c>
      <c r="D128" s="12"/>
    </row>
    <row r="129" spans="2:4">
      <c r="B129" s="16"/>
      <c r="C129" s="51" t="s">
        <v>177</v>
      </c>
      <c r="D129" s="12"/>
    </row>
    <row r="130" spans="2:4">
      <c r="B130" s="16"/>
      <c r="C130" s="51" t="s">
        <v>178</v>
      </c>
      <c r="D130" s="12"/>
    </row>
    <row r="131" spans="2:4">
      <c r="B131" s="16"/>
      <c r="C131" s="51" t="s">
        <v>179</v>
      </c>
      <c r="D131" s="12"/>
    </row>
    <row r="132" spans="2:4">
      <c r="B132" s="16"/>
      <c r="C132" s="51" t="s">
        <v>180</v>
      </c>
      <c r="D132" s="12"/>
    </row>
    <row r="133" spans="2:4">
      <c r="B133" s="16"/>
      <c r="C133" s="51" t="s">
        <v>181</v>
      </c>
      <c r="D133" s="12"/>
    </row>
    <row r="134" spans="2:4">
      <c r="B134" s="16"/>
      <c r="C134" s="51" t="s">
        <v>182</v>
      </c>
      <c r="D134" s="12"/>
    </row>
    <row r="135" spans="2:4">
      <c r="B135" s="16"/>
      <c r="C135" s="51" t="s">
        <v>183</v>
      </c>
      <c r="D135" s="12"/>
    </row>
    <row r="136" spans="2:4">
      <c r="B136" s="52">
        <v>8</v>
      </c>
      <c r="C136" s="53" t="s">
        <v>7</v>
      </c>
      <c r="D136" s="54">
        <f t="shared" ref="D136" si="7">SUM(D137:D151)</f>
        <v>0</v>
      </c>
    </row>
    <row r="137" spans="2:4">
      <c r="B137" s="16"/>
      <c r="C137" s="51" t="s">
        <v>185</v>
      </c>
      <c r="D137" s="12"/>
    </row>
    <row r="138" spans="2:4">
      <c r="B138" s="16"/>
      <c r="C138" s="51" t="s">
        <v>186</v>
      </c>
      <c r="D138" s="12"/>
    </row>
    <row r="139" spans="2:4">
      <c r="B139" s="16"/>
      <c r="C139" s="51" t="s">
        <v>187</v>
      </c>
      <c r="D139" s="12"/>
    </row>
    <row r="140" spans="2:4">
      <c r="B140" s="16"/>
      <c r="C140" s="51" t="s">
        <v>188</v>
      </c>
      <c r="D140" s="12"/>
    </row>
    <row r="141" spans="2:4">
      <c r="B141" s="16"/>
      <c r="C141" s="51" t="s">
        <v>189</v>
      </c>
      <c r="D141" s="12"/>
    </row>
    <row r="142" spans="2:4">
      <c r="B142" s="16"/>
      <c r="C142" s="51" t="s">
        <v>190</v>
      </c>
      <c r="D142" s="12"/>
    </row>
    <row r="143" spans="2:4">
      <c r="B143" s="16"/>
      <c r="C143" s="51" t="s">
        <v>191</v>
      </c>
      <c r="D143" s="12"/>
    </row>
    <row r="144" spans="2:4">
      <c r="B144" s="16"/>
      <c r="C144" s="51" t="s">
        <v>192</v>
      </c>
      <c r="D144" s="12"/>
    </row>
    <row r="145" spans="2:4">
      <c r="B145" s="16"/>
      <c r="C145" s="51" t="s">
        <v>193</v>
      </c>
      <c r="D145" s="12"/>
    </row>
    <row r="146" spans="2:4">
      <c r="B146" s="16"/>
      <c r="C146" s="51" t="s">
        <v>194</v>
      </c>
      <c r="D146" s="12"/>
    </row>
    <row r="147" spans="2:4">
      <c r="B147" s="16"/>
      <c r="C147" s="51" t="s">
        <v>195</v>
      </c>
      <c r="D147" s="12"/>
    </row>
    <row r="148" spans="2:4">
      <c r="B148" s="16"/>
      <c r="C148" s="51" t="s">
        <v>196</v>
      </c>
      <c r="D148" s="12"/>
    </row>
    <row r="149" spans="2:4">
      <c r="B149" s="16"/>
      <c r="C149" s="51" t="s">
        <v>197</v>
      </c>
      <c r="D149" s="12"/>
    </row>
    <row r="150" spans="2:4">
      <c r="B150" s="16"/>
      <c r="C150" s="51" t="s">
        <v>198</v>
      </c>
      <c r="D150" s="12"/>
    </row>
    <row r="151" spans="2:4">
      <c r="B151" s="16"/>
      <c r="C151" s="51" t="s">
        <v>199</v>
      </c>
      <c r="D151" s="12"/>
    </row>
    <row r="152" spans="2:4">
      <c r="B152" s="52">
        <v>9</v>
      </c>
      <c r="C152" s="53" t="s">
        <v>8</v>
      </c>
      <c r="D152" s="54">
        <f t="shared" ref="D152" si="8">SUM(D153:D159)</f>
        <v>0</v>
      </c>
    </row>
    <row r="153" spans="2:4">
      <c r="B153" s="16"/>
      <c r="C153" s="51" t="s">
        <v>200</v>
      </c>
      <c r="D153" s="12"/>
    </row>
    <row r="154" spans="2:4">
      <c r="B154" s="16"/>
      <c r="C154" s="51" t="s">
        <v>201</v>
      </c>
      <c r="D154" s="12"/>
    </row>
    <row r="155" spans="2:4">
      <c r="B155" s="16"/>
      <c r="C155" s="51" t="s">
        <v>202</v>
      </c>
      <c r="D155" s="12"/>
    </row>
    <row r="156" spans="2:4">
      <c r="B156" s="16"/>
      <c r="C156" s="51" t="s">
        <v>203</v>
      </c>
      <c r="D156" s="12"/>
    </row>
    <row r="157" spans="2:4">
      <c r="B157" s="16"/>
      <c r="C157" s="51" t="s">
        <v>204</v>
      </c>
      <c r="D157" s="12"/>
    </row>
    <row r="158" spans="2:4">
      <c r="B158" s="16"/>
      <c r="C158" s="51" t="s">
        <v>205</v>
      </c>
      <c r="D158" s="12"/>
    </row>
    <row r="159" spans="2:4">
      <c r="B159" s="16"/>
      <c r="C159" s="51" t="s">
        <v>206</v>
      </c>
      <c r="D159" s="12"/>
    </row>
    <row r="160" spans="2:4">
      <c r="B160" s="52">
        <v>10</v>
      </c>
      <c r="C160" s="53" t="s">
        <v>9</v>
      </c>
      <c r="D160" s="54">
        <f t="shared" ref="D160" si="9">SUM(D161:D167)</f>
        <v>0</v>
      </c>
    </row>
    <row r="161" spans="2:4">
      <c r="B161" s="16"/>
      <c r="C161" s="51" t="s">
        <v>207</v>
      </c>
      <c r="D161" s="12"/>
    </row>
    <row r="162" spans="2:4">
      <c r="B162" s="16"/>
      <c r="C162" s="51" t="s">
        <v>208</v>
      </c>
      <c r="D162" s="12"/>
    </row>
    <row r="163" spans="2:4">
      <c r="B163" s="16"/>
      <c r="C163" s="51" t="s">
        <v>209</v>
      </c>
      <c r="D163" s="12"/>
    </row>
    <row r="164" spans="2:4">
      <c r="B164" s="16"/>
      <c r="C164" s="51" t="s">
        <v>210</v>
      </c>
      <c r="D164" s="12"/>
    </row>
    <row r="165" spans="2:4">
      <c r="B165" s="16"/>
      <c r="C165" s="51" t="s">
        <v>211</v>
      </c>
      <c r="D165" s="12"/>
    </row>
    <row r="166" spans="2:4">
      <c r="B166" s="16"/>
      <c r="C166" s="51" t="s">
        <v>212</v>
      </c>
      <c r="D166" s="12"/>
    </row>
    <row r="167" spans="2:4">
      <c r="B167" s="16"/>
      <c r="C167" s="51" t="s">
        <v>213</v>
      </c>
      <c r="D167" s="12"/>
    </row>
    <row r="168" spans="2:4">
      <c r="B168" s="52">
        <v>11</v>
      </c>
      <c r="C168" s="53" t="s">
        <v>10</v>
      </c>
      <c r="D168" s="54">
        <f t="shared" ref="D168" si="10">SUM(D169:D173)</f>
        <v>0</v>
      </c>
    </row>
    <row r="169" spans="2:4">
      <c r="B169" s="16"/>
      <c r="C169" s="51" t="s">
        <v>214</v>
      </c>
      <c r="D169" s="12"/>
    </row>
    <row r="170" spans="2:4">
      <c r="B170" s="16"/>
      <c r="C170" s="51" t="s">
        <v>215</v>
      </c>
      <c r="D170" s="12"/>
    </row>
    <row r="171" spans="2:4">
      <c r="B171" s="16"/>
      <c r="C171" s="51" t="s">
        <v>216</v>
      </c>
      <c r="D171" s="12"/>
    </row>
    <row r="172" spans="2:4">
      <c r="B172" s="16"/>
      <c r="C172" s="51" t="s">
        <v>217</v>
      </c>
      <c r="D172" s="12"/>
    </row>
    <row r="173" spans="2:4">
      <c r="B173" s="16"/>
      <c r="C173" s="51" t="s">
        <v>218</v>
      </c>
      <c r="D173" s="12"/>
    </row>
    <row r="174" spans="2:4">
      <c r="B174" s="52">
        <v>12</v>
      </c>
      <c r="C174" s="53" t="s">
        <v>11</v>
      </c>
      <c r="D174" s="54">
        <f t="shared" ref="D174" si="11">SUM(D175:D201)</f>
        <v>0</v>
      </c>
    </row>
    <row r="175" spans="2:4">
      <c r="B175" s="16"/>
      <c r="C175" s="51" t="s">
        <v>219</v>
      </c>
      <c r="D175" s="12"/>
    </row>
    <row r="176" spans="2:4">
      <c r="B176" s="16"/>
      <c r="C176" s="51" t="s">
        <v>220</v>
      </c>
      <c r="D176" s="12"/>
    </row>
    <row r="177" spans="2:4">
      <c r="B177" s="16"/>
      <c r="C177" s="51" t="s">
        <v>221</v>
      </c>
      <c r="D177" s="12"/>
    </row>
    <row r="178" spans="2:4">
      <c r="B178" s="16"/>
      <c r="C178" s="51" t="s">
        <v>222</v>
      </c>
      <c r="D178" s="12"/>
    </row>
    <row r="179" spans="2:4">
      <c r="B179" s="16"/>
      <c r="C179" s="51" t="s">
        <v>223</v>
      </c>
      <c r="D179" s="12"/>
    </row>
    <row r="180" spans="2:4">
      <c r="B180" s="16"/>
      <c r="C180" s="51" t="s">
        <v>224</v>
      </c>
      <c r="D180" s="12"/>
    </row>
    <row r="181" spans="2:4">
      <c r="B181" s="16"/>
      <c r="C181" s="51" t="s">
        <v>225</v>
      </c>
      <c r="D181" s="12"/>
    </row>
    <row r="182" spans="2:4">
      <c r="B182" s="16"/>
      <c r="C182" s="51" t="s">
        <v>226</v>
      </c>
      <c r="D182" s="12"/>
    </row>
    <row r="183" spans="2:4">
      <c r="B183" s="16"/>
      <c r="C183" s="51" t="s">
        <v>227</v>
      </c>
      <c r="D183" s="12"/>
    </row>
    <row r="184" spans="2:4">
      <c r="B184" s="16"/>
      <c r="C184" s="51" t="s">
        <v>228</v>
      </c>
      <c r="D184" s="12"/>
    </row>
    <row r="185" spans="2:4">
      <c r="B185" s="16"/>
      <c r="C185" s="51" t="s">
        <v>229</v>
      </c>
      <c r="D185" s="12"/>
    </row>
    <row r="186" spans="2:4">
      <c r="B186" s="16"/>
      <c r="C186" s="51" t="s">
        <v>230</v>
      </c>
      <c r="D186" s="12"/>
    </row>
    <row r="187" spans="2:4">
      <c r="B187" s="16"/>
      <c r="C187" s="51" t="s">
        <v>231</v>
      </c>
      <c r="D187" s="12"/>
    </row>
    <row r="188" spans="2:4">
      <c r="B188" s="16"/>
      <c r="C188" s="51" t="s">
        <v>232</v>
      </c>
      <c r="D188" s="12"/>
    </row>
    <row r="189" spans="2:4">
      <c r="B189" s="16"/>
      <c r="C189" s="51" t="s">
        <v>233</v>
      </c>
      <c r="D189" s="12"/>
    </row>
    <row r="190" spans="2:4">
      <c r="B190" s="16"/>
      <c r="C190" s="51" t="s">
        <v>234</v>
      </c>
      <c r="D190" s="12"/>
    </row>
    <row r="191" spans="2:4">
      <c r="B191" s="16"/>
      <c r="C191" s="51" t="s">
        <v>235</v>
      </c>
      <c r="D191" s="12"/>
    </row>
    <row r="192" spans="2:4">
      <c r="B192" s="16"/>
      <c r="C192" s="51" t="s">
        <v>236</v>
      </c>
      <c r="D192" s="12"/>
    </row>
    <row r="193" spans="2:4">
      <c r="B193" s="16"/>
      <c r="C193" s="51" t="s">
        <v>237</v>
      </c>
      <c r="D193" s="12"/>
    </row>
    <row r="194" spans="2:4">
      <c r="B194" s="16"/>
      <c r="C194" s="51" t="s">
        <v>238</v>
      </c>
      <c r="D194" s="12"/>
    </row>
    <row r="195" spans="2:4">
      <c r="B195" s="16"/>
      <c r="C195" s="51" t="s">
        <v>239</v>
      </c>
      <c r="D195" s="12"/>
    </row>
    <row r="196" spans="2:4">
      <c r="B196" s="16"/>
      <c r="C196" s="51" t="s">
        <v>240</v>
      </c>
      <c r="D196" s="12"/>
    </row>
    <row r="197" spans="2:4">
      <c r="B197" s="16"/>
      <c r="C197" s="51" t="s">
        <v>241</v>
      </c>
      <c r="D197" s="12"/>
    </row>
    <row r="198" spans="2:4">
      <c r="B198" s="16"/>
      <c r="C198" s="51" t="s">
        <v>242</v>
      </c>
      <c r="D198" s="12"/>
    </row>
    <row r="199" spans="2:4">
      <c r="B199" s="16"/>
      <c r="C199" s="51" t="s">
        <v>243</v>
      </c>
      <c r="D199" s="12"/>
    </row>
    <row r="200" spans="2:4">
      <c r="B200" s="16"/>
      <c r="C200" s="51" t="s">
        <v>244</v>
      </c>
      <c r="D200" s="12"/>
    </row>
    <row r="201" spans="2:4">
      <c r="B201" s="16"/>
      <c r="C201" s="51" t="s">
        <v>245</v>
      </c>
      <c r="D201" s="12"/>
    </row>
    <row r="202" spans="2:4">
      <c r="B202" s="52">
        <v>13</v>
      </c>
      <c r="C202" s="53" t="s">
        <v>12</v>
      </c>
      <c r="D202" s="54">
        <f t="shared" ref="D202" si="12">SUM(D203:D237)</f>
        <v>0</v>
      </c>
    </row>
    <row r="203" spans="2:4">
      <c r="B203" s="16"/>
      <c r="C203" s="17" t="s">
        <v>246</v>
      </c>
      <c r="D203" s="12"/>
    </row>
    <row r="204" spans="2:4">
      <c r="B204" s="16"/>
      <c r="C204" s="17" t="s">
        <v>247</v>
      </c>
      <c r="D204" s="12"/>
    </row>
    <row r="205" spans="2:4">
      <c r="B205" s="16"/>
      <c r="C205" s="17" t="s">
        <v>248</v>
      </c>
      <c r="D205" s="12"/>
    </row>
    <row r="206" spans="2:4">
      <c r="B206" s="16"/>
      <c r="C206" s="17" t="s">
        <v>249</v>
      </c>
      <c r="D206" s="12"/>
    </row>
    <row r="207" spans="2:4">
      <c r="B207" s="16"/>
      <c r="C207" s="17" t="s">
        <v>250</v>
      </c>
      <c r="D207" s="12"/>
    </row>
    <row r="208" spans="2:4">
      <c r="B208" s="16"/>
      <c r="C208" s="17" t="s">
        <v>251</v>
      </c>
      <c r="D208" s="12"/>
    </row>
    <row r="209" spans="2:4">
      <c r="B209" s="16"/>
      <c r="C209" s="17" t="s">
        <v>252</v>
      </c>
      <c r="D209" s="12"/>
    </row>
    <row r="210" spans="2:4">
      <c r="B210" s="16"/>
      <c r="C210" s="17" t="s">
        <v>253</v>
      </c>
      <c r="D210" s="12"/>
    </row>
    <row r="211" spans="2:4">
      <c r="B211" s="16"/>
      <c r="C211" s="17" t="s">
        <v>254</v>
      </c>
      <c r="D211" s="12"/>
    </row>
    <row r="212" spans="2:4">
      <c r="B212" s="16"/>
      <c r="C212" s="17" t="s">
        <v>255</v>
      </c>
      <c r="D212" s="12"/>
    </row>
    <row r="213" spans="2:4">
      <c r="B213" s="16"/>
      <c r="C213" s="17" t="s">
        <v>256</v>
      </c>
      <c r="D213" s="12"/>
    </row>
    <row r="214" spans="2:4">
      <c r="B214" s="16"/>
      <c r="C214" s="17" t="s">
        <v>257</v>
      </c>
      <c r="D214" s="12"/>
    </row>
    <row r="215" spans="2:4">
      <c r="B215" s="16"/>
      <c r="C215" s="17" t="s">
        <v>258</v>
      </c>
      <c r="D215" s="12"/>
    </row>
    <row r="216" spans="2:4">
      <c r="B216" s="16"/>
      <c r="C216" s="17" t="s">
        <v>259</v>
      </c>
      <c r="D216" s="12"/>
    </row>
    <row r="217" spans="2:4">
      <c r="B217" s="16"/>
      <c r="C217" s="17" t="s">
        <v>260</v>
      </c>
      <c r="D217" s="12"/>
    </row>
    <row r="218" spans="2:4">
      <c r="B218" s="16"/>
      <c r="C218" s="17" t="s">
        <v>261</v>
      </c>
      <c r="D218" s="12"/>
    </row>
    <row r="219" spans="2:4">
      <c r="B219" s="16"/>
      <c r="C219" s="17" t="s">
        <v>262</v>
      </c>
      <c r="D219" s="12"/>
    </row>
    <row r="220" spans="2:4">
      <c r="B220" s="16"/>
      <c r="C220" s="17" t="s">
        <v>263</v>
      </c>
      <c r="D220" s="12"/>
    </row>
    <row r="221" spans="2:4">
      <c r="B221" s="16"/>
      <c r="C221" s="17" t="s">
        <v>264</v>
      </c>
      <c r="D221" s="12"/>
    </row>
    <row r="222" spans="2:4">
      <c r="B222" s="16"/>
      <c r="C222" s="17" t="s">
        <v>265</v>
      </c>
      <c r="D222" s="12"/>
    </row>
    <row r="223" spans="2:4">
      <c r="B223" s="16"/>
      <c r="C223" s="17" t="s">
        <v>266</v>
      </c>
      <c r="D223" s="12"/>
    </row>
    <row r="224" spans="2:4">
      <c r="B224" s="16"/>
      <c r="C224" s="17" t="s">
        <v>267</v>
      </c>
      <c r="D224" s="12"/>
    </row>
    <row r="225" spans="2:4">
      <c r="B225" s="16"/>
      <c r="C225" s="17" t="s">
        <v>268</v>
      </c>
      <c r="D225" s="12"/>
    </row>
    <row r="226" spans="2:4">
      <c r="B226" s="16"/>
      <c r="C226" s="17" t="s">
        <v>269</v>
      </c>
      <c r="D226" s="12"/>
    </row>
    <row r="227" spans="2:4">
      <c r="B227" s="16"/>
      <c r="C227" s="17" t="s">
        <v>270</v>
      </c>
      <c r="D227" s="12"/>
    </row>
    <row r="228" spans="2:4">
      <c r="B228" s="16"/>
      <c r="C228" s="17" t="s">
        <v>271</v>
      </c>
      <c r="D228" s="12"/>
    </row>
    <row r="229" spans="2:4">
      <c r="B229" s="16"/>
      <c r="C229" s="17" t="s">
        <v>272</v>
      </c>
      <c r="D229" s="12"/>
    </row>
    <row r="230" spans="2:4">
      <c r="B230" s="16"/>
      <c r="C230" s="17" t="s">
        <v>273</v>
      </c>
      <c r="D230" s="12"/>
    </row>
    <row r="231" spans="2:4">
      <c r="B231" s="16"/>
      <c r="C231" s="17" t="s">
        <v>274</v>
      </c>
      <c r="D231" s="12"/>
    </row>
    <row r="232" spans="2:4">
      <c r="B232" s="16"/>
      <c r="C232" s="17" t="s">
        <v>275</v>
      </c>
      <c r="D232" s="12"/>
    </row>
    <row r="233" spans="2:4">
      <c r="B233" s="16"/>
      <c r="C233" s="17" t="s">
        <v>276</v>
      </c>
      <c r="D233" s="12"/>
    </row>
    <row r="234" spans="2:4">
      <c r="B234" s="16"/>
      <c r="C234" s="17" t="s">
        <v>277</v>
      </c>
      <c r="D234" s="12"/>
    </row>
    <row r="235" spans="2:4">
      <c r="B235" s="16"/>
      <c r="C235" s="17" t="s">
        <v>278</v>
      </c>
      <c r="D235" s="12"/>
    </row>
    <row r="236" spans="2:4">
      <c r="B236" s="16"/>
      <c r="C236" s="17" t="s">
        <v>279</v>
      </c>
      <c r="D236" s="12"/>
    </row>
    <row r="237" spans="2:4">
      <c r="B237" s="16"/>
      <c r="C237" s="17" t="s">
        <v>280</v>
      </c>
      <c r="D237" s="12"/>
    </row>
    <row r="238" spans="2:4">
      <c r="B238" s="52">
        <v>14</v>
      </c>
      <c r="C238" s="53" t="s">
        <v>13</v>
      </c>
      <c r="D238" s="54">
        <f t="shared" ref="D238" si="13">SUM(D239:D246)</f>
        <v>0</v>
      </c>
    </row>
    <row r="239" spans="2:4">
      <c r="B239" s="16"/>
      <c r="C239" s="51" t="s">
        <v>281</v>
      </c>
      <c r="D239" s="12"/>
    </row>
    <row r="240" spans="2:4">
      <c r="B240" s="16"/>
      <c r="C240" s="51" t="s">
        <v>282</v>
      </c>
      <c r="D240" s="12"/>
    </row>
    <row r="241" spans="2:4">
      <c r="B241" s="16"/>
      <c r="C241" s="51" t="s">
        <v>283</v>
      </c>
      <c r="D241" s="12"/>
    </row>
    <row r="242" spans="2:4">
      <c r="B242" s="16"/>
      <c r="C242" s="51" t="s">
        <v>284</v>
      </c>
      <c r="D242" s="12"/>
    </row>
    <row r="243" spans="2:4">
      <c r="B243" s="16"/>
      <c r="C243" s="51" t="s">
        <v>285</v>
      </c>
      <c r="D243" s="12"/>
    </row>
    <row r="244" spans="2:4">
      <c r="B244" s="16"/>
      <c r="C244" s="51" t="s">
        <v>286</v>
      </c>
      <c r="D244" s="12"/>
    </row>
    <row r="245" spans="2:4">
      <c r="B245" s="16"/>
      <c r="C245" s="51" t="s">
        <v>287</v>
      </c>
      <c r="D245" s="12"/>
    </row>
    <row r="246" spans="2:4">
      <c r="B246" s="16"/>
      <c r="C246" s="51" t="s">
        <v>288</v>
      </c>
      <c r="D246" s="12"/>
    </row>
    <row r="247" spans="2:4">
      <c r="B247" s="52">
        <v>15</v>
      </c>
      <c r="C247" s="53" t="s">
        <v>14</v>
      </c>
      <c r="D247" s="54">
        <f t="shared" ref="D247" si="14">SUM(D248:D285)</f>
        <v>0</v>
      </c>
    </row>
    <row r="248" spans="2:4">
      <c r="B248" s="16"/>
      <c r="C248" s="17" t="s">
        <v>289</v>
      </c>
      <c r="D248" s="12"/>
    </row>
    <row r="249" spans="2:4">
      <c r="B249" s="16"/>
      <c r="C249" s="17" t="s">
        <v>290</v>
      </c>
      <c r="D249" s="12"/>
    </row>
    <row r="250" spans="2:4">
      <c r="B250" s="16"/>
      <c r="C250" s="17" t="s">
        <v>291</v>
      </c>
      <c r="D250" s="12"/>
    </row>
    <row r="251" spans="2:4">
      <c r="B251" s="16"/>
      <c r="C251" s="17" t="s">
        <v>292</v>
      </c>
      <c r="D251" s="12"/>
    </row>
    <row r="252" spans="2:4">
      <c r="B252" s="16"/>
      <c r="C252" s="17" t="s">
        <v>293</v>
      </c>
      <c r="D252" s="12"/>
    </row>
    <row r="253" spans="2:4">
      <c r="B253" s="16"/>
      <c r="C253" s="17" t="s">
        <v>294</v>
      </c>
      <c r="D253" s="12"/>
    </row>
    <row r="254" spans="2:4">
      <c r="B254" s="16"/>
      <c r="C254" s="17" t="s">
        <v>295</v>
      </c>
      <c r="D254" s="12"/>
    </row>
    <row r="255" spans="2:4">
      <c r="B255" s="16"/>
      <c r="C255" s="17" t="s">
        <v>296</v>
      </c>
      <c r="D255" s="12"/>
    </row>
    <row r="256" spans="2:4">
      <c r="B256" s="16"/>
      <c r="C256" s="17" t="s">
        <v>297</v>
      </c>
      <c r="D256" s="12"/>
    </row>
    <row r="257" spans="2:4">
      <c r="B257" s="16"/>
      <c r="C257" s="17" t="s">
        <v>298</v>
      </c>
      <c r="D257" s="12"/>
    </row>
    <row r="258" spans="2:4">
      <c r="B258" s="16"/>
      <c r="C258" s="17" t="s">
        <v>299</v>
      </c>
      <c r="D258" s="12"/>
    </row>
    <row r="259" spans="2:4">
      <c r="B259" s="16"/>
      <c r="C259" s="17" t="s">
        <v>300</v>
      </c>
      <c r="D259" s="12"/>
    </row>
    <row r="260" spans="2:4">
      <c r="B260" s="16"/>
      <c r="C260" s="17" t="s">
        <v>301</v>
      </c>
      <c r="D260" s="12"/>
    </row>
    <row r="261" spans="2:4">
      <c r="B261" s="16"/>
      <c r="C261" s="17" t="s">
        <v>302</v>
      </c>
      <c r="D261" s="12"/>
    </row>
    <row r="262" spans="2:4">
      <c r="B262" s="16"/>
      <c r="C262" s="17" t="s">
        <v>303</v>
      </c>
      <c r="D262" s="12"/>
    </row>
    <row r="263" spans="2:4">
      <c r="B263" s="16"/>
      <c r="C263" s="17" t="s">
        <v>304</v>
      </c>
      <c r="D263" s="12"/>
    </row>
    <row r="264" spans="2:4">
      <c r="B264" s="16"/>
      <c r="C264" s="17" t="s">
        <v>305</v>
      </c>
      <c r="D264" s="12"/>
    </row>
    <row r="265" spans="2:4">
      <c r="B265" s="16"/>
      <c r="C265" s="17" t="s">
        <v>306</v>
      </c>
      <c r="D265" s="12"/>
    </row>
    <row r="266" spans="2:4">
      <c r="B266" s="16"/>
      <c r="C266" s="17" t="s">
        <v>307</v>
      </c>
      <c r="D266" s="12"/>
    </row>
    <row r="267" spans="2:4">
      <c r="B267" s="16"/>
      <c r="C267" s="17" t="s">
        <v>308</v>
      </c>
      <c r="D267" s="12"/>
    </row>
    <row r="268" spans="2:4">
      <c r="B268" s="16"/>
      <c r="C268" s="17" t="s">
        <v>309</v>
      </c>
      <c r="D268" s="12"/>
    </row>
    <row r="269" spans="2:4">
      <c r="B269" s="16"/>
      <c r="C269" s="17" t="s">
        <v>310</v>
      </c>
      <c r="D269" s="12"/>
    </row>
    <row r="270" spans="2:4">
      <c r="B270" s="16"/>
      <c r="C270" s="17" t="s">
        <v>311</v>
      </c>
      <c r="D270" s="12"/>
    </row>
    <row r="271" spans="2:4">
      <c r="B271" s="16"/>
      <c r="C271" s="17" t="s">
        <v>312</v>
      </c>
      <c r="D271" s="12"/>
    </row>
    <row r="272" spans="2:4">
      <c r="B272" s="16"/>
      <c r="C272" s="17" t="s">
        <v>313</v>
      </c>
      <c r="D272" s="12"/>
    </row>
    <row r="273" spans="2:4">
      <c r="B273" s="16"/>
      <c r="C273" s="17" t="s">
        <v>314</v>
      </c>
      <c r="D273" s="12"/>
    </row>
    <row r="274" spans="2:4">
      <c r="B274" s="16"/>
      <c r="C274" s="17" t="s">
        <v>315</v>
      </c>
      <c r="D274" s="12"/>
    </row>
    <row r="275" spans="2:4">
      <c r="B275" s="16"/>
      <c r="C275" s="17" t="s">
        <v>316</v>
      </c>
      <c r="D275" s="12"/>
    </row>
    <row r="276" spans="2:4">
      <c r="B276" s="16"/>
      <c r="C276" s="17" t="s">
        <v>317</v>
      </c>
      <c r="D276" s="12"/>
    </row>
    <row r="277" spans="2:4">
      <c r="B277" s="16"/>
      <c r="C277" s="17" t="s">
        <v>318</v>
      </c>
      <c r="D277" s="12"/>
    </row>
    <row r="278" spans="2:4">
      <c r="B278" s="16"/>
      <c r="C278" s="17" t="s">
        <v>319</v>
      </c>
      <c r="D278" s="12"/>
    </row>
    <row r="279" spans="2:4">
      <c r="B279" s="16"/>
      <c r="C279" s="17" t="s">
        <v>320</v>
      </c>
      <c r="D279" s="12"/>
    </row>
    <row r="280" spans="2:4">
      <c r="B280" s="16"/>
      <c r="C280" s="17" t="s">
        <v>321</v>
      </c>
      <c r="D280" s="12"/>
    </row>
    <row r="281" spans="2:4">
      <c r="B281" s="16"/>
      <c r="C281" s="17" t="s">
        <v>322</v>
      </c>
      <c r="D281" s="12"/>
    </row>
    <row r="282" spans="2:4">
      <c r="B282" s="16"/>
      <c r="C282" s="17" t="s">
        <v>323</v>
      </c>
      <c r="D282" s="12"/>
    </row>
    <row r="283" spans="2:4">
      <c r="B283" s="16"/>
      <c r="C283" s="17" t="s">
        <v>324</v>
      </c>
      <c r="D283" s="12"/>
    </row>
    <row r="284" spans="2:4">
      <c r="B284" s="16"/>
      <c r="C284" s="17" t="s">
        <v>325</v>
      </c>
      <c r="D284" s="12"/>
    </row>
    <row r="285" spans="2:4">
      <c r="B285" s="16"/>
      <c r="C285" s="17" t="s">
        <v>326</v>
      </c>
      <c r="D285" s="12"/>
    </row>
    <row r="286" spans="2:4">
      <c r="B286" s="52">
        <v>16</v>
      </c>
      <c r="C286" s="53" t="s">
        <v>15</v>
      </c>
      <c r="D286" s="54">
        <f t="shared" ref="D286" si="15">SUM(D287:D291)</f>
        <v>0</v>
      </c>
    </row>
    <row r="287" spans="2:4">
      <c r="B287" s="16"/>
      <c r="C287" s="51" t="s">
        <v>327</v>
      </c>
      <c r="D287" s="12"/>
    </row>
    <row r="288" spans="2:4">
      <c r="B288" s="16"/>
      <c r="C288" s="51" t="s">
        <v>328</v>
      </c>
      <c r="D288" s="12"/>
    </row>
    <row r="289" spans="2:4">
      <c r="B289" s="16"/>
      <c r="C289" s="51" t="s">
        <v>329</v>
      </c>
      <c r="D289" s="12"/>
    </row>
    <row r="290" spans="2:4">
      <c r="B290" s="16"/>
      <c r="C290" s="51" t="s">
        <v>330</v>
      </c>
      <c r="D290" s="12"/>
    </row>
    <row r="291" spans="2:4">
      <c r="B291" s="16"/>
      <c r="C291" s="51" t="s">
        <v>331</v>
      </c>
      <c r="D291" s="12"/>
    </row>
    <row r="292" spans="2:4">
      <c r="B292" s="52">
        <v>17</v>
      </c>
      <c r="C292" s="53" t="s">
        <v>16</v>
      </c>
      <c r="D292" s="54">
        <f>SUM(D293:D302)</f>
        <v>0</v>
      </c>
    </row>
    <row r="293" spans="2:4">
      <c r="B293" s="16"/>
      <c r="C293" s="51" t="s">
        <v>340</v>
      </c>
      <c r="D293" s="12"/>
    </row>
    <row r="294" spans="2:4">
      <c r="B294" s="16"/>
      <c r="C294" s="17" t="s">
        <v>332</v>
      </c>
      <c r="D294" s="12"/>
    </row>
    <row r="295" spans="2:4">
      <c r="B295" s="16"/>
      <c r="C295" s="17" t="s">
        <v>333</v>
      </c>
      <c r="D295" s="12"/>
    </row>
    <row r="296" spans="2:4">
      <c r="B296" s="16"/>
      <c r="C296" s="51" t="s">
        <v>574</v>
      </c>
      <c r="D296" s="12"/>
    </row>
    <row r="297" spans="2:4">
      <c r="B297" s="16"/>
      <c r="C297" s="17" t="s">
        <v>334</v>
      </c>
      <c r="D297" s="12"/>
    </row>
    <row r="298" spans="2:4">
      <c r="B298" s="16"/>
      <c r="C298" s="17" t="s">
        <v>335</v>
      </c>
      <c r="D298" s="12"/>
    </row>
    <row r="299" spans="2:4">
      <c r="B299" s="16"/>
      <c r="C299" s="17" t="s">
        <v>336</v>
      </c>
      <c r="D299" s="12"/>
    </row>
    <row r="300" spans="2:4">
      <c r="B300" s="16"/>
      <c r="C300" s="17" t="s">
        <v>337</v>
      </c>
      <c r="D300" s="12"/>
    </row>
    <row r="301" spans="2:4">
      <c r="B301" s="16"/>
      <c r="C301" s="17" t="s">
        <v>338</v>
      </c>
      <c r="D301" s="12"/>
    </row>
    <row r="302" spans="2:4">
      <c r="B302" s="16"/>
      <c r="C302" s="17" t="s">
        <v>339</v>
      </c>
      <c r="D302" s="12"/>
    </row>
    <row r="303" spans="2:4">
      <c r="B303" s="52">
        <v>18</v>
      </c>
      <c r="C303" s="53" t="s">
        <v>17</v>
      </c>
      <c r="D303" s="54">
        <f t="shared" ref="D303" si="16">SUM(D304:D313)</f>
        <v>0</v>
      </c>
    </row>
    <row r="304" spans="2:4">
      <c r="B304" s="16"/>
      <c r="C304" s="51" t="s">
        <v>341</v>
      </c>
      <c r="D304" s="12"/>
    </row>
    <row r="305" spans="2:4">
      <c r="B305" s="16"/>
      <c r="C305" s="51" t="s">
        <v>342</v>
      </c>
      <c r="D305" s="12"/>
    </row>
    <row r="306" spans="2:4">
      <c r="B306" s="16"/>
      <c r="C306" s="51" t="s">
        <v>343</v>
      </c>
      <c r="D306" s="12"/>
    </row>
    <row r="307" spans="2:4">
      <c r="B307" s="16"/>
      <c r="C307" s="51" t="s">
        <v>348</v>
      </c>
      <c r="D307" s="12"/>
    </row>
    <row r="308" spans="2:4">
      <c r="B308" s="16"/>
      <c r="C308" s="51" t="s">
        <v>344</v>
      </c>
      <c r="D308" s="12"/>
    </row>
    <row r="309" spans="2:4">
      <c r="B309" s="16"/>
      <c r="C309" s="51" t="s">
        <v>345</v>
      </c>
      <c r="D309" s="12"/>
    </row>
    <row r="310" spans="2:4">
      <c r="B310" s="16"/>
      <c r="C310" s="51" t="s">
        <v>571</v>
      </c>
      <c r="D310" s="12"/>
    </row>
    <row r="311" spans="2:4">
      <c r="B311" s="16"/>
      <c r="C311" s="51" t="s">
        <v>346</v>
      </c>
      <c r="D311" s="12"/>
    </row>
    <row r="312" spans="2:4">
      <c r="B312" s="16"/>
      <c r="C312" s="51" t="s">
        <v>349</v>
      </c>
      <c r="D312" s="12"/>
    </row>
    <row r="313" spans="2:4">
      <c r="B313" s="16"/>
      <c r="C313" s="51" t="s">
        <v>347</v>
      </c>
      <c r="D313" s="12"/>
    </row>
    <row r="314" spans="2:4">
      <c r="B314" s="52">
        <v>19</v>
      </c>
      <c r="C314" s="53" t="s">
        <v>18</v>
      </c>
      <c r="D314" s="54">
        <f t="shared" ref="D314" si="17">SUM(D315:D336)</f>
        <v>0</v>
      </c>
    </row>
    <row r="315" spans="2:4">
      <c r="B315" s="16"/>
      <c r="C315" s="51" t="s">
        <v>350</v>
      </c>
      <c r="D315" s="12"/>
    </row>
    <row r="316" spans="2:4">
      <c r="B316" s="16"/>
      <c r="C316" s="17" t="s">
        <v>351</v>
      </c>
      <c r="D316" s="12"/>
    </row>
    <row r="317" spans="2:4">
      <c r="B317" s="16"/>
      <c r="C317" s="17" t="s">
        <v>352</v>
      </c>
      <c r="D317" s="12"/>
    </row>
    <row r="318" spans="2:4">
      <c r="B318" s="16"/>
      <c r="C318" s="17" t="s">
        <v>353</v>
      </c>
      <c r="D318" s="12"/>
    </row>
    <row r="319" spans="2:4">
      <c r="B319" s="16"/>
      <c r="C319" s="17" t="s">
        <v>354</v>
      </c>
      <c r="D319" s="12"/>
    </row>
    <row r="320" spans="2:4">
      <c r="B320" s="16"/>
      <c r="C320" s="17" t="s">
        <v>355</v>
      </c>
      <c r="D320" s="12"/>
    </row>
    <row r="321" spans="2:4">
      <c r="B321" s="16"/>
      <c r="C321" s="17" t="s">
        <v>356</v>
      </c>
      <c r="D321" s="12"/>
    </row>
    <row r="322" spans="2:4">
      <c r="B322" s="16"/>
      <c r="C322" s="17" t="s">
        <v>357</v>
      </c>
      <c r="D322" s="12"/>
    </row>
    <row r="323" spans="2:4">
      <c r="B323" s="16"/>
      <c r="C323" s="17" t="s">
        <v>358</v>
      </c>
      <c r="D323" s="12"/>
    </row>
    <row r="324" spans="2:4">
      <c r="B324" s="16"/>
      <c r="C324" s="17" t="s">
        <v>359</v>
      </c>
      <c r="D324" s="12"/>
    </row>
    <row r="325" spans="2:4">
      <c r="B325" s="16"/>
      <c r="C325" s="17" t="s">
        <v>360</v>
      </c>
      <c r="D325" s="12"/>
    </row>
    <row r="326" spans="2:4">
      <c r="B326" s="16"/>
      <c r="C326" s="17" t="s">
        <v>361</v>
      </c>
      <c r="D326" s="12"/>
    </row>
    <row r="327" spans="2:4">
      <c r="B327" s="16"/>
      <c r="C327" s="17" t="s">
        <v>362</v>
      </c>
      <c r="D327" s="12"/>
    </row>
    <row r="328" spans="2:4">
      <c r="B328" s="16"/>
      <c r="C328" s="17" t="s">
        <v>363</v>
      </c>
      <c r="D328" s="12"/>
    </row>
    <row r="329" spans="2:4">
      <c r="B329" s="16"/>
      <c r="C329" s="17" t="s">
        <v>364</v>
      </c>
      <c r="D329" s="12"/>
    </row>
    <row r="330" spans="2:4">
      <c r="B330" s="16"/>
      <c r="C330" s="17" t="s">
        <v>365</v>
      </c>
      <c r="D330" s="12"/>
    </row>
    <row r="331" spans="2:4">
      <c r="B331" s="16"/>
      <c r="C331" s="17" t="s">
        <v>366</v>
      </c>
      <c r="D331" s="12"/>
    </row>
    <row r="332" spans="2:4">
      <c r="B332" s="16"/>
      <c r="C332" s="17" t="s">
        <v>367</v>
      </c>
      <c r="D332" s="12"/>
    </row>
    <row r="333" spans="2:4">
      <c r="B333" s="16"/>
      <c r="C333" s="17" t="s">
        <v>368</v>
      </c>
      <c r="D333" s="12"/>
    </row>
    <row r="334" spans="2:4">
      <c r="B334" s="16"/>
      <c r="C334" s="17" t="s">
        <v>369</v>
      </c>
      <c r="D334" s="12"/>
    </row>
    <row r="335" spans="2:4">
      <c r="B335" s="16"/>
      <c r="C335" s="17" t="s">
        <v>370</v>
      </c>
      <c r="D335" s="12"/>
    </row>
    <row r="336" spans="2:4">
      <c r="B336" s="16"/>
      <c r="C336" s="17" t="s">
        <v>371</v>
      </c>
      <c r="D336" s="12"/>
    </row>
    <row r="337" spans="2:4">
      <c r="B337" s="52">
        <v>20</v>
      </c>
      <c r="C337" s="53" t="s">
        <v>19</v>
      </c>
      <c r="D337" s="54">
        <f t="shared" ref="D337" si="18">SUM(D338:D351)</f>
        <v>0</v>
      </c>
    </row>
    <row r="338" spans="2:4">
      <c r="B338" s="16"/>
      <c r="C338" s="17" t="s">
        <v>372</v>
      </c>
      <c r="D338" s="12"/>
    </row>
    <row r="339" spans="2:4">
      <c r="B339" s="16"/>
      <c r="C339" s="17" t="s">
        <v>373</v>
      </c>
      <c r="D339" s="12"/>
    </row>
    <row r="340" spans="2:4">
      <c r="B340" s="16"/>
      <c r="C340" s="17" t="s">
        <v>374</v>
      </c>
      <c r="D340" s="12"/>
    </row>
    <row r="341" spans="2:4">
      <c r="B341" s="16"/>
      <c r="C341" s="17" t="s">
        <v>375</v>
      </c>
      <c r="D341" s="12"/>
    </row>
    <row r="342" spans="2:4">
      <c r="B342" s="16"/>
      <c r="C342" s="17" t="s">
        <v>376</v>
      </c>
      <c r="D342" s="12"/>
    </row>
    <row r="343" spans="2:4">
      <c r="B343" s="16"/>
      <c r="C343" s="17" t="s">
        <v>377</v>
      </c>
      <c r="D343" s="12"/>
    </row>
    <row r="344" spans="2:4">
      <c r="B344" s="16"/>
      <c r="C344" s="17" t="s">
        <v>378</v>
      </c>
      <c r="D344" s="12"/>
    </row>
    <row r="345" spans="2:4">
      <c r="B345" s="16"/>
      <c r="C345" s="17" t="s">
        <v>379</v>
      </c>
      <c r="D345" s="12"/>
    </row>
    <row r="346" spans="2:4">
      <c r="B346" s="16"/>
      <c r="C346" s="17" t="s">
        <v>380</v>
      </c>
      <c r="D346" s="12"/>
    </row>
    <row r="347" spans="2:4">
      <c r="B347" s="16"/>
      <c r="C347" s="17" t="s">
        <v>381</v>
      </c>
      <c r="D347" s="12"/>
    </row>
    <row r="348" spans="2:4">
      <c r="B348" s="16"/>
      <c r="C348" s="17" t="s">
        <v>382</v>
      </c>
      <c r="D348" s="12"/>
    </row>
    <row r="349" spans="2:4">
      <c r="B349" s="16"/>
      <c r="C349" s="17" t="s">
        <v>383</v>
      </c>
      <c r="D349" s="12"/>
    </row>
    <row r="350" spans="2:4">
      <c r="B350" s="16"/>
      <c r="C350" s="17" t="s">
        <v>384</v>
      </c>
      <c r="D350" s="12"/>
    </row>
    <row r="351" spans="2:4">
      <c r="B351" s="16"/>
      <c r="C351" s="17" t="s">
        <v>385</v>
      </c>
      <c r="D351" s="12"/>
    </row>
    <row r="352" spans="2:4">
      <c r="B352" s="52">
        <v>21</v>
      </c>
      <c r="C352" s="53" t="s">
        <v>20</v>
      </c>
      <c r="D352" s="54">
        <f t="shared" ref="D352" si="19">SUM(D353:D366)</f>
        <v>0</v>
      </c>
    </row>
    <row r="353" spans="2:4">
      <c r="B353" s="16"/>
      <c r="C353" s="51" t="s">
        <v>386</v>
      </c>
      <c r="D353" s="12"/>
    </row>
    <row r="354" spans="2:4">
      <c r="B354" s="16"/>
      <c r="C354" s="51" t="s">
        <v>387</v>
      </c>
      <c r="D354" s="12"/>
    </row>
    <row r="355" spans="2:4">
      <c r="B355" s="16"/>
      <c r="C355" s="51" t="s">
        <v>388</v>
      </c>
      <c r="D355" s="12"/>
    </row>
    <row r="356" spans="2:4">
      <c r="B356" s="16"/>
      <c r="C356" s="51" t="s">
        <v>389</v>
      </c>
      <c r="D356" s="12"/>
    </row>
    <row r="357" spans="2:4">
      <c r="B357" s="16"/>
      <c r="C357" s="51" t="s">
        <v>390</v>
      </c>
      <c r="D357" s="12"/>
    </row>
    <row r="358" spans="2:4">
      <c r="B358" s="16"/>
      <c r="C358" s="51" t="s">
        <v>391</v>
      </c>
      <c r="D358" s="12"/>
    </row>
    <row r="359" spans="2:4">
      <c r="B359" s="16"/>
      <c r="C359" s="51" t="s">
        <v>392</v>
      </c>
      <c r="D359" s="12"/>
    </row>
    <row r="360" spans="2:4">
      <c r="B360" s="16"/>
      <c r="C360" s="51" t="s">
        <v>393</v>
      </c>
      <c r="D360" s="12"/>
    </row>
    <row r="361" spans="2:4">
      <c r="B361" s="16"/>
      <c r="C361" s="51" t="s">
        <v>394</v>
      </c>
      <c r="D361" s="12"/>
    </row>
    <row r="362" spans="2:4">
      <c r="B362" s="16"/>
      <c r="C362" s="51" t="s">
        <v>395</v>
      </c>
      <c r="D362" s="12"/>
    </row>
    <row r="363" spans="2:4">
      <c r="B363" s="16"/>
      <c r="C363" s="51" t="s">
        <v>396</v>
      </c>
      <c r="D363" s="12"/>
    </row>
    <row r="364" spans="2:4">
      <c r="B364" s="16"/>
      <c r="C364" s="51" t="s">
        <v>397</v>
      </c>
      <c r="D364" s="12"/>
    </row>
    <row r="365" spans="2:4">
      <c r="B365" s="16"/>
      <c r="C365" s="51" t="s">
        <v>398</v>
      </c>
      <c r="D365" s="12"/>
    </row>
    <row r="366" spans="2:4">
      <c r="B366" s="16"/>
      <c r="C366" s="51" t="s">
        <v>399</v>
      </c>
      <c r="D366" s="12"/>
    </row>
    <row r="367" spans="2:4">
      <c r="B367" s="52">
        <v>22</v>
      </c>
      <c r="C367" s="53" t="s">
        <v>21</v>
      </c>
      <c r="D367" s="54">
        <f t="shared" ref="D367" si="20">SUM(D368:D380)</f>
        <v>0</v>
      </c>
    </row>
    <row r="368" spans="2:4">
      <c r="B368" s="16"/>
      <c r="C368" s="51" t="s">
        <v>400</v>
      </c>
      <c r="D368" s="12"/>
    </row>
    <row r="369" spans="2:4">
      <c r="B369" s="16"/>
      <c r="C369" s="51" t="s">
        <v>401</v>
      </c>
      <c r="D369" s="12"/>
    </row>
    <row r="370" spans="2:4">
      <c r="B370" s="16"/>
      <c r="C370" s="51" t="s">
        <v>402</v>
      </c>
      <c r="D370" s="12"/>
    </row>
    <row r="371" spans="2:4">
      <c r="B371" s="16"/>
      <c r="C371" s="51" t="s">
        <v>403</v>
      </c>
      <c r="D371" s="12"/>
    </row>
    <row r="372" spans="2:4">
      <c r="B372" s="16"/>
      <c r="C372" s="51" t="s">
        <v>404</v>
      </c>
      <c r="D372" s="12"/>
    </row>
    <row r="373" spans="2:4">
      <c r="B373" s="16"/>
      <c r="C373" s="51" t="s">
        <v>405</v>
      </c>
      <c r="D373" s="12"/>
    </row>
    <row r="374" spans="2:4">
      <c r="B374" s="16"/>
      <c r="C374" s="51" t="s">
        <v>406</v>
      </c>
      <c r="D374" s="12"/>
    </row>
    <row r="375" spans="2:4">
      <c r="B375" s="16"/>
      <c r="C375" s="51" t="s">
        <v>407</v>
      </c>
      <c r="D375" s="12"/>
    </row>
    <row r="376" spans="2:4">
      <c r="B376" s="16"/>
      <c r="C376" s="51" t="s">
        <v>408</v>
      </c>
      <c r="D376" s="12"/>
    </row>
    <row r="377" spans="2:4">
      <c r="B377" s="16"/>
      <c r="C377" s="51" t="s">
        <v>409</v>
      </c>
      <c r="D377" s="12"/>
    </row>
    <row r="378" spans="2:4">
      <c r="B378" s="16"/>
      <c r="C378" s="51" t="s">
        <v>410</v>
      </c>
      <c r="D378" s="12"/>
    </row>
    <row r="379" spans="2:4">
      <c r="B379" s="16"/>
      <c r="C379" s="51" t="s">
        <v>411</v>
      </c>
      <c r="D379" s="12"/>
    </row>
    <row r="380" spans="2:4">
      <c r="B380" s="16"/>
      <c r="C380" s="51" t="s">
        <v>412</v>
      </c>
      <c r="D380" s="12"/>
    </row>
    <row r="381" spans="2:4">
      <c r="B381" s="52">
        <v>23</v>
      </c>
      <c r="C381" s="53" t="s">
        <v>22</v>
      </c>
      <c r="D381" s="54">
        <f t="shared" ref="D381" si="21">SUM(D382:D391)</f>
        <v>0</v>
      </c>
    </row>
    <row r="382" spans="2:4">
      <c r="B382" s="16"/>
      <c r="C382" s="51" t="s">
        <v>413</v>
      </c>
      <c r="D382" s="12"/>
    </row>
    <row r="383" spans="2:4">
      <c r="B383" s="16"/>
      <c r="C383" s="51" t="s">
        <v>414</v>
      </c>
      <c r="D383" s="12"/>
    </row>
    <row r="384" spans="2:4">
      <c r="B384" s="16"/>
      <c r="C384" s="51" t="s">
        <v>415</v>
      </c>
      <c r="D384" s="12"/>
    </row>
    <row r="385" spans="2:4">
      <c r="B385" s="16"/>
      <c r="C385" s="51" t="s">
        <v>416</v>
      </c>
      <c r="D385" s="12"/>
    </row>
    <row r="386" spans="2:4">
      <c r="B386" s="16"/>
      <c r="C386" s="51" t="s">
        <v>417</v>
      </c>
      <c r="D386" s="12"/>
    </row>
    <row r="387" spans="2:4">
      <c r="B387" s="16"/>
      <c r="C387" s="51" t="s">
        <v>418</v>
      </c>
      <c r="D387" s="12"/>
    </row>
    <row r="388" spans="2:4">
      <c r="B388" s="16"/>
      <c r="C388" s="51" t="s">
        <v>419</v>
      </c>
      <c r="D388" s="12"/>
    </row>
    <row r="389" spans="2:4">
      <c r="B389" s="16"/>
      <c r="C389" s="51" t="s">
        <v>420</v>
      </c>
      <c r="D389" s="12"/>
    </row>
    <row r="390" spans="2:4">
      <c r="B390" s="16"/>
      <c r="C390" s="51" t="s">
        <v>421</v>
      </c>
      <c r="D390" s="12"/>
    </row>
    <row r="391" spans="2:4">
      <c r="B391" s="16"/>
      <c r="C391" s="51" t="s">
        <v>422</v>
      </c>
      <c r="D391" s="12"/>
    </row>
    <row r="392" spans="2:4">
      <c r="B392" s="52">
        <v>24</v>
      </c>
      <c r="C392" s="53" t="s">
        <v>23</v>
      </c>
      <c r="D392" s="54">
        <f t="shared" ref="D392" si="22">SUM(D393:D397)</f>
        <v>0</v>
      </c>
    </row>
    <row r="393" spans="2:4">
      <c r="B393" s="16"/>
      <c r="C393" s="51" t="s">
        <v>423</v>
      </c>
      <c r="D393" s="12"/>
    </row>
    <row r="394" spans="2:4">
      <c r="B394" s="16"/>
      <c r="C394" s="51" t="s">
        <v>424</v>
      </c>
      <c r="D394" s="12"/>
    </row>
    <row r="395" spans="2:4">
      <c r="B395" s="16"/>
      <c r="C395" s="51" t="s">
        <v>425</v>
      </c>
      <c r="D395" s="12"/>
    </row>
    <row r="396" spans="2:4">
      <c r="B396" s="16"/>
      <c r="C396" s="51" t="s">
        <v>426</v>
      </c>
      <c r="D396" s="12"/>
    </row>
    <row r="397" spans="2:4">
      <c r="B397" s="16"/>
      <c r="C397" s="51" t="s">
        <v>427</v>
      </c>
      <c r="D397" s="12"/>
    </row>
    <row r="398" spans="2:4">
      <c r="B398" s="52">
        <v>25</v>
      </c>
      <c r="C398" s="53" t="s">
        <v>24</v>
      </c>
      <c r="D398" s="54">
        <f>SUM(D399:D413)</f>
        <v>0</v>
      </c>
    </row>
    <row r="399" spans="2:4">
      <c r="B399" s="16"/>
      <c r="C399" s="51" t="s">
        <v>428</v>
      </c>
      <c r="D399" s="12"/>
    </row>
    <row r="400" spans="2:4">
      <c r="B400" s="16"/>
      <c r="C400" s="51" t="s">
        <v>429</v>
      </c>
      <c r="D400" s="12"/>
    </row>
    <row r="401" spans="2:4">
      <c r="B401" s="16"/>
      <c r="C401" s="51" t="s">
        <v>430</v>
      </c>
      <c r="D401" s="12"/>
    </row>
    <row r="402" spans="2:4">
      <c r="B402" s="16"/>
      <c r="C402" s="51" t="s">
        <v>431</v>
      </c>
      <c r="D402" s="12"/>
    </row>
    <row r="403" spans="2:4">
      <c r="B403" s="16"/>
      <c r="C403" s="51" t="s">
        <v>432</v>
      </c>
      <c r="D403" s="12"/>
    </row>
    <row r="404" spans="2:4">
      <c r="B404" s="16"/>
      <c r="C404" s="51" t="s">
        <v>433</v>
      </c>
      <c r="D404" s="12"/>
    </row>
    <row r="405" spans="2:4">
      <c r="B405" s="16"/>
      <c r="C405" s="51" t="s">
        <v>434</v>
      </c>
      <c r="D405" s="12"/>
    </row>
    <row r="406" spans="2:4">
      <c r="B406" s="16"/>
      <c r="C406" s="51" t="s">
        <v>435</v>
      </c>
      <c r="D406" s="12"/>
    </row>
    <row r="407" spans="2:4">
      <c r="B407" s="16"/>
      <c r="C407" s="51" t="s">
        <v>436</v>
      </c>
      <c r="D407" s="12"/>
    </row>
    <row r="408" spans="2:4">
      <c r="B408" s="16"/>
      <c r="C408" s="51" t="s">
        <v>575</v>
      </c>
      <c r="D408" s="12"/>
    </row>
    <row r="409" spans="2:4">
      <c r="B409" s="16"/>
      <c r="C409" s="51" t="s">
        <v>576</v>
      </c>
      <c r="D409" s="12"/>
    </row>
    <row r="410" spans="2:4">
      <c r="B410" s="16"/>
      <c r="C410" s="51" t="s">
        <v>439</v>
      </c>
      <c r="D410" s="12"/>
    </row>
    <row r="411" spans="2:4">
      <c r="B411" s="16"/>
      <c r="C411" s="51" t="s">
        <v>440</v>
      </c>
      <c r="D411" s="12"/>
    </row>
    <row r="412" spans="2:4">
      <c r="B412" s="16"/>
      <c r="C412" s="51" t="s">
        <v>441</v>
      </c>
      <c r="D412" s="12"/>
    </row>
    <row r="413" spans="2:4">
      <c r="B413" s="16"/>
      <c r="C413" s="51" t="s">
        <v>442</v>
      </c>
      <c r="D413" s="12"/>
    </row>
    <row r="414" spans="2:4">
      <c r="B414" s="52">
        <v>26</v>
      </c>
      <c r="C414" s="53" t="s">
        <v>25</v>
      </c>
      <c r="D414" s="54">
        <f t="shared" ref="D414" si="23">SUM(D415:D427)</f>
        <v>0</v>
      </c>
    </row>
    <row r="415" spans="2:4">
      <c r="B415" s="16"/>
      <c r="C415" s="51" t="s">
        <v>443</v>
      </c>
      <c r="D415" s="12"/>
    </row>
    <row r="416" spans="2:4">
      <c r="B416" s="16"/>
      <c r="C416" s="51" t="s">
        <v>444</v>
      </c>
      <c r="D416" s="12"/>
    </row>
    <row r="417" spans="2:4">
      <c r="B417" s="16"/>
      <c r="C417" s="51" t="s">
        <v>445</v>
      </c>
      <c r="D417" s="12"/>
    </row>
    <row r="418" spans="2:4">
      <c r="B418" s="16"/>
      <c r="C418" s="51" t="s">
        <v>446</v>
      </c>
      <c r="D418" s="12"/>
    </row>
    <row r="419" spans="2:4">
      <c r="B419" s="16"/>
      <c r="C419" s="51" t="s">
        <v>447</v>
      </c>
      <c r="D419" s="12"/>
    </row>
    <row r="420" spans="2:4">
      <c r="B420" s="16"/>
      <c r="C420" s="51" t="s">
        <v>448</v>
      </c>
      <c r="D420" s="12"/>
    </row>
    <row r="421" spans="2:4">
      <c r="B421" s="16"/>
      <c r="C421" s="51" t="s">
        <v>449</v>
      </c>
      <c r="D421" s="12"/>
    </row>
    <row r="422" spans="2:4">
      <c r="B422" s="16"/>
      <c r="C422" s="51" t="s">
        <v>450</v>
      </c>
      <c r="D422" s="12"/>
    </row>
    <row r="423" spans="2:4">
      <c r="B423" s="16"/>
      <c r="C423" s="51" t="s">
        <v>451</v>
      </c>
      <c r="D423" s="12"/>
    </row>
    <row r="424" spans="2:4">
      <c r="B424" s="16"/>
      <c r="C424" s="51" t="s">
        <v>452</v>
      </c>
      <c r="D424" s="12"/>
    </row>
    <row r="425" spans="2:4">
      <c r="B425" s="16"/>
      <c r="C425" s="51" t="s">
        <v>453</v>
      </c>
      <c r="D425" s="12"/>
    </row>
    <row r="426" spans="2:4">
      <c r="B426" s="16"/>
      <c r="C426" s="51" t="s">
        <v>454</v>
      </c>
      <c r="D426" s="12"/>
    </row>
    <row r="427" spans="2:4">
      <c r="B427" s="16"/>
      <c r="C427" s="51" t="s">
        <v>455</v>
      </c>
      <c r="D427" s="12"/>
    </row>
    <row r="428" spans="2:4">
      <c r="B428" s="52">
        <v>27</v>
      </c>
      <c r="C428" s="53" t="s">
        <v>26</v>
      </c>
      <c r="D428" s="54">
        <f t="shared" ref="D428" si="24">SUM(D429:D452)</f>
        <v>0</v>
      </c>
    </row>
    <row r="429" spans="2:4">
      <c r="B429" s="16"/>
      <c r="C429" s="51" t="s">
        <v>458</v>
      </c>
      <c r="D429" s="12"/>
    </row>
    <row r="430" spans="2:4">
      <c r="B430" s="16"/>
      <c r="C430" s="51" t="s">
        <v>459</v>
      </c>
      <c r="D430" s="12"/>
    </row>
    <row r="431" spans="2:4">
      <c r="B431" s="16"/>
      <c r="C431" s="51" t="s">
        <v>460</v>
      </c>
      <c r="D431" s="12"/>
    </row>
    <row r="432" spans="2:4">
      <c r="B432" s="16"/>
      <c r="C432" s="51" t="s">
        <v>461</v>
      </c>
      <c r="D432" s="12"/>
    </row>
    <row r="433" spans="2:4">
      <c r="B433" s="16"/>
      <c r="C433" s="51" t="s">
        <v>462</v>
      </c>
      <c r="D433" s="12"/>
    </row>
    <row r="434" spans="2:4">
      <c r="B434" s="16"/>
      <c r="C434" s="51" t="s">
        <v>463</v>
      </c>
      <c r="D434" s="12"/>
    </row>
    <row r="435" spans="2:4">
      <c r="B435" s="16"/>
      <c r="C435" s="51" t="s">
        <v>464</v>
      </c>
      <c r="D435" s="12"/>
    </row>
    <row r="436" spans="2:4">
      <c r="B436" s="16"/>
      <c r="C436" s="51" t="s">
        <v>465</v>
      </c>
      <c r="D436" s="12"/>
    </row>
    <row r="437" spans="2:4">
      <c r="B437" s="16"/>
      <c r="C437" s="51" t="s">
        <v>466</v>
      </c>
      <c r="D437" s="12"/>
    </row>
    <row r="438" spans="2:4">
      <c r="B438" s="16"/>
      <c r="C438" s="51" t="s">
        <v>467</v>
      </c>
      <c r="D438" s="12"/>
    </row>
    <row r="439" spans="2:4">
      <c r="B439" s="16"/>
      <c r="C439" s="51" t="s">
        <v>468</v>
      </c>
      <c r="D439" s="12"/>
    </row>
    <row r="440" spans="2:4">
      <c r="B440" s="16"/>
      <c r="C440" s="51" t="s">
        <v>469</v>
      </c>
      <c r="D440" s="12"/>
    </row>
    <row r="441" spans="2:4">
      <c r="B441" s="16"/>
      <c r="C441" s="51" t="s">
        <v>470</v>
      </c>
      <c r="D441" s="12"/>
    </row>
    <row r="442" spans="2:4">
      <c r="B442" s="16"/>
      <c r="C442" s="51" t="s">
        <v>471</v>
      </c>
      <c r="D442" s="12"/>
    </row>
    <row r="443" spans="2:4">
      <c r="B443" s="16"/>
      <c r="C443" s="51" t="s">
        <v>472</v>
      </c>
      <c r="D443" s="12"/>
    </row>
    <row r="444" spans="2:4">
      <c r="B444" s="16"/>
      <c r="C444" s="51" t="s">
        <v>473</v>
      </c>
      <c r="D444" s="12"/>
    </row>
    <row r="445" spans="2:4">
      <c r="B445" s="16"/>
      <c r="C445" s="51" t="s">
        <v>474</v>
      </c>
      <c r="D445" s="12"/>
    </row>
    <row r="446" spans="2:4">
      <c r="B446" s="16"/>
      <c r="C446" s="51" t="s">
        <v>475</v>
      </c>
      <c r="D446" s="12"/>
    </row>
    <row r="447" spans="2:4">
      <c r="B447" s="16"/>
      <c r="C447" s="51" t="s">
        <v>476</v>
      </c>
      <c r="D447" s="12"/>
    </row>
    <row r="448" spans="2:4">
      <c r="B448" s="16"/>
      <c r="C448" s="51" t="s">
        <v>477</v>
      </c>
      <c r="D448" s="12"/>
    </row>
    <row r="449" spans="2:4">
      <c r="B449" s="16"/>
      <c r="C449" s="51" t="s">
        <v>478</v>
      </c>
      <c r="D449" s="12"/>
    </row>
    <row r="450" spans="2:4">
      <c r="B450" s="16"/>
      <c r="C450" s="51" t="s">
        <v>479</v>
      </c>
      <c r="D450" s="12"/>
    </row>
    <row r="451" spans="2:4">
      <c r="B451" s="16"/>
      <c r="C451" s="51" t="s">
        <v>480</v>
      </c>
      <c r="D451" s="12"/>
    </row>
    <row r="452" spans="2:4">
      <c r="B452" s="16"/>
      <c r="C452" s="51" t="s">
        <v>481</v>
      </c>
      <c r="D452" s="12"/>
    </row>
    <row r="453" spans="2:4">
      <c r="B453" s="52">
        <v>28</v>
      </c>
      <c r="C453" s="53" t="s">
        <v>27</v>
      </c>
      <c r="D453" s="54">
        <f t="shared" ref="D453" si="25">SUM(D454:D470)</f>
        <v>0</v>
      </c>
    </row>
    <row r="454" spans="2:4">
      <c r="B454" s="16"/>
      <c r="C454" s="51" t="s">
        <v>482</v>
      </c>
      <c r="D454" s="12"/>
    </row>
    <row r="455" spans="2:4">
      <c r="B455" s="16"/>
      <c r="C455" s="51" t="s">
        <v>483</v>
      </c>
      <c r="D455" s="12"/>
    </row>
    <row r="456" spans="2:4">
      <c r="B456" s="16"/>
      <c r="C456" s="51" t="s">
        <v>484</v>
      </c>
      <c r="D456" s="12"/>
    </row>
    <row r="457" spans="2:4">
      <c r="B457" s="16"/>
      <c r="C457" s="51" t="s">
        <v>485</v>
      </c>
      <c r="D457" s="12"/>
    </row>
    <row r="458" spans="2:4">
      <c r="B458" s="16"/>
      <c r="C458" s="51" t="s">
        <v>486</v>
      </c>
      <c r="D458" s="12"/>
    </row>
    <row r="459" spans="2:4">
      <c r="B459" s="16"/>
      <c r="C459" s="51" t="s">
        <v>487</v>
      </c>
      <c r="D459" s="12"/>
    </row>
    <row r="460" spans="2:4">
      <c r="B460" s="16"/>
      <c r="C460" s="51" t="s">
        <v>488</v>
      </c>
      <c r="D460" s="12"/>
    </row>
    <row r="461" spans="2:4">
      <c r="B461" s="16"/>
      <c r="C461" s="51" t="s">
        <v>489</v>
      </c>
      <c r="D461" s="12"/>
    </row>
    <row r="462" spans="2:4">
      <c r="B462" s="16"/>
      <c r="C462" s="51" t="s">
        <v>490</v>
      </c>
      <c r="D462" s="12"/>
    </row>
    <row r="463" spans="2:4">
      <c r="B463" s="16"/>
      <c r="C463" s="51" t="s">
        <v>491</v>
      </c>
      <c r="D463" s="12"/>
    </row>
    <row r="464" spans="2:4">
      <c r="B464" s="16"/>
      <c r="C464" s="51" t="s">
        <v>492</v>
      </c>
      <c r="D464" s="12"/>
    </row>
    <row r="465" spans="2:4">
      <c r="B465" s="16"/>
      <c r="C465" s="51" t="s">
        <v>493</v>
      </c>
      <c r="D465" s="12"/>
    </row>
    <row r="466" spans="2:4">
      <c r="B466" s="16"/>
      <c r="C466" s="51" t="s">
        <v>494</v>
      </c>
      <c r="D466" s="12"/>
    </row>
    <row r="467" spans="2:4">
      <c r="B467" s="16"/>
      <c r="C467" s="51" t="s">
        <v>495</v>
      </c>
      <c r="D467" s="12"/>
    </row>
    <row r="468" spans="2:4">
      <c r="B468" s="16"/>
      <c r="C468" s="51" t="s">
        <v>496</v>
      </c>
      <c r="D468" s="12"/>
    </row>
    <row r="469" spans="2:4">
      <c r="B469" s="16"/>
      <c r="C469" s="51" t="s">
        <v>497</v>
      </c>
      <c r="D469" s="12"/>
    </row>
    <row r="470" spans="2:4">
      <c r="B470" s="16"/>
      <c r="C470" s="51" t="s">
        <v>498</v>
      </c>
      <c r="D470" s="12"/>
    </row>
    <row r="471" spans="2:4">
      <c r="B471" s="52">
        <v>29</v>
      </c>
      <c r="C471" s="53" t="s">
        <v>28</v>
      </c>
      <c r="D471" s="54">
        <f t="shared" ref="D471" si="26">SUM(D472:D477)</f>
        <v>0</v>
      </c>
    </row>
    <row r="472" spans="2:4">
      <c r="B472" s="16"/>
      <c r="C472" s="51" t="s">
        <v>499</v>
      </c>
      <c r="D472" s="12"/>
    </row>
    <row r="473" spans="2:4">
      <c r="B473" s="16"/>
      <c r="C473" s="51" t="s">
        <v>500</v>
      </c>
      <c r="D473" s="12"/>
    </row>
    <row r="474" spans="2:4">
      <c r="B474" s="16"/>
      <c r="C474" s="51" t="s">
        <v>501</v>
      </c>
      <c r="D474" s="12"/>
    </row>
    <row r="475" spans="2:4">
      <c r="B475" s="16"/>
      <c r="C475" s="51" t="s">
        <v>502</v>
      </c>
      <c r="D475" s="12"/>
    </row>
    <row r="476" spans="2:4">
      <c r="B476" s="16"/>
      <c r="C476" s="56" t="s">
        <v>503</v>
      </c>
      <c r="D476" s="12"/>
    </row>
    <row r="477" spans="2:4">
      <c r="B477" s="16"/>
      <c r="C477" s="51" t="s">
        <v>504</v>
      </c>
      <c r="D477" s="12"/>
    </row>
    <row r="478" spans="2:4">
      <c r="B478" s="52">
        <v>30</v>
      </c>
      <c r="C478" s="53" t="s">
        <v>29</v>
      </c>
      <c r="D478" s="54">
        <f t="shared" ref="D478" si="27">SUM(D479:D484)</f>
        <v>0</v>
      </c>
    </row>
    <row r="479" spans="2:4">
      <c r="B479" s="16"/>
      <c r="C479" s="51" t="s">
        <v>505</v>
      </c>
      <c r="D479" s="12"/>
    </row>
    <row r="480" spans="2:4">
      <c r="B480" s="16"/>
      <c r="C480" s="51" t="s">
        <v>506</v>
      </c>
      <c r="D480" s="12"/>
    </row>
    <row r="481" spans="2:4">
      <c r="B481" s="16"/>
      <c r="C481" s="51" t="s">
        <v>507</v>
      </c>
      <c r="D481" s="12"/>
    </row>
    <row r="482" spans="2:4">
      <c r="B482" s="16"/>
      <c r="C482" s="51" t="s">
        <v>508</v>
      </c>
      <c r="D482" s="12"/>
    </row>
    <row r="483" spans="2:4">
      <c r="B483" s="16"/>
      <c r="C483" s="51" t="s">
        <v>509</v>
      </c>
      <c r="D483" s="12"/>
    </row>
    <row r="484" spans="2:4">
      <c r="B484" s="16"/>
      <c r="C484" s="51" t="s">
        <v>510</v>
      </c>
      <c r="D484" s="12"/>
    </row>
    <row r="485" spans="2:4">
      <c r="B485" s="52">
        <v>31</v>
      </c>
      <c r="C485" s="53" t="s">
        <v>30</v>
      </c>
      <c r="D485" s="54">
        <f t="shared" ref="D485" si="28">SUM(D486:D496)</f>
        <v>0</v>
      </c>
    </row>
    <row r="486" spans="2:4">
      <c r="B486" s="16"/>
      <c r="C486" s="51" t="s">
        <v>511</v>
      </c>
      <c r="D486" s="12"/>
    </row>
    <row r="487" spans="2:4">
      <c r="B487" s="16"/>
      <c r="C487" s="51" t="s">
        <v>512</v>
      </c>
      <c r="D487" s="12"/>
    </row>
    <row r="488" spans="2:4">
      <c r="B488" s="16"/>
      <c r="C488" s="51" t="s">
        <v>513</v>
      </c>
      <c r="D488" s="12"/>
    </row>
    <row r="489" spans="2:4">
      <c r="B489" s="16"/>
      <c r="C489" s="51" t="s">
        <v>514</v>
      </c>
      <c r="D489" s="12"/>
    </row>
    <row r="490" spans="2:4">
      <c r="B490" s="16"/>
      <c r="C490" s="51" t="s">
        <v>515</v>
      </c>
      <c r="D490" s="12"/>
    </row>
    <row r="491" spans="2:4">
      <c r="B491" s="16"/>
      <c r="C491" s="51" t="s">
        <v>516</v>
      </c>
      <c r="D491" s="12"/>
    </row>
    <row r="492" spans="2:4">
      <c r="B492" s="16"/>
      <c r="C492" s="51" t="s">
        <v>517</v>
      </c>
      <c r="D492" s="12"/>
    </row>
    <row r="493" spans="2:4">
      <c r="B493" s="16"/>
      <c r="C493" s="51" t="s">
        <v>518</v>
      </c>
      <c r="D493" s="12"/>
    </row>
    <row r="494" spans="2:4">
      <c r="B494" s="16"/>
      <c r="C494" s="51" t="s">
        <v>519</v>
      </c>
      <c r="D494" s="12"/>
    </row>
    <row r="495" spans="2:4">
      <c r="B495" s="16"/>
      <c r="C495" s="51" t="s">
        <v>520</v>
      </c>
      <c r="D495" s="12"/>
    </row>
    <row r="496" spans="2:4">
      <c r="B496" s="16"/>
      <c r="C496" s="51" t="s">
        <v>521</v>
      </c>
      <c r="D496" s="12"/>
    </row>
    <row r="497" spans="2:4">
      <c r="B497" s="52">
        <v>32</v>
      </c>
      <c r="C497" s="53" t="s">
        <v>31</v>
      </c>
      <c r="D497" s="54">
        <f t="shared" ref="D497" si="29">SUM(D498:D507)</f>
        <v>0</v>
      </c>
    </row>
    <row r="498" spans="2:4">
      <c r="B498" s="16"/>
      <c r="C498" s="51" t="s">
        <v>522</v>
      </c>
      <c r="D498" s="12"/>
    </row>
    <row r="499" spans="2:4">
      <c r="B499" s="16"/>
      <c r="C499" s="51" t="s">
        <v>523</v>
      </c>
      <c r="D499" s="12"/>
    </row>
    <row r="500" spans="2:4">
      <c r="B500" s="16"/>
      <c r="C500" s="51" t="s">
        <v>524</v>
      </c>
      <c r="D500" s="12"/>
    </row>
    <row r="501" spans="2:4">
      <c r="B501" s="16"/>
      <c r="C501" s="51" t="s">
        <v>525</v>
      </c>
      <c r="D501" s="12"/>
    </row>
    <row r="502" spans="2:4">
      <c r="B502" s="16"/>
      <c r="C502" s="56" t="s">
        <v>526</v>
      </c>
      <c r="D502" s="12"/>
    </row>
    <row r="503" spans="2:4">
      <c r="B503" s="16"/>
      <c r="C503" s="51" t="s">
        <v>527</v>
      </c>
      <c r="D503" s="12"/>
    </row>
    <row r="504" spans="2:4">
      <c r="B504" s="16"/>
      <c r="C504" s="51" t="s">
        <v>528</v>
      </c>
      <c r="D504" s="12"/>
    </row>
    <row r="505" spans="2:4">
      <c r="B505" s="16"/>
      <c r="C505" s="51" t="s">
        <v>529</v>
      </c>
      <c r="D505" s="12"/>
    </row>
    <row r="506" spans="2:4">
      <c r="B506" s="16"/>
      <c r="C506" s="51" t="s">
        <v>530</v>
      </c>
      <c r="D506" s="12"/>
    </row>
    <row r="507" spans="2:4">
      <c r="B507" s="16"/>
      <c r="C507" s="51" t="s">
        <v>531</v>
      </c>
      <c r="D507" s="12"/>
    </row>
    <row r="508" spans="2:4">
      <c r="B508" s="52">
        <v>33</v>
      </c>
      <c r="C508" s="53" t="s">
        <v>32</v>
      </c>
      <c r="D508" s="54">
        <f t="shared" ref="D508" si="30">SUM(D509:D537)</f>
        <v>0</v>
      </c>
    </row>
    <row r="509" spans="2:4">
      <c r="B509" s="16"/>
      <c r="C509" s="51" t="s">
        <v>532</v>
      </c>
      <c r="D509" s="12"/>
    </row>
    <row r="510" spans="2:4">
      <c r="B510" s="16"/>
      <c r="C510" s="51" t="s">
        <v>533</v>
      </c>
      <c r="D510" s="12"/>
    </row>
    <row r="511" spans="2:4">
      <c r="B511" s="16"/>
      <c r="C511" s="51" t="s">
        <v>534</v>
      </c>
      <c r="D511" s="12"/>
    </row>
    <row r="512" spans="2:4">
      <c r="B512" s="16"/>
      <c r="C512" s="51" t="s">
        <v>535</v>
      </c>
      <c r="D512" s="12"/>
    </row>
    <row r="513" spans="2:4">
      <c r="B513" s="16"/>
      <c r="C513" s="51" t="s">
        <v>536</v>
      </c>
      <c r="D513" s="12"/>
    </row>
    <row r="514" spans="2:4">
      <c r="B514" s="16"/>
      <c r="C514" s="51" t="s">
        <v>537</v>
      </c>
      <c r="D514" s="12"/>
    </row>
    <row r="515" spans="2:4">
      <c r="B515" s="16"/>
      <c r="C515" s="51" t="s">
        <v>538</v>
      </c>
      <c r="D515" s="12"/>
    </row>
    <row r="516" spans="2:4">
      <c r="B516" s="16"/>
      <c r="C516" s="51" t="s">
        <v>539</v>
      </c>
      <c r="D516" s="12"/>
    </row>
    <row r="517" spans="2:4">
      <c r="B517" s="16"/>
      <c r="C517" s="51" t="s">
        <v>540</v>
      </c>
      <c r="D517" s="12"/>
    </row>
    <row r="518" spans="2:4">
      <c r="B518" s="16"/>
      <c r="C518" s="51" t="s">
        <v>541</v>
      </c>
      <c r="D518" s="12"/>
    </row>
    <row r="519" spans="2:4">
      <c r="B519" s="16"/>
      <c r="C519" s="51" t="s">
        <v>542</v>
      </c>
      <c r="D519" s="12"/>
    </row>
    <row r="520" spans="2:4">
      <c r="B520" s="16"/>
      <c r="C520" s="51" t="s">
        <v>543</v>
      </c>
      <c r="D520" s="12"/>
    </row>
    <row r="521" spans="2:4">
      <c r="B521" s="16"/>
      <c r="C521" s="51" t="s">
        <v>544</v>
      </c>
      <c r="D521" s="12"/>
    </row>
    <row r="522" spans="2:4">
      <c r="B522" s="16"/>
      <c r="C522" s="51" t="s">
        <v>545</v>
      </c>
      <c r="D522" s="12"/>
    </row>
    <row r="523" spans="2:4">
      <c r="B523" s="16"/>
      <c r="C523" s="51" t="s">
        <v>546</v>
      </c>
      <c r="D523" s="12"/>
    </row>
    <row r="524" spans="2:4">
      <c r="B524" s="16"/>
      <c r="C524" s="51" t="s">
        <v>547</v>
      </c>
      <c r="D524" s="12"/>
    </row>
    <row r="525" spans="2:4">
      <c r="B525" s="16"/>
      <c r="C525" s="51" t="s">
        <v>548</v>
      </c>
      <c r="D525" s="12"/>
    </row>
    <row r="526" spans="2:4">
      <c r="B526" s="16"/>
      <c r="C526" s="51" t="s">
        <v>549</v>
      </c>
      <c r="D526" s="12"/>
    </row>
    <row r="527" spans="2:4">
      <c r="B527" s="16"/>
      <c r="C527" s="51" t="s">
        <v>550</v>
      </c>
      <c r="D527" s="12"/>
    </row>
    <row r="528" spans="2:4">
      <c r="B528" s="16"/>
      <c r="C528" s="51" t="s">
        <v>551</v>
      </c>
      <c r="D528" s="12"/>
    </row>
    <row r="529" spans="2:4">
      <c r="B529" s="16"/>
      <c r="C529" s="51" t="s">
        <v>552</v>
      </c>
      <c r="D529" s="12"/>
    </row>
    <row r="530" spans="2:4">
      <c r="B530" s="16"/>
      <c r="C530" s="51" t="s">
        <v>553</v>
      </c>
      <c r="D530" s="12"/>
    </row>
    <row r="531" spans="2:4">
      <c r="B531" s="16"/>
      <c r="C531" s="51" t="s">
        <v>554</v>
      </c>
      <c r="D531" s="12"/>
    </row>
    <row r="532" spans="2:4">
      <c r="B532" s="16"/>
      <c r="C532" s="51" t="s">
        <v>555</v>
      </c>
      <c r="D532" s="12"/>
    </row>
    <row r="533" spans="2:4">
      <c r="B533" s="16"/>
      <c r="C533" s="51" t="s">
        <v>556</v>
      </c>
      <c r="D533" s="12"/>
    </row>
    <row r="534" spans="2:4">
      <c r="B534" s="16"/>
      <c r="C534" s="51" t="s">
        <v>557</v>
      </c>
      <c r="D534" s="12"/>
    </row>
    <row r="535" spans="2:4">
      <c r="B535" s="16"/>
      <c r="C535" s="51" t="s">
        <v>558</v>
      </c>
      <c r="D535" s="12"/>
    </row>
    <row r="536" spans="2:4">
      <c r="B536" s="16"/>
      <c r="C536" s="51" t="s">
        <v>559</v>
      </c>
      <c r="D536" s="12"/>
    </row>
    <row r="537" spans="2:4">
      <c r="B537" s="16"/>
      <c r="C537" s="51" t="s">
        <v>560</v>
      </c>
      <c r="D537" s="12"/>
    </row>
    <row r="538" spans="2:4">
      <c r="B538" s="52">
        <v>34</v>
      </c>
      <c r="C538" s="53" t="s">
        <v>33</v>
      </c>
      <c r="D538" s="54">
        <f>SUM(D539:D548)</f>
        <v>0</v>
      </c>
    </row>
    <row r="539" spans="2:4">
      <c r="B539" s="16"/>
      <c r="C539" s="51" t="s">
        <v>561</v>
      </c>
      <c r="D539" s="12"/>
    </row>
    <row r="540" spans="2:4">
      <c r="B540" s="16"/>
      <c r="C540" s="51" t="s">
        <v>562</v>
      </c>
      <c r="D540" s="12"/>
    </row>
    <row r="541" spans="2:4">
      <c r="B541" s="16"/>
      <c r="C541" s="51" t="s">
        <v>563</v>
      </c>
      <c r="D541" s="12"/>
    </row>
    <row r="542" spans="2:4">
      <c r="B542" s="16"/>
      <c r="C542" s="51" t="s">
        <v>564</v>
      </c>
      <c r="D542" s="12"/>
    </row>
    <row r="543" spans="2:4">
      <c r="B543" s="16"/>
      <c r="C543" s="51" t="s">
        <v>565</v>
      </c>
      <c r="D543" s="12"/>
    </row>
    <row r="544" spans="2:4">
      <c r="B544" s="16"/>
      <c r="C544" s="51" t="s">
        <v>566</v>
      </c>
      <c r="D544" s="12"/>
    </row>
    <row r="545" spans="2:4">
      <c r="B545" s="16"/>
      <c r="C545" s="51" t="s">
        <v>567</v>
      </c>
      <c r="D545" s="12"/>
    </row>
    <row r="546" spans="2:4">
      <c r="B546" s="16"/>
      <c r="C546" s="51" t="s">
        <v>568</v>
      </c>
      <c r="D546" s="12"/>
    </row>
    <row r="547" spans="2:4">
      <c r="B547" s="16"/>
      <c r="C547" s="51" t="s">
        <v>578</v>
      </c>
      <c r="D547" s="12"/>
    </row>
    <row r="548" spans="2:4">
      <c r="B548" s="16"/>
      <c r="C548" s="51" t="s">
        <v>572</v>
      </c>
      <c r="D54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C4:P44"/>
  <sheetViews>
    <sheetView topLeftCell="C22" zoomScale="115" zoomScaleNormal="115" workbookViewId="0">
      <selection activeCell="D29" sqref="D29"/>
    </sheetView>
  </sheetViews>
  <sheetFormatPr defaultRowHeight="15"/>
  <cols>
    <col min="3" max="3" width="8.28515625" customWidth="1"/>
    <col min="4" max="4" width="22.28515625" customWidth="1"/>
    <col min="5" max="5" width="11.5703125" customWidth="1"/>
    <col min="6" max="7" width="9.140625" style="10" customWidth="1"/>
    <col min="8" max="8" width="8.85546875" customWidth="1"/>
    <col min="9" max="10" width="8.85546875" style="32" customWidth="1"/>
    <col min="12" max="12" width="9.28515625" style="29" bestFit="1" customWidth="1"/>
    <col min="14" max="14" width="9.140625" style="10" customWidth="1"/>
  </cols>
  <sheetData>
    <row r="4" spans="3:14" ht="30">
      <c r="C4" s="11" t="s">
        <v>34</v>
      </c>
      <c r="D4" s="11" t="s">
        <v>35</v>
      </c>
      <c r="E4" s="27" t="s">
        <v>46</v>
      </c>
      <c r="F4" s="27" t="s">
        <v>43</v>
      </c>
      <c r="G4" s="27" t="s">
        <v>47</v>
      </c>
      <c r="H4" s="27" t="s">
        <v>44</v>
      </c>
      <c r="I4" s="78" t="s">
        <v>48</v>
      </c>
      <c r="J4" s="79"/>
      <c r="K4" s="27" t="s">
        <v>45</v>
      </c>
      <c r="L4" s="40" t="s">
        <v>41</v>
      </c>
      <c r="N4" s="47" t="s">
        <v>47</v>
      </c>
    </row>
    <row r="5" spans="3:14">
      <c r="C5" s="13"/>
      <c r="D5" s="14"/>
      <c r="E5" s="14"/>
      <c r="F5" s="28"/>
      <c r="G5" s="28"/>
      <c r="H5" s="12"/>
      <c r="I5" s="33" t="s">
        <v>39</v>
      </c>
      <c r="J5" s="33" t="s">
        <v>38</v>
      </c>
      <c r="K5" s="12"/>
      <c r="L5" s="41"/>
      <c r="N5" s="48"/>
    </row>
    <row r="6" spans="3:14">
      <c r="C6" s="16">
        <v>1</v>
      </c>
      <c r="D6" s="17" t="s">
        <v>0</v>
      </c>
      <c r="E6" s="17">
        <f>50+50+1</f>
        <v>101</v>
      </c>
      <c r="F6" s="28">
        <v>140</v>
      </c>
      <c r="G6" s="28"/>
      <c r="H6" s="12">
        <v>124</v>
      </c>
      <c r="I6" s="34"/>
      <c r="J6" s="34">
        <v>57</v>
      </c>
      <c r="K6" s="12">
        <v>2500</v>
      </c>
      <c r="L6" s="41">
        <f>E6+F6+G6+H6+I6+J6+K6</f>
        <v>2922</v>
      </c>
      <c r="N6" s="48"/>
    </row>
    <row r="7" spans="3:14">
      <c r="C7" s="16">
        <v>2</v>
      </c>
      <c r="D7" s="17" t="s">
        <v>1</v>
      </c>
      <c r="E7" s="17">
        <f>50</f>
        <v>50</v>
      </c>
      <c r="F7" s="28">
        <v>50</v>
      </c>
      <c r="G7" s="28"/>
      <c r="H7" s="12">
        <f>1+108</f>
        <v>109</v>
      </c>
      <c r="I7" s="34">
        <f>1+48+641</f>
        <v>690</v>
      </c>
      <c r="J7" s="34">
        <v>75</v>
      </c>
      <c r="K7" s="12">
        <v>2178</v>
      </c>
      <c r="L7" s="41">
        <f t="shared" ref="L7:L39" si="0">E7+F7+G7+H7+I7+J7+K7</f>
        <v>3152</v>
      </c>
      <c r="N7" s="48"/>
    </row>
    <row r="8" spans="3:14">
      <c r="C8" s="16">
        <v>3</v>
      </c>
      <c r="D8" s="17" t="s">
        <v>2</v>
      </c>
      <c r="E8" s="17">
        <f>50+50+50</f>
        <v>150</v>
      </c>
      <c r="F8" s="28">
        <v>175</v>
      </c>
      <c r="G8" s="28">
        <v>49</v>
      </c>
      <c r="H8" s="12">
        <v>2</v>
      </c>
      <c r="I8" s="34"/>
      <c r="J8" s="34">
        <v>60</v>
      </c>
      <c r="K8" s="12">
        <v>3632</v>
      </c>
      <c r="L8" s="41">
        <f t="shared" si="0"/>
        <v>4068</v>
      </c>
      <c r="N8" s="49">
        <v>49.4</v>
      </c>
    </row>
    <row r="9" spans="3:14">
      <c r="C9" s="16">
        <v>4</v>
      </c>
      <c r="D9" s="17" t="s">
        <v>3</v>
      </c>
      <c r="E9" s="17"/>
      <c r="F9" s="28">
        <v>100</v>
      </c>
      <c r="G9" s="28">
        <v>67</v>
      </c>
      <c r="H9" s="12"/>
      <c r="I9" s="34"/>
      <c r="J9" s="34"/>
      <c r="K9" s="12">
        <v>1962</v>
      </c>
      <c r="L9" s="41">
        <f t="shared" si="0"/>
        <v>2129</v>
      </c>
      <c r="N9" s="49">
        <v>66.56</v>
      </c>
    </row>
    <row r="10" spans="3:14">
      <c r="C10" s="16">
        <v>5</v>
      </c>
      <c r="D10" s="17" t="s">
        <v>4</v>
      </c>
      <c r="E10" s="17"/>
      <c r="F10" s="28">
        <v>150</v>
      </c>
      <c r="G10" s="28"/>
      <c r="H10" s="12">
        <v>140</v>
      </c>
      <c r="I10" s="34"/>
      <c r="J10" s="34"/>
      <c r="K10" s="12">
        <v>2500</v>
      </c>
      <c r="L10" s="41">
        <f t="shared" si="0"/>
        <v>2790</v>
      </c>
      <c r="N10" s="49"/>
    </row>
    <row r="11" spans="3:14">
      <c r="C11" s="16">
        <v>6</v>
      </c>
      <c r="D11" s="17" t="s">
        <v>5</v>
      </c>
      <c r="E11" s="17"/>
      <c r="F11" s="28">
        <v>100</v>
      </c>
      <c r="G11" s="28">
        <v>10</v>
      </c>
      <c r="H11" s="12"/>
      <c r="I11" s="34"/>
      <c r="J11" s="34">
        <v>94</v>
      </c>
      <c r="K11" s="12">
        <v>3014</v>
      </c>
      <c r="L11" s="41">
        <f t="shared" si="0"/>
        <v>3218</v>
      </c>
      <c r="N11" s="49">
        <v>9.6199999999999992</v>
      </c>
    </row>
    <row r="12" spans="3:14">
      <c r="C12" s="16">
        <v>7</v>
      </c>
      <c r="D12" s="17" t="s">
        <v>6</v>
      </c>
      <c r="E12" s="17">
        <f>50</f>
        <v>50</v>
      </c>
      <c r="F12" s="28">
        <v>21</v>
      </c>
      <c r="G12" s="28"/>
      <c r="H12" s="12"/>
      <c r="I12" s="34"/>
      <c r="J12" s="34"/>
      <c r="K12" s="12">
        <v>2204</v>
      </c>
      <c r="L12" s="41">
        <f t="shared" si="0"/>
        <v>2275</v>
      </c>
      <c r="N12" s="49"/>
    </row>
    <row r="13" spans="3:14">
      <c r="C13" s="16">
        <v>8</v>
      </c>
      <c r="D13" s="17" t="s">
        <v>7</v>
      </c>
      <c r="E13" s="17">
        <v>50</v>
      </c>
      <c r="F13" s="28">
        <v>50</v>
      </c>
      <c r="G13" s="28"/>
      <c r="H13" s="12">
        <v>70</v>
      </c>
      <c r="I13" s="34">
        <f>4+17+181</f>
        <v>202</v>
      </c>
      <c r="J13" s="34"/>
      <c r="K13" s="12">
        <v>2995</v>
      </c>
      <c r="L13" s="41">
        <f t="shared" si="0"/>
        <v>3367</v>
      </c>
      <c r="N13" s="49"/>
    </row>
    <row r="14" spans="3:14">
      <c r="C14" s="16">
        <v>9</v>
      </c>
      <c r="D14" s="17" t="s">
        <v>8</v>
      </c>
      <c r="E14" s="17"/>
      <c r="F14" s="28"/>
      <c r="G14" s="28"/>
      <c r="H14" s="12"/>
      <c r="I14" s="34"/>
      <c r="J14" s="34"/>
      <c r="K14" s="12">
        <v>1631</v>
      </c>
      <c r="L14" s="41">
        <f t="shared" si="0"/>
        <v>1631</v>
      </c>
      <c r="N14" s="49"/>
    </row>
    <row r="15" spans="3:14">
      <c r="C15" s="16">
        <v>10</v>
      </c>
      <c r="D15" s="17" t="s">
        <v>9</v>
      </c>
      <c r="E15" s="17"/>
      <c r="F15" s="28">
        <v>95</v>
      </c>
      <c r="G15" s="28">
        <v>68</v>
      </c>
      <c r="H15" s="12"/>
      <c r="I15" s="34"/>
      <c r="J15" s="34"/>
      <c r="K15" s="12">
        <v>1139</v>
      </c>
      <c r="L15" s="41">
        <f t="shared" si="0"/>
        <v>1302</v>
      </c>
      <c r="N15" s="49">
        <v>68.38</v>
      </c>
    </row>
    <row r="16" spans="3:14">
      <c r="C16" s="16">
        <v>11</v>
      </c>
      <c r="D16" s="17" t="s">
        <v>10</v>
      </c>
      <c r="E16" s="17"/>
      <c r="F16" s="28"/>
      <c r="G16" s="28">
        <v>1953</v>
      </c>
      <c r="H16" s="12"/>
      <c r="I16" s="34"/>
      <c r="J16" s="34"/>
      <c r="K16" s="12"/>
      <c r="L16" s="41">
        <f t="shared" si="0"/>
        <v>1953</v>
      </c>
      <c r="N16" s="49">
        <f>21.58+1931</f>
        <v>1952.58</v>
      </c>
    </row>
    <row r="17" spans="3:14">
      <c r="C17" s="16">
        <v>12</v>
      </c>
      <c r="D17" s="17" t="s">
        <v>11</v>
      </c>
      <c r="E17" s="17">
        <f>50+40</f>
        <v>90</v>
      </c>
      <c r="F17" s="28">
        <v>50</v>
      </c>
      <c r="G17" s="28">
        <v>73</v>
      </c>
      <c r="H17" s="12"/>
      <c r="I17" s="34"/>
      <c r="J17" s="34">
        <v>448</v>
      </c>
      <c r="K17" s="12">
        <v>5398</v>
      </c>
      <c r="L17" s="41">
        <f t="shared" si="0"/>
        <v>6059</v>
      </c>
      <c r="N17" s="49">
        <v>72.8</v>
      </c>
    </row>
    <row r="18" spans="3:14">
      <c r="C18" s="16">
        <v>13</v>
      </c>
      <c r="D18" s="17" t="s">
        <v>12</v>
      </c>
      <c r="E18" s="17"/>
      <c r="F18" s="28">
        <v>50</v>
      </c>
      <c r="G18" s="28"/>
      <c r="H18" s="12">
        <v>161</v>
      </c>
      <c r="I18" s="34">
        <f>2+148</f>
        <v>150</v>
      </c>
      <c r="J18" s="34">
        <v>355</v>
      </c>
      <c r="K18" s="12">
        <v>5000</v>
      </c>
      <c r="L18" s="41">
        <f t="shared" si="0"/>
        <v>5716</v>
      </c>
      <c r="N18" s="49"/>
    </row>
    <row r="19" spans="3:14">
      <c r="C19" s="16">
        <v>14</v>
      </c>
      <c r="D19" s="17" t="s">
        <v>13</v>
      </c>
      <c r="E19" s="17"/>
      <c r="F19" s="28"/>
      <c r="G19" s="28">
        <v>18</v>
      </c>
      <c r="H19" s="12">
        <v>70</v>
      </c>
      <c r="I19" s="34"/>
      <c r="J19" s="34">
        <v>171</v>
      </c>
      <c r="K19" s="12">
        <v>2300</v>
      </c>
      <c r="L19" s="41">
        <f t="shared" si="0"/>
        <v>2559</v>
      </c>
      <c r="N19" s="49">
        <v>18.2</v>
      </c>
    </row>
    <row r="20" spans="3:14">
      <c r="C20" s="16">
        <v>15</v>
      </c>
      <c r="D20" s="17" t="s">
        <v>14</v>
      </c>
      <c r="E20" s="17"/>
      <c r="F20" s="28">
        <v>150</v>
      </c>
      <c r="G20" s="28">
        <v>125</v>
      </c>
      <c r="H20" s="12">
        <v>318</v>
      </c>
      <c r="I20" s="34">
        <f>5+51+597</f>
        <v>653</v>
      </c>
      <c r="J20" s="34">
        <v>74</v>
      </c>
      <c r="K20" s="12">
        <v>6475</v>
      </c>
      <c r="L20" s="41">
        <f t="shared" si="0"/>
        <v>7795</v>
      </c>
      <c r="N20" s="49">
        <v>124.62</v>
      </c>
    </row>
    <row r="21" spans="3:14">
      <c r="C21" s="16">
        <v>16</v>
      </c>
      <c r="D21" s="17" t="s">
        <v>15</v>
      </c>
      <c r="E21" s="17">
        <f>50</f>
        <v>50</v>
      </c>
      <c r="F21" s="28"/>
      <c r="G21" s="28">
        <v>80</v>
      </c>
      <c r="H21" s="12">
        <v>70</v>
      </c>
      <c r="I21" s="34">
        <f>1+40+8</f>
        <v>49</v>
      </c>
      <c r="J21" s="34"/>
      <c r="K21" s="12">
        <v>1554</v>
      </c>
      <c r="L21" s="41">
        <f t="shared" si="0"/>
        <v>1803</v>
      </c>
      <c r="N21" s="49">
        <v>80.08</v>
      </c>
    </row>
    <row r="22" spans="3:14">
      <c r="C22" s="16">
        <v>17</v>
      </c>
      <c r="D22" s="17" t="s">
        <v>16</v>
      </c>
      <c r="E22" s="17"/>
      <c r="F22" s="28"/>
      <c r="G22" s="28"/>
      <c r="H22" s="12"/>
      <c r="I22" s="34"/>
      <c r="J22" s="34"/>
      <c r="K22" s="12">
        <v>1672</v>
      </c>
      <c r="L22" s="41">
        <f t="shared" si="0"/>
        <v>1672</v>
      </c>
      <c r="N22" s="49"/>
    </row>
    <row r="23" spans="3:14">
      <c r="C23" s="16">
        <v>18</v>
      </c>
      <c r="D23" s="17" t="s">
        <v>17</v>
      </c>
      <c r="E23" s="17"/>
      <c r="F23" s="28">
        <v>200</v>
      </c>
      <c r="G23" s="28">
        <v>31</v>
      </c>
      <c r="H23" s="12">
        <v>107</v>
      </c>
      <c r="I23" s="34">
        <f>200</f>
        <v>200</v>
      </c>
      <c r="J23" s="34"/>
      <c r="K23" s="12">
        <v>3527</v>
      </c>
      <c r="L23" s="41">
        <f t="shared" si="0"/>
        <v>4065</v>
      </c>
      <c r="N23" s="49">
        <f>9.1+22</f>
        <v>31.1</v>
      </c>
    </row>
    <row r="24" spans="3:14">
      <c r="C24" s="16">
        <v>19</v>
      </c>
      <c r="D24" s="17" t="s">
        <v>18</v>
      </c>
      <c r="E24" s="17"/>
      <c r="F24" s="28"/>
      <c r="G24" s="28"/>
      <c r="H24" s="12">
        <f>256+128</f>
        <v>384</v>
      </c>
      <c r="I24" s="34">
        <f>33+107+214</f>
        <v>354</v>
      </c>
      <c r="J24" s="34">
        <v>96</v>
      </c>
      <c r="K24" s="12">
        <v>4050</v>
      </c>
      <c r="L24" s="41">
        <f t="shared" si="0"/>
        <v>4884</v>
      </c>
      <c r="N24" s="49"/>
    </row>
    <row r="25" spans="3:14">
      <c r="C25" s="16">
        <v>20</v>
      </c>
      <c r="D25" s="17" t="s">
        <v>19</v>
      </c>
      <c r="E25" s="17"/>
      <c r="F25" s="28"/>
      <c r="G25" s="28">
        <v>93</v>
      </c>
      <c r="H25" s="12">
        <v>54</v>
      </c>
      <c r="I25" s="34">
        <f>3+265</f>
        <v>268</v>
      </c>
      <c r="J25" s="34">
        <v>78</v>
      </c>
      <c r="K25" s="12">
        <v>4000</v>
      </c>
      <c r="L25" s="41">
        <f t="shared" si="0"/>
        <v>4493</v>
      </c>
      <c r="N25" s="49">
        <v>92.82</v>
      </c>
    </row>
    <row r="26" spans="3:14">
      <c r="C26" s="16">
        <v>21</v>
      </c>
      <c r="D26" s="17" t="s">
        <v>20</v>
      </c>
      <c r="E26" s="17"/>
      <c r="F26" s="28"/>
      <c r="G26" s="28"/>
      <c r="H26" s="12">
        <v>70</v>
      </c>
      <c r="I26" s="34"/>
      <c r="J26" s="34"/>
      <c r="K26" s="12">
        <v>2000</v>
      </c>
      <c r="L26" s="41">
        <f t="shared" si="0"/>
        <v>2070</v>
      </c>
      <c r="N26" s="49"/>
    </row>
    <row r="27" spans="3:14">
      <c r="C27" s="16">
        <v>22</v>
      </c>
      <c r="D27" s="17" t="s">
        <v>21</v>
      </c>
      <c r="E27" s="17">
        <f>50+50</f>
        <v>100</v>
      </c>
      <c r="F27" s="28"/>
      <c r="G27" s="28"/>
      <c r="H27" s="12">
        <v>1</v>
      </c>
      <c r="I27" s="34">
        <f>41+185</f>
        <v>226</v>
      </c>
      <c r="J27" s="34"/>
      <c r="K27" s="12">
        <v>2500</v>
      </c>
      <c r="L27" s="41">
        <f t="shared" si="0"/>
        <v>2827</v>
      </c>
      <c r="N27" s="49"/>
    </row>
    <row r="28" spans="3:14">
      <c r="C28" s="16">
        <v>23</v>
      </c>
      <c r="D28" s="17" t="s">
        <v>22</v>
      </c>
      <c r="E28" s="17"/>
      <c r="F28" s="28">
        <v>50</v>
      </c>
      <c r="G28" s="28">
        <v>42</v>
      </c>
      <c r="H28" s="12">
        <v>70</v>
      </c>
      <c r="I28" s="34"/>
      <c r="J28" s="34"/>
      <c r="K28" s="12">
        <v>2627</v>
      </c>
      <c r="L28" s="41">
        <f t="shared" si="0"/>
        <v>2789</v>
      </c>
      <c r="N28" s="49">
        <v>41.6</v>
      </c>
    </row>
    <row r="29" spans="3:14">
      <c r="C29" s="16">
        <v>24</v>
      </c>
      <c r="D29" s="17" t="s">
        <v>23</v>
      </c>
      <c r="E29" s="17">
        <f>50</f>
        <v>50</v>
      </c>
      <c r="F29" s="28"/>
      <c r="G29" s="28"/>
      <c r="H29" s="12"/>
      <c r="I29" s="34"/>
      <c r="J29" s="34"/>
      <c r="K29" s="12">
        <v>1574</v>
      </c>
      <c r="L29" s="41">
        <f t="shared" si="0"/>
        <v>1624</v>
      </c>
      <c r="N29" s="49"/>
    </row>
    <row r="30" spans="3:14">
      <c r="C30" s="16">
        <v>25</v>
      </c>
      <c r="D30" s="17" t="s">
        <v>24</v>
      </c>
      <c r="E30" s="17">
        <f>50+50</f>
        <v>100</v>
      </c>
      <c r="F30" s="28">
        <v>150</v>
      </c>
      <c r="G30" s="28">
        <v>23</v>
      </c>
      <c r="H30" s="12"/>
      <c r="I30" s="34"/>
      <c r="J30" s="34"/>
      <c r="K30" s="12">
        <v>3439</v>
      </c>
      <c r="L30" s="41">
        <f t="shared" si="0"/>
        <v>3712</v>
      </c>
      <c r="N30" s="49">
        <v>23.4</v>
      </c>
    </row>
    <row r="31" spans="3:14">
      <c r="C31" s="16">
        <v>26</v>
      </c>
      <c r="D31" s="17" t="s">
        <v>25</v>
      </c>
      <c r="E31" s="17">
        <f>50</f>
        <v>50</v>
      </c>
      <c r="F31" s="28">
        <v>150</v>
      </c>
      <c r="G31" s="28">
        <v>47</v>
      </c>
      <c r="H31" s="12"/>
      <c r="I31" s="34"/>
      <c r="J31" s="34">
        <v>210</v>
      </c>
      <c r="K31" s="12">
        <v>3529</v>
      </c>
      <c r="L31" s="41">
        <f t="shared" si="0"/>
        <v>3986</v>
      </c>
      <c r="N31" s="49">
        <v>46.8</v>
      </c>
    </row>
    <row r="32" spans="3:14">
      <c r="C32" s="16">
        <v>27</v>
      </c>
      <c r="D32" s="17" t="s">
        <v>26</v>
      </c>
      <c r="E32" s="17">
        <f>50+50+52+52</f>
        <v>204</v>
      </c>
      <c r="F32" s="28">
        <v>600</v>
      </c>
      <c r="G32" s="28">
        <v>27</v>
      </c>
      <c r="H32" s="12">
        <v>161</v>
      </c>
      <c r="I32" s="34"/>
      <c r="J32" s="34">
        <v>81</v>
      </c>
      <c r="K32" s="12">
        <v>4591</v>
      </c>
      <c r="L32" s="41">
        <f t="shared" si="0"/>
        <v>5664</v>
      </c>
      <c r="N32" s="49">
        <v>27.04</v>
      </c>
    </row>
    <row r="33" spans="3:16">
      <c r="C33" s="16">
        <v>28</v>
      </c>
      <c r="D33" s="17" t="s">
        <v>27</v>
      </c>
      <c r="E33" s="17">
        <f>50+51+51</f>
        <v>152</v>
      </c>
      <c r="F33" s="28">
        <v>100</v>
      </c>
      <c r="G33" s="28">
        <v>29</v>
      </c>
      <c r="H33" s="12"/>
      <c r="I33" s="34"/>
      <c r="J33" s="34">
        <v>72</v>
      </c>
      <c r="K33" s="12">
        <v>3024</v>
      </c>
      <c r="L33" s="41">
        <f t="shared" si="0"/>
        <v>3377</v>
      </c>
      <c r="N33" s="49">
        <v>29.64</v>
      </c>
    </row>
    <row r="34" spans="3:16">
      <c r="C34" s="16">
        <v>29</v>
      </c>
      <c r="D34" s="17" t="s">
        <v>28</v>
      </c>
      <c r="E34" s="17">
        <f>50</f>
        <v>50</v>
      </c>
      <c r="F34" s="28">
        <v>80</v>
      </c>
      <c r="G34" s="28">
        <v>23</v>
      </c>
      <c r="H34" s="12">
        <v>70</v>
      </c>
      <c r="I34" s="34"/>
      <c r="J34" s="34"/>
      <c r="K34" s="12">
        <v>360</v>
      </c>
      <c r="L34" s="41">
        <f t="shared" si="0"/>
        <v>583</v>
      </c>
      <c r="N34" s="49">
        <v>23.4</v>
      </c>
    </row>
    <row r="35" spans="3:16">
      <c r="C35" s="16">
        <v>30</v>
      </c>
      <c r="D35" s="17" t="s">
        <v>29</v>
      </c>
      <c r="E35" s="17">
        <f>52+48</f>
        <v>100</v>
      </c>
      <c r="F35" s="28"/>
      <c r="G35" s="28"/>
      <c r="H35" s="12"/>
      <c r="I35" s="34"/>
      <c r="J35" s="34"/>
      <c r="K35" s="12">
        <v>2211</v>
      </c>
      <c r="L35" s="41">
        <f t="shared" si="0"/>
        <v>2311</v>
      </c>
      <c r="N35" s="49"/>
    </row>
    <row r="36" spans="3:16">
      <c r="C36" s="16">
        <v>31</v>
      </c>
      <c r="D36" s="17" t="s">
        <v>30</v>
      </c>
      <c r="E36" s="17"/>
      <c r="F36" s="28">
        <v>102</v>
      </c>
      <c r="G36" s="28"/>
      <c r="H36" s="12"/>
      <c r="I36" s="34"/>
      <c r="J36" s="34">
        <v>99</v>
      </c>
      <c r="K36" s="12">
        <v>3338</v>
      </c>
      <c r="L36" s="41">
        <f t="shared" si="0"/>
        <v>3539</v>
      </c>
      <c r="N36" s="49"/>
    </row>
    <row r="37" spans="3:16">
      <c r="C37" s="16">
        <v>32</v>
      </c>
      <c r="D37" s="17" t="s">
        <v>31</v>
      </c>
      <c r="E37" s="17">
        <v>52</v>
      </c>
      <c r="F37" s="28">
        <v>250</v>
      </c>
      <c r="G37" s="28">
        <v>47</v>
      </c>
      <c r="H37" s="12"/>
      <c r="I37" s="34"/>
      <c r="J37" s="34"/>
      <c r="K37" s="12">
        <v>3172</v>
      </c>
      <c r="L37" s="41">
        <f t="shared" si="0"/>
        <v>3521</v>
      </c>
      <c r="N37" s="49">
        <v>46.8</v>
      </c>
    </row>
    <row r="38" spans="3:16">
      <c r="C38" s="16">
        <v>33</v>
      </c>
      <c r="D38" s="17" t="s">
        <v>32</v>
      </c>
      <c r="E38" s="17"/>
      <c r="F38" s="28">
        <v>232</v>
      </c>
      <c r="G38" s="28"/>
      <c r="H38" s="12"/>
      <c r="I38" s="34"/>
      <c r="J38" s="34"/>
      <c r="K38" s="12">
        <v>2678</v>
      </c>
      <c r="L38" s="41">
        <f t="shared" si="0"/>
        <v>2910</v>
      </c>
      <c r="N38" s="49"/>
    </row>
    <row r="39" spans="3:16">
      <c r="C39" s="16">
        <v>34</v>
      </c>
      <c r="D39" s="17" t="s">
        <v>33</v>
      </c>
      <c r="E39" s="17">
        <f>100+40</f>
        <v>140</v>
      </c>
      <c r="F39" s="28">
        <v>251</v>
      </c>
      <c r="G39" s="28">
        <v>9</v>
      </c>
      <c r="H39" s="12">
        <v>84</v>
      </c>
      <c r="I39" s="34"/>
      <c r="J39" s="34"/>
      <c r="K39" s="12">
        <v>3500</v>
      </c>
      <c r="L39" s="41">
        <f t="shared" si="0"/>
        <v>3984</v>
      </c>
      <c r="N39" s="49">
        <v>9.6199999999999992</v>
      </c>
    </row>
    <row r="40" spans="3:16">
      <c r="C40" s="36"/>
      <c r="D40" s="36" t="s">
        <v>41</v>
      </c>
      <c r="E40" s="37">
        <f t="shared" ref="E40:L40" si="1">SUM(E6:E39)</f>
        <v>1539</v>
      </c>
      <c r="F40" s="37">
        <f t="shared" si="1"/>
        <v>3296</v>
      </c>
      <c r="G40" s="38">
        <f t="shared" si="1"/>
        <v>2814</v>
      </c>
      <c r="H40" s="37">
        <f t="shared" si="1"/>
        <v>2065</v>
      </c>
      <c r="I40" s="39">
        <f t="shared" si="1"/>
        <v>2792</v>
      </c>
      <c r="J40" s="39">
        <f t="shared" si="1"/>
        <v>1970</v>
      </c>
      <c r="K40" s="37">
        <f t="shared" si="1"/>
        <v>96274</v>
      </c>
      <c r="L40" s="42">
        <f t="shared" si="1"/>
        <v>110750</v>
      </c>
      <c r="N40" s="50">
        <f t="shared" ref="N40" si="2">SUM(N6:N39)</f>
        <v>2814.46</v>
      </c>
    </row>
    <row r="41" spans="3:16">
      <c r="G41" s="44">
        <f>G40+H40</f>
        <v>4879</v>
      </c>
      <c r="N41" s="44">
        <f>N40+O40</f>
        <v>2814.46</v>
      </c>
    </row>
    <row r="42" spans="3:16">
      <c r="K42">
        <v>10000</v>
      </c>
      <c r="P42" s="35"/>
    </row>
    <row r="43" spans="3:16">
      <c r="G43" s="46">
        <v>2814</v>
      </c>
      <c r="K43">
        <v>2500</v>
      </c>
      <c r="N43" s="46">
        <v>2814</v>
      </c>
      <c r="O43">
        <f>4879-H40</f>
        <v>2814</v>
      </c>
    </row>
    <row r="44" spans="3:16">
      <c r="O44" s="35">
        <f>O43/(7426+3348)</f>
        <v>0.26118433265268237</v>
      </c>
    </row>
  </sheetData>
  <mergeCells count="1">
    <mergeCell ref="I4:J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J548"/>
  <sheetViews>
    <sheetView zoomScale="120" zoomScaleNormal="120" workbookViewId="0">
      <pane xSplit="3" ySplit="4" topLeftCell="D537" activePane="bottomRight" state="frozen"/>
      <selection pane="topRight" activeCell="D1" sqref="D1"/>
      <selection pane="bottomLeft" activeCell="A5" sqref="A5"/>
      <selection pane="bottomRight" activeCell="C548" sqref="C548"/>
    </sheetView>
  </sheetViews>
  <sheetFormatPr defaultRowHeight="15"/>
  <cols>
    <col min="2" max="2" width="6.5703125" customWidth="1"/>
    <col min="3" max="3" width="42.28515625" bestFit="1" customWidth="1"/>
    <col min="8" max="8" width="1.140625" customWidth="1"/>
  </cols>
  <sheetData>
    <row r="1" spans="2:10" ht="15" customHeight="1"/>
    <row r="3" spans="2:10" ht="15" customHeight="1">
      <c r="B3" s="13" t="s">
        <v>34</v>
      </c>
      <c r="C3" s="14" t="s">
        <v>35</v>
      </c>
      <c r="D3" s="80" t="s">
        <v>569</v>
      </c>
      <c r="E3" s="81"/>
      <c r="F3" s="80" t="s">
        <v>570</v>
      </c>
      <c r="G3" s="81"/>
      <c r="H3" s="67"/>
      <c r="I3" s="82" t="s">
        <v>41</v>
      </c>
      <c r="J3" s="83"/>
    </row>
    <row r="4" spans="2:10" ht="15" customHeight="1">
      <c r="B4" s="13"/>
      <c r="C4" s="14"/>
      <c r="D4" s="12" t="s">
        <v>38</v>
      </c>
      <c r="E4" s="12" t="s">
        <v>39</v>
      </c>
      <c r="F4" s="12" t="s">
        <v>38</v>
      </c>
      <c r="G4" s="12" t="s">
        <v>39</v>
      </c>
      <c r="H4" s="68"/>
      <c r="I4" s="65" t="s">
        <v>38</v>
      </c>
      <c r="J4" s="65" t="s">
        <v>39</v>
      </c>
    </row>
    <row r="5" spans="2:10" ht="15" customHeight="1">
      <c r="B5" s="52">
        <v>1</v>
      </c>
      <c r="C5" s="53" t="s">
        <v>0</v>
      </c>
      <c r="D5" s="54">
        <f t="shared" ref="D5:E5" si="0">SUM(D6:D28)</f>
        <v>0</v>
      </c>
      <c r="E5" s="54">
        <f t="shared" si="0"/>
        <v>1679</v>
      </c>
      <c r="F5" s="54">
        <f t="shared" ref="F5:G5" si="1">SUM(F6:F28)</f>
        <v>116</v>
      </c>
      <c r="G5" s="54">
        <f t="shared" si="1"/>
        <v>656</v>
      </c>
      <c r="H5" s="69"/>
      <c r="I5" s="66">
        <f>D5+F5</f>
        <v>116</v>
      </c>
      <c r="J5" s="66">
        <f>E5+G5</f>
        <v>2335</v>
      </c>
    </row>
    <row r="6" spans="2:10">
      <c r="B6" s="16"/>
      <c r="C6" s="51" t="s">
        <v>60</v>
      </c>
      <c r="D6" s="12"/>
      <c r="E6" s="12"/>
      <c r="F6" s="12"/>
      <c r="G6" s="12"/>
      <c r="H6" s="68"/>
      <c r="I6" s="66">
        <f t="shared" ref="I6:I69" si="2">D6+F6</f>
        <v>0</v>
      </c>
      <c r="J6" s="66">
        <f t="shared" ref="J6:J69" si="3">E6+G6</f>
        <v>0</v>
      </c>
    </row>
    <row r="7" spans="2:10" ht="15" customHeight="1">
      <c r="B7" s="16"/>
      <c r="C7" s="51" t="s">
        <v>61</v>
      </c>
      <c r="D7" s="12">
        <v>0</v>
      </c>
      <c r="E7" s="12">
        <v>272</v>
      </c>
      <c r="F7" s="12">
        <v>0</v>
      </c>
      <c r="G7" s="12">
        <v>0</v>
      </c>
      <c r="H7" s="68"/>
      <c r="I7" s="66">
        <f t="shared" si="2"/>
        <v>0</v>
      </c>
      <c r="J7" s="66">
        <f t="shared" si="3"/>
        <v>272</v>
      </c>
    </row>
    <row r="8" spans="2:10" ht="15" customHeight="1">
      <c r="B8" s="16"/>
      <c r="C8" s="51" t="s">
        <v>62</v>
      </c>
      <c r="D8" s="12">
        <v>0</v>
      </c>
      <c r="E8" s="12">
        <v>105</v>
      </c>
      <c r="F8" s="12">
        <v>0</v>
      </c>
      <c r="G8" s="12">
        <v>0</v>
      </c>
      <c r="H8" s="68"/>
      <c r="I8" s="66">
        <f t="shared" si="2"/>
        <v>0</v>
      </c>
      <c r="J8" s="66">
        <f t="shared" si="3"/>
        <v>105</v>
      </c>
    </row>
    <row r="9" spans="2:10" ht="15" customHeight="1">
      <c r="B9" s="16"/>
      <c r="C9" s="51" t="s">
        <v>63</v>
      </c>
      <c r="D9" s="12"/>
      <c r="E9" s="12"/>
      <c r="F9" s="12"/>
      <c r="G9" s="12"/>
      <c r="H9" s="68"/>
      <c r="I9" s="66">
        <f t="shared" si="2"/>
        <v>0</v>
      </c>
      <c r="J9" s="66">
        <f t="shared" si="3"/>
        <v>0</v>
      </c>
    </row>
    <row r="10" spans="2:10">
      <c r="B10" s="16"/>
      <c r="C10" s="51" t="s">
        <v>64</v>
      </c>
      <c r="D10" s="12">
        <v>0</v>
      </c>
      <c r="E10" s="12">
        <v>188</v>
      </c>
      <c r="F10" s="12">
        <v>66</v>
      </c>
      <c r="G10" s="12">
        <v>63</v>
      </c>
      <c r="H10" s="68"/>
      <c r="I10" s="66">
        <f t="shared" si="2"/>
        <v>66</v>
      </c>
      <c r="J10" s="66">
        <f t="shared" si="3"/>
        <v>251</v>
      </c>
    </row>
    <row r="11" spans="2:10" ht="15" customHeight="1">
      <c r="B11" s="16"/>
      <c r="C11" s="51" t="s">
        <v>65</v>
      </c>
      <c r="D11" s="12"/>
      <c r="E11" s="12"/>
      <c r="F11" s="12"/>
      <c r="G11" s="12"/>
      <c r="H11" s="68"/>
      <c r="I11" s="66">
        <f t="shared" si="2"/>
        <v>0</v>
      </c>
      <c r="J11" s="66">
        <f t="shared" si="3"/>
        <v>0</v>
      </c>
    </row>
    <row r="12" spans="2:10" ht="15" customHeight="1">
      <c r="B12" s="16"/>
      <c r="C12" s="51" t="s">
        <v>66</v>
      </c>
      <c r="D12" s="12"/>
      <c r="E12" s="12"/>
      <c r="F12" s="12"/>
      <c r="G12" s="12"/>
      <c r="H12" s="68"/>
      <c r="I12" s="66">
        <f t="shared" si="2"/>
        <v>0</v>
      </c>
      <c r="J12" s="66">
        <f t="shared" si="3"/>
        <v>0</v>
      </c>
    </row>
    <row r="13" spans="2:10" ht="15" customHeight="1">
      <c r="B13" s="16"/>
      <c r="C13" s="51" t="s">
        <v>67</v>
      </c>
      <c r="D13" s="12">
        <v>0</v>
      </c>
      <c r="E13" s="12">
        <v>0</v>
      </c>
      <c r="F13" s="12">
        <v>0</v>
      </c>
      <c r="G13" s="12">
        <v>386</v>
      </c>
      <c r="H13" s="68"/>
      <c r="I13" s="66">
        <f t="shared" si="2"/>
        <v>0</v>
      </c>
      <c r="J13" s="66">
        <f t="shared" si="3"/>
        <v>386</v>
      </c>
    </row>
    <row r="14" spans="2:10" ht="15" customHeight="1">
      <c r="B14" s="16"/>
      <c r="C14" s="51" t="s">
        <v>68</v>
      </c>
      <c r="D14" s="12"/>
      <c r="E14" s="12"/>
      <c r="F14" s="12"/>
      <c r="G14" s="12"/>
      <c r="H14" s="68"/>
      <c r="I14" s="66">
        <f t="shared" si="2"/>
        <v>0</v>
      </c>
      <c r="J14" s="66">
        <f t="shared" si="3"/>
        <v>0</v>
      </c>
    </row>
    <row r="15" spans="2:10" ht="15" customHeight="1">
      <c r="B15" s="16"/>
      <c r="C15" s="51" t="s">
        <v>69</v>
      </c>
      <c r="D15" s="12"/>
      <c r="E15" s="12"/>
      <c r="F15" s="12"/>
      <c r="G15" s="12"/>
      <c r="H15" s="68"/>
      <c r="I15" s="66">
        <f t="shared" si="2"/>
        <v>0</v>
      </c>
      <c r="J15" s="66">
        <f t="shared" si="3"/>
        <v>0</v>
      </c>
    </row>
    <row r="16" spans="2:10" ht="15" customHeight="1">
      <c r="B16" s="16"/>
      <c r="C16" s="51" t="s">
        <v>70</v>
      </c>
      <c r="D16" s="12"/>
      <c r="E16" s="12"/>
      <c r="F16" s="12"/>
      <c r="G16" s="12"/>
      <c r="H16" s="68"/>
      <c r="I16" s="66">
        <f t="shared" si="2"/>
        <v>0</v>
      </c>
      <c r="J16" s="66">
        <f t="shared" si="3"/>
        <v>0</v>
      </c>
    </row>
    <row r="17" spans="2:10" ht="15" customHeight="1">
      <c r="B17" s="16"/>
      <c r="C17" s="51" t="s">
        <v>71</v>
      </c>
      <c r="D17" s="12"/>
      <c r="E17" s="12"/>
      <c r="F17" s="12"/>
      <c r="G17" s="12"/>
      <c r="H17" s="68"/>
      <c r="I17" s="66">
        <f t="shared" si="2"/>
        <v>0</v>
      </c>
      <c r="J17" s="66">
        <f t="shared" si="3"/>
        <v>0</v>
      </c>
    </row>
    <row r="18" spans="2:10" ht="15" customHeight="1">
      <c r="B18" s="16"/>
      <c r="C18" s="51" t="s">
        <v>72</v>
      </c>
      <c r="D18" s="12"/>
      <c r="E18" s="12"/>
      <c r="F18" s="12"/>
      <c r="G18" s="12"/>
      <c r="H18" s="68"/>
      <c r="I18" s="66">
        <f t="shared" si="2"/>
        <v>0</v>
      </c>
      <c r="J18" s="66">
        <f t="shared" si="3"/>
        <v>0</v>
      </c>
    </row>
    <row r="19" spans="2:10">
      <c r="B19" s="16"/>
      <c r="C19" s="51" t="s">
        <v>73</v>
      </c>
      <c r="D19" s="12">
        <v>0</v>
      </c>
      <c r="E19" s="12">
        <v>460</v>
      </c>
      <c r="F19" s="12">
        <v>0</v>
      </c>
      <c r="G19" s="12">
        <v>0</v>
      </c>
      <c r="H19" s="68"/>
      <c r="I19" s="66">
        <f t="shared" si="2"/>
        <v>0</v>
      </c>
      <c r="J19" s="66">
        <f t="shared" si="3"/>
        <v>460</v>
      </c>
    </row>
    <row r="20" spans="2:10">
      <c r="B20" s="16"/>
      <c r="C20" s="51" t="s">
        <v>74</v>
      </c>
      <c r="D20" s="12"/>
      <c r="E20" s="12"/>
      <c r="F20" s="12"/>
      <c r="G20" s="12"/>
      <c r="H20" s="68"/>
      <c r="I20" s="66">
        <f t="shared" si="2"/>
        <v>0</v>
      </c>
      <c r="J20" s="66">
        <f t="shared" si="3"/>
        <v>0</v>
      </c>
    </row>
    <row r="21" spans="2:10" ht="15" customHeight="1">
      <c r="B21" s="16"/>
      <c r="C21" s="51" t="s">
        <v>75</v>
      </c>
      <c r="D21" s="12"/>
      <c r="E21" s="12"/>
      <c r="F21" s="12"/>
      <c r="G21" s="12"/>
      <c r="H21" s="68"/>
      <c r="I21" s="66">
        <f t="shared" si="2"/>
        <v>0</v>
      </c>
      <c r="J21" s="66">
        <f t="shared" si="3"/>
        <v>0</v>
      </c>
    </row>
    <row r="22" spans="2:10">
      <c r="B22" s="16"/>
      <c r="C22" s="51" t="s">
        <v>76</v>
      </c>
      <c r="D22" s="12"/>
      <c r="E22" s="12"/>
      <c r="F22" s="12"/>
      <c r="G22" s="12"/>
      <c r="H22" s="68"/>
      <c r="I22" s="66">
        <f t="shared" si="2"/>
        <v>0</v>
      </c>
      <c r="J22" s="66">
        <f t="shared" si="3"/>
        <v>0</v>
      </c>
    </row>
    <row r="23" spans="2:10">
      <c r="B23" s="16"/>
      <c r="C23" s="51" t="s">
        <v>77</v>
      </c>
      <c r="D23" s="12">
        <v>0</v>
      </c>
      <c r="E23" s="12">
        <v>169</v>
      </c>
      <c r="F23" s="12">
        <v>50</v>
      </c>
      <c r="G23" s="12">
        <v>207</v>
      </c>
      <c r="H23" s="68"/>
      <c r="I23" s="66">
        <f t="shared" si="2"/>
        <v>50</v>
      </c>
      <c r="J23" s="66">
        <f t="shared" si="3"/>
        <v>376</v>
      </c>
    </row>
    <row r="24" spans="2:10" ht="15" customHeight="1">
      <c r="B24" s="16"/>
      <c r="C24" s="51" t="s">
        <v>78</v>
      </c>
      <c r="D24" s="12"/>
      <c r="E24" s="12"/>
      <c r="F24" s="12"/>
      <c r="G24" s="12"/>
      <c r="H24" s="68"/>
      <c r="I24" s="66">
        <f t="shared" si="2"/>
        <v>0</v>
      </c>
      <c r="J24" s="66">
        <f t="shared" si="3"/>
        <v>0</v>
      </c>
    </row>
    <row r="25" spans="2:10">
      <c r="B25" s="16"/>
      <c r="C25" s="51" t="s">
        <v>79</v>
      </c>
      <c r="D25" s="12">
        <v>0</v>
      </c>
      <c r="E25" s="12">
        <v>485</v>
      </c>
      <c r="F25" s="12">
        <v>0</v>
      </c>
      <c r="G25" s="12">
        <v>0</v>
      </c>
      <c r="H25" s="68"/>
      <c r="I25" s="66">
        <f t="shared" si="2"/>
        <v>0</v>
      </c>
      <c r="J25" s="66">
        <f t="shared" si="3"/>
        <v>485</v>
      </c>
    </row>
    <row r="26" spans="2:10" ht="15" customHeight="1">
      <c r="B26" s="16"/>
      <c r="C26" s="51" t="s">
        <v>80</v>
      </c>
      <c r="D26" s="12"/>
      <c r="E26" s="12"/>
      <c r="F26" s="12"/>
      <c r="G26" s="12"/>
      <c r="H26" s="68"/>
      <c r="I26" s="66">
        <f t="shared" si="2"/>
        <v>0</v>
      </c>
      <c r="J26" s="66">
        <f t="shared" si="3"/>
        <v>0</v>
      </c>
    </row>
    <row r="27" spans="2:10" ht="15" customHeight="1">
      <c r="B27" s="16"/>
      <c r="C27" s="51" t="s">
        <v>81</v>
      </c>
      <c r="D27" s="12"/>
      <c r="E27" s="12"/>
      <c r="F27" s="12"/>
      <c r="G27" s="12"/>
      <c r="H27" s="68"/>
      <c r="I27" s="66">
        <f t="shared" si="2"/>
        <v>0</v>
      </c>
      <c r="J27" s="66">
        <f t="shared" si="3"/>
        <v>0</v>
      </c>
    </row>
    <row r="28" spans="2:10">
      <c r="B28" s="16"/>
      <c r="C28" s="51" t="s">
        <v>82</v>
      </c>
      <c r="D28" s="12"/>
      <c r="E28" s="12"/>
      <c r="F28" s="12"/>
      <c r="G28" s="12"/>
      <c r="H28" s="68"/>
      <c r="I28" s="66">
        <f t="shared" si="2"/>
        <v>0</v>
      </c>
      <c r="J28" s="66">
        <f t="shared" si="3"/>
        <v>0</v>
      </c>
    </row>
    <row r="29" spans="2:10">
      <c r="B29" s="52">
        <v>2</v>
      </c>
      <c r="C29" s="53" t="s">
        <v>1</v>
      </c>
      <c r="D29" s="54">
        <f t="shared" ref="D29:E29" si="4">SUM(D30:D62)</f>
        <v>0</v>
      </c>
      <c r="E29" s="54">
        <f t="shared" si="4"/>
        <v>1954</v>
      </c>
      <c r="F29" s="54">
        <f t="shared" ref="F29:G29" si="5">SUM(F30:F62)</f>
        <v>0</v>
      </c>
      <c r="G29" s="54">
        <f t="shared" si="5"/>
        <v>82</v>
      </c>
      <c r="H29" s="69"/>
      <c r="I29" s="66">
        <f t="shared" si="2"/>
        <v>0</v>
      </c>
      <c r="J29" s="66">
        <f t="shared" si="3"/>
        <v>2036</v>
      </c>
    </row>
    <row r="30" spans="2:10" ht="15" customHeight="1">
      <c r="B30" s="16"/>
      <c r="C30" s="17" t="s">
        <v>83</v>
      </c>
      <c r="D30" s="12"/>
      <c r="E30" s="12"/>
      <c r="F30" s="12"/>
      <c r="G30" s="12"/>
      <c r="H30" s="68"/>
      <c r="I30" s="66">
        <f t="shared" si="2"/>
        <v>0</v>
      </c>
      <c r="J30" s="66">
        <f t="shared" si="3"/>
        <v>0</v>
      </c>
    </row>
    <row r="31" spans="2:10">
      <c r="B31" s="16"/>
      <c r="C31" s="17" t="s">
        <v>84</v>
      </c>
      <c r="D31" s="12"/>
      <c r="E31" s="12"/>
      <c r="F31" s="12"/>
      <c r="G31" s="12"/>
      <c r="H31" s="68"/>
      <c r="I31" s="66">
        <f t="shared" si="2"/>
        <v>0</v>
      </c>
      <c r="J31" s="66">
        <f t="shared" si="3"/>
        <v>0</v>
      </c>
    </row>
    <row r="32" spans="2:10">
      <c r="B32" s="16"/>
      <c r="C32" s="17" t="s">
        <v>85</v>
      </c>
      <c r="D32" s="12">
        <v>0</v>
      </c>
      <c r="E32" s="12">
        <v>663</v>
      </c>
      <c r="F32" s="12">
        <v>0</v>
      </c>
      <c r="G32" s="12">
        <v>0</v>
      </c>
      <c r="H32" s="68"/>
      <c r="I32" s="66">
        <f t="shared" si="2"/>
        <v>0</v>
      </c>
      <c r="J32" s="66">
        <f t="shared" si="3"/>
        <v>663</v>
      </c>
    </row>
    <row r="33" spans="2:10" ht="15" customHeight="1">
      <c r="B33" s="16"/>
      <c r="C33" s="17" t="s">
        <v>86</v>
      </c>
      <c r="D33" s="12">
        <v>0</v>
      </c>
      <c r="E33" s="12">
        <v>109</v>
      </c>
      <c r="F33" s="12">
        <v>0</v>
      </c>
      <c r="G33" s="12">
        <v>0</v>
      </c>
      <c r="H33" s="68"/>
      <c r="I33" s="66">
        <f t="shared" si="2"/>
        <v>0</v>
      </c>
      <c r="J33" s="66">
        <f t="shared" si="3"/>
        <v>109</v>
      </c>
    </row>
    <row r="34" spans="2:10" ht="15" customHeight="1">
      <c r="B34" s="16"/>
      <c r="C34" s="17" t="s">
        <v>87</v>
      </c>
      <c r="D34" s="12"/>
      <c r="E34" s="12"/>
      <c r="F34" s="12"/>
      <c r="G34" s="12"/>
      <c r="H34" s="68"/>
      <c r="I34" s="66">
        <f t="shared" si="2"/>
        <v>0</v>
      </c>
      <c r="J34" s="66">
        <f t="shared" si="3"/>
        <v>0</v>
      </c>
    </row>
    <row r="35" spans="2:10" ht="15" customHeight="1">
      <c r="B35" s="16"/>
      <c r="C35" s="17" t="s">
        <v>88</v>
      </c>
      <c r="D35" s="12"/>
      <c r="E35" s="12"/>
      <c r="F35" s="12"/>
      <c r="G35" s="12"/>
      <c r="H35" s="68"/>
      <c r="I35" s="66">
        <f t="shared" si="2"/>
        <v>0</v>
      </c>
      <c r="J35" s="66">
        <f t="shared" si="3"/>
        <v>0</v>
      </c>
    </row>
    <row r="36" spans="2:10">
      <c r="B36" s="16"/>
      <c r="C36" s="17" t="s">
        <v>89</v>
      </c>
      <c r="D36" s="12"/>
      <c r="E36" s="12"/>
      <c r="F36" s="12"/>
      <c r="G36" s="12"/>
      <c r="H36" s="68"/>
      <c r="I36" s="66">
        <f t="shared" si="2"/>
        <v>0</v>
      </c>
      <c r="J36" s="66">
        <f t="shared" si="3"/>
        <v>0</v>
      </c>
    </row>
    <row r="37" spans="2:10">
      <c r="B37" s="16"/>
      <c r="C37" s="17" t="s">
        <v>90</v>
      </c>
      <c r="D37" s="12"/>
      <c r="E37" s="12"/>
      <c r="F37" s="12"/>
      <c r="G37" s="12"/>
      <c r="H37" s="68"/>
      <c r="I37" s="66">
        <f t="shared" si="2"/>
        <v>0</v>
      </c>
      <c r="J37" s="66">
        <f t="shared" si="3"/>
        <v>0</v>
      </c>
    </row>
    <row r="38" spans="2:10" ht="15" customHeight="1">
      <c r="B38" s="16"/>
      <c r="C38" s="17" t="s">
        <v>91</v>
      </c>
      <c r="D38" s="12"/>
      <c r="E38" s="12"/>
      <c r="F38" s="12"/>
      <c r="G38" s="12"/>
      <c r="H38" s="68"/>
      <c r="I38" s="66">
        <f t="shared" si="2"/>
        <v>0</v>
      </c>
      <c r="J38" s="66">
        <f t="shared" si="3"/>
        <v>0</v>
      </c>
    </row>
    <row r="39" spans="2:10">
      <c r="B39" s="16"/>
      <c r="C39" s="17" t="s">
        <v>92</v>
      </c>
      <c r="D39" s="12"/>
      <c r="E39" s="12"/>
      <c r="F39" s="12"/>
      <c r="G39" s="12"/>
      <c r="H39" s="68"/>
      <c r="I39" s="66">
        <f t="shared" si="2"/>
        <v>0</v>
      </c>
      <c r="J39" s="66">
        <f t="shared" si="3"/>
        <v>0</v>
      </c>
    </row>
    <row r="40" spans="2:10">
      <c r="B40" s="16"/>
      <c r="C40" s="17" t="s">
        <v>93</v>
      </c>
      <c r="D40" s="12"/>
      <c r="E40" s="12"/>
      <c r="F40" s="12"/>
      <c r="G40" s="12"/>
      <c r="H40" s="68"/>
      <c r="I40" s="66">
        <f t="shared" si="2"/>
        <v>0</v>
      </c>
      <c r="J40" s="66">
        <f t="shared" si="3"/>
        <v>0</v>
      </c>
    </row>
    <row r="41" spans="2:10">
      <c r="B41" s="16"/>
      <c r="C41" s="17" t="s">
        <v>94</v>
      </c>
      <c r="D41" s="12"/>
      <c r="E41" s="12"/>
      <c r="F41" s="12"/>
      <c r="G41" s="12"/>
      <c r="H41" s="68"/>
      <c r="I41" s="66">
        <f t="shared" si="2"/>
        <v>0</v>
      </c>
      <c r="J41" s="66">
        <f t="shared" si="3"/>
        <v>0</v>
      </c>
    </row>
    <row r="42" spans="2:10">
      <c r="B42" s="16"/>
      <c r="C42" s="17" t="s">
        <v>95</v>
      </c>
      <c r="D42" s="12"/>
      <c r="E42" s="12"/>
      <c r="F42" s="12"/>
      <c r="G42" s="12"/>
      <c r="H42" s="68"/>
      <c r="I42" s="66">
        <f t="shared" si="2"/>
        <v>0</v>
      </c>
      <c r="J42" s="66">
        <f t="shared" si="3"/>
        <v>0</v>
      </c>
    </row>
    <row r="43" spans="2:10">
      <c r="B43" s="16"/>
      <c r="C43" s="17" t="s">
        <v>96</v>
      </c>
      <c r="D43" s="12"/>
      <c r="E43" s="12"/>
      <c r="F43" s="12"/>
      <c r="G43" s="12"/>
      <c r="H43" s="68"/>
      <c r="I43" s="66">
        <f t="shared" si="2"/>
        <v>0</v>
      </c>
      <c r="J43" s="66">
        <f t="shared" si="3"/>
        <v>0</v>
      </c>
    </row>
    <row r="44" spans="2:10">
      <c r="B44" s="16"/>
      <c r="C44" s="17" t="s">
        <v>97</v>
      </c>
      <c r="D44" s="12"/>
      <c r="E44" s="12"/>
      <c r="F44" s="12"/>
      <c r="G44" s="12"/>
      <c r="H44" s="68"/>
      <c r="I44" s="66">
        <f t="shared" si="2"/>
        <v>0</v>
      </c>
      <c r="J44" s="66">
        <f t="shared" si="3"/>
        <v>0</v>
      </c>
    </row>
    <row r="45" spans="2:10">
      <c r="B45" s="16"/>
      <c r="C45" s="17" t="s">
        <v>98</v>
      </c>
      <c r="D45" s="12"/>
      <c r="E45" s="12"/>
      <c r="F45" s="12"/>
      <c r="G45" s="12"/>
      <c r="H45" s="68"/>
      <c r="I45" s="66">
        <f t="shared" si="2"/>
        <v>0</v>
      </c>
      <c r="J45" s="66">
        <f t="shared" si="3"/>
        <v>0</v>
      </c>
    </row>
    <row r="46" spans="2:10">
      <c r="B46" s="16"/>
      <c r="C46" s="17" t="s">
        <v>99</v>
      </c>
      <c r="D46" s="12"/>
      <c r="E46" s="12"/>
      <c r="F46" s="12"/>
      <c r="G46" s="12"/>
      <c r="H46" s="68"/>
      <c r="I46" s="66">
        <f t="shared" si="2"/>
        <v>0</v>
      </c>
      <c r="J46" s="66">
        <f t="shared" si="3"/>
        <v>0</v>
      </c>
    </row>
    <row r="47" spans="2:10">
      <c r="B47" s="16"/>
      <c r="C47" s="17" t="s">
        <v>100</v>
      </c>
      <c r="D47" s="12"/>
      <c r="E47" s="12"/>
      <c r="F47" s="12"/>
      <c r="G47" s="12"/>
      <c r="H47" s="68"/>
      <c r="I47" s="66">
        <f t="shared" si="2"/>
        <v>0</v>
      </c>
      <c r="J47" s="66">
        <f t="shared" si="3"/>
        <v>0</v>
      </c>
    </row>
    <row r="48" spans="2:10">
      <c r="B48" s="16"/>
      <c r="C48" s="17" t="s">
        <v>101</v>
      </c>
      <c r="D48" s="12"/>
      <c r="E48" s="12"/>
      <c r="F48" s="12"/>
      <c r="G48" s="12"/>
      <c r="H48" s="68"/>
      <c r="I48" s="66">
        <f t="shared" si="2"/>
        <v>0</v>
      </c>
      <c r="J48" s="66">
        <f t="shared" si="3"/>
        <v>0</v>
      </c>
    </row>
    <row r="49" spans="2:10">
      <c r="B49" s="16"/>
      <c r="C49" s="17" t="s">
        <v>102</v>
      </c>
      <c r="D49" s="12">
        <v>0</v>
      </c>
      <c r="E49" s="12">
        <v>0</v>
      </c>
      <c r="F49" s="12">
        <v>0</v>
      </c>
      <c r="G49" s="12">
        <v>82</v>
      </c>
      <c r="H49" s="68"/>
      <c r="I49" s="66">
        <f t="shared" si="2"/>
        <v>0</v>
      </c>
      <c r="J49" s="66">
        <f t="shared" si="3"/>
        <v>82</v>
      </c>
    </row>
    <row r="50" spans="2:10">
      <c r="B50" s="16"/>
      <c r="C50" s="17" t="s">
        <v>103</v>
      </c>
      <c r="D50" s="12"/>
      <c r="E50" s="12"/>
      <c r="F50" s="12"/>
      <c r="G50" s="12"/>
      <c r="H50" s="68"/>
      <c r="I50" s="66">
        <f t="shared" si="2"/>
        <v>0</v>
      </c>
      <c r="J50" s="66">
        <f t="shared" si="3"/>
        <v>0</v>
      </c>
    </row>
    <row r="51" spans="2:10">
      <c r="B51" s="16"/>
      <c r="C51" s="17" t="s">
        <v>104</v>
      </c>
      <c r="D51" s="12"/>
      <c r="E51" s="12"/>
      <c r="F51" s="12"/>
      <c r="G51" s="12"/>
      <c r="H51" s="68"/>
      <c r="I51" s="66">
        <f t="shared" si="2"/>
        <v>0</v>
      </c>
      <c r="J51" s="66">
        <f t="shared" si="3"/>
        <v>0</v>
      </c>
    </row>
    <row r="52" spans="2:10">
      <c r="B52" s="16"/>
      <c r="C52" s="17" t="s">
        <v>105</v>
      </c>
      <c r="D52" s="12"/>
      <c r="E52" s="12"/>
      <c r="F52" s="12"/>
      <c r="G52" s="12"/>
      <c r="H52" s="68"/>
      <c r="I52" s="66">
        <f t="shared" si="2"/>
        <v>0</v>
      </c>
      <c r="J52" s="66">
        <f t="shared" si="3"/>
        <v>0</v>
      </c>
    </row>
    <row r="53" spans="2:10">
      <c r="B53" s="16"/>
      <c r="C53" s="17" t="s">
        <v>106</v>
      </c>
      <c r="D53" s="12"/>
      <c r="E53" s="12"/>
      <c r="F53" s="12"/>
      <c r="G53" s="12"/>
      <c r="H53" s="68"/>
      <c r="I53" s="66">
        <f t="shared" si="2"/>
        <v>0</v>
      </c>
      <c r="J53" s="66">
        <f t="shared" si="3"/>
        <v>0</v>
      </c>
    </row>
    <row r="54" spans="2:10">
      <c r="B54" s="16"/>
      <c r="C54" s="17" t="s">
        <v>107</v>
      </c>
      <c r="D54" s="12"/>
      <c r="E54" s="12"/>
      <c r="F54" s="12"/>
      <c r="G54" s="12"/>
      <c r="H54" s="68"/>
      <c r="I54" s="66">
        <f t="shared" si="2"/>
        <v>0</v>
      </c>
      <c r="J54" s="66">
        <f t="shared" si="3"/>
        <v>0</v>
      </c>
    </row>
    <row r="55" spans="2:10">
      <c r="B55" s="16"/>
      <c r="C55" s="17" t="s">
        <v>108</v>
      </c>
      <c r="D55" s="12"/>
      <c r="E55" s="12"/>
      <c r="F55" s="12"/>
      <c r="G55" s="12"/>
      <c r="H55" s="68"/>
      <c r="I55" s="66">
        <f t="shared" si="2"/>
        <v>0</v>
      </c>
      <c r="J55" s="66">
        <f t="shared" si="3"/>
        <v>0</v>
      </c>
    </row>
    <row r="56" spans="2:10">
      <c r="B56" s="16"/>
      <c r="C56" s="17" t="s">
        <v>109</v>
      </c>
      <c r="D56" s="12"/>
      <c r="E56" s="12"/>
      <c r="F56" s="12"/>
      <c r="G56" s="12"/>
      <c r="H56" s="68"/>
      <c r="I56" s="66">
        <f t="shared" si="2"/>
        <v>0</v>
      </c>
      <c r="J56" s="66">
        <f t="shared" si="3"/>
        <v>0</v>
      </c>
    </row>
    <row r="57" spans="2:10">
      <c r="B57" s="16"/>
      <c r="C57" s="17" t="s">
        <v>110</v>
      </c>
      <c r="D57" s="12">
        <v>0</v>
      </c>
      <c r="E57" s="12">
        <v>185</v>
      </c>
      <c r="F57" s="12">
        <v>0</v>
      </c>
      <c r="G57" s="12">
        <v>0</v>
      </c>
      <c r="H57" s="68"/>
      <c r="I57" s="66">
        <f t="shared" si="2"/>
        <v>0</v>
      </c>
      <c r="J57" s="66">
        <f t="shared" si="3"/>
        <v>185</v>
      </c>
    </row>
    <row r="58" spans="2:10">
      <c r="B58" s="16"/>
      <c r="C58" s="17" t="s">
        <v>111</v>
      </c>
      <c r="D58" s="12"/>
      <c r="E58" s="12"/>
      <c r="F58" s="12"/>
      <c r="G58" s="12"/>
      <c r="H58" s="68"/>
      <c r="I58" s="66">
        <f t="shared" si="2"/>
        <v>0</v>
      </c>
      <c r="J58" s="66">
        <f t="shared" si="3"/>
        <v>0</v>
      </c>
    </row>
    <row r="59" spans="2:10">
      <c r="B59" s="16"/>
      <c r="C59" s="17" t="s">
        <v>112</v>
      </c>
      <c r="D59" s="12"/>
      <c r="E59" s="12"/>
      <c r="F59" s="12"/>
      <c r="G59" s="12"/>
      <c r="H59" s="68"/>
      <c r="I59" s="66">
        <f t="shared" si="2"/>
        <v>0</v>
      </c>
      <c r="J59" s="66">
        <f t="shared" si="3"/>
        <v>0</v>
      </c>
    </row>
    <row r="60" spans="2:10">
      <c r="B60" s="16"/>
      <c r="C60" s="17" t="s">
        <v>113</v>
      </c>
      <c r="D60" s="12"/>
      <c r="E60" s="12"/>
      <c r="F60" s="12"/>
      <c r="G60" s="12"/>
      <c r="H60" s="68"/>
      <c r="I60" s="66">
        <f t="shared" si="2"/>
        <v>0</v>
      </c>
      <c r="J60" s="66">
        <f t="shared" si="3"/>
        <v>0</v>
      </c>
    </row>
    <row r="61" spans="2:10">
      <c r="B61" s="16"/>
      <c r="C61" s="17" t="s">
        <v>114</v>
      </c>
      <c r="D61" s="12">
        <v>0</v>
      </c>
      <c r="E61" s="12">
        <v>455</v>
      </c>
      <c r="F61" s="12">
        <v>0</v>
      </c>
      <c r="G61" s="12">
        <v>0</v>
      </c>
      <c r="H61" s="68"/>
      <c r="I61" s="66">
        <f t="shared" si="2"/>
        <v>0</v>
      </c>
      <c r="J61" s="66">
        <f t="shared" si="3"/>
        <v>455</v>
      </c>
    </row>
    <row r="62" spans="2:10">
      <c r="B62" s="16"/>
      <c r="C62" s="17" t="s">
        <v>115</v>
      </c>
      <c r="D62" s="12">
        <v>0</v>
      </c>
      <c r="E62" s="12">
        <v>542</v>
      </c>
      <c r="F62" s="12">
        <v>0</v>
      </c>
      <c r="G62" s="12">
        <v>0</v>
      </c>
      <c r="H62" s="68"/>
      <c r="I62" s="66">
        <f t="shared" si="2"/>
        <v>0</v>
      </c>
      <c r="J62" s="66">
        <f t="shared" si="3"/>
        <v>542</v>
      </c>
    </row>
    <row r="63" spans="2:10">
      <c r="B63" s="52">
        <v>3</v>
      </c>
      <c r="C63" s="53" t="s">
        <v>2</v>
      </c>
      <c r="D63" s="54">
        <f t="shared" ref="D63:E63" si="6">SUM(D64:D82)</f>
        <v>166</v>
      </c>
      <c r="E63" s="54">
        <f t="shared" si="6"/>
        <v>1310</v>
      </c>
      <c r="F63" s="54">
        <f t="shared" ref="F63:G63" si="7">SUM(F64:F82)</f>
        <v>0</v>
      </c>
      <c r="G63" s="54">
        <f t="shared" si="7"/>
        <v>0</v>
      </c>
      <c r="H63" s="69"/>
      <c r="I63" s="66">
        <f t="shared" si="2"/>
        <v>166</v>
      </c>
      <c r="J63" s="66">
        <f t="shared" si="3"/>
        <v>1310</v>
      </c>
    </row>
    <row r="64" spans="2:10">
      <c r="B64" s="16"/>
      <c r="C64" s="51" t="s">
        <v>116</v>
      </c>
      <c r="D64" s="12"/>
      <c r="E64" s="12"/>
      <c r="F64" s="12"/>
      <c r="G64" s="12"/>
      <c r="H64" s="68"/>
      <c r="I64" s="66">
        <f t="shared" si="2"/>
        <v>0</v>
      </c>
      <c r="J64" s="66">
        <f t="shared" si="3"/>
        <v>0</v>
      </c>
    </row>
    <row r="65" spans="2:10">
      <c r="B65" s="16"/>
      <c r="C65" s="51" t="s">
        <v>117</v>
      </c>
      <c r="D65" s="12">
        <v>106</v>
      </c>
      <c r="E65" s="12">
        <v>129</v>
      </c>
      <c r="F65" s="12">
        <v>0</v>
      </c>
      <c r="G65" s="12">
        <v>0</v>
      </c>
      <c r="H65" s="68"/>
      <c r="I65" s="66">
        <f t="shared" si="2"/>
        <v>106</v>
      </c>
      <c r="J65" s="66">
        <f t="shared" si="3"/>
        <v>129</v>
      </c>
    </row>
    <row r="66" spans="2:10">
      <c r="B66" s="16"/>
      <c r="C66" s="51" t="s">
        <v>118</v>
      </c>
      <c r="D66" s="12"/>
      <c r="E66" s="12"/>
      <c r="F66" s="12"/>
      <c r="G66" s="12"/>
      <c r="H66" s="68"/>
      <c r="I66" s="66">
        <f t="shared" si="2"/>
        <v>0</v>
      </c>
      <c r="J66" s="66">
        <f t="shared" si="3"/>
        <v>0</v>
      </c>
    </row>
    <row r="67" spans="2:10">
      <c r="B67" s="16"/>
      <c r="C67" s="17" t="s">
        <v>119</v>
      </c>
      <c r="D67" s="12">
        <v>30</v>
      </c>
      <c r="E67" s="12">
        <v>227</v>
      </c>
      <c r="F67" s="12">
        <v>0</v>
      </c>
      <c r="G67" s="12">
        <v>0</v>
      </c>
      <c r="H67" s="68"/>
      <c r="I67" s="66">
        <f t="shared" si="2"/>
        <v>30</v>
      </c>
      <c r="J67" s="66">
        <f t="shared" si="3"/>
        <v>227</v>
      </c>
    </row>
    <row r="68" spans="2:10">
      <c r="B68" s="16"/>
      <c r="C68" s="51" t="s">
        <v>120</v>
      </c>
      <c r="D68" s="12">
        <v>30</v>
      </c>
      <c r="E68" s="12">
        <v>310</v>
      </c>
      <c r="F68" s="12">
        <v>0</v>
      </c>
      <c r="G68" s="12">
        <v>0</v>
      </c>
      <c r="H68" s="68"/>
      <c r="I68" s="66">
        <f t="shared" si="2"/>
        <v>30</v>
      </c>
      <c r="J68" s="66">
        <f t="shared" si="3"/>
        <v>310</v>
      </c>
    </row>
    <row r="69" spans="2:10">
      <c r="B69" s="16"/>
      <c r="C69" s="51" t="s">
        <v>121</v>
      </c>
      <c r="D69" s="12"/>
      <c r="E69" s="12"/>
      <c r="F69" s="12"/>
      <c r="G69" s="12"/>
      <c r="H69" s="68"/>
      <c r="I69" s="66">
        <f t="shared" si="2"/>
        <v>0</v>
      </c>
      <c r="J69" s="66">
        <f t="shared" si="3"/>
        <v>0</v>
      </c>
    </row>
    <row r="70" spans="2:10">
      <c r="B70" s="16"/>
      <c r="C70" s="17" t="s">
        <v>122</v>
      </c>
      <c r="D70" s="12"/>
      <c r="E70" s="12"/>
      <c r="F70" s="12"/>
      <c r="G70" s="12"/>
      <c r="H70" s="68"/>
      <c r="I70" s="66">
        <f t="shared" ref="I70:I133" si="8">D70+F70</f>
        <v>0</v>
      </c>
      <c r="J70" s="66">
        <f t="shared" ref="J70:J133" si="9">E70+G70</f>
        <v>0</v>
      </c>
    </row>
    <row r="71" spans="2:10">
      <c r="B71" s="16"/>
      <c r="C71" s="17" t="s">
        <v>123</v>
      </c>
      <c r="D71" s="12"/>
      <c r="E71" s="12"/>
      <c r="F71" s="12"/>
      <c r="G71" s="12"/>
      <c r="H71" s="68"/>
      <c r="I71" s="66">
        <f t="shared" si="8"/>
        <v>0</v>
      </c>
      <c r="J71" s="66">
        <f t="shared" si="9"/>
        <v>0</v>
      </c>
    </row>
    <row r="72" spans="2:10">
      <c r="B72" s="16"/>
      <c r="C72" s="51" t="s">
        <v>124</v>
      </c>
      <c r="D72" s="12"/>
      <c r="E72" s="12"/>
      <c r="F72" s="12"/>
      <c r="G72" s="12"/>
      <c r="H72" s="68"/>
      <c r="I72" s="66">
        <f t="shared" si="8"/>
        <v>0</v>
      </c>
      <c r="J72" s="66">
        <f t="shared" si="9"/>
        <v>0</v>
      </c>
    </row>
    <row r="73" spans="2:10">
      <c r="B73" s="16"/>
      <c r="C73" s="51" t="s">
        <v>125</v>
      </c>
      <c r="D73" s="12"/>
      <c r="E73" s="12"/>
      <c r="F73" s="12"/>
      <c r="G73" s="12"/>
      <c r="H73" s="68"/>
      <c r="I73" s="66">
        <f t="shared" si="8"/>
        <v>0</v>
      </c>
      <c r="J73" s="66">
        <f t="shared" si="9"/>
        <v>0</v>
      </c>
    </row>
    <row r="74" spans="2:10">
      <c r="B74" s="16"/>
      <c r="C74" s="51" t="s">
        <v>126</v>
      </c>
      <c r="D74" s="12">
        <v>0</v>
      </c>
      <c r="E74" s="12">
        <v>131</v>
      </c>
      <c r="F74" s="12">
        <v>0</v>
      </c>
      <c r="G74" s="12">
        <v>0</v>
      </c>
      <c r="H74" s="68"/>
      <c r="I74" s="66">
        <f t="shared" si="8"/>
        <v>0</v>
      </c>
      <c r="J74" s="66">
        <f t="shared" si="9"/>
        <v>131</v>
      </c>
    </row>
    <row r="75" spans="2:10">
      <c r="B75" s="16"/>
      <c r="C75" s="51" t="s">
        <v>127</v>
      </c>
      <c r="D75" s="12">
        <v>0</v>
      </c>
      <c r="E75" s="12">
        <v>513</v>
      </c>
      <c r="F75" s="12">
        <v>0</v>
      </c>
      <c r="G75" s="12">
        <v>0</v>
      </c>
      <c r="H75" s="68"/>
      <c r="I75" s="66">
        <f t="shared" si="8"/>
        <v>0</v>
      </c>
      <c r="J75" s="66">
        <f t="shared" si="9"/>
        <v>513</v>
      </c>
    </row>
    <row r="76" spans="2:10">
      <c r="B76" s="16"/>
      <c r="C76" s="51" t="s">
        <v>128</v>
      </c>
      <c r="D76" s="12"/>
      <c r="E76" s="12"/>
      <c r="F76" s="12"/>
      <c r="G76" s="12"/>
      <c r="H76" s="68"/>
      <c r="I76" s="66">
        <f t="shared" si="8"/>
        <v>0</v>
      </c>
      <c r="J76" s="66">
        <f t="shared" si="9"/>
        <v>0</v>
      </c>
    </row>
    <row r="77" spans="2:10">
      <c r="B77" s="16"/>
      <c r="C77" s="51" t="s">
        <v>129</v>
      </c>
      <c r="D77" s="12"/>
      <c r="E77" s="12"/>
      <c r="F77" s="12"/>
      <c r="G77" s="12"/>
      <c r="H77" s="68"/>
      <c r="I77" s="66">
        <f t="shared" si="8"/>
        <v>0</v>
      </c>
      <c r="J77" s="66">
        <f t="shared" si="9"/>
        <v>0</v>
      </c>
    </row>
    <row r="78" spans="2:10">
      <c r="B78" s="16"/>
      <c r="C78" s="51" t="s">
        <v>130</v>
      </c>
      <c r="D78" s="12"/>
      <c r="E78" s="12"/>
      <c r="F78" s="12"/>
      <c r="G78" s="12"/>
      <c r="H78" s="68"/>
      <c r="I78" s="66">
        <f t="shared" si="8"/>
        <v>0</v>
      </c>
      <c r="J78" s="66">
        <f t="shared" si="9"/>
        <v>0</v>
      </c>
    </row>
    <row r="79" spans="2:10">
      <c r="B79" s="16"/>
      <c r="C79" s="51" t="s">
        <v>131</v>
      </c>
      <c r="D79" s="12"/>
      <c r="E79" s="12"/>
      <c r="F79" s="12"/>
      <c r="G79" s="12"/>
      <c r="H79" s="68"/>
      <c r="I79" s="66">
        <f t="shared" si="8"/>
        <v>0</v>
      </c>
      <c r="J79" s="66">
        <f t="shared" si="9"/>
        <v>0</v>
      </c>
    </row>
    <row r="80" spans="2:10">
      <c r="B80" s="16"/>
      <c r="C80" s="51" t="s">
        <v>132</v>
      </c>
      <c r="D80" s="12"/>
      <c r="E80" s="12"/>
      <c r="F80" s="12"/>
      <c r="G80" s="12"/>
      <c r="H80" s="68"/>
      <c r="I80" s="66">
        <f t="shared" si="8"/>
        <v>0</v>
      </c>
      <c r="J80" s="66">
        <f t="shared" si="9"/>
        <v>0</v>
      </c>
    </row>
    <row r="81" spans="2:10">
      <c r="B81" s="16"/>
      <c r="C81" s="51" t="s">
        <v>133</v>
      </c>
      <c r="D81" s="12"/>
      <c r="E81" s="12"/>
      <c r="F81" s="12"/>
      <c r="G81" s="12"/>
      <c r="H81" s="68"/>
      <c r="I81" s="66">
        <f t="shared" si="8"/>
        <v>0</v>
      </c>
      <c r="J81" s="66">
        <f t="shared" si="9"/>
        <v>0</v>
      </c>
    </row>
    <row r="82" spans="2:10">
      <c r="B82" s="16"/>
      <c r="C82" s="51" t="s">
        <v>134</v>
      </c>
      <c r="D82" s="12"/>
      <c r="E82" s="12"/>
      <c r="F82" s="12"/>
      <c r="G82" s="12"/>
      <c r="H82" s="68"/>
      <c r="I82" s="66">
        <f t="shared" si="8"/>
        <v>0</v>
      </c>
      <c r="J82" s="66">
        <f t="shared" si="9"/>
        <v>0</v>
      </c>
    </row>
    <row r="83" spans="2:10">
      <c r="B83" s="52">
        <v>4</v>
      </c>
      <c r="C83" s="53" t="s">
        <v>3</v>
      </c>
      <c r="D83" s="54">
        <f t="shared" ref="D83:E83" si="10">SUM(D84:D95)</f>
        <v>0</v>
      </c>
      <c r="E83" s="54">
        <f t="shared" si="10"/>
        <v>322</v>
      </c>
      <c r="F83" s="54">
        <f t="shared" ref="F83:G83" si="11">SUM(F84:F95)</f>
        <v>50</v>
      </c>
      <c r="G83" s="54">
        <f t="shared" si="11"/>
        <v>208</v>
      </c>
      <c r="H83" s="69"/>
      <c r="I83" s="66">
        <f t="shared" si="8"/>
        <v>50</v>
      </c>
      <c r="J83" s="66">
        <f t="shared" si="9"/>
        <v>530</v>
      </c>
    </row>
    <row r="84" spans="2:10">
      <c r="B84" s="16"/>
      <c r="C84" s="51" t="s">
        <v>135</v>
      </c>
      <c r="D84" s="12">
        <v>0</v>
      </c>
      <c r="E84" s="12">
        <v>222</v>
      </c>
      <c r="F84" s="12">
        <v>0</v>
      </c>
      <c r="G84" s="12">
        <v>0</v>
      </c>
      <c r="H84" s="68"/>
      <c r="I84" s="66">
        <f t="shared" si="8"/>
        <v>0</v>
      </c>
      <c r="J84" s="66">
        <f t="shared" si="9"/>
        <v>222</v>
      </c>
    </row>
    <row r="85" spans="2:10">
      <c r="B85" s="16"/>
      <c r="C85" s="51" t="s">
        <v>136</v>
      </c>
      <c r="D85" s="12">
        <v>0</v>
      </c>
      <c r="E85" s="12">
        <v>100</v>
      </c>
      <c r="F85" s="12">
        <v>50</v>
      </c>
      <c r="G85" s="12">
        <v>50</v>
      </c>
      <c r="H85" s="68"/>
      <c r="I85" s="66">
        <f t="shared" si="8"/>
        <v>50</v>
      </c>
      <c r="J85" s="66">
        <f t="shared" si="9"/>
        <v>150</v>
      </c>
    </row>
    <row r="86" spans="2:10">
      <c r="B86" s="16"/>
      <c r="C86" s="51" t="s">
        <v>137</v>
      </c>
      <c r="D86" s="12"/>
      <c r="E86" s="12"/>
      <c r="F86" s="12"/>
      <c r="G86" s="12"/>
      <c r="H86" s="68"/>
      <c r="I86" s="66">
        <f t="shared" si="8"/>
        <v>0</v>
      </c>
      <c r="J86" s="66">
        <f t="shared" si="9"/>
        <v>0</v>
      </c>
    </row>
    <row r="87" spans="2:10">
      <c r="B87" s="16"/>
      <c r="C87" s="51" t="s">
        <v>138</v>
      </c>
      <c r="D87" s="12"/>
      <c r="E87" s="12"/>
      <c r="F87" s="12"/>
      <c r="G87" s="12"/>
      <c r="H87" s="68"/>
      <c r="I87" s="66">
        <f t="shared" si="8"/>
        <v>0</v>
      </c>
      <c r="J87" s="66">
        <f t="shared" si="9"/>
        <v>0</v>
      </c>
    </row>
    <row r="88" spans="2:10">
      <c r="B88" s="16"/>
      <c r="C88" s="51" t="s">
        <v>139</v>
      </c>
      <c r="D88" s="12"/>
      <c r="E88" s="12"/>
      <c r="F88" s="12"/>
      <c r="G88" s="12"/>
      <c r="H88" s="68"/>
      <c r="I88" s="66">
        <f t="shared" si="8"/>
        <v>0</v>
      </c>
      <c r="J88" s="66">
        <f t="shared" si="9"/>
        <v>0</v>
      </c>
    </row>
    <row r="89" spans="2:10">
      <c r="B89" s="16"/>
      <c r="C89" s="51" t="s">
        <v>140</v>
      </c>
      <c r="D89" s="12"/>
      <c r="E89" s="12"/>
      <c r="F89" s="12"/>
      <c r="G89" s="12"/>
      <c r="H89" s="68"/>
      <c r="I89" s="66">
        <f t="shared" si="8"/>
        <v>0</v>
      </c>
      <c r="J89" s="66">
        <f t="shared" si="9"/>
        <v>0</v>
      </c>
    </row>
    <row r="90" spans="2:10">
      <c r="B90" s="16"/>
      <c r="C90" s="51" t="s">
        <v>141</v>
      </c>
      <c r="D90" s="12"/>
      <c r="E90" s="12"/>
      <c r="F90" s="12"/>
      <c r="G90" s="12"/>
      <c r="H90" s="68"/>
      <c r="I90" s="66">
        <f t="shared" si="8"/>
        <v>0</v>
      </c>
      <c r="J90" s="66">
        <f t="shared" si="9"/>
        <v>0</v>
      </c>
    </row>
    <row r="91" spans="2:10">
      <c r="B91" s="16"/>
      <c r="C91" s="51" t="s">
        <v>142</v>
      </c>
      <c r="D91" s="12"/>
      <c r="E91" s="12"/>
      <c r="F91" s="12"/>
      <c r="G91" s="12"/>
      <c r="H91" s="68"/>
      <c r="I91" s="66">
        <f t="shared" si="8"/>
        <v>0</v>
      </c>
      <c r="J91" s="66">
        <f t="shared" si="9"/>
        <v>0</v>
      </c>
    </row>
    <row r="92" spans="2:10">
      <c r="B92" s="16"/>
      <c r="C92" s="51" t="s">
        <v>143</v>
      </c>
      <c r="D92" s="12"/>
      <c r="E92" s="12"/>
      <c r="F92" s="12"/>
      <c r="G92" s="12"/>
      <c r="H92" s="68"/>
      <c r="I92" s="66">
        <f t="shared" si="8"/>
        <v>0</v>
      </c>
      <c r="J92" s="66">
        <f t="shared" si="9"/>
        <v>0</v>
      </c>
    </row>
    <row r="93" spans="2:10">
      <c r="B93" s="16"/>
      <c r="C93" s="51" t="s">
        <v>144</v>
      </c>
      <c r="D93" s="12"/>
      <c r="E93" s="12"/>
      <c r="F93" s="12"/>
      <c r="G93" s="12"/>
      <c r="H93" s="68"/>
      <c r="I93" s="66">
        <f t="shared" si="8"/>
        <v>0</v>
      </c>
      <c r="J93" s="66">
        <f t="shared" si="9"/>
        <v>0</v>
      </c>
    </row>
    <row r="94" spans="2:10">
      <c r="B94" s="16"/>
      <c r="C94" s="51" t="s">
        <v>145</v>
      </c>
      <c r="D94" s="12"/>
      <c r="E94" s="12"/>
      <c r="F94" s="12"/>
      <c r="G94" s="12"/>
      <c r="H94" s="68"/>
      <c r="I94" s="66">
        <f t="shared" si="8"/>
        <v>0</v>
      </c>
      <c r="J94" s="66">
        <f t="shared" si="9"/>
        <v>0</v>
      </c>
    </row>
    <row r="95" spans="2:10">
      <c r="B95" s="16"/>
      <c r="C95" s="51" t="s">
        <v>146</v>
      </c>
      <c r="D95" s="12">
        <v>0</v>
      </c>
      <c r="E95" s="12">
        <v>0</v>
      </c>
      <c r="F95" s="12">
        <v>0</v>
      </c>
      <c r="G95" s="12">
        <v>158</v>
      </c>
      <c r="H95" s="68"/>
      <c r="I95" s="66">
        <f t="shared" si="8"/>
        <v>0</v>
      </c>
      <c r="J95" s="66">
        <f t="shared" si="9"/>
        <v>158</v>
      </c>
    </row>
    <row r="96" spans="2:10">
      <c r="B96" s="52">
        <v>5</v>
      </c>
      <c r="C96" s="53" t="s">
        <v>4</v>
      </c>
      <c r="D96" s="54">
        <f t="shared" ref="D96:E96" si="12">SUM(D97:D107)</f>
        <v>0</v>
      </c>
      <c r="E96" s="54">
        <f t="shared" si="12"/>
        <v>0</v>
      </c>
      <c r="F96" s="54">
        <f t="shared" ref="F96:G96" si="13">SUM(F97:F107)</f>
        <v>0</v>
      </c>
      <c r="G96" s="54">
        <f t="shared" si="13"/>
        <v>0</v>
      </c>
      <c r="H96" s="69"/>
      <c r="I96" s="66">
        <f t="shared" si="8"/>
        <v>0</v>
      </c>
      <c r="J96" s="66">
        <f t="shared" si="9"/>
        <v>0</v>
      </c>
    </row>
    <row r="97" spans="2:10">
      <c r="B97" s="16"/>
      <c r="C97" s="51" t="s">
        <v>147</v>
      </c>
      <c r="D97" s="12"/>
      <c r="E97" s="12"/>
      <c r="F97" s="12"/>
      <c r="G97" s="12"/>
      <c r="H97" s="68"/>
      <c r="I97" s="66">
        <f t="shared" si="8"/>
        <v>0</v>
      </c>
      <c r="J97" s="66">
        <f t="shared" si="9"/>
        <v>0</v>
      </c>
    </row>
    <row r="98" spans="2:10">
      <c r="B98" s="16"/>
      <c r="C98" s="51" t="s">
        <v>148</v>
      </c>
      <c r="D98" s="12"/>
      <c r="E98" s="12"/>
      <c r="F98" s="12"/>
      <c r="G98" s="12"/>
      <c r="H98" s="68"/>
      <c r="I98" s="66">
        <f t="shared" si="8"/>
        <v>0</v>
      </c>
      <c r="J98" s="66">
        <f t="shared" si="9"/>
        <v>0</v>
      </c>
    </row>
    <row r="99" spans="2:10">
      <c r="B99" s="16"/>
      <c r="C99" s="51" t="s">
        <v>149</v>
      </c>
      <c r="D99" s="12"/>
      <c r="E99" s="12"/>
      <c r="F99" s="12"/>
      <c r="G99" s="12"/>
      <c r="H99" s="68"/>
      <c r="I99" s="66">
        <f t="shared" si="8"/>
        <v>0</v>
      </c>
      <c r="J99" s="66">
        <f t="shared" si="9"/>
        <v>0</v>
      </c>
    </row>
    <row r="100" spans="2:10">
      <c r="B100" s="16"/>
      <c r="C100" s="51" t="s">
        <v>150</v>
      </c>
      <c r="D100" s="12"/>
      <c r="E100" s="12"/>
      <c r="F100" s="12"/>
      <c r="G100" s="12"/>
      <c r="H100" s="68"/>
      <c r="I100" s="66">
        <f t="shared" si="8"/>
        <v>0</v>
      </c>
      <c r="J100" s="66">
        <f t="shared" si="9"/>
        <v>0</v>
      </c>
    </row>
    <row r="101" spans="2:10">
      <c r="B101" s="16"/>
      <c r="C101" s="51" t="s">
        <v>151</v>
      </c>
      <c r="D101" s="12"/>
      <c r="E101" s="12"/>
      <c r="F101" s="12"/>
      <c r="G101" s="12"/>
      <c r="H101" s="68"/>
      <c r="I101" s="66">
        <f t="shared" si="8"/>
        <v>0</v>
      </c>
      <c r="J101" s="66">
        <f t="shared" si="9"/>
        <v>0</v>
      </c>
    </row>
    <row r="102" spans="2:10">
      <c r="B102" s="16"/>
      <c r="C102" s="51" t="s">
        <v>152</v>
      </c>
      <c r="D102" s="12"/>
      <c r="E102" s="12"/>
      <c r="F102" s="12"/>
      <c r="G102" s="12"/>
      <c r="H102" s="68"/>
      <c r="I102" s="66">
        <f t="shared" si="8"/>
        <v>0</v>
      </c>
      <c r="J102" s="66">
        <f t="shared" si="9"/>
        <v>0</v>
      </c>
    </row>
    <row r="103" spans="2:10">
      <c r="B103" s="16"/>
      <c r="C103" s="51" t="s">
        <v>153</v>
      </c>
      <c r="D103" s="12"/>
      <c r="E103" s="12"/>
      <c r="F103" s="12"/>
      <c r="G103" s="12"/>
      <c r="H103" s="68"/>
      <c r="I103" s="66">
        <f t="shared" si="8"/>
        <v>0</v>
      </c>
      <c r="J103" s="66">
        <f t="shared" si="9"/>
        <v>0</v>
      </c>
    </row>
    <row r="104" spans="2:10">
      <c r="B104" s="16"/>
      <c r="C104" s="51" t="s">
        <v>154</v>
      </c>
      <c r="D104" s="12"/>
      <c r="E104" s="12"/>
      <c r="F104" s="12"/>
      <c r="G104" s="12"/>
      <c r="H104" s="68"/>
      <c r="I104" s="66">
        <f t="shared" si="8"/>
        <v>0</v>
      </c>
      <c r="J104" s="66">
        <f t="shared" si="9"/>
        <v>0</v>
      </c>
    </row>
    <row r="105" spans="2:10">
      <c r="B105" s="16"/>
      <c r="C105" s="51" t="s">
        <v>155</v>
      </c>
      <c r="D105" s="12"/>
      <c r="E105" s="12"/>
      <c r="F105" s="12"/>
      <c r="G105" s="12"/>
      <c r="H105" s="68"/>
      <c r="I105" s="66">
        <f t="shared" si="8"/>
        <v>0</v>
      </c>
      <c r="J105" s="66">
        <f t="shared" si="9"/>
        <v>0</v>
      </c>
    </row>
    <row r="106" spans="2:10">
      <c r="B106" s="16"/>
      <c r="C106" s="51" t="s">
        <v>156</v>
      </c>
      <c r="D106" s="12"/>
      <c r="E106" s="12"/>
      <c r="F106" s="12"/>
      <c r="G106" s="12"/>
      <c r="H106" s="68"/>
      <c r="I106" s="66">
        <f t="shared" si="8"/>
        <v>0</v>
      </c>
      <c r="J106" s="66">
        <f t="shared" si="9"/>
        <v>0</v>
      </c>
    </row>
    <row r="107" spans="2:10">
      <c r="B107" s="16"/>
      <c r="C107" s="51" t="s">
        <v>157</v>
      </c>
      <c r="D107" s="12"/>
      <c r="E107" s="12"/>
      <c r="F107" s="12"/>
      <c r="G107" s="12"/>
      <c r="H107" s="68"/>
      <c r="I107" s="66">
        <f t="shared" si="8"/>
        <v>0</v>
      </c>
      <c r="J107" s="66">
        <f t="shared" si="9"/>
        <v>0</v>
      </c>
    </row>
    <row r="108" spans="2:10">
      <c r="B108" s="52">
        <v>6</v>
      </c>
      <c r="C108" s="53" t="s">
        <v>5</v>
      </c>
      <c r="D108" s="54">
        <f t="shared" ref="D108:E108" si="14">SUM(D109:D125)</f>
        <v>0</v>
      </c>
      <c r="E108" s="54">
        <f t="shared" si="14"/>
        <v>1928</v>
      </c>
      <c r="F108" s="54">
        <f t="shared" ref="F108:G108" si="15">SUM(F109:F125)</f>
        <v>0</v>
      </c>
      <c r="G108" s="54">
        <f t="shared" si="15"/>
        <v>0</v>
      </c>
      <c r="H108" s="69"/>
      <c r="I108" s="66">
        <f t="shared" si="8"/>
        <v>0</v>
      </c>
      <c r="J108" s="66">
        <f t="shared" si="9"/>
        <v>1928</v>
      </c>
    </row>
    <row r="109" spans="2:10">
      <c r="B109" s="16"/>
      <c r="C109" s="51" t="s">
        <v>158</v>
      </c>
      <c r="D109" s="12"/>
      <c r="E109" s="12"/>
      <c r="F109" s="12"/>
      <c r="G109" s="12"/>
      <c r="H109" s="68"/>
      <c r="I109" s="66">
        <f t="shared" si="8"/>
        <v>0</v>
      </c>
      <c r="J109" s="66">
        <f t="shared" si="9"/>
        <v>0</v>
      </c>
    </row>
    <row r="110" spans="2:10">
      <c r="B110" s="16"/>
      <c r="C110" s="51" t="s">
        <v>159</v>
      </c>
      <c r="D110" s="12"/>
      <c r="E110" s="12"/>
      <c r="F110" s="12"/>
      <c r="G110" s="12"/>
      <c r="H110" s="68"/>
      <c r="I110" s="66">
        <f t="shared" si="8"/>
        <v>0</v>
      </c>
      <c r="J110" s="66">
        <f t="shared" si="9"/>
        <v>0</v>
      </c>
    </row>
    <row r="111" spans="2:10">
      <c r="B111" s="16"/>
      <c r="C111" s="51" t="s">
        <v>160</v>
      </c>
      <c r="D111" s="12"/>
      <c r="E111" s="12"/>
      <c r="F111" s="12"/>
      <c r="G111" s="12"/>
      <c r="H111" s="68"/>
      <c r="I111" s="66">
        <f t="shared" si="8"/>
        <v>0</v>
      </c>
      <c r="J111" s="66">
        <f t="shared" si="9"/>
        <v>0</v>
      </c>
    </row>
    <row r="112" spans="2:10">
      <c r="B112" s="16"/>
      <c r="C112" s="51" t="s">
        <v>161</v>
      </c>
      <c r="D112" s="12"/>
      <c r="E112" s="12"/>
      <c r="F112" s="12"/>
      <c r="G112" s="12"/>
      <c r="H112" s="68"/>
      <c r="I112" s="66">
        <f t="shared" si="8"/>
        <v>0</v>
      </c>
      <c r="J112" s="66">
        <f t="shared" si="9"/>
        <v>0</v>
      </c>
    </row>
    <row r="113" spans="2:10">
      <c r="B113" s="16"/>
      <c r="C113" s="51" t="s">
        <v>162</v>
      </c>
      <c r="D113" s="12">
        <v>0</v>
      </c>
      <c r="E113" s="12">
        <v>787</v>
      </c>
      <c r="F113" s="12">
        <v>0</v>
      </c>
      <c r="G113" s="12">
        <v>0</v>
      </c>
      <c r="H113" s="68"/>
      <c r="I113" s="66">
        <f t="shared" si="8"/>
        <v>0</v>
      </c>
      <c r="J113" s="66">
        <f t="shared" si="9"/>
        <v>787</v>
      </c>
    </row>
    <row r="114" spans="2:10">
      <c r="B114" s="16"/>
      <c r="C114" s="51" t="s">
        <v>163</v>
      </c>
      <c r="D114" s="12"/>
      <c r="E114" s="12"/>
      <c r="F114" s="12"/>
      <c r="G114" s="12"/>
      <c r="H114" s="68"/>
      <c r="I114" s="66">
        <f t="shared" si="8"/>
        <v>0</v>
      </c>
      <c r="J114" s="66">
        <f t="shared" si="9"/>
        <v>0</v>
      </c>
    </row>
    <row r="115" spans="2:10">
      <c r="B115" s="16"/>
      <c r="C115" s="51" t="s">
        <v>164</v>
      </c>
      <c r="D115" s="12"/>
      <c r="E115" s="12"/>
      <c r="F115" s="12"/>
      <c r="G115" s="12"/>
      <c r="H115" s="68"/>
      <c r="I115" s="66">
        <f t="shared" si="8"/>
        <v>0</v>
      </c>
      <c r="J115" s="66">
        <f t="shared" si="9"/>
        <v>0</v>
      </c>
    </row>
    <row r="116" spans="2:10">
      <c r="B116" s="16"/>
      <c r="C116" s="51" t="s">
        <v>165</v>
      </c>
      <c r="D116" s="12"/>
      <c r="E116" s="12"/>
      <c r="F116" s="12"/>
      <c r="G116" s="12"/>
      <c r="H116" s="68"/>
      <c r="I116" s="66">
        <f t="shared" si="8"/>
        <v>0</v>
      </c>
      <c r="J116" s="66">
        <f t="shared" si="9"/>
        <v>0</v>
      </c>
    </row>
    <row r="117" spans="2:10">
      <c r="B117" s="16"/>
      <c r="C117" s="51" t="s">
        <v>166</v>
      </c>
      <c r="D117" s="12"/>
      <c r="E117" s="12"/>
      <c r="F117" s="12"/>
      <c r="G117" s="12"/>
      <c r="H117" s="68"/>
      <c r="I117" s="66">
        <f t="shared" si="8"/>
        <v>0</v>
      </c>
      <c r="J117" s="66">
        <f t="shared" si="9"/>
        <v>0</v>
      </c>
    </row>
    <row r="118" spans="2:10">
      <c r="B118" s="16"/>
      <c r="C118" s="51" t="s">
        <v>167</v>
      </c>
      <c r="D118" s="12"/>
      <c r="E118" s="12"/>
      <c r="F118" s="12"/>
      <c r="G118" s="12"/>
      <c r="H118" s="68"/>
      <c r="I118" s="66">
        <f t="shared" si="8"/>
        <v>0</v>
      </c>
      <c r="J118" s="66">
        <f t="shared" si="9"/>
        <v>0</v>
      </c>
    </row>
    <row r="119" spans="2:10">
      <c r="B119" s="16"/>
      <c r="C119" s="51" t="s">
        <v>168</v>
      </c>
      <c r="D119" s="12"/>
      <c r="E119" s="12"/>
      <c r="F119" s="12"/>
      <c r="G119" s="12"/>
      <c r="H119" s="68"/>
      <c r="I119" s="66">
        <f t="shared" si="8"/>
        <v>0</v>
      </c>
      <c r="J119" s="66">
        <f t="shared" si="9"/>
        <v>0</v>
      </c>
    </row>
    <row r="120" spans="2:10">
      <c r="B120" s="16"/>
      <c r="C120" s="51" t="s">
        <v>169</v>
      </c>
      <c r="D120" s="12">
        <v>0</v>
      </c>
      <c r="E120" s="12">
        <v>628</v>
      </c>
      <c r="F120" s="12">
        <v>0</v>
      </c>
      <c r="G120" s="12">
        <v>0</v>
      </c>
      <c r="H120" s="68"/>
      <c r="I120" s="66">
        <f t="shared" si="8"/>
        <v>0</v>
      </c>
      <c r="J120" s="66">
        <f t="shared" si="9"/>
        <v>628</v>
      </c>
    </row>
    <row r="121" spans="2:10">
      <c r="B121" s="16"/>
      <c r="C121" s="51" t="s">
        <v>170</v>
      </c>
      <c r="D121" s="12">
        <v>0</v>
      </c>
      <c r="E121" s="12">
        <v>105</v>
      </c>
      <c r="F121" s="12">
        <v>0</v>
      </c>
      <c r="G121" s="12">
        <v>0</v>
      </c>
      <c r="H121" s="68"/>
      <c r="I121" s="66">
        <f t="shared" si="8"/>
        <v>0</v>
      </c>
      <c r="J121" s="66">
        <f t="shared" si="9"/>
        <v>105</v>
      </c>
    </row>
    <row r="122" spans="2:10">
      <c r="B122" s="16"/>
      <c r="C122" s="51" t="s">
        <v>171</v>
      </c>
      <c r="D122" s="12">
        <v>0</v>
      </c>
      <c r="E122" s="12">
        <v>408</v>
      </c>
      <c r="F122" s="12">
        <v>0</v>
      </c>
      <c r="G122" s="12">
        <v>0</v>
      </c>
      <c r="H122" s="68"/>
      <c r="I122" s="66">
        <f t="shared" si="8"/>
        <v>0</v>
      </c>
      <c r="J122" s="66">
        <f t="shared" si="9"/>
        <v>408</v>
      </c>
    </row>
    <row r="123" spans="2:10">
      <c r="B123" s="16"/>
      <c r="C123" s="51" t="s">
        <v>172</v>
      </c>
      <c r="D123" s="12"/>
      <c r="E123" s="12"/>
      <c r="F123" s="12"/>
      <c r="G123" s="12"/>
      <c r="H123" s="68"/>
      <c r="I123" s="66">
        <f t="shared" si="8"/>
        <v>0</v>
      </c>
      <c r="J123" s="66">
        <f t="shared" si="9"/>
        <v>0</v>
      </c>
    </row>
    <row r="124" spans="2:10">
      <c r="B124" s="16"/>
      <c r="C124" s="51" t="s">
        <v>173</v>
      </c>
      <c r="D124" s="12"/>
      <c r="E124" s="12"/>
      <c r="F124" s="12"/>
      <c r="G124" s="12"/>
      <c r="H124" s="68"/>
      <c r="I124" s="66">
        <f t="shared" si="8"/>
        <v>0</v>
      </c>
      <c r="J124" s="66">
        <f t="shared" si="9"/>
        <v>0</v>
      </c>
    </row>
    <row r="125" spans="2:10">
      <c r="B125" s="16"/>
      <c r="C125" s="51" t="s">
        <v>174</v>
      </c>
      <c r="D125" s="12"/>
      <c r="E125" s="12"/>
      <c r="F125" s="12"/>
      <c r="G125" s="12"/>
      <c r="H125" s="68"/>
      <c r="I125" s="66">
        <f t="shared" si="8"/>
        <v>0</v>
      </c>
      <c r="J125" s="66">
        <f t="shared" si="9"/>
        <v>0</v>
      </c>
    </row>
    <row r="126" spans="2:10">
      <c r="B126" s="52">
        <v>7</v>
      </c>
      <c r="C126" s="53" t="s">
        <v>6</v>
      </c>
      <c r="D126" s="54">
        <f t="shared" ref="D126:E126" si="16">SUM(D127:D136)</f>
        <v>0</v>
      </c>
      <c r="E126" s="54">
        <f t="shared" si="16"/>
        <v>1305</v>
      </c>
      <c r="F126" s="54">
        <f t="shared" ref="F126:G126" si="17">SUM(F127:F136)</f>
        <v>0</v>
      </c>
      <c r="G126" s="54">
        <f t="shared" si="17"/>
        <v>0</v>
      </c>
      <c r="H126" s="69"/>
      <c r="I126" s="66">
        <f t="shared" si="8"/>
        <v>0</v>
      </c>
      <c r="J126" s="66">
        <f t="shared" si="9"/>
        <v>1305</v>
      </c>
    </row>
    <row r="127" spans="2:10">
      <c r="B127" s="16"/>
      <c r="C127" s="51" t="s">
        <v>184</v>
      </c>
      <c r="D127" s="12"/>
      <c r="E127" s="12"/>
      <c r="F127" s="12"/>
      <c r="G127" s="12"/>
      <c r="H127" s="68"/>
      <c r="I127" s="66">
        <f t="shared" si="8"/>
        <v>0</v>
      </c>
      <c r="J127" s="66">
        <f t="shared" si="9"/>
        <v>0</v>
      </c>
    </row>
    <row r="128" spans="2:10">
      <c r="B128" s="16"/>
      <c r="C128" s="51" t="s">
        <v>175</v>
      </c>
      <c r="D128" s="12">
        <v>0</v>
      </c>
      <c r="E128" s="12">
        <v>803</v>
      </c>
      <c r="F128" s="12">
        <v>0</v>
      </c>
      <c r="G128" s="12">
        <v>0</v>
      </c>
      <c r="H128" s="68"/>
      <c r="I128" s="66">
        <f t="shared" si="8"/>
        <v>0</v>
      </c>
      <c r="J128" s="66">
        <f t="shared" si="9"/>
        <v>803</v>
      </c>
    </row>
    <row r="129" spans="2:10">
      <c r="B129" s="16"/>
      <c r="C129" s="51" t="s">
        <v>176</v>
      </c>
      <c r="D129" s="12"/>
      <c r="E129" s="12"/>
      <c r="F129" s="12"/>
      <c r="G129" s="12"/>
      <c r="H129" s="68"/>
      <c r="I129" s="66">
        <f t="shared" si="8"/>
        <v>0</v>
      </c>
      <c r="J129" s="66">
        <f t="shared" si="9"/>
        <v>0</v>
      </c>
    </row>
    <row r="130" spans="2:10">
      <c r="B130" s="16"/>
      <c r="C130" s="51" t="s">
        <v>177</v>
      </c>
      <c r="D130" s="12"/>
      <c r="E130" s="12"/>
      <c r="F130" s="12"/>
      <c r="G130" s="12"/>
      <c r="H130" s="68"/>
      <c r="I130" s="66">
        <f t="shared" si="8"/>
        <v>0</v>
      </c>
      <c r="J130" s="66">
        <f t="shared" si="9"/>
        <v>0</v>
      </c>
    </row>
    <row r="131" spans="2:10">
      <c r="B131" s="16"/>
      <c r="C131" s="51" t="s">
        <v>178</v>
      </c>
      <c r="D131" s="12"/>
      <c r="E131" s="12"/>
      <c r="F131" s="12"/>
      <c r="G131" s="12"/>
      <c r="H131" s="68"/>
      <c r="I131" s="66">
        <f t="shared" si="8"/>
        <v>0</v>
      </c>
      <c r="J131" s="66">
        <f t="shared" si="9"/>
        <v>0</v>
      </c>
    </row>
    <row r="132" spans="2:10">
      <c r="B132" s="16"/>
      <c r="C132" s="51" t="s">
        <v>179</v>
      </c>
      <c r="D132" s="12"/>
      <c r="E132" s="12"/>
      <c r="F132" s="12"/>
      <c r="G132" s="12"/>
      <c r="H132" s="68"/>
      <c r="I132" s="66">
        <f t="shared" si="8"/>
        <v>0</v>
      </c>
      <c r="J132" s="66">
        <f t="shared" si="9"/>
        <v>0</v>
      </c>
    </row>
    <row r="133" spans="2:10">
      <c r="B133" s="16"/>
      <c r="C133" s="51" t="s">
        <v>180</v>
      </c>
      <c r="D133" s="12"/>
      <c r="E133" s="12"/>
      <c r="F133" s="12"/>
      <c r="G133" s="12"/>
      <c r="H133" s="68"/>
      <c r="I133" s="66">
        <f t="shared" si="8"/>
        <v>0</v>
      </c>
      <c r="J133" s="66">
        <f t="shared" si="9"/>
        <v>0</v>
      </c>
    </row>
    <row r="134" spans="2:10">
      <c r="B134" s="16"/>
      <c r="C134" s="51" t="s">
        <v>181</v>
      </c>
      <c r="D134" s="12"/>
      <c r="E134" s="12"/>
      <c r="F134" s="12"/>
      <c r="G134" s="12"/>
      <c r="H134" s="68"/>
      <c r="I134" s="66">
        <f t="shared" ref="I134:I197" si="18">D134+F134</f>
        <v>0</v>
      </c>
      <c r="J134" s="66">
        <f t="shared" ref="J134:J197" si="19">E134+G134</f>
        <v>0</v>
      </c>
    </row>
    <row r="135" spans="2:10">
      <c r="B135" s="16"/>
      <c r="C135" s="51" t="s">
        <v>182</v>
      </c>
      <c r="D135" s="12">
        <v>0</v>
      </c>
      <c r="E135" s="12">
        <v>502</v>
      </c>
      <c r="F135" s="12">
        <v>0</v>
      </c>
      <c r="G135" s="12">
        <v>0</v>
      </c>
      <c r="H135" s="68"/>
      <c r="I135" s="66">
        <f t="shared" si="18"/>
        <v>0</v>
      </c>
      <c r="J135" s="66">
        <f t="shared" si="19"/>
        <v>502</v>
      </c>
    </row>
    <row r="136" spans="2:10">
      <c r="B136" s="16"/>
      <c r="C136" s="51" t="s">
        <v>183</v>
      </c>
      <c r="D136" s="12"/>
      <c r="E136" s="12"/>
      <c r="F136" s="12"/>
      <c r="G136" s="12"/>
      <c r="H136" s="68"/>
      <c r="I136" s="66">
        <f t="shared" si="18"/>
        <v>0</v>
      </c>
      <c r="J136" s="66">
        <f t="shared" si="19"/>
        <v>0</v>
      </c>
    </row>
    <row r="137" spans="2:10">
      <c r="B137" s="52">
        <v>8</v>
      </c>
      <c r="C137" s="53" t="s">
        <v>7</v>
      </c>
      <c r="D137" s="54">
        <f t="shared" ref="D137:E137" si="20">SUM(D138:D152)</f>
        <v>0</v>
      </c>
      <c r="E137" s="54">
        <f t="shared" si="20"/>
        <v>1200</v>
      </c>
      <c r="F137" s="54">
        <f t="shared" ref="F137:G137" si="21">SUM(F138:F152)</f>
        <v>50</v>
      </c>
      <c r="G137" s="54">
        <f t="shared" si="21"/>
        <v>652</v>
      </c>
      <c r="H137" s="69"/>
      <c r="I137" s="66">
        <f t="shared" si="18"/>
        <v>50</v>
      </c>
      <c r="J137" s="66">
        <f t="shared" si="19"/>
        <v>1852</v>
      </c>
    </row>
    <row r="138" spans="2:10">
      <c r="B138" s="16"/>
      <c r="C138" s="51" t="s">
        <v>185</v>
      </c>
      <c r="D138" s="12">
        <v>0</v>
      </c>
      <c r="E138" s="12">
        <v>0</v>
      </c>
      <c r="F138" s="12">
        <v>50</v>
      </c>
      <c r="G138" s="12">
        <v>267</v>
      </c>
      <c r="H138" s="68"/>
      <c r="I138" s="66">
        <f t="shared" si="18"/>
        <v>50</v>
      </c>
      <c r="J138" s="66">
        <f t="shared" si="19"/>
        <v>267</v>
      </c>
    </row>
    <row r="139" spans="2:10">
      <c r="B139" s="16"/>
      <c r="C139" s="51" t="s">
        <v>186</v>
      </c>
      <c r="D139" s="12"/>
      <c r="E139" s="12"/>
      <c r="F139" s="12"/>
      <c r="G139" s="12"/>
      <c r="H139" s="68"/>
      <c r="I139" s="66">
        <f t="shared" si="18"/>
        <v>0</v>
      </c>
      <c r="J139" s="66">
        <f t="shared" si="19"/>
        <v>0</v>
      </c>
    </row>
    <row r="140" spans="2:10">
      <c r="B140" s="16"/>
      <c r="C140" s="51" t="s">
        <v>187</v>
      </c>
      <c r="D140" s="12"/>
      <c r="E140" s="12"/>
      <c r="F140" s="12"/>
      <c r="G140" s="12"/>
      <c r="H140" s="68"/>
      <c r="I140" s="66">
        <f t="shared" si="18"/>
        <v>0</v>
      </c>
      <c r="J140" s="66">
        <f t="shared" si="19"/>
        <v>0</v>
      </c>
    </row>
    <row r="141" spans="2:10">
      <c r="B141" s="16"/>
      <c r="C141" s="51" t="s">
        <v>188</v>
      </c>
      <c r="D141" s="12"/>
      <c r="E141" s="12"/>
      <c r="F141" s="12"/>
      <c r="G141" s="12"/>
      <c r="H141" s="68"/>
      <c r="I141" s="66">
        <f t="shared" si="18"/>
        <v>0</v>
      </c>
      <c r="J141" s="66">
        <f t="shared" si="19"/>
        <v>0</v>
      </c>
    </row>
    <row r="142" spans="2:10">
      <c r="B142" s="16"/>
      <c r="C142" s="51" t="s">
        <v>189</v>
      </c>
      <c r="D142" s="12"/>
      <c r="E142" s="12"/>
      <c r="F142" s="12"/>
      <c r="G142" s="12"/>
      <c r="H142" s="68"/>
      <c r="I142" s="66">
        <f t="shared" si="18"/>
        <v>0</v>
      </c>
      <c r="J142" s="66">
        <f t="shared" si="19"/>
        <v>0</v>
      </c>
    </row>
    <row r="143" spans="2:10">
      <c r="B143" s="16"/>
      <c r="C143" s="51" t="s">
        <v>190</v>
      </c>
      <c r="D143" s="12">
        <v>0</v>
      </c>
      <c r="E143" s="12">
        <v>478</v>
      </c>
      <c r="F143" s="12">
        <v>0</v>
      </c>
      <c r="G143" s="12">
        <v>0</v>
      </c>
      <c r="H143" s="68"/>
      <c r="I143" s="66">
        <f t="shared" si="18"/>
        <v>0</v>
      </c>
      <c r="J143" s="66">
        <f t="shared" si="19"/>
        <v>478</v>
      </c>
    </row>
    <row r="144" spans="2:10">
      <c r="B144" s="16"/>
      <c r="C144" s="51" t="s">
        <v>191</v>
      </c>
      <c r="D144" s="12"/>
      <c r="E144" s="12"/>
      <c r="F144" s="12"/>
      <c r="G144" s="12"/>
      <c r="H144" s="68"/>
      <c r="I144" s="66">
        <f t="shared" si="18"/>
        <v>0</v>
      </c>
      <c r="J144" s="66">
        <f t="shared" si="19"/>
        <v>0</v>
      </c>
    </row>
    <row r="145" spans="2:10">
      <c r="B145" s="16"/>
      <c r="C145" s="51" t="s">
        <v>192</v>
      </c>
      <c r="D145" s="12"/>
      <c r="E145" s="12"/>
      <c r="F145" s="12"/>
      <c r="G145" s="12"/>
      <c r="H145" s="68"/>
      <c r="I145" s="66">
        <f t="shared" si="18"/>
        <v>0</v>
      </c>
      <c r="J145" s="66">
        <f t="shared" si="19"/>
        <v>0</v>
      </c>
    </row>
    <row r="146" spans="2:10">
      <c r="B146" s="16"/>
      <c r="C146" s="51" t="s">
        <v>193</v>
      </c>
      <c r="D146" s="12"/>
      <c r="E146" s="12"/>
      <c r="F146" s="12"/>
      <c r="G146" s="12"/>
      <c r="H146" s="68"/>
      <c r="I146" s="66">
        <f t="shared" si="18"/>
        <v>0</v>
      </c>
      <c r="J146" s="66">
        <f t="shared" si="19"/>
        <v>0</v>
      </c>
    </row>
    <row r="147" spans="2:10">
      <c r="B147" s="16"/>
      <c r="C147" s="51" t="s">
        <v>194</v>
      </c>
      <c r="D147" s="12">
        <v>0</v>
      </c>
      <c r="E147" s="12">
        <v>356</v>
      </c>
      <c r="F147" s="12">
        <v>0</v>
      </c>
      <c r="G147" s="12">
        <v>0</v>
      </c>
      <c r="H147" s="68"/>
      <c r="I147" s="66">
        <f t="shared" si="18"/>
        <v>0</v>
      </c>
      <c r="J147" s="66">
        <f t="shared" si="19"/>
        <v>356</v>
      </c>
    </row>
    <row r="148" spans="2:10">
      <c r="B148" s="16"/>
      <c r="C148" s="51" t="s">
        <v>195</v>
      </c>
      <c r="D148" s="12"/>
      <c r="E148" s="12"/>
      <c r="F148" s="12"/>
      <c r="G148" s="12"/>
      <c r="H148" s="68"/>
      <c r="I148" s="66">
        <f t="shared" si="18"/>
        <v>0</v>
      </c>
      <c r="J148" s="66">
        <f t="shared" si="19"/>
        <v>0</v>
      </c>
    </row>
    <row r="149" spans="2:10">
      <c r="B149" s="16"/>
      <c r="C149" s="51" t="s">
        <v>196</v>
      </c>
      <c r="D149" s="12"/>
      <c r="E149" s="12"/>
      <c r="F149" s="12"/>
      <c r="G149" s="12"/>
      <c r="H149" s="68"/>
      <c r="I149" s="66">
        <f t="shared" si="18"/>
        <v>0</v>
      </c>
      <c r="J149" s="66">
        <f t="shared" si="19"/>
        <v>0</v>
      </c>
    </row>
    <row r="150" spans="2:10">
      <c r="B150" s="16"/>
      <c r="C150" s="51" t="s">
        <v>197</v>
      </c>
      <c r="D150" s="12">
        <v>0</v>
      </c>
      <c r="E150" s="12">
        <v>0</v>
      </c>
      <c r="F150" s="12">
        <v>0</v>
      </c>
      <c r="G150" s="12">
        <v>385</v>
      </c>
      <c r="H150" s="68"/>
      <c r="I150" s="66">
        <f t="shared" si="18"/>
        <v>0</v>
      </c>
      <c r="J150" s="66">
        <f t="shared" si="19"/>
        <v>385</v>
      </c>
    </row>
    <row r="151" spans="2:10">
      <c r="B151" s="16"/>
      <c r="C151" s="51" t="s">
        <v>198</v>
      </c>
      <c r="D151" s="12"/>
      <c r="E151" s="12"/>
      <c r="F151" s="12"/>
      <c r="G151" s="12"/>
      <c r="H151" s="68"/>
      <c r="I151" s="66">
        <f t="shared" si="18"/>
        <v>0</v>
      </c>
      <c r="J151" s="66">
        <f t="shared" si="19"/>
        <v>0</v>
      </c>
    </row>
    <row r="152" spans="2:10">
      <c r="B152" s="16"/>
      <c r="C152" s="51" t="s">
        <v>199</v>
      </c>
      <c r="D152" s="12">
        <v>0</v>
      </c>
      <c r="E152" s="12">
        <v>366</v>
      </c>
      <c r="F152" s="12">
        <v>0</v>
      </c>
      <c r="G152" s="12">
        <v>0</v>
      </c>
      <c r="H152" s="68"/>
      <c r="I152" s="66">
        <f t="shared" si="18"/>
        <v>0</v>
      </c>
      <c r="J152" s="66">
        <f t="shared" si="19"/>
        <v>366</v>
      </c>
    </row>
    <row r="153" spans="2:10">
      <c r="B153" s="52">
        <v>9</v>
      </c>
      <c r="C153" s="53" t="s">
        <v>8</v>
      </c>
      <c r="D153" s="54">
        <f t="shared" ref="D153:E153" si="22">SUM(D154:D160)</f>
        <v>81</v>
      </c>
      <c r="E153" s="54">
        <f t="shared" si="22"/>
        <v>0</v>
      </c>
      <c r="F153" s="54">
        <f t="shared" ref="F153:G153" si="23">SUM(F154:F160)</f>
        <v>0</v>
      </c>
      <c r="G153" s="54">
        <f t="shared" si="23"/>
        <v>0</v>
      </c>
      <c r="H153" s="69"/>
      <c r="I153" s="66">
        <f t="shared" si="18"/>
        <v>81</v>
      </c>
      <c r="J153" s="66">
        <f t="shared" si="19"/>
        <v>0</v>
      </c>
    </row>
    <row r="154" spans="2:10">
      <c r="B154" s="16"/>
      <c r="C154" s="51" t="s">
        <v>200</v>
      </c>
      <c r="D154" s="12">
        <v>81</v>
      </c>
      <c r="E154" s="12">
        <v>0</v>
      </c>
      <c r="F154" s="12">
        <v>0</v>
      </c>
      <c r="G154" s="12">
        <v>0</v>
      </c>
      <c r="H154" s="68">
        <v>2</v>
      </c>
      <c r="I154" s="66">
        <f t="shared" si="18"/>
        <v>81</v>
      </c>
      <c r="J154" s="66">
        <f t="shared" si="19"/>
        <v>0</v>
      </c>
    </row>
    <row r="155" spans="2:10">
      <c r="B155" s="16"/>
      <c r="C155" s="51" t="s">
        <v>201</v>
      </c>
      <c r="D155" s="12"/>
      <c r="E155" s="12"/>
      <c r="F155" s="12"/>
      <c r="G155" s="12"/>
      <c r="H155" s="68"/>
      <c r="I155" s="66">
        <f t="shared" si="18"/>
        <v>0</v>
      </c>
      <c r="J155" s="66">
        <f t="shared" si="19"/>
        <v>0</v>
      </c>
    </row>
    <row r="156" spans="2:10">
      <c r="B156" s="16"/>
      <c r="C156" s="51" t="s">
        <v>202</v>
      </c>
      <c r="D156" s="12"/>
      <c r="E156" s="12"/>
      <c r="F156" s="12"/>
      <c r="G156" s="12"/>
      <c r="H156" s="68"/>
      <c r="I156" s="66">
        <f t="shared" si="18"/>
        <v>0</v>
      </c>
      <c r="J156" s="66">
        <f t="shared" si="19"/>
        <v>0</v>
      </c>
    </row>
    <row r="157" spans="2:10">
      <c r="B157" s="16"/>
      <c r="C157" s="51" t="s">
        <v>203</v>
      </c>
      <c r="D157" s="12"/>
      <c r="E157" s="12"/>
      <c r="F157" s="12"/>
      <c r="G157" s="12"/>
      <c r="H157" s="68"/>
      <c r="I157" s="66">
        <f t="shared" si="18"/>
        <v>0</v>
      </c>
      <c r="J157" s="66">
        <f t="shared" si="19"/>
        <v>0</v>
      </c>
    </row>
    <row r="158" spans="2:10">
      <c r="B158" s="16"/>
      <c r="C158" s="51" t="s">
        <v>204</v>
      </c>
      <c r="D158" s="12"/>
      <c r="E158" s="12"/>
      <c r="F158" s="12"/>
      <c r="G158" s="12"/>
      <c r="H158" s="68"/>
      <c r="I158" s="66">
        <f t="shared" si="18"/>
        <v>0</v>
      </c>
      <c r="J158" s="66">
        <f t="shared" si="19"/>
        <v>0</v>
      </c>
    </row>
    <row r="159" spans="2:10">
      <c r="B159" s="16"/>
      <c r="C159" s="51" t="s">
        <v>205</v>
      </c>
      <c r="D159" s="12"/>
      <c r="E159" s="12"/>
      <c r="F159" s="12"/>
      <c r="G159" s="12"/>
      <c r="H159" s="68"/>
      <c r="I159" s="66">
        <f t="shared" si="18"/>
        <v>0</v>
      </c>
      <c r="J159" s="66">
        <f t="shared" si="19"/>
        <v>0</v>
      </c>
    </row>
    <row r="160" spans="2:10">
      <c r="B160" s="16"/>
      <c r="C160" s="51" t="s">
        <v>206</v>
      </c>
      <c r="D160" s="12"/>
      <c r="E160" s="12"/>
      <c r="F160" s="12"/>
      <c r="G160" s="12"/>
      <c r="H160" s="68"/>
      <c r="I160" s="66">
        <f t="shared" si="18"/>
        <v>0</v>
      </c>
      <c r="J160" s="66">
        <f t="shared" si="19"/>
        <v>0</v>
      </c>
    </row>
    <row r="161" spans="2:10">
      <c r="B161" s="52">
        <v>10</v>
      </c>
      <c r="C161" s="53" t="s">
        <v>9</v>
      </c>
      <c r="D161" s="54">
        <f t="shared" ref="D161:E161" si="24">SUM(D162:D168)</f>
        <v>0</v>
      </c>
      <c r="E161" s="54">
        <f t="shared" si="24"/>
        <v>467</v>
      </c>
      <c r="F161" s="54">
        <f t="shared" ref="F161:G161" si="25">SUM(F162:F168)</f>
        <v>92</v>
      </c>
      <c r="G161" s="54">
        <f t="shared" si="25"/>
        <v>830</v>
      </c>
      <c r="H161" s="69"/>
      <c r="I161" s="66">
        <f t="shared" si="18"/>
        <v>92</v>
      </c>
      <c r="J161" s="66">
        <f t="shared" si="19"/>
        <v>1297</v>
      </c>
    </row>
    <row r="162" spans="2:10">
      <c r="B162" s="16"/>
      <c r="C162" s="51" t="s">
        <v>207</v>
      </c>
      <c r="D162" s="12">
        <v>0</v>
      </c>
      <c r="E162" s="12">
        <v>252</v>
      </c>
      <c r="F162" s="12">
        <v>10</v>
      </c>
      <c r="G162" s="12">
        <v>292</v>
      </c>
      <c r="H162" s="68"/>
      <c r="I162" s="66">
        <f t="shared" si="18"/>
        <v>10</v>
      </c>
      <c r="J162" s="66">
        <f t="shared" si="19"/>
        <v>544</v>
      </c>
    </row>
    <row r="163" spans="2:10">
      <c r="B163" s="16"/>
      <c r="C163" s="51" t="s">
        <v>208</v>
      </c>
      <c r="D163" s="12"/>
      <c r="E163" s="12"/>
      <c r="F163" s="12"/>
      <c r="G163" s="12"/>
      <c r="H163" s="68"/>
      <c r="I163" s="66">
        <f t="shared" si="18"/>
        <v>0</v>
      </c>
      <c r="J163" s="66">
        <f t="shared" si="19"/>
        <v>0</v>
      </c>
    </row>
    <row r="164" spans="2:10">
      <c r="B164" s="16"/>
      <c r="C164" s="51" t="s">
        <v>209</v>
      </c>
      <c r="D164" s="12"/>
      <c r="E164" s="12"/>
      <c r="F164" s="12"/>
      <c r="G164" s="12"/>
      <c r="H164" s="68"/>
      <c r="I164" s="66">
        <f t="shared" si="18"/>
        <v>0</v>
      </c>
      <c r="J164" s="66">
        <f t="shared" si="19"/>
        <v>0</v>
      </c>
    </row>
    <row r="165" spans="2:10">
      <c r="B165" s="16"/>
      <c r="C165" s="51" t="s">
        <v>210</v>
      </c>
      <c r="D165" s="12"/>
      <c r="E165" s="12"/>
      <c r="F165" s="12"/>
      <c r="G165" s="12"/>
      <c r="H165" s="68"/>
      <c r="I165" s="66">
        <f t="shared" si="18"/>
        <v>0</v>
      </c>
      <c r="J165" s="66">
        <f t="shared" si="19"/>
        <v>0</v>
      </c>
    </row>
    <row r="166" spans="2:10">
      <c r="B166" s="16"/>
      <c r="C166" s="51" t="s">
        <v>211</v>
      </c>
      <c r="D166" s="12">
        <v>0</v>
      </c>
      <c r="E166" s="12">
        <v>0</v>
      </c>
      <c r="F166" s="12">
        <v>82</v>
      </c>
      <c r="G166" s="12">
        <v>275</v>
      </c>
      <c r="H166" s="68"/>
      <c r="I166" s="66">
        <f t="shared" si="18"/>
        <v>82</v>
      </c>
      <c r="J166" s="66">
        <f t="shared" si="19"/>
        <v>275</v>
      </c>
    </row>
    <row r="167" spans="2:10">
      <c r="B167" s="16"/>
      <c r="C167" s="51" t="s">
        <v>212</v>
      </c>
      <c r="D167" s="12">
        <v>0</v>
      </c>
      <c r="E167" s="12">
        <v>215</v>
      </c>
      <c r="F167" s="12">
        <v>0</v>
      </c>
      <c r="G167" s="12">
        <v>263</v>
      </c>
      <c r="H167" s="68"/>
      <c r="I167" s="66">
        <f t="shared" si="18"/>
        <v>0</v>
      </c>
      <c r="J167" s="66">
        <f t="shared" si="19"/>
        <v>478</v>
      </c>
    </row>
    <row r="168" spans="2:10">
      <c r="B168" s="16"/>
      <c r="C168" s="51" t="s">
        <v>213</v>
      </c>
      <c r="D168" s="12"/>
      <c r="E168" s="12"/>
      <c r="F168" s="12"/>
      <c r="G168" s="12"/>
      <c r="H168" s="68"/>
      <c r="I168" s="66">
        <f t="shared" si="18"/>
        <v>0</v>
      </c>
      <c r="J168" s="66">
        <f t="shared" si="19"/>
        <v>0</v>
      </c>
    </row>
    <row r="169" spans="2:10">
      <c r="B169" s="52">
        <v>11</v>
      </c>
      <c r="C169" s="53" t="s">
        <v>10</v>
      </c>
      <c r="D169" s="54">
        <f t="shared" ref="D169:E169" si="26">SUM(D170:D174)</f>
        <v>0</v>
      </c>
      <c r="E169" s="54">
        <f t="shared" si="26"/>
        <v>0</v>
      </c>
      <c r="F169" s="54">
        <f t="shared" ref="F169:G169" si="27">SUM(F170:F174)</f>
        <v>0</v>
      </c>
      <c r="G169" s="54">
        <f t="shared" si="27"/>
        <v>0</v>
      </c>
      <c r="H169" s="69"/>
      <c r="I169" s="66">
        <f t="shared" si="18"/>
        <v>0</v>
      </c>
      <c r="J169" s="66">
        <f t="shared" si="19"/>
        <v>0</v>
      </c>
    </row>
    <row r="170" spans="2:10">
      <c r="B170" s="16"/>
      <c r="C170" s="51" t="s">
        <v>214</v>
      </c>
      <c r="D170" s="12"/>
      <c r="E170" s="12"/>
      <c r="F170" s="12"/>
      <c r="G170" s="12"/>
      <c r="H170" s="68"/>
      <c r="I170" s="66">
        <f t="shared" si="18"/>
        <v>0</v>
      </c>
      <c r="J170" s="66">
        <f t="shared" si="19"/>
        <v>0</v>
      </c>
    </row>
    <row r="171" spans="2:10">
      <c r="B171" s="16"/>
      <c r="C171" s="51" t="s">
        <v>215</v>
      </c>
      <c r="D171" s="12"/>
      <c r="E171" s="12"/>
      <c r="F171" s="12"/>
      <c r="G171" s="12"/>
      <c r="H171" s="68"/>
      <c r="I171" s="66">
        <f t="shared" si="18"/>
        <v>0</v>
      </c>
      <c r="J171" s="66">
        <f t="shared" si="19"/>
        <v>0</v>
      </c>
    </row>
    <row r="172" spans="2:10">
      <c r="B172" s="16"/>
      <c r="C172" s="51" t="s">
        <v>216</v>
      </c>
      <c r="D172" s="12"/>
      <c r="E172" s="12"/>
      <c r="F172" s="12"/>
      <c r="G172" s="12"/>
      <c r="H172" s="68"/>
      <c r="I172" s="66">
        <f t="shared" si="18"/>
        <v>0</v>
      </c>
      <c r="J172" s="66">
        <f t="shared" si="19"/>
        <v>0</v>
      </c>
    </row>
    <row r="173" spans="2:10">
      <c r="B173" s="16"/>
      <c r="C173" s="51" t="s">
        <v>217</v>
      </c>
      <c r="D173" s="12"/>
      <c r="E173" s="12"/>
      <c r="F173" s="12"/>
      <c r="G173" s="12"/>
      <c r="H173" s="68"/>
      <c r="I173" s="66">
        <f t="shared" si="18"/>
        <v>0</v>
      </c>
      <c r="J173" s="66">
        <f t="shared" si="19"/>
        <v>0</v>
      </c>
    </row>
    <row r="174" spans="2:10">
      <c r="B174" s="16"/>
      <c r="C174" s="51" t="s">
        <v>218</v>
      </c>
      <c r="D174" s="12"/>
      <c r="E174" s="12"/>
      <c r="F174" s="12"/>
      <c r="G174" s="12"/>
      <c r="H174" s="68"/>
      <c r="I174" s="66">
        <f t="shared" si="18"/>
        <v>0</v>
      </c>
      <c r="J174" s="66">
        <f t="shared" si="19"/>
        <v>0</v>
      </c>
    </row>
    <row r="175" spans="2:10">
      <c r="B175" s="52">
        <v>12</v>
      </c>
      <c r="C175" s="53" t="s">
        <v>11</v>
      </c>
      <c r="D175" s="54">
        <f t="shared" ref="D175:E175" si="28">SUM(D176:D202)</f>
        <v>0</v>
      </c>
      <c r="E175" s="54">
        <f t="shared" si="28"/>
        <v>2512</v>
      </c>
      <c r="F175" s="54">
        <f t="shared" ref="F175:G175" si="29">SUM(F176:F202)</f>
        <v>0</v>
      </c>
      <c r="G175" s="54">
        <f t="shared" si="29"/>
        <v>0</v>
      </c>
      <c r="H175" s="69"/>
      <c r="I175" s="66">
        <f t="shared" si="18"/>
        <v>0</v>
      </c>
      <c r="J175" s="66">
        <f t="shared" si="19"/>
        <v>2512</v>
      </c>
    </row>
    <row r="176" spans="2:10">
      <c r="B176" s="16"/>
      <c r="C176" s="51" t="s">
        <v>219</v>
      </c>
      <c r="D176" s="12"/>
      <c r="E176" s="12"/>
      <c r="F176" s="12"/>
      <c r="G176" s="12"/>
      <c r="H176" s="68"/>
      <c r="I176" s="66">
        <f t="shared" si="18"/>
        <v>0</v>
      </c>
      <c r="J176" s="66">
        <f t="shared" si="19"/>
        <v>0</v>
      </c>
    </row>
    <row r="177" spans="2:10">
      <c r="B177" s="16"/>
      <c r="C177" s="51" t="s">
        <v>220</v>
      </c>
      <c r="D177" s="12"/>
      <c r="E177" s="12"/>
      <c r="F177" s="12"/>
      <c r="G177" s="12"/>
      <c r="H177" s="68"/>
      <c r="I177" s="66">
        <f t="shared" si="18"/>
        <v>0</v>
      </c>
      <c r="J177" s="66">
        <f t="shared" si="19"/>
        <v>0</v>
      </c>
    </row>
    <row r="178" spans="2:10">
      <c r="B178" s="16"/>
      <c r="C178" s="51" t="s">
        <v>221</v>
      </c>
      <c r="D178" s="12"/>
      <c r="E178" s="12"/>
      <c r="F178" s="12"/>
      <c r="G178" s="12"/>
      <c r="H178" s="68"/>
      <c r="I178" s="66">
        <f t="shared" si="18"/>
        <v>0</v>
      </c>
      <c r="J178" s="66">
        <f t="shared" si="19"/>
        <v>0</v>
      </c>
    </row>
    <row r="179" spans="2:10">
      <c r="B179" s="16"/>
      <c r="C179" s="51" t="s">
        <v>222</v>
      </c>
      <c r="D179" s="12">
        <v>0</v>
      </c>
      <c r="E179" s="12">
        <v>529</v>
      </c>
      <c r="F179" s="12"/>
      <c r="G179" s="12"/>
      <c r="H179" s="68"/>
      <c r="I179" s="66">
        <f t="shared" si="18"/>
        <v>0</v>
      </c>
      <c r="J179" s="66">
        <f t="shared" si="19"/>
        <v>529</v>
      </c>
    </row>
    <row r="180" spans="2:10">
      <c r="B180" s="16"/>
      <c r="C180" s="51" t="s">
        <v>223</v>
      </c>
      <c r="D180" s="12">
        <v>0</v>
      </c>
      <c r="E180" s="12">
        <v>588</v>
      </c>
      <c r="F180" s="12"/>
      <c r="G180" s="12"/>
      <c r="H180" s="68"/>
      <c r="I180" s="66">
        <f t="shared" si="18"/>
        <v>0</v>
      </c>
      <c r="J180" s="66">
        <f t="shared" si="19"/>
        <v>588</v>
      </c>
    </row>
    <row r="181" spans="2:10">
      <c r="B181" s="16"/>
      <c r="C181" s="51" t="s">
        <v>224</v>
      </c>
      <c r="D181" s="12"/>
      <c r="E181" s="12">
        <v>460</v>
      </c>
      <c r="F181" s="12"/>
      <c r="G181" s="12"/>
      <c r="H181" s="68"/>
      <c r="I181" s="66">
        <f t="shared" si="18"/>
        <v>0</v>
      </c>
      <c r="J181" s="66">
        <f t="shared" si="19"/>
        <v>460</v>
      </c>
    </row>
    <row r="182" spans="2:10">
      <c r="B182" s="16"/>
      <c r="C182" s="51" t="s">
        <v>225</v>
      </c>
      <c r="D182" s="12"/>
      <c r="E182" s="12"/>
      <c r="F182" s="12"/>
      <c r="G182" s="12"/>
      <c r="H182" s="68"/>
      <c r="I182" s="66">
        <f t="shared" si="18"/>
        <v>0</v>
      </c>
      <c r="J182" s="66">
        <f t="shared" si="19"/>
        <v>0</v>
      </c>
    </row>
    <row r="183" spans="2:10">
      <c r="B183" s="16"/>
      <c r="C183" s="51" t="s">
        <v>226</v>
      </c>
      <c r="D183" s="12"/>
      <c r="E183" s="12"/>
      <c r="F183" s="12"/>
      <c r="G183" s="12"/>
      <c r="H183" s="68"/>
      <c r="I183" s="66">
        <f t="shared" si="18"/>
        <v>0</v>
      </c>
      <c r="J183" s="66">
        <f t="shared" si="19"/>
        <v>0</v>
      </c>
    </row>
    <row r="184" spans="2:10">
      <c r="B184" s="16"/>
      <c r="C184" s="51" t="s">
        <v>227</v>
      </c>
      <c r="D184" s="12"/>
      <c r="E184" s="12"/>
      <c r="F184" s="12"/>
      <c r="G184" s="12"/>
      <c r="H184" s="68"/>
      <c r="I184" s="66">
        <f t="shared" si="18"/>
        <v>0</v>
      </c>
      <c r="J184" s="66">
        <f t="shared" si="19"/>
        <v>0</v>
      </c>
    </row>
    <row r="185" spans="2:10">
      <c r="B185" s="16"/>
      <c r="C185" s="51" t="s">
        <v>228</v>
      </c>
      <c r="D185" s="12">
        <v>0</v>
      </c>
      <c r="E185" s="12">
        <v>475</v>
      </c>
      <c r="F185" s="12"/>
      <c r="G185" s="12"/>
      <c r="H185" s="68"/>
      <c r="I185" s="66">
        <f t="shared" si="18"/>
        <v>0</v>
      </c>
      <c r="J185" s="66">
        <f t="shared" si="19"/>
        <v>475</v>
      </c>
    </row>
    <row r="186" spans="2:10">
      <c r="B186" s="16"/>
      <c r="C186" s="51" t="s">
        <v>229</v>
      </c>
      <c r="D186" s="12"/>
      <c r="E186" s="12">
        <v>460</v>
      </c>
      <c r="F186" s="12"/>
      <c r="G186" s="12"/>
      <c r="H186" s="68"/>
      <c r="I186" s="66">
        <f t="shared" si="18"/>
        <v>0</v>
      </c>
      <c r="J186" s="66">
        <f t="shared" si="19"/>
        <v>460</v>
      </c>
    </row>
    <row r="187" spans="2:10">
      <c r="B187" s="16"/>
      <c r="C187" s="51" t="s">
        <v>230</v>
      </c>
      <c r="D187" s="12"/>
      <c r="E187" s="12"/>
      <c r="F187" s="12"/>
      <c r="G187" s="12"/>
      <c r="H187" s="68"/>
      <c r="I187" s="66">
        <f t="shared" si="18"/>
        <v>0</v>
      </c>
      <c r="J187" s="66">
        <f t="shared" si="19"/>
        <v>0</v>
      </c>
    </row>
    <row r="188" spans="2:10">
      <c r="B188" s="16"/>
      <c r="C188" s="51" t="s">
        <v>231</v>
      </c>
      <c r="D188" s="12"/>
      <c r="E188" s="12"/>
      <c r="F188" s="12"/>
      <c r="G188" s="12"/>
      <c r="H188" s="68"/>
      <c r="I188" s="66">
        <f t="shared" si="18"/>
        <v>0</v>
      </c>
      <c r="J188" s="66">
        <f t="shared" si="19"/>
        <v>0</v>
      </c>
    </row>
    <row r="189" spans="2:10">
      <c r="B189" s="16"/>
      <c r="C189" s="51" t="s">
        <v>232</v>
      </c>
      <c r="D189" s="12"/>
      <c r="E189" s="12"/>
      <c r="F189" s="12"/>
      <c r="G189" s="12"/>
      <c r="H189" s="68"/>
      <c r="I189" s="66">
        <f t="shared" si="18"/>
        <v>0</v>
      </c>
      <c r="J189" s="66">
        <f t="shared" si="19"/>
        <v>0</v>
      </c>
    </row>
    <row r="190" spans="2:10">
      <c r="B190" s="16"/>
      <c r="C190" s="51" t="s">
        <v>233</v>
      </c>
      <c r="D190" s="12"/>
      <c r="E190" s="12"/>
      <c r="F190" s="12"/>
      <c r="G190" s="12"/>
      <c r="H190" s="68"/>
      <c r="I190" s="66">
        <f t="shared" si="18"/>
        <v>0</v>
      </c>
      <c r="J190" s="66">
        <f t="shared" si="19"/>
        <v>0</v>
      </c>
    </row>
    <row r="191" spans="2:10">
      <c r="B191" s="16"/>
      <c r="C191" s="51" t="s">
        <v>234</v>
      </c>
      <c r="D191" s="12"/>
      <c r="E191" s="12"/>
      <c r="F191" s="12"/>
      <c r="G191" s="12"/>
      <c r="H191" s="68"/>
      <c r="I191" s="66">
        <f t="shared" si="18"/>
        <v>0</v>
      </c>
      <c r="J191" s="66">
        <f t="shared" si="19"/>
        <v>0</v>
      </c>
    </row>
    <row r="192" spans="2:10">
      <c r="B192" s="16"/>
      <c r="C192" s="51" t="s">
        <v>235</v>
      </c>
      <c r="D192" s="12"/>
      <c r="E192" s="12"/>
      <c r="F192" s="12"/>
      <c r="G192" s="12"/>
      <c r="H192" s="68"/>
      <c r="I192" s="66">
        <f t="shared" si="18"/>
        <v>0</v>
      </c>
      <c r="J192" s="66">
        <f t="shared" si="19"/>
        <v>0</v>
      </c>
    </row>
    <row r="193" spans="2:10">
      <c r="B193" s="16"/>
      <c r="C193" s="51" t="s">
        <v>236</v>
      </c>
      <c r="D193" s="12"/>
      <c r="E193" s="12"/>
      <c r="F193" s="12"/>
      <c r="G193" s="12"/>
      <c r="H193" s="68"/>
      <c r="I193" s="66">
        <f t="shared" si="18"/>
        <v>0</v>
      </c>
      <c r="J193" s="66">
        <f t="shared" si="19"/>
        <v>0</v>
      </c>
    </row>
    <row r="194" spans="2:10">
      <c r="B194" s="16"/>
      <c r="C194" s="51" t="s">
        <v>237</v>
      </c>
      <c r="D194" s="12"/>
      <c r="E194" s="12"/>
      <c r="F194" s="12"/>
      <c r="G194" s="12"/>
      <c r="H194" s="68"/>
      <c r="I194" s="66">
        <f t="shared" si="18"/>
        <v>0</v>
      </c>
      <c r="J194" s="66">
        <f t="shared" si="19"/>
        <v>0</v>
      </c>
    </row>
    <row r="195" spans="2:10">
      <c r="B195" s="16"/>
      <c r="C195" s="51" t="s">
        <v>238</v>
      </c>
      <c r="D195" s="12"/>
      <c r="E195" s="12"/>
      <c r="F195" s="12"/>
      <c r="G195" s="12"/>
      <c r="H195" s="68"/>
      <c r="I195" s="66">
        <f t="shared" si="18"/>
        <v>0</v>
      </c>
      <c r="J195" s="66">
        <f t="shared" si="19"/>
        <v>0</v>
      </c>
    </row>
    <row r="196" spans="2:10">
      <c r="B196" s="16"/>
      <c r="C196" s="51" t="s">
        <v>239</v>
      </c>
      <c r="D196" s="12"/>
      <c r="E196" s="12"/>
      <c r="F196" s="12"/>
      <c r="G196" s="12"/>
      <c r="H196" s="68"/>
      <c r="I196" s="66">
        <f t="shared" si="18"/>
        <v>0</v>
      </c>
      <c r="J196" s="66">
        <f t="shared" si="19"/>
        <v>0</v>
      </c>
    </row>
    <row r="197" spans="2:10">
      <c r="B197" s="16"/>
      <c r="C197" s="51" t="s">
        <v>240</v>
      </c>
      <c r="D197" s="12"/>
      <c r="E197" s="12"/>
      <c r="F197" s="12"/>
      <c r="G197" s="12"/>
      <c r="H197" s="68"/>
      <c r="I197" s="66">
        <f t="shared" si="18"/>
        <v>0</v>
      </c>
      <c r="J197" s="66">
        <f t="shared" si="19"/>
        <v>0</v>
      </c>
    </row>
    <row r="198" spans="2:10">
      <c r="B198" s="16"/>
      <c r="C198" s="51" t="s">
        <v>241</v>
      </c>
      <c r="D198" s="12"/>
      <c r="E198" s="12"/>
      <c r="F198" s="12"/>
      <c r="G198" s="12"/>
      <c r="H198" s="68"/>
      <c r="I198" s="66">
        <f t="shared" ref="I198:I261" si="30">D198+F198</f>
        <v>0</v>
      </c>
      <c r="J198" s="66">
        <f t="shared" ref="J198:J261" si="31">E198+G198</f>
        <v>0</v>
      </c>
    </row>
    <row r="199" spans="2:10">
      <c r="B199" s="16"/>
      <c r="C199" s="51" t="s">
        <v>242</v>
      </c>
      <c r="D199" s="12"/>
      <c r="E199" s="12"/>
      <c r="F199" s="12"/>
      <c r="G199" s="12"/>
      <c r="H199" s="68"/>
      <c r="I199" s="66">
        <f t="shared" si="30"/>
        <v>0</v>
      </c>
      <c r="J199" s="66">
        <f t="shared" si="31"/>
        <v>0</v>
      </c>
    </row>
    <row r="200" spans="2:10">
      <c r="B200" s="16"/>
      <c r="C200" s="51" t="s">
        <v>243</v>
      </c>
      <c r="D200" s="12"/>
      <c r="E200" s="12"/>
      <c r="F200" s="12"/>
      <c r="G200" s="12"/>
      <c r="H200" s="68"/>
      <c r="I200" s="66">
        <f t="shared" si="30"/>
        <v>0</v>
      </c>
      <c r="J200" s="66">
        <f t="shared" si="31"/>
        <v>0</v>
      </c>
    </row>
    <row r="201" spans="2:10">
      <c r="B201" s="16"/>
      <c r="C201" s="51" t="s">
        <v>244</v>
      </c>
      <c r="D201" s="12"/>
      <c r="E201" s="12"/>
      <c r="F201" s="12"/>
      <c r="G201" s="12"/>
      <c r="H201" s="68"/>
      <c r="I201" s="66">
        <f t="shared" si="30"/>
        <v>0</v>
      </c>
      <c r="J201" s="66">
        <f t="shared" si="31"/>
        <v>0</v>
      </c>
    </row>
    <row r="202" spans="2:10">
      <c r="B202" s="16"/>
      <c r="C202" s="51" t="s">
        <v>245</v>
      </c>
      <c r="D202" s="12"/>
      <c r="E202" s="12"/>
      <c r="F202" s="12"/>
      <c r="G202" s="12"/>
      <c r="H202" s="68"/>
      <c r="I202" s="66">
        <f t="shared" si="30"/>
        <v>0</v>
      </c>
      <c r="J202" s="66">
        <f t="shared" si="31"/>
        <v>0</v>
      </c>
    </row>
    <row r="203" spans="2:10">
      <c r="B203" s="52">
        <v>13</v>
      </c>
      <c r="C203" s="53" t="s">
        <v>12</v>
      </c>
      <c r="D203" s="54">
        <f t="shared" ref="D203:E203" si="32">SUM(D204:D238)</f>
        <v>0</v>
      </c>
      <c r="E203" s="54">
        <f t="shared" si="32"/>
        <v>4831</v>
      </c>
      <c r="F203" s="54">
        <f t="shared" ref="F203:G203" si="33">SUM(F204:F238)</f>
        <v>0</v>
      </c>
      <c r="G203" s="54">
        <f t="shared" si="33"/>
        <v>0</v>
      </c>
      <c r="H203" s="69"/>
      <c r="I203" s="66">
        <f t="shared" si="30"/>
        <v>0</v>
      </c>
      <c r="J203" s="66">
        <f t="shared" si="31"/>
        <v>4831</v>
      </c>
    </row>
    <row r="204" spans="2:10">
      <c r="B204" s="16"/>
      <c r="C204" s="17" t="s">
        <v>246</v>
      </c>
      <c r="D204" s="12"/>
      <c r="E204" s="12">
        <v>400</v>
      </c>
      <c r="F204" s="12"/>
      <c r="G204" s="12"/>
      <c r="H204" s="68"/>
      <c r="I204" s="66">
        <f t="shared" si="30"/>
        <v>0</v>
      </c>
      <c r="J204" s="66">
        <f t="shared" si="31"/>
        <v>400</v>
      </c>
    </row>
    <row r="205" spans="2:10">
      <c r="B205" s="16"/>
      <c r="C205" s="17" t="s">
        <v>247</v>
      </c>
      <c r="D205" s="12"/>
      <c r="E205" s="12"/>
      <c r="F205" s="12"/>
      <c r="G205" s="12"/>
      <c r="H205" s="68"/>
      <c r="I205" s="66">
        <f t="shared" si="30"/>
        <v>0</v>
      </c>
      <c r="J205" s="66">
        <f t="shared" si="31"/>
        <v>0</v>
      </c>
    </row>
    <row r="206" spans="2:10">
      <c r="B206" s="16"/>
      <c r="C206" s="17" t="s">
        <v>248</v>
      </c>
      <c r="D206" s="12"/>
      <c r="E206" s="12"/>
      <c r="F206" s="12"/>
      <c r="G206" s="12"/>
      <c r="H206" s="68"/>
      <c r="I206" s="66">
        <f t="shared" si="30"/>
        <v>0</v>
      </c>
      <c r="J206" s="66">
        <f t="shared" si="31"/>
        <v>0</v>
      </c>
    </row>
    <row r="207" spans="2:10">
      <c r="B207" s="16"/>
      <c r="C207" s="17" t="s">
        <v>249</v>
      </c>
      <c r="D207" s="12"/>
      <c r="E207" s="12">
        <v>577</v>
      </c>
      <c r="F207" s="12"/>
      <c r="G207" s="12"/>
      <c r="H207" s="68"/>
      <c r="I207" s="66">
        <f t="shared" si="30"/>
        <v>0</v>
      </c>
      <c r="J207" s="66">
        <f t="shared" si="31"/>
        <v>577</v>
      </c>
    </row>
    <row r="208" spans="2:10">
      <c r="B208" s="16"/>
      <c r="C208" s="17" t="s">
        <v>250</v>
      </c>
      <c r="D208" s="12"/>
      <c r="E208" s="12">
        <v>453</v>
      </c>
      <c r="F208" s="12"/>
      <c r="G208" s="12"/>
      <c r="H208" s="68"/>
      <c r="I208" s="66">
        <f t="shared" si="30"/>
        <v>0</v>
      </c>
      <c r="J208" s="66">
        <f t="shared" si="31"/>
        <v>453</v>
      </c>
    </row>
    <row r="209" spans="2:10">
      <c r="B209" s="16"/>
      <c r="C209" s="17" t="s">
        <v>251</v>
      </c>
      <c r="D209" s="12"/>
      <c r="E209" s="12"/>
      <c r="F209" s="12"/>
      <c r="G209" s="12"/>
      <c r="H209" s="68"/>
      <c r="I209" s="66">
        <f t="shared" si="30"/>
        <v>0</v>
      </c>
      <c r="J209" s="66">
        <f t="shared" si="31"/>
        <v>0</v>
      </c>
    </row>
    <row r="210" spans="2:10">
      <c r="B210" s="16"/>
      <c r="C210" s="17" t="s">
        <v>252</v>
      </c>
      <c r="D210" s="12"/>
      <c r="E210" s="12"/>
      <c r="F210" s="12"/>
      <c r="G210" s="12"/>
      <c r="H210" s="68"/>
      <c r="I210" s="66">
        <f t="shared" si="30"/>
        <v>0</v>
      </c>
      <c r="J210" s="66">
        <f t="shared" si="31"/>
        <v>0</v>
      </c>
    </row>
    <row r="211" spans="2:10">
      <c r="B211" s="16"/>
      <c r="C211" s="17" t="s">
        <v>253</v>
      </c>
      <c r="D211" s="12"/>
      <c r="E211" s="12">
        <v>455</v>
      </c>
      <c r="F211" s="12"/>
      <c r="G211" s="12"/>
      <c r="H211" s="68"/>
      <c r="I211" s="66">
        <f t="shared" si="30"/>
        <v>0</v>
      </c>
      <c r="J211" s="66">
        <f t="shared" si="31"/>
        <v>455</v>
      </c>
    </row>
    <row r="212" spans="2:10">
      <c r="B212" s="16"/>
      <c r="C212" s="17" t="s">
        <v>254</v>
      </c>
      <c r="D212" s="12"/>
      <c r="E212" s="12"/>
      <c r="F212" s="12"/>
      <c r="G212" s="12"/>
      <c r="H212" s="68"/>
      <c r="I212" s="66">
        <f t="shared" si="30"/>
        <v>0</v>
      </c>
      <c r="J212" s="66">
        <f t="shared" si="31"/>
        <v>0</v>
      </c>
    </row>
    <row r="213" spans="2:10">
      <c r="B213" s="16"/>
      <c r="C213" s="17" t="s">
        <v>255</v>
      </c>
      <c r="D213" s="12"/>
      <c r="E213" s="12"/>
      <c r="F213" s="12"/>
      <c r="G213" s="12"/>
      <c r="H213" s="68"/>
      <c r="I213" s="66">
        <f t="shared" si="30"/>
        <v>0</v>
      </c>
      <c r="J213" s="66">
        <f t="shared" si="31"/>
        <v>0</v>
      </c>
    </row>
    <row r="214" spans="2:10">
      <c r="B214" s="16"/>
      <c r="C214" s="17" t="s">
        <v>256</v>
      </c>
      <c r="D214" s="12"/>
      <c r="E214" s="12">
        <v>408</v>
      </c>
      <c r="F214" s="12"/>
      <c r="G214" s="12"/>
      <c r="H214" s="68"/>
      <c r="I214" s="66">
        <f t="shared" si="30"/>
        <v>0</v>
      </c>
      <c r="J214" s="66">
        <f t="shared" si="31"/>
        <v>408</v>
      </c>
    </row>
    <row r="215" spans="2:10">
      <c r="B215" s="16"/>
      <c r="C215" s="17" t="s">
        <v>257</v>
      </c>
      <c r="D215" s="12"/>
      <c r="E215" s="12">
        <v>346</v>
      </c>
      <c r="F215" s="12"/>
      <c r="G215" s="12"/>
      <c r="H215" s="68"/>
      <c r="I215" s="66">
        <f t="shared" si="30"/>
        <v>0</v>
      </c>
      <c r="J215" s="66">
        <f t="shared" si="31"/>
        <v>346</v>
      </c>
    </row>
    <row r="216" spans="2:10">
      <c r="B216" s="16"/>
      <c r="C216" s="17" t="s">
        <v>258</v>
      </c>
      <c r="D216" s="12"/>
      <c r="E216" s="12"/>
      <c r="F216" s="12"/>
      <c r="G216" s="12"/>
      <c r="H216" s="68"/>
      <c r="I216" s="66">
        <f t="shared" si="30"/>
        <v>0</v>
      </c>
      <c r="J216" s="66">
        <f t="shared" si="31"/>
        <v>0</v>
      </c>
    </row>
    <row r="217" spans="2:10">
      <c r="B217" s="16"/>
      <c r="C217" s="17" t="s">
        <v>259</v>
      </c>
      <c r="D217" s="12"/>
      <c r="E217" s="12"/>
      <c r="F217" s="12"/>
      <c r="G217" s="12"/>
      <c r="H217" s="68"/>
      <c r="I217" s="66">
        <f t="shared" si="30"/>
        <v>0</v>
      </c>
      <c r="J217" s="66">
        <f t="shared" si="31"/>
        <v>0</v>
      </c>
    </row>
    <row r="218" spans="2:10">
      <c r="B218" s="16"/>
      <c r="C218" s="17" t="s">
        <v>260</v>
      </c>
      <c r="D218" s="12"/>
      <c r="E218" s="12"/>
      <c r="F218" s="12"/>
      <c r="G218" s="12"/>
      <c r="H218" s="68"/>
      <c r="I218" s="66">
        <f t="shared" si="30"/>
        <v>0</v>
      </c>
      <c r="J218" s="66">
        <f t="shared" si="31"/>
        <v>0</v>
      </c>
    </row>
    <row r="219" spans="2:10">
      <c r="B219" s="16"/>
      <c r="C219" s="17" t="s">
        <v>261</v>
      </c>
      <c r="D219" s="12"/>
      <c r="E219" s="12"/>
      <c r="F219" s="12"/>
      <c r="G219" s="12"/>
      <c r="H219" s="68"/>
      <c r="I219" s="66">
        <f t="shared" si="30"/>
        <v>0</v>
      </c>
      <c r="J219" s="66">
        <f t="shared" si="31"/>
        <v>0</v>
      </c>
    </row>
    <row r="220" spans="2:10">
      <c r="B220" s="16"/>
      <c r="C220" s="17" t="s">
        <v>262</v>
      </c>
      <c r="D220" s="12"/>
      <c r="E220" s="12"/>
      <c r="F220" s="12"/>
      <c r="G220" s="12"/>
      <c r="H220" s="68"/>
      <c r="I220" s="66">
        <f t="shared" si="30"/>
        <v>0</v>
      </c>
      <c r="J220" s="66">
        <f t="shared" si="31"/>
        <v>0</v>
      </c>
    </row>
    <row r="221" spans="2:10">
      <c r="B221" s="16"/>
      <c r="C221" s="17" t="s">
        <v>263</v>
      </c>
      <c r="D221" s="12"/>
      <c r="E221" s="12">
        <v>431</v>
      </c>
      <c r="F221" s="12"/>
      <c r="G221" s="12"/>
      <c r="H221" s="68"/>
      <c r="I221" s="66">
        <f t="shared" si="30"/>
        <v>0</v>
      </c>
      <c r="J221" s="66">
        <f t="shared" si="31"/>
        <v>431</v>
      </c>
    </row>
    <row r="222" spans="2:10">
      <c r="B222" s="16"/>
      <c r="C222" s="17" t="s">
        <v>264</v>
      </c>
      <c r="D222" s="12"/>
      <c r="E222" s="12">
        <v>85</v>
      </c>
      <c r="F222" s="12"/>
      <c r="G222" s="12"/>
      <c r="H222" s="68"/>
      <c r="I222" s="66">
        <f t="shared" si="30"/>
        <v>0</v>
      </c>
      <c r="J222" s="66">
        <f t="shared" si="31"/>
        <v>85</v>
      </c>
    </row>
    <row r="223" spans="2:10">
      <c r="B223" s="16"/>
      <c r="C223" s="17" t="s">
        <v>265</v>
      </c>
      <c r="D223" s="12"/>
      <c r="E223" s="12"/>
      <c r="F223" s="12"/>
      <c r="G223" s="12"/>
      <c r="H223" s="68"/>
      <c r="I223" s="66">
        <f t="shared" si="30"/>
        <v>0</v>
      </c>
      <c r="J223" s="66">
        <f t="shared" si="31"/>
        <v>0</v>
      </c>
    </row>
    <row r="224" spans="2:10">
      <c r="B224" s="16"/>
      <c r="C224" s="17" t="s">
        <v>266</v>
      </c>
      <c r="D224" s="12"/>
      <c r="E224" s="12"/>
      <c r="F224" s="12"/>
      <c r="G224" s="12"/>
      <c r="H224" s="68"/>
      <c r="I224" s="66">
        <f t="shared" si="30"/>
        <v>0</v>
      </c>
      <c r="J224" s="66">
        <f t="shared" si="31"/>
        <v>0</v>
      </c>
    </row>
    <row r="225" spans="2:10">
      <c r="B225" s="16"/>
      <c r="C225" s="17" t="s">
        <v>267</v>
      </c>
      <c r="D225" s="12"/>
      <c r="E225" s="12"/>
      <c r="F225" s="12"/>
      <c r="G225" s="12"/>
      <c r="H225" s="68"/>
      <c r="I225" s="66">
        <f t="shared" si="30"/>
        <v>0</v>
      </c>
      <c r="J225" s="66">
        <f t="shared" si="31"/>
        <v>0</v>
      </c>
    </row>
    <row r="226" spans="2:10">
      <c r="B226" s="16"/>
      <c r="C226" s="17" t="s">
        <v>268</v>
      </c>
      <c r="D226" s="12"/>
      <c r="E226" s="12"/>
      <c r="F226" s="12"/>
      <c r="G226" s="12"/>
      <c r="H226" s="68"/>
      <c r="I226" s="66">
        <f t="shared" si="30"/>
        <v>0</v>
      </c>
      <c r="J226" s="66">
        <f t="shared" si="31"/>
        <v>0</v>
      </c>
    </row>
    <row r="227" spans="2:10">
      <c r="B227" s="16"/>
      <c r="C227" s="17" t="s">
        <v>269</v>
      </c>
      <c r="D227" s="12"/>
      <c r="E227" s="12"/>
      <c r="F227" s="12"/>
      <c r="G227" s="12"/>
      <c r="H227" s="68"/>
      <c r="I227" s="66">
        <f t="shared" si="30"/>
        <v>0</v>
      </c>
      <c r="J227" s="66">
        <f t="shared" si="31"/>
        <v>0</v>
      </c>
    </row>
    <row r="228" spans="2:10">
      <c r="B228" s="16"/>
      <c r="C228" s="17" t="s">
        <v>270</v>
      </c>
      <c r="D228" s="12"/>
      <c r="E228" s="12"/>
      <c r="F228" s="12"/>
      <c r="G228" s="12"/>
      <c r="H228" s="68"/>
      <c r="I228" s="66">
        <f t="shared" si="30"/>
        <v>0</v>
      </c>
      <c r="J228" s="66">
        <f t="shared" si="31"/>
        <v>0</v>
      </c>
    </row>
    <row r="229" spans="2:10">
      <c r="B229" s="16"/>
      <c r="C229" s="17" t="s">
        <v>271</v>
      </c>
      <c r="D229" s="12"/>
      <c r="E229" s="12">
        <v>358</v>
      </c>
      <c r="F229" s="12"/>
      <c r="G229" s="12"/>
      <c r="H229" s="68"/>
      <c r="I229" s="66">
        <f t="shared" si="30"/>
        <v>0</v>
      </c>
      <c r="J229" s="66">
        <f t="shared" si="31"/>
        <v>358</v>
      </c>
    </row>
    <row r="230" spans="2:10">
      <c r="B230" s="16"/>
      <c r="C230" s="17" t="s">
        <v>272</v>
      </c>
      <c r="D230" s="12"/>
      <c r="E230" s="12"/>
      <c r="F230" s="12"/>
      <c r="G230" s="12"/>
      <c r="H230" s="68"/>
      <c r="I230" s="66">
        <f t="shared" si="30"/>
        <v>0</v>
      </c>
      <c r="J230" s="66">
        <f t="shared" si="31"/>
        <v>0</v>
      </c>
    </row>
    <row r="231" spans="2:10">
      <c r="B231" s="16"/>
      <c r="C231" s="17" t="s">
        <v>273</v>
      </c>
      <c r="D231" s="12"/>
      <c r="E231" s="12"/>
      <c r="F231" s="12"/>
      <c r="G231" s="12"/>
      <c r="H231" s="68"/>
      <c r="I231" s="66">
        <f t="shared" si="30"/>
        <v>0</v>
      </c>
      <c r="J231" s="66">
        <f t="shared" si="31"/>
        <v>0</v>
      </c>
    </row>
    <row r="232" spans="2:10">
      <c r="B232" s="16"/>
      <c r="C232" s="17" t="s">
        <v>274</v>
      </c>
      <c r="D232" s="12"/>
      <c r="E232" s="12">
        <v>340</v>
      </c>
      <c r="F232" s="12"/>
      <c r="G232" s="12"/>
      <c r="H232" s="68"/>
      <c r="I232" s="66">
        <f t="shared" si="30"/>
        <v>0</v>
      </c>
      <c r="J232" s="66">
        <f t="shared" si="31"/>
        <v>340</v>
      </c>
    </row>
    <row r="233" spans="2:10">
      <c r="B233" s="16"/>
      <c r="C233" s="17" t="s">
        <v>275</v>
      </c>
      <c r="D233" s="12"/>
      <c r="E233" s="12"/>
      <c r="F233" s="12"/>
      <c r="G233" s="12"/>
      <c r="H233" s="68"/>
      <c r="I233" s="66">
        <f t="shared" si="30"/>
        <v>0</v>
      </c>
      <c r="J233" s="66">
        <f t="shared" si="31"/>
        <v>0</v>
      </c>
    </row>
    <row r="234" spans="2:10">
      <c r="B234" s="16"/>
      <c r="C234" s="17" t="s">
        <v>276</v>
      </c>
      <c r="D234" s="12"/>
      <c r="E234" s="12">
        <v>418</v>
      </c>
      <c r="F234" s="12"/>
      <c r="G234" s="12"/>
      <c r="H234" s="68"/>
      <c r="I234" s="66">
        <f t="shared" si="30"/>
        <v>0</v>
      </c>
      <c r="J234" s="66">
        <f t="shared" si="31"/>
        <v>418</v>
      </c>
    </row>
    <row r="235" spans="2:10">
      <c r="B235" s="16"/>
      <c r="C235" s="17" t="s">
        <v>277</v>
      </c>
      <c r="D235" s="12"/>
      <c r="E235" s="12">
        <v>160</v>
      </c>
      <c r="F235" s="12"/>
      <c r="G235" s="12"/>
      <c r="H235" s="68"/>
      <c r="I235" s="66">
        <f t="shared" si="30"/>
        <v>0</v>
      </c>
      <c r="J235" s="66">
        <f t="shared" si="31"/>
        <v>160</v>
      </c>
    </row>
    <row r="236" spans="2:10">
      <c r="B236" s="16"/>
      <c r="C236" s="17" t="s">
        <v>278</v>
      </c>
      <c r="D236" s="12"/>
      <c r="E236" s="12">
        <v>400</v>
      </c>
      <c r="F236" s="12"/>
      <c r="G236" s="12"/>
      <c r="H236" s="68"/>
      <c r="I236" s="66">
        <f t="shared" si="30"/>
        <v>0</v>
      </c>
      <c r="J236" s="66">
        <f t="shared" si="31"/>
        <v>400</v>
      </c>
    </row>
    <row r="237" spans="2:10">
      <c r="B237" s="16"/>
      <c r="C237" s="17" t="s">
        <v>279</v>
      </c>
      <c r="D237" s="12"/>
      <c r="E237" s="12"/>
      <c r="F237" s="12"/>
      <c r="G237" s="12"/>
      <c r="H237" s="68"/>
      <c r="I237" s="66">
        <f t="shared" si="30"/>
        <v>0</v>
      </c>
      <c r="J237" s="66">
        <f t="shared" si="31"/>
        <v>0</v>
      </c>
    </row>
    <row r="238" spans="2:10">
      <c r="B238" s="16"/>
      <c r="C238" s="17" t="s">
        <v>280</v>
      </c>
      <c r="D238" s="12"/>
      <c r="E238" s="12"/>
      <c r="F238" s="12"/>
      <c r="G238" s="12"/>
      <c r="H238" s="68"/>
      <c r="I238" s="66">
        <f t="shared" si="30"/>
        <v>0</v>
      </c>
      <c r="J238" s="66">
        <f t="shared" si="31"/>
        <v>0</v>
      </c>
    </row>
    <row r="239" spans="2:10">
      <c r="B239" s="52">
        <v>14</v>
      </c>
      <c r="C239" s="53" t="s">
        <v>13</v>
      </c>
      <c r="D239" s="54">
        <f t="shared" ref="D239:E239" si="34">SUM(D240:D247)</f>
        <v>0</v>
      </c>
      <c r="E239" s="54">
        <f t="shared" si="34"/>
        <v>469</v>
      </c>
      <c r="F239" s="54">
        <f t="shared" ref="F239:G239" si="35">SUM(F240:F247)</f>
        <v>0</v>
      </c>
      <c r="G239" s="54">
        <f t="shared" si="35"/>
        <v>483</v>
      </c>
      <c r="H239" s="69"/>
      <c r="I239" s="66">
        <f t="shared" si="30"/>
        <v>0</v>
      </c>
      <c r="J239" s="66">
        <f t="shared" si="31"/>
        <v>952</v>
      </c>
    </row>
    <row r="240" spans="2:10">
      <c r="B240" s="16"/>
      <c r="C240" s="51" t="s">
        <v>281</v>
      </c>
      <c r="D240" s="12">
        <v>0</v>
      </c>
      <c r="E240" s="12">
        <v>90</v>
      </c>
      <c r="F240" s="12">
        <v>0</v>
      </c>
      <c r="G240" s="12">
        <v>0</v>
      </c>
      <c r="H240" s="68"/>
      <c r="I240" s="66">
        <f t="shared" si="30"/>
        <v>0</v>
      </c>
      <c r="J240" s="66">
        <f t="shared" si="31"/>
        <v>90</v>
      </c>
    </row>
    <row r="241" spans="2:10">
      <c r="B241" s="16"/>
      <c r="C241" s="51" t="s">
        <v>282</v>
      </c>
      <c r="D241" s="12">
        <v>0</v>
      </c>
      <c r="E241" s="12">
        <v>379</v>
      </c>
      <c r="F241" s="12">
        <v>0</v>
      </c>
      <c r="G241" s="12">
        <v>241</v>
      </c>
      <c r="H241" s="68"/>
      <c r="I241" s="66">
        <f t="shared" si="30"/>
        <v>0</v>
      </c>
      <c r="J241" s="66">
        <f t="shared" si="31"/>
        <v>620</v>
      </c>
    </row>
    <row r="242" spans="2:10">
      <c r="B242" s="16"/>
      <c r="C242" s="51" t="s">
        <v>283</v>
      </c>
      <c r="D242" s="12">
        <v>0</v>
      </c>
      <c r="E242" s="12">
        <v>0</v>
      </c>
      <c r="F242" s="12">
        <v>0</v>
      </c>
      <c r="G242" s="12">
        <v>242</v>
      </c>
      <c r="H242" s="68"/>
      <c r="I242" s="66">
        <f t="shared" si="30"/>
        <v>0</v>
      </c>
      <c r="J242" s="66">
        <f t="shared" si="31"/>
        <v>242</v>
      </c>
    </row>
    <row r="243" spans="2:10">
      <c r="B243" s="16"/>
      <c r="C243" s="51" t="s">
        <v>284</v>
      </c>
      <c r="D243" s="12"/>
      <c r="E243" s="12"/>
      <c r="F243" s="12"/>
      <c r="G243" s="12"/>
      <c r="H243" s="68"/>
      <c r="I243" s="66">
        <f t="shared" si="30"/>
        <v>0</v>
      </c>
      <c r="J243" s="66">
        <f t="shared" si="31"/>
        <v>0</v>
      </c>
    </row>
    <row r="244" spans="2:10">
      <c r="B244" s="16"/>
      <c r="C244" s="51" t="s">
        <v>285</v>
      </c>
      <c r="D244" s="12"/>
      <c r="E244" s="12"/>
      <c r="F244" s="12"/>
      <c r="G244" s="12"/>
      <c r="H244" s="68"/>
      <c r="I244" s="66">
        <f t="shared" si="30"/>
        <v>0</v>
      </c>
      <c r="J244" s="66">
        <f t="shared" si="31"/>
        <v>0</v>
      </c>
    </row>
    <row r="245" spans="2:10">
      <c r="B245" s="16"/>
      <c r="C245" s="51" t="s">
        <v>286</v>
      </c>
      <c r="D245" s="12"/>
      <c r="E245" s="12"/>
      <c r="F245" s="12"/>
      <c r="G245" s="12"/>
      <c r="H245" s="68"/>
      <c r="I245" s="66">
        <f t="shared" si="30"/>
        <v>0</v>
      </c>
      <c r="J245" s="66">
        <f t="shared" si="31"/>
        <v>0</v>
      </c>
    </row>
    <row r="246" spans="2:10">
      <c r="B246" s="16"/>
      <c r="C246" s="51" t="s">
        <v>287</v>
      </c>
      <c r="D246" s="12"/>
      <c r="E246" s="12"/>
      <c r="F246" s="12"/>
      <c r="G246" s="12"/>
      <c r="H246" s="68"/>
      <c r="I246" s="66">
        <f t="shared" si="30"/>
        <v>0</v>
      </c>
      <c r="J246" s="66">
        <f t="shared" si="31"/>
        <v>0</v>
      </c>
    </row>
    <row r="247" spans="2:10">
      <c r="B247" s="16"/>
      <c r="C247" s="51" t="s">
        <v>288</v>
      </c>
      <c r="D247" s="12"/>
      <c r="E247" s="12"/>
      <c r="F247" s="12"/>
      <c r="G247" s="12"/>
      <c r="H247" s="68"/>
      <c r="I247" s="66">
        <f t="shared" si="30"/>
        <v>0</v>
      </c>
      <c r="J247" s="66">
        <f t="shared" si="31"/>
        <v>0</v>
      </c>
    </row>
    <row r="248" spans="2:10">
      <c r="B248" s="52">
        <v>15</v>
      </c>
      <c r="C248" s="53" t="s">
        <v>14</v>
      </c>
      <c r="D248" s="54">
        <f t="shared" ref="D248:E248" si="36">SUM(D249:D286)</f>
        <v>1</v>
      </c>
      <c r="E248" s="54">
        <f t="shared" si="36"/>
        <v>6051</v>
      </c>
      <c r="F248" s="54">
        <f t="shared" ref="F248:G248" si="37">SUM(F249:F286)</f>
        <v>0</v>
      </c>
      <c r="G248" s="54">
        <f t="shared" si="37"/>
        <v>0</v>
      </c>
      <c r="H248" s="69"/>
      <c r="I248" s="66">
        <f t="shared" si="30"/>
        <v>1</v>
      </c>
      <c r="J248" s="66">
        <f t="shared" si="31"/>
        <v>6051</v>
      </c>
    </row>
    <row r="249" spans="2:10">
      <c r="B249" s="16"/>
      <c r="C249" s="17" t="s">
        <v>289</v>
      </c>
      <c r="D249" s="12"/>
      <c r="E249" s="12"/>
      <c r="F249" s="12"/>
      <c r="G249" s="12"/>
      <c r="H249" s="68"/>
      <c r="I249" s="66">
        <f t="shared" si="30"/>
        <v>0</v>
      </c>
      <c r="J249" s="66">
        <f t="shared" si="31"/>
        <v>0</v>
      </c>
    </row>
    <row r="250" spans="2:10">
      <c r="B250" s="16"/>
      <c r="C250" s="17" t="s">
        <v>290</v>
      </c>
      <c r="D250" s="12"/>
      <c r="E250" s="12">
        <v>403</v>
      </c>
      <c r="F250" s="12"/>
      <c r="G250" s="12"/>
      <c r="H250" s="68"/>
      <c r="I250" s="66">
        <f t="shared" si="30"/>
        <v>0</v>
      </c>
      <c r="J250" s="66">
        <f t="shared" si="31"/>
        <v>403</v>
      </c>
    </row>
    <row r="251" spans="2:10">
      <c r="B251" s="16"/>
      <c r="C251" s="17" t="s">
        <v>291</v>
      </c>
      <c r="D251" s="12"/>
      <c r="E251" s="12">
        <v>376</v>
      </c>
      <c r="F251" s="12"/>
      <c r="G251" s="12"/>
      <c r="H251" s="68"/>
      <c r="I251" s="66">
        <f t="shared" si="30"/>
        <v>0</v>
      </c>
      <c r="J251" s="66">
        <f t="shared" si="31"/>
        <v>376</v>
      </c>
    </row>
    <row r="252" spans="2:10">
      <c r="B252" s="16"/>
      <c r="C252" s="17" t="s">
        <v>292</v>
      </c>
      <c r="D252" s="12">
        <v>1</v>
      </c>
      <c r="E252" s="12">
        <v>130</v>
      </c>
      <c r="F252" s="12"/>
      <c r="G252" s="12"/>
      <c r="H252" s="68"/>
      <c r="I252" s="66">
        <f t="shared" si="30"/>
        <v>1</v>
      </c>
      <c r="J252" s="66">
        <f t="shared" si="31"/>
        <v>130</v>
      </c>
    </row>
    <row r="253" spans="2:10">
      <c r="B253" s="16"/>
      <c r="C253" s="17" t="s">
        <v>293</v>
      </c>
      <c r="D253" s="12"/>
      <c r="E253" s="12"/>
      <c r="F253" s="12"/>
      <c r="G253" s="12"/>
      <c r="H253" s="68"/>
      <c r="I253" s="66">
        <f t="shared" si="30"/>
        <v>0</v>
      </c>
      <c r="J253" s="66">
        <f t="shared" si="31"/>
        <v>0</v>
      </c>
    </row>
    <row r="254" spans="2:10">
      <c r="B254" s="16"/>
      <c r="C254" s="17" t="s">
        <v>294</v>
      </c>
      <c r="D254" s="12"/>
      <c r="E254" s="12">
        <v>455</v>
      </c>
      <c r="F254" s="12"/>
      <c r="G254" s="12"/>
      <c r="H254" s="68"/>
      <c r="I254" s="66">
        <f t="shared" si="30"/>
        <v>0</v>
      </c>
      <c r="J254" s="66">
        <f t="shared" si="31"/>
        <v>455</v>
      </c>
    </row>
    <row r="255" spans="2:10">
      <c r="B255" s="16"/>
      <c r="C255" s="17" t="s">
        <v>295</v>
      </c>
      <c r="D255" s="12"/>
      <c r="E255" s="12">
        <v>291</v>
      </c>
      <c r="F255" s="12"/>
      <c r="G255" s="12"/>
      <c r="H255" s="68"/>
      <c r="I255" s="66">
        <f t="shared" si="30"/>
        <v>0</v>
      </c>
      <c r="J255" s="66">
        <f t="shared" si="31"/>
        <v>291</v>
      </c>
    </row>
    <row r="256" spans="2:10">
      <c r="B256" s="16"/>
      <c r="C256" s="17" t="s">
        <v>296</v>
      </c>
      <c r="D256" s="12"/>
      <c r="E256" s="12">
        <v>389</v>
      </c>
      <c r="F256" s="12"/>
      <c r="G256" s="12"/>
      <c r="H256" s="68"/>
      <c r="I256" s="66">
        <f t="shared" si="30"/>
        <v>0</v>
      </c>
      <c r="J256" s="66">
        <f t="shared" si="31"/>
        <v>389</v>
      </c>
    </row>
    <row r="257" spans="2:10">
      <c r="B257" s="16"/>
      <c r="C257" s="17" t="s">
        <v>297</v>
      </c>
      <c r="D257" s="12"/>
      <c r="E257" s="12">
        <v>496</v>
      </c>
      <c r="F257" s="12"/>
      <c r="G257" s="12"/>
      <c r="H257" s="68"/>
      <c r="I257" s="66">
        <f t="shared" si="30"/>
        <v>0</v>
      </c>
      <c r="J257" s="66">
        <f t="shared" si="31"/>
        <v>496</v>
      </c>
    </row>
    <row r="258" spans="2:10">
      <c r="B258" s="16"/>
      <c r="C258" s="17" t="s">
        <v>298</v>
      </c>
      <c r="D258" s="12"/>
      <c r="E258" s="12"/>
      <c r="F258" s="12"/>
      <c r="G258" s="12"/>
      <c r="H258" s="68"/>
      <c r="I258" s="66">
        <f t="shared" si="30"/>
        <v>0</v>
      </c>
      <c r="J258" s="66">
        <f t="shared" si="31"/>
        <v>0</v>
      </c>
    </row>
    <row r="259" spans="2:10">
      <c r="B259" s="16"/>
      <c r="C259" s="17" t="s">
        <v>299</v>
      </c>
      <c r="D259" s="12"/>
      <c r="E259" s="12"/>
      <c r="F259" s="12"/>
      <c r="G259" s="12"/>
      <c r="H259" s="68"/>
      <c r="I259" s="66">
        <f t="shared" si="30"/>
        <v>0</v>
      </c>
      <c r="J259" s="66">
        <f t="shared" si="31"/>
        <v>0</v>
      </c>
    </row>
    <row r="260" spans="2:10">
      <c r="B260" s="16"/>
      <c r="C260" s="17" t="s">
        <v>300</v>
      </c>
      <c r="D260" s="12"/>
      <c r="E260" s="12">
        <v>97</v>
      </c>
      <c r="F260" s="12"/>
      <c r="G260" s="12"/>
      <c r="H260" s="68"/>
      <c r="I260" s="66">
        <f t="shared" si="30"/>
        <v>0</v>
      </c>
      <c r="J260" s="66">
        <f t="shared" si="31"/>
        <v>97</v>
      </c>
    </row>
    <row r="261" spans="2:10">
      <c r="B261" s="16"/>
      <c r="C261" s="17" t="s">
        <v>301</v>
      </c>
      <c r="D261" s="12"/>
      <c r="E261" s="12"/>
      <c r="F261" s="12"/>
      <c r="G261" s="12"/>
      <c r="H261" s="68"/>
      <c r="I261" s="66">
        <f t="shared" si="30"/>
        <v>0</v>
      </c>
      <c r="J261" s="66">
        <f t="shared" si="31"/>
        <v>0</v>
      </c>
    </row>
    <row r="262" spans="2:10">
      <c r="B262" s="16"/>
      <c r="C262" s="17" t="s">
        <v>302</v>
      </c>
      <c r="D262" s="12"/>
      <c r="E262" s="12">
        <v>217</v>
      </c>
      <c r="F262" s="12"/>
      <c r="G262" s="12"/>
      <c r="H262" s="68"/>
      <c r="I262" s="66">
        <f t="shared" ref="I262:I325" si="38">D262+F262</f>
        <v>0</v>
      </c>
      <c r="J262" s="66">
        <f t="shared" ref="J262:J325" si="39">E262+G262</f>
        <v>217</v>
      </c>
    </row>
    <row r="263" spans="2:10">
      <c r="B263" s="16"/>
      <c r="C263" s="17" t="s">
        <v>303</v>
      </c>
      <c r="D263" s="12"/>
      <c r="E263" s="12"/>
      <c r="F263" s="12"/>
      <c r="G263" s="12"/>
      <c r="H263" s="68"/>
      <c r="I263" s="66">
        <f t="shared" si="38"/>
        <v>0</v>
      </c>
      <c r="J263" s="66">
        <f t="shared" si="39"/>
        <v>0</v>
      </c>
    </row>
    <row r="264" spans="2:10">
      <c r="B264" s="16"/>
      <c r="C264" s="17" t="s">
        <v>304</v>
      </c>
      <c r="D264" s="12"/>
      <c r="E264" s="12">
        <v>406</v>
      </c>
      <c r="F264" s="12"/>
      <c r="G264" s="12"/>
      <c r="H264" s="68"/>
      <c r="I264" s="66">
        <f t="shared" si="38"/>
        <v>0</v>
      </c>
      <c r="J264" s="66">
        <f t="shared" si="39"/>
        <v>406</v>
      </c>
    </row>
    <row r="265" spans="2:10">
      <c r="B265" s="16"/>
      <c r="C265" s="17" t="s">
        <v>305</v>
      </c>
      <c r="D265" s="12"/>
      <c r="E265" s="12"/>
      <c r="F265" s="12"/>
      <c r="G265" s="12"/>
      <c r="H265" s="68"/>
      <c r="I265" s="66">
        <f t="shared" si="38"/>
        <v>0</v>
      </c>
      <c r="J265" s="66">
        <f t="shared" si="39"/>
        <v>0</v>
      </c>
    </row>
    <row r="266" spans="2:10">
      <c r="B266" s="16"/>
      <c r="C266" s="17" t="s">
        <v>306</v>
      </c>
      <c r="D266" s="12"/>
      <c r="E266" s="12">
        <v>417</v>
      </c>
      <c r="F266" s="12"/>
      <c r="G266" s="12"/>
      <c r="H266" s="68"/>
      <c r="I266" s="66">
        <f t="shared" si="38"/>
        <v>0</v>
      </c>
      <c r="J266" s="66">
        <f t="shared" si="39"/>
        <v>417</v>
      </c>
    </row>
    <row r="267" spans="2:10">
      <c r="B267" s="16"/>
      <c r="C267" s="17" t="s">
        <v>307</v>
      </c>
      <c r="D267" s="12"/>
      <c r="E267" s="12">
        <v>360</v>
      </c>
      <c r="F267" s="12"/>
      <c r="G267" s="12"/>
      <c r="H267" s="68"/>
      <c r="I267" s="66">
        <f t="shared" si="38"/>
        <v>0</v>
      </c>
      <c r="J267" s="66">
        <f t="shared" si="39"/>
        <v>360</v>
      </c>
    </row>
    <row r="268" spans="2:10">
      <c r="B268" s="16"/>
      <c r="C268" s="17" t="s">
        <v>308</v>
      </c>
      <c r="D268" s="12"/>
      <c r="E268" s="12">
        <v>392</v>
      </c>
      <c r="F268" s="12"/>
      <c r="G268" s="12"/>
      <c r="H268" s="68"/>
      <c r="I268" s="66">
        <f t="shared" si="38"/>
        <v>0</v>
      </c>
      <c r="J268" s="66">
        <f t="shared" si="39"/>
        <v>392</v>
      </c>
    </row>
    <row r="269" spans="2:10">
      <c r="B269" s="16"/>
      <c r="C269" s="17" t="s">
        <v>309</v>
      </c>
      <c r="D269" s="12"/>
      <c r="E269" s="12">
        <v>400</v>
      </c>
      <c r="F269" s="12"/>
      <c r="G269" s="12"/>
      <c r="H269" s="68"/>
      <c r="I269" s="66">
        <f t="shared" si="38"/>
        <v>0</v>
      </c>
      <c r="J269" s="66">
        <f t="shared" si="39"/>
        <v>400</v>
      </c>
    </row>
    <row r="270" spans="2:10">
      <c r="B270" s="16"/>
      <c r="C270" s="17" t="s">
        <v>310</v>
      </c>
      <c r="D270" s="12"/>
      <c r="E270" s="12">
        <v>108</v>
      </c>
      <c r="F270" s="12"/>
      <c r="G270" s="12"/>
      <c r="H270" s="68"/>
      <c r="I270" s="66">
        <f t="shared" si="38"/>
        <v>0</v>
      </c>
      <c r="J270" s="66">
        <f t="shared" si="39"/>
        <v>108</v>
      </c>
    </row>
    <row r="271" spans="2:10">
      <c r="B271" s="16"/>
      <c r="C271" s="17" t="s">
        <v>311</v>
      </c>
      <c r="D271" s="12"/>
      <c r="E271" s="12"/>
      <c r="F271" s="12"/>
      <c r="G271" s="12"/>
      <c r="H271" s="68"/>
      <c r="I271" s="66">
        <f t="shared" si="38"/>
        <v>0</v>
      </c>
      <c r="J271" s="66">
        <f t="shared" si="39"/>
        <v>0</v>
      </c>
    </row>
    <row r="272" spans="2:10">
      <c r="B272" s="16"/>
      <c r="C272" s="17" t="s">
        <v>312</v>
      </c>
      <c r="D272" s="12"/>
      <c r="E272" s="12"/>
      <c r="F272" s="12"/>
      <c r="G272" s="12"/>
      <c r="H272" s="68"/>
      <c r="I272" s="66">
        <f t="shared" si="38"/>
        <v>0</v>
      </c>
      <c r="J272" s="66">
        <f t="shared" si="39"/>
        <v>0</v>
      </c>
    </row>
    <row r="273" spans="2:10">
      <c r="B273" s="16"/>
      <c r="C273" s="17" t="s">
        <v>313</v>
      </c>
      <c r="D273" s="12"/>
      <c r="E273" s="12">
        <v>344</v>
      </c>
      <c r="F273" s="12"/>
      <c r="G273" s="12"/>
      <c r="H273" s="68"/>
      <c r="I273" s="66">
        <f t="shared" si="38"/>
        <v>0</v>
      </c>
      <c r="J273" s="66">
        <f t="shared" si="39"/>
        <v>344</v>
      </c>
    </row>
    <row r="274" spans="2:10">
      <c r="B274" s="16"/>
      <c r="C274" s="17" t="s">
        <v>314</v>
      </c>
      <c r="D274" s="12"/>
      <c r="E274" s="12">
        <v>463</v>
      </c>
      <c r="F274" s="12"/>
      <c r="G274" s="12"/>
      <c r="H274" s="68"/>
      <c r="I274" s="66">
        <f t="shared" si="38"/>
        <v>0</v>
      </c>
      <c r="J274" s="66">
        <f t="shared" si="39"/>
        <v>463</v>
      </c>
    </row>
    <row r="275" spans="2:10">
      <c r="B275" s="16"/>
      <c r="C275" s="17" t="s">
        <v>315</v>
      </c>
      <c r="D275" s="12"/>
      <c r="E275" s="12"/>
      <c r="F275" s="12"/>
      <c r="G275" s="12"/>
      <c r="H275" s="68"/>
      <c r="I275" s="66">
        <f t="shared" si="38"/>
        <v>0</v>
      </c>
      <c r="J275" s="66">
        <f t="shared" si="39"/>
        <v>0</v>
      </c>
    </row>
    <row r="276" spans="2:10">
      <c r="B276" s="16"/>
      <c r="C276" s="17" t="s">
        <v>316</v>
      </c>
      <c r="D276" s="12"/>
      <c r="E276" s="12">
        <v>307</v>
      </c>
      <c r="F276" s="12"/>
      <c r="G276" s="12"/>
      <c r="H276" s="68"/>
      <c r="I276" s="66">
        <f t="shared" si="38"/>
        <v>0</v>
      </c>
      <c r="J276" s="66">
        <f t="shared" si="39"/>
        <v>307</v>
      </c>
    </row>
    <row r="277" spans="2:10">
      <c r="B277" s="16"/>
      <c r="C277" s="17" t="s">
        <v>317</v>
      </c>
      <c r="D277" s="12"/>
      <c r="E277" s="12"/>
      <c r="F277" s="12"/>
      <c r="G277" s="12"/>
      <c r="H277" s="68"/>
      <c r="I277" s="66">
        <f t="shared" si="38"/>
        <v>0</v>
      </c>
      <c r="J277" s="66">
        <f t="shared" si="39"/>
        <v>0</v>
      </c>
    </row>
    <row r="278" spans="2:10">
      <c r="B278" s="16"/>
      <c r="C278" s="17" t="s">
        <v>318</v>
      </c>
      <c r="D278" s="12"/>
      <c r="E278" s="12"/>
      <c r="F278" s="12"/>
      <c r="G278" s="12"/>
      <c r="H278" s="68"/>
      <c r="I278" s="66">
        <f t="shared" si="38"/>
        <v>0</v>
      </c>
      <c r="J278" s="66">
        <f t="shared" si="39"/>
        <v>0</v>
      </c>
    </row>
    <row r="279" spans="2:10">
      <c r="B279" s="16"/>
      <c r="C279" s="17" t="s">
        <v>319</v>
      </c>
      <c r="D279" s="12"/>
      <c r="E279" s="12"/>
      <c r="F279" s="12"/>
      <c r="G279" s="12"/>
      <c r="H279" s="68"/>
      <c r="I279" s="66">
        <f t="shared" si="38"/>
        <v>0</v>
      </c>
      <c r="J279" s="66">
        <f t="shared" si="39"/>
        <v>0</v>
      </c>
    </row>
    <row r="280" spans="2:10">
      <c r="B280" s="16"/>
      <c r="C280" s="17" t="s">
        <v>320</v>
      </c>
      <c r="D280" s="12"/>
      <c r="E280" s="12"/>
      <c r="F280" s="12"/>
      <c r="G280" s="12"/>
      <c r="H280" s="68"/>
      <c r="I280" s="66">
        <f t="shared" si="38"/>
        <v>0</v>
      </c>
      <c r="J280" s="66">
        <f t="shared" si="39"/>
        <v>0</v>
      </c>
    </row>
    <row r="281" spans="2:10">
      <c r="B281" s="16"/>
      <c r="C281" s="17" t="s">
        <v>321</v>
      </c>
      <c r="D281" s="12"/>
      <c r="E281" s="12"/>
      <c r="F281" s="12"/>
      <c r="G281" s="12"/>
      <c r="H281" s="68"/>
      <c r="I281" s="66">
        <f t="shared" si="38"/>
        <v>0</v>
      </c>
      <c r="J281" s="66">
        <f t="shared" si="39"/>
        <v>0</v>
      </c>
    </row>
    <row r="282" spans="2:10">
      <c r="B282" s="16"/>
      <c r="C282" s="17" t="s">
        <v>322</v>
      </c>
      <c r="D282" s="12"/>
      <c r="E282" s="12"/>
      <c r="F282" s="12"/>
      <c r="G282" s="12"/>
      <c r="H282" s="68"/>
      <c r="I282" s="66">
        <f t="shared" si="38"/>
        <v>0</v>
      </c>
      <c r="J282" s="66">
        <f t="shared" si="39"/>
        <v>0</v>
      </c>
    </row>
    <row r="283" spans="2:10">
      <c r="B283" s="16"/>
      <c r="C283" s="17" t="s">
        <v>323</v>
      </c>
      <c r="D283" s="12"/>
      <c r="E283" s="12"/>
      <c r="F283" s="12"/>
      <c r="G283" s="12"/>
      <c r="H283" s="68"/>
      <c r="I283" s="66">
        <f t="shared" si="38"/>
        <v>0</v>
      </c>
      <c r="J283" s="66">
        <f t="shared" si="39"/>
        <v>0</v>
      </c>
    </row>
    <row r="284" spans="2:10">
      <c r="B284" s="16"/>
      <c r="C284" s="17" t="s">
        <v>324</v>
      </c>
      <c r="D284" s="12"/>
      <c r="E284" s="12"/>
      <c r="F284" s="12"/>
      <c r="G284" s="12"/>
      <c r="H284" s="68"/>
      <c r="I284" s="66">
        <f t="shared" si="38"/>
        <v>0</v>
      </c>
      <c r="J284" s="66">
        <f t="shared" si="39"/>
        <v>0</v>
      </c>
    </row>
    <row r="285" spans="2:10">
      <c r="B285" s="16"/>
      <c r="C285" s="17" t="s">
        <v>325</v>
      </c>
      <c r="D285" s="12"/>
      <c r="E285" s="12"/>
      <c r="F285" s="12"/>
      <c r="G285" s="12"/>
      <c r="H285" s="68"/>
      <c r="I285" s="66">
        <f t="shared" si="38"/>
        <v>0</v>
      </c>
      <c r="J285" s="66">
        <f t="shared" si="39"/>
        <v>0</v>
      </c>
    </row>
    <row r="286" spans="2:10">
      <c r="B286" s="16"/>
      <c r="C286" s="17" t="s">
        <v>326</v>
      </c>
      <c r="D286" s="12"/>
      <c r="E286" s="12"/>
      <c r="F286" s="12"/>
      <c r="G286" s="12"/>
      <c r="H286" s="68"/>
      <c r="I286" s="66">
        <f t="shared" si="38"/>
        <v>0</v>
      </c>
      <c r="J286" s="66">
        <f t="shared" si="39"/>
        <v>0</v>
      </c>
    </row>
    <row r="287" spans="2:10">
      <c r="B287" s="52">
        <v>16</v>
      </c>
      <c r="C287" s="53" t="s">
        <v>15</v>
      </c>
      <c r="D287" s="54">
        <f t="shared" ref="D287:E287" si="40">SUM(D288:D292)</f>
        <v>0</v>
      </c>
      <c r="E287" s="54">
        <f t="shared" si="40"/>
        <v>1054</v>
      </c>
      <c r="F287" s="54">
        <f t="shared" ref="F287:G287" si="41">SUM(F288:F292)</f>
        <v>0</v>
      </c>
      <c r="G287" s="54">
        <f t="shared" si="41"/>
        <v>0</v>
      </c>
      <c r="H287" s="69"/>
      <c r="I287" s="66">
        <f t="shared" si="38"/>
        <v>0</v>
      </c>
      <c r="J287" s="66">
        <f t="shared" si="39"/>
        <v>1054</v>
      </c>
    </row>
    <row r="288" spans="2:10">
      <c r="B288" s="16"/>
      <c r="C288" s="51" t="s">
        <v>327</v>
      </c>
      <c r="D288" s="12"/>
      <c r="E288" s="12"/>
      <c r="F288" s="12"/>
      <c r="G288" s="12"/>
      <c r="H288" s="68"/>
      <c r="I288" s="66">
        <f t="shared" si="38"/>
        <v>0</v>
      </c>
      <c r="J288" s="66">
        <f t="shared" si="39"/>
        <v>0</v>
      </c>
    </row>
    <row r="289" spans="2:10">
      <c r="B289" s="16"/>
      <c r="C289" s="51" t="s">
        <v>328</v>
      </c>
      <c r="D289" s="12"/>
      <c r="E289" s="12"/>
      <c r="F289" s="12"/>
      <c r="G289" s="12"/>
      <c r="H289" s="68"/>
      <c r="I289" s="66">
        <f t="shared" si="38"/>
        <v>0</v>
      </c>
      <c r="J289" s="66">
        <f t="shared" si="39"/>
        <v>0</v>
      </c>
    </row>
    <row r="290" spans="2:10">
      <c r="B290" s="16"/>
      <c r="C290" s="51" t="s">
        <v>329</v>
      </c>
      <c r="D290" s="12"/>
      <c r="E290" s="12">
        <v>564</v>
      </c>
      <c r="F290" s="12"/>
      <c r="G290" s="12"/>
      <c r="H290" s="68"/>
      <c r="I290" s="66">
        <f t="shared" si="38"/>
        <v>0</v>
      </c>
      <c r="J290" s="66">
        <f t="shared" si="39"/>
        <v>564</v>
      </c>
    </row>
    <row r="291" spans="2:10">
      <c r="B291" s="16"/>
      <c r="C291" s="51" t="s">
        <v>330</v>
      </c>
      <c r="D291" s="12"/>
      <c r="E291" s="12"/>
      <c r="F291" s="12"/>
      <c r="G291" s="12"/>
      <c r="H291" s="68"/>
      <c r="I291" s="66">
        <f t="shared" si="38"/>
        <v>0</v>
      </c>
      <c r="J291" s="66">
        <f t="shared" si="39"/>
        <v>0</v>
      </c>
    </row>
    <row r="292" spans="2:10">
      <c r="B292" s="16"/>
      <c r="C292" s="51" t="s">
        <v>331</v>
      </c>
      <c r="D292" s="12"/>
      <c r="E292" s="12">
        <v>490</v>
      </c>
      <c r="F292" s="12"/>
      <c r="G292" s="12"/>
      <c r="H292" s="68"/>
      <c r="I292" s="66">
        <f t="shared" si="38"/>
        <v>0</v>
      </c>
      <c r="J292" s="66">
        <f t="shared" si="39"/>
        <v>490</v>
      </c>
    </row>
    <row r="293" spans="2:10">
      <c r="B293" s="52">
        <v>17</v>
      </c>
      <c r="C293" s="53" t="s">
        <v>16</v>
      </c>
      <c r="D293" s="54">
        <f t="shared" ref="D293:E293" si="42">SUM(D294:D302)</f>
        <v>0</v>
      </c>
      <c r="E293" s="54">
        <f t="shared" si="42"/>
        <v>666</v>
      </c>
      <c r="F293" s="54">
        <f t="shared" ref="F293:G293" si="43">SUM(F294:F302)</f>
        <v>0</v>
      </c>
      <c r="G293" s="54">
        <f t="shared" si="43"/>
        <v>0</v>
      </c>
      <c r="H293" s="69"/>
      <c r="I293" s="66">
        <f t="shared" si="38"/>
        <v>0</v>
      </c>
      <c r="J293" s="66">
        <f t="shared" si="39"/>
        <v>666</v>
      </c>
    </row>
    <row r="294" spans="2:10">
      <c r="B294" s="16"/>
      <c r="C294" s="51" t="s">
        <v>340</v>
      </c>
      <c r="D294" s="12"/>
      <c r="E294" s="12"/>
      <c r="F294" s="12"/>
      <c r="G294" s="12"/>
      <c r="H294" s="68"/>
      <c r="I294" s="66">
        <f t="shared" si="38"/>
        <v>0</v>
      </c>
      <c r="J294" s="66">
        <f t="shared" si="39"/>
        <v>0</v>
      </c>
    </row>
    <row r="295" spans="2:10">
      <c r="B295" s="16"/>
      <c r="C295" s="17" t="s">
        <v>332</v>
      </c>
      <c r="D295" s="12"/>
      <c r="E295" s="12"/>
      <c r="F295" s="12"/>
      <c r="G295" s="12"/>
      <c r="H295" s="68"/>
      <c r="I295" s="66">
        <f t="shared" si="38"/>
        <v>0</v>
      </c>
      <c r="J295" s="66">
        <f t="shared" si="39"/>
        <v>0</v>
      </c>
    </row>
    <row r="296" spans="2:10">
      <c r="B296" s="16"/>
      <c r="C296" s="17" t="s">
        <v>333</v>
      </c>
      <c r="D296" s="12"/>
      <c r="E296" s="12">
        <v>666</v>
      </c>
      <c r="F296" s="12"/>
      <c r="G296" s="12"/>
      <c r="H296" s="68"/>
      <c r="I296" s="66">
        <f t="shared" si="38"/>
        <v>0</v>
      </c>
      <c r="J296" s="66">
        <f t="shared" si="39"/>
        <v>666</v>
      </c>
    </row>
    <row r="297" spans="2:10">
      <c r="B297" s="16"/>
      <c r="C297" s="17" t="s">
        <v>334</v>
      </c>
      <c r="D297" s="12"/>
      <c r="E297" s="12"/>
      <c r="F297" s="12"/>
      <c r="G297" s="12"/>
      <c r="H297" s="68"/>
      <c r="I297" s="66">
        <f t="shared" si="38"/>
        <v>0</v>
      </c>
      <c r="J297" s="66">
        <f t="shared" si="39"/>
        <v>0</v>
      </c>
    </row>
    <row r="298" spans="2:10">
      <c r="B298" s="16"/>
      <c r="C298" s="17" t="s">
        <v>335</v>
      </c>
      <c r="D298" s="12"/>
      <c r="E298" s="12"/>
      <c r="F298" s="12"/>
      <c r="G298" s="12"/>
      <c r="H298" s="68"/>
      <c r="I298" s="66">
        <f t="shared" si="38"/>
        <v>0</v>
      </c>
      <c r="J298" s="66">
        <f t="shared" si="39"/>
        <v>0</v>
      </c>
    </row>
    <row r="299" spans="2:10">
      <c r="B299" s="16"/>
      <c r="C299" s="17" t="s">
        <v>336</v>
      </c>
      <c r="D299" s="12"/>
      <c r="E299" s="12"/>
      <c r="F299" s="12"/>
      <c r="G299" s="12"/>
      <c r="H299" s="68"/>
      <c r="I299" s="66">
        <f t="shared" si="38"/>
        <v>0</v>
      </c>
      <c r="J299" s="66">
        <f t="shared" si="39"/>
        <v>0</v>
      </c>
    </row>
    <row r="300" spans="2:10">
      <c r="B300" s="16"/>
      <c r="C300" s="17" t="s">
        <v>337</v>
      </c>
      <c r="D300" s="12"/>
      <c r="E300" s="12"/>
      <c r="F300" s="12"/>
      <c r="G300" s="12"/>
      <c r="H300" s="68"/>
      <c r="I300" s="66">
        <f t="shared" si="38"/>
        <v>0</v>
      </c>
      <c r="J300" s="66">
        <f t="shared" si="39"/>
        <v>0</v>
      </c>
    </row>
    <row r="301" spans="2:10">
      <c r="B301" s="16"/>
      <c r="C301" s="17" t="s">
        <v>338</v>
      </c>
      <c r="D301" s="12"/>
      <c r="E301" s="12"/>
      <c r="F301" s="12"/>
      <c r="G301" s="12"/>
      <c r="H301" s="68"/>
      <c r="I301" s="66">
        <f t="shared" si="38"/>
        <v>0</v>
      </c>
      <c r="J301" s="66">
        <f t="shared" si="39"/>
        <v>0</v>
      </c>
    </row>
    <row r="302" spans="2:10">
      <c r="B302" s="16"/>
      <c r="C302" s="17" t="s">
        <v>339</v>
      </c>
      <c r="D302" s="12"/>
      <c r="E302" s="12"/>
      <c r="F302" s="12"/>
      <c r="G302" s="12"/>
      <c r="H302" s="68"/>
      <c r="I302" s="66">
        <f t="shared" si="38"/>
        <v>0</v>
      </c>
      <c r="J302" s="66">
        <f t="shared" si="39"/>
        <v>0</v>
      </c>
    </row>
    <row r="303" spans="2:10">
      <c r="B303" s="52">
        <v>18</v>
      </c>
      <c r="C303" s="53" t="s">
        <v>17</v>
      </c>
      <c r="D303" s="54">
        <f t="shared" ref="D303:E303" si="44">SUM(D304:D313)</f>
        <v>140</v>
      </c>
      <c r="E303" s="54">
        <f t="shared" si="44"/>
        <v>1724</v>
      </c>
      <c r="F303" s="54">
        <f t="shared" ref="F303:G303" si="45">SUM(F304:F313)</f>
        <v>268</v>
      </c>
      <c r="G303" s="54">
        <f t="shared" si="45"/>
        <v>1062</v>
      </c>
      <c r="H303" s="69"/>
      <c r="I303" s="66">
        <f t="shared" si="38"/>
        <v>408</v>
      </c>
      <c r="J303" s="66">
        <f t="shared" si="39"/>
        <v>2786</v>
      </c>
    </row>
    <row r="304" spans="2:10">
      <c r="B304" s="16"/>
      <c r="C304" s="51" t="s">
        <v>341</v>
      </c>
      <c r="D304" s="12"/>
      <c r="E304" s="12"/>
      <c r="F304" s="12"/>
      <c r="G304" s="12"/>
      <c r="H304" s="68"/>
      <c r="I304" s="66">
        <f t="shared" si="38"/>
        <v>0</v>
      </c>
      <c r="J304" s="66">
        <f t="shared" si="39"/>
        <v>0</v>
      </c>
    </row>
    <row r="305" spans="2:10">
      <c r="B305" s="16"/>
      <c r="C305" s="51" t="s">
        <v>342</v>
      </c>
      <c r="D305" s="12"/>
      <c r="E305" s="12">
        <v>527</v>
      </c>
      <c r="F305" s="12">
        <v>168</v>
      </c>
      <c r="G305" s="12"/>
      <c r="H305" s="68"/>
      <c r="I305" s="66">
        <f t="shared" si="38"/>
        <v>168</v>
      </c>
      <c r="J305" s="66">
        <f t="shared" si="39"/>
        <v>527</v>
      </c>
    </row>
    <row r="306" spans="2:10">
      <c r="B306" s="16"/>
      <c r="C306" s="51" t="s">
        <v>343</v>
      </c>
      <c r="D306" s="12"/>
      <c r="E306" s="12"/>
      <c r="F306" s="12"/>
      <c r="G306" s="12"/>
      <c r="H306" s="68"/>
      <c r="I306" s="66">
        <f t="shared" si="38"/>
        <v>0</v>
      </c>
      <c r="J306" s="66">
        <f t="shared" si="39"/>
        <v>0</v>
      </c>
    </row>
    <row r="307" spans="2:10">
      <c r="B307" s="16"/>
      <c r="C307" s="51" t="s">
        <v>348</v>
      </c>
      <c r="D307" s="12"/>
      <c r="E307" s="12">
        <v>400</v>
      </c>
      <c r="F307" s="12"/>
      <c r="G307" s="12">
        <v>250</v>
      </c>
      <c r="H307" s="68"/>
      <c r="I307" s="66">
        <f t="shared" si="38"/>
        <v>0</v>
      </c>
      <c r="J307" s="66">
        <f t="shared" si="39"/>
        <v>650</v>
      </c>
    </row>
    <row r="308" spans="2:10">
      <c r="B308" s="16"/>
      <c r="C308" s="51" t="s">
        <v>344</v>
      </c>
      <c r="D308" s="12"/>
      <c r="E308" s="12"/>
      <c r="F308" s="12">
        <v>50</v>
      </c>
      <c r="G308" s="12">
        <v>218</v>
      </c>
      <c r="H308" s="68"/>
      <c r="I308" s="66">
        <f t="shared" si="38"/>
        <v>50</v>
      </c>
      <c r="J308" s="66">
        <f t="shared" si="39"/>
        <v>218</v>
      </c>
    </row>
    <row r="309" spans="2:10">
      <c r="B309" s="16"/>
      <c r="C309" s="51" t="s">
        <v>345</v>
      </c>
      <c r="D309" s="12"/>
      <c r="E309" s="12"/>
      <c r="F309" s="12">
        <v>50</v>
      </c>
      <c r="G309" s="12">
        <v>254</v>
      </c>
      <c r="H309" s="68"/>
      <c r="I309" s="66">
        <f t="shared" si="38"/>
        <v>50</v>
      </c>
      <c r="J309" s="66">
        <f t="shared" si="39"/>
        <v>254</v>
      </c>
    </row>
    <row r="310" spans="2:10">
      <c r="B310" s="16"/>
      <c r="C310" s="51" t="s">
        <v>571</v>
      </c>
      <c r="D310" s="12"/>
      <c r="E310" s="12">
        <v>532</v>
      </c>
      <c r="F310" s="12"/>
      <c r="G310" s="12"/>
      <c r="H310" s="68"/>
      <c r="I310" s="66">
        <f t="shared" si="38"/>
        <v>0</v>
      </c>
      <c r="J310" s="66">
        <f t="shared" si="39"/>
        <v>532</v>
      </c>
    </row>
    <row r="311" spans="2:10">
      <c r="B311" s="16"/>
      <c r="C311" s="51" t="s">
        <v>346</v>
      </c>
      <c r="D311" s="12"/>
      <c r="E311" s="12"/>
      <c r="F311" s="12"/>
      <c r="G311" s="12">
        <v>340</v>
      </c>
      <c r="H311" s="68"/>
      <c r="I311" s="66">
        <f t="shared" si="38"/>
        <v>0</v>
      </c>
      <c r="J311" s="66">
        <f t="shared" si="39"/>
        <v>340</v>
      </c>
    </row>
    <row r="312" spans="2:10">
      <c r="B312" s="16"/>
      <c r="C312" s="51" t="s">
        <v>349</v>
      </c>
      <c r="D312" s="12"/>
      <c r="E312" s="12"/>
      <c r="F312" s="12"/>
      <c r="G312" s="12"/>
      <c r="H312" s="68"/>
      <c r="I312" s="66">
        <f t="shared" si="38"/>
        <v>0</v>
      </c>
      <c r="J312" s="66">
        <f t="shared" si="39"/>
        <v>0</v>
      </c>
    </row>
    <row r="313" spans="2:10">
      <c r="B313" s="16"/>
      <c r="C313" s="51" t="s">
        <v>347</v>
      </c>
      <c r="D313" s="12">
        <v>140</v>
      </c>
      <c r="E313" s="12">
        <v>265</v>
      </c>
      <c r="F313" s="12"/>
      <c r="G313" s="12"/>
      <c r="H313" s="68"/>
      <c r="I313" s="66">
        <f t="shared" si="38"/>
        <v>140</v>
      </c>
      <c r="J313" s="66">
        <f t="shared" si="39"/>
        <v>265</v>
      </c>
    </row>
    <row r="314" spans="2:10">
      <c r="B314" s="52">
        <v>19</v>
      </c>
      <c r="C314" s="53" t="s">
        <v>18</v>
      </c>
      <c r="D314" s="54">
        <f t="shared" ref="D314:E314" si="46">SUM(D315:D336)</f>
        <v>0</v>
      </c>
      <c r="E314" s="54">
        <f t="shared" si="46"/>
        <v>2213</v>
      </c>
      <c r="F314" s="54">
        <f t="shared" ref="F314:G314" si="47">SUM(F315:F336)</f>
        <v>310</v>
      </c>
      <c r="G314" s="54">
        <f t="shared" si="47"/>
        <v>1855</v>
      </c>
      <c r="H314" s="69"/>
      <c r="I314" s="66">
        <f t="shared" si="38"/>
        <v>310</v>
      </c>
      <c r="J314" s="66">
        <f t="shared" si="39"/>
        <v>4068</v>
      </c>
    </row>
    <row r="315" spans="2:10">
      <c r="B315" s="16"/>
      <c r="C315" s="51" t="s">
        <v>350</v>
      </c>
      <c r="D315" s="12"/>
      <c r="E315" s="12"/>
      <c r="F315" s="12">
        <v>50</v>
      </c>
      <c r="G315" s="12">
        <v>228</v>
      </c>
      <c r="H315" s="68"/>
      <c r="I315" s="66">
        <f t="shared" si="38"/>
        <v>50</v>
      </c>
      <c r="J315" s="66">
        <f t="shared" si="39"/>
        <v>228</v>
      </c>
    </row>
    <row r="316" spans="2:10">
      <c r="B316" s="16"/>
      <c r="C316" s="17" t="s">
        <v>351</v>
      </c>
      <c r="D316" s="12"/>
      <c r="E316" s="12">
        <v>544</v>
      </c>
      <c r="F316" s="12">
        <v>0</v>
      </c>
      <c r="G316" s="12">
        <v>308</v>
      </c>
      <c r="H316" s="68"/>
      <c r="I316" s="66">
        <f t="shared" si="38"/>
        <v>0</v>
      </c>
      <c r="J316" s="66">
        <f t="shared" si="39"/>
        <v>852</v>
      </c>
    </row>
    <row r="317" spans="2:10">
      <c r="B317" s="16"/>
      <c r="C317" s="17" t="s">
        <v>352</v>
      </c>
      <c r="D317" s="12">
        <v>0</v>
      </c>
      <c r="E317" s="12">
        <v>88</v>
      </c>
      <c r="F317" s="12">
        <v>0</v>
      </c>
      <c r="G317" s="12">
        <v>138</v>
      </c>
      <c r="H317" s="68"/>
      <c r="I317" s="66">
        <f t="shared" si="38"/>
        <v>0</v>
      </c>
      <c r="J317" s="66">
        <f t="shared" si="39"/>
        <v>226</v>
      </c>
    </row>
    <row r="318" spans="2:10">
      <c r="B318" s="16"/>
      <c r="C318" s="17" t="s">
        <v>353</v>
      </c>
      <c r="D318" s="12"/>
      <c r="E318" s="12"/>
      <c r="F318" s="12"/>
      <c r="G318" s="12"/>
      <c r="H318" s="68"/>
      <c r="I318" s="66">
        <f t="shared" si="38"/>
        <v>0</v>
      </c>
      <c r="J318" s="66">
        <f t="shared" si="39"/>
        <v>0</v>
      </c>
    </row>
    <row r="319" spans="2:10">
      <c r="B319" s="16"/>
      <c r="C319" s="17" t="s">
        <v>354</v>
      </c>
      <c r="D319" s="12"/>
      <c r="E319" s="12"/>
      <c r="F319" s="12"/>
      <c r="G319" s="12"/>
      <c r="H319" s="68"/>
      <c r="I319" s="66">
        <f t="shared" si="38"/>
        <v>0</v>
      </c>
      <c r="J319" s="66">
        <f t="shared" si="39"/>
        <v>0</v>
      </c>
    </row>
    <row r="320" spans="2:10">
      <c r="B320" s="16"/>
      <c r="C320" s="17" t="s">
        <v>355</v>
      </c>
      <c r="D320" s="12"/>
      <c r="E320" s="12"/>
      <c r="F320" s="12"/>
      <c r="G320" s="12"/>
      <c r="H320" s="68"/>
      <c r="I320" s="66">
        <f t="shared" si="38"/>
        <v>0</v>
      </c>
      <c r="J320" s="66">
        <f t="shared" si="39"/>
        <v>0</v>
      </c>
    </row>
    <row r="321" spans="2:10">
      <c r="B321" s="16"/>
      <c r="C321" s="17" t="s">
        <v>356</v>
      </c>
      <c r="D321" s="12"/>
      <c r="E321" s="12"/>
      <c r="F321" s="12">
        <v>50</v>
      </c>
      <c r="G321" s="12">
        <v>153</v>
      </c>
      <c r="H321" s="68"/>
      <c r="I321" s="66">
        <f t="shared" si="38"/>
        <v>50</v>
      </c>
      <c r="J321" s="66">
        <f t="shared" si="39"/>
        <v>153</v>
      </c>
    </row>
    <row r="322" spans="2:10">
      <c r="B322" s="16"/>
      <c r="C322" s="17" t="s">
        <v>357</v>
      </c>
      <c r="D322" s="12">
        <v>0</v>
      </c>
      <c r="E322" s="12">
        <v>412</v>
      </c>
      <c r="F322" s="12">
        <v>50</v>
      </c>
      <c r="G322" s="12">
        <v>75</v>
      </c>
      <c r="H322" s="68"/>
      <c r="I322" s="66">
        <f t="shared" si="38"/>
        <v>50</v>
      </c>
      <c r="J322" s="66">
        <f t="shared" si="39"/>
        <v>487</v>
      </c>
    </row>
    <row r="323" spans="2:10">
      <c r="B323" s="16"/>
      <c r="C323" s="17" t="s">
        <v>358</v>
      </c>
      <c r="D323" s="12"/>
      <c r="E323" s="12"/>
      <c r="F323" s="12">
        <v>50</v>
      </c>
      <c r="G323" s="12">
        <v>184</v>
      </c>
      <c r="H323" s="68"/>
      <c r="I323" s="66">
        <f t="shared" si="38"/>
        <v>50</v>
      </c>
      <c r="J323" s="66">
        <f t="shared" si="39"/>
        <v>184</v>
      </c>
    </row>
    <row r="324" spans="2:10">
      <c r="B324" s="16"/>
      <c r="C324" s="17" t="s">
        <v>359</v>
      </c>
      <c r="D324" s="12"/>
      <c r="E324" s="12"/>
      <c r="F324" s="12"/>
      <c r="G324" s="12">
        <v>326</v>
      </c>
      <c r="H324" s="68"/>
      <c r="I324" s="66">
        <f t="shared" si="38"/>
        <v>0</v>
      </c>
      <c r="J324" s="66">
        <f t="shared" si="39"/>
        <v>326</v>
      </c>
    </row>
    <row r="325" spans="2:10">
      <c r="B325" s="16"/>
      <c r="C325" s="17" t="s">
        <v>360</v>
      </c>
      <c r="D325" s="12">
        <v>0</v>
      </c>
      <c r="E325" s="12">
        <v>555</v>
      </c>
      <c r="F325" s="12"/>
      <c r="G325" s="12"/>
      <c r="H325" s="68"/>
      <c r="I325" s="66">
        <f t="shared" si="38"/>
        <v>0</v>
      </c>
      <c r="J325" s="66">
        <f t="shared" si="39"/>
        <v>555</v>
      </c>
    </row>
    <row r="326" spans="2:10">
      <c r="B326" s="16"/>
      <c r="C326" s="17" t="s">
        <v>361</v>
      </c>
      <c r="D326" s="12"/>
      <c r="E326" s="12"/>
      <c r="F326" s="12">
        <v>50</v>
      </c>
      <c r="G326" s="12">
        <v>170</v>
      </c>
      <c r="H326" s="68"/>
      <c r="I326" s="66">
        <f t="shared" ref="I326:I389" si="48">D326+F326</f>
        <v>50</v>
      </c>
      <c r="J326" s="66">
        <f t="shared" ref="J326:J389" si="49">E326+G326</f>
        <v>170</v>
      </c>
    </row>
    <row r="327" spans="2:10">
      <c r="B327" s="16"/>
      <c r="C327" s="17" t="s">
        <v>362</v>
      </c>
      <c r="D327" s="12"/>
      <c r="E327" s="12"/>
      <c r="F327" s="12"/>
      <c r="G327" s="12"/>
      <c r="H327" s="68"/>
      <c r="I327" s="66">
        <f t="shared" si="48"/>
        <v>0</v>
      </c>
      <c r="J327" s="66">
        <f t="shared" si="49"/>
        <v>0</v>
      </c>
    </row>
    <row r="328" spans="2:10">
      <c r="B328" s="16"/>
      <c r="C328" s="17" t="s">
        <v>363</v>
      </c>
      <c r="D328" s="12"/>
      <c r="E328" s="12"/>
      <c r="F328" s="12">
        <v>20</v>
      </c>
      <c r="G328" s="12">
        <v>121</v>
      </c>
      <c r="H328" s="68"/>
      <c r="I328" s="66">
        <f t="shared" si="48"/>
        <v>20</v>
      </c>
      <c r="J328" s="66">
        <f t="shared" si="49"/>
        <v>121</v>
      </c>
    </row>
    <row r="329" spans="2:10">
      <c r="B329" s="16"/>
      <c r="C329" s="17" t="s">
        <v>364</v>
      </c>
      <c r="D329" s="12"/>
      <c r="E329" s="12"/>
      <c r="F329" s="12"/>
      <c r="G329" s="12"/>
      <c r="H329" s="68"/>
      <c r="I329" s="66">
        <f t="shared" si="48"/>
        <v>0</v>
      </c>
      <c r="J329" s="66">
        <f t="shared" si="49"/>
        <v>0</v>
      </c>
    </row>
    <row r="330" spans="2:10">
      <c r="B330" s="16"/>
      <c r="C330" s="17" t="s">
        <v>365</v>
      </c>
      <c r="D330" s="12">
        <v>0</v>
      </c>
      <c r="E330" s="12">
        <v>261</v>
      </c>
      <c r="F330" s="12">
        <v>0</v>
      </c>
      <c r="G330" s="12">
        <v>77</v>
      </c>
      <c r="H330" s="68"/>
      <c r="I330" s="66">
        <f t="shared" si="48"/>
        <v>0</v>
      </c>
      <c r="J330" s="66">
        <f t="shared" si="49"/>
        <v>338</v>
      </c>
    </row>
    <row r="331" spans="2:10">
      <c r="B331" s="16"/>
      <c r="C331" s="17" t="s">
        <v>366</v>
      </c>
      <c r="D331" s="12"/>
      <c r="E331" s="12"/>
      <c r="F331" s="12">
        <v>40</v>
      </c>
      <c r="G331" s="12">
        <v>75</v>
      </c>
      <c r="H331" s="68"/>
      <c r="I331" s="66">
        <f t="shared" si="48"/>
        <v>40</v>
      </c>
      <c r="J331" s="66">
        <f t="shared" si="49"/>
        <v>75</v>
      </c>
    </row>
    <row r="332" spans="2:10">
      <c r="B332" s="16"/>
      <c r="C332" s="17" t="s">
        <v>367</v>
      </c>
      <c r="D332" s="12"/>
      <c r="E332" s="12"/>
      <c r="F332" s="12"/>
      <c r="G332" s="12"/>
      <c r="H332" s="68"/>
      <c r="I332" s="66">
        <f t="shared" si="48"/>
        <v>0</v>
      </c>
      <c r="J332" s="66">
        <f t="shared" si="49"/>
        <v>0</v>
      </c>
    </row>
    <row r="333" spans="2:10">
      <c r="B333" s="16"/>
      <c r="C333" s="17" t="s">
        <v>368</v>
      </c>
      <c r="D333" s="12">
        <v>0</v>
      </c>
      <c r="E333" s="12">
        <v>353</v>
      </c>
      <c r="F333" s="12">
        <v>0</v>
      </c>
      <c r="G333" s="12">
        <v>0</v>
      </c>
      <c r="H333" s="68"/>
      <c r="I333" s="66">
        <f t="shared" si="48"/>
        <v>0</v>
      </c>
      <c r="J333" s="66">
        <f t="shared" si="49"/>
        <v>353</v>
      </c>
    </row>
    <row r="334" spans="2:10">
      <c r="B334" s="16"/>
      <c r="C334" s="17" t="s">
        <v>369</v>
      </c>
      <c r="D334" s="12"/>
      <c r="E334" s="12"/>
      <c r="F334" s="12"/>
      <c r="G334" s="12"/>
      <c r="H334" s="68"/>
      <c r="I334" s="66">
        <f t="shared" si="48"/>
        <v>0</v>
      </c>
      <c r="J334" s="66">
        <f t="shared" si="49"/>
        <v>0</v>
      </c>
    </row>
    <row r="335" spans="2:10">
      <c r="B335" s="16"/>
      <c r="C335" s="17" t="s">
        <v>370</v>
      </c>
      <c r="D335" s="12"/>
      <c r="E335" s="12"/>
      <c r="F335" s="12"/>
      <c r="G335" s="12"/>
      <c r="H335" s="68"/>
      <c r="I335" s="66">
        <f t="shared" si="48"/>
        <v>0</v>
      </c>
      <c r="J335" s="66">
        <f t="shared" si="49"/>
        <v>0</v>
      </c>
    </row>
    <row r="336" spans="2:10">
      <c r="B336" s="16"/>
      <c r="C336" s="17" t="s">
        <v>371</v>
      </c>
      <c r="D336" s="12"/>
      <c r="E336" s="12"/>
      <c r="F336" s="12"/>
      <c r="G336" s="12"/>
      <c r="H336" s="68"/>
      <c r="I336" s="66">
        <f t="shared" si="48"/>
        <v>0</v>
      </c>
      <c r="J336" s="66">
        <f t="shared" si="49"/>
        <v>0</v>
      </c>
    </row>
    <row r="337" spans="2:10">
      <c r="B337" s="52">
        <v>20</v>
      </c>
      <c r="C337" s="53" t="s">
        <v>19</v>
      </c>
      <c r="D337" s="54">
        <f t="shared" ref="D337:E337" si="50">SUM(D338:D351)</f>
        <v>0</v>
      </c>
      <c r="E337" s="54">
        <f t="shared" si="50"/>
        <v>1142</v>
      </c>
      <c r="F337" s="54">
        <f t="shared" ref="F337:G337" si="51">SUM(F338:F351)</f>
        <v>161</v>
      </c>
      <c r="G337" s="54">
        <f t="shared" si="51"/>
        <v>809</v>
      </c>
      <c r="H337" s="69"/>
      <c r="I337" s="66">
        <f t="shared" si="48"/>
        <v>161</v>
      </c>
      <c r="J337" s="66">
        <f t="shared" si="49"/>
        <v>1951</v>
      </c>
    </row>
    <row r="338" spans="2:10">
      <c r="B338" s="16"/>
      <c r="C338" s="17" t="s">
        <v>372</v>
      </c>
      <c r="D338" s="12"/>
      <c r="E338" s="12">
        <v>604</v>
      </c>
      <c r="F338" s="12">
        <v>50</v>
      </c>
      <c r="G338" s="12">
        <v>270</v>
      </c>
      <c r="H338" s="68"/>
      <c r="I338" s="66">
        <f t="shared" si="48"/>
        <v>50</v>
      </c>
      <c r="J338" s="66">
        <f t="shared" si="49"/>
        <v>874</v>
      </c>
    </row>
    <row r="339" spans="2:10">
      <c r="B339" s="16"/>
      <c r="C339" s="17" t="s">
        <v>373</v>
      </c>
      <c r="D339" s="12"/>
      <c r="E339" s="12"/>
      <c r="F339" s="12"/>
      <c r="G339" s="12"/>
      <c r="H339" s="68"/>
      <c r="I339" s="66">
        <f t="shared" si="48"/>
        <v>0</v>
      </c>
      <c r="J339" s="66">
        <f t="shared" si="49"/>
        <v>0</v>
      </c>
    </row>
    <row r="340" spans="2:10">
      <c r="B340" s="16"/>
      <c r="C340" s="17" t="s">
        <v>374</v>
      </c>
      <c r="D340" s="12"/>
      <c r="E340" s="12"/>
      <c r="F340" s="12"/>
      <c r="G340" s="12"/>
      <c r="H340" s="68"/>
      <c r="I340" s="66">
        <f t="shared" si="48"/>
        <v>0</v>
      </c>
      <c r="J340" s="66">
        <f t="shared" si="49"/>
        <v>0</v>
      </c>
    </row>
    <row r="341" spans="2:10">
      <c r="B341" s="16"/>
      <c r="C341" s="17" t="s">
        <v>375</v>
      </c>
      <c r="D341" s="12"/>
      <c r="E341" s="12"/>
      <c r="F341" s="12"/>
      <c r="G341" s="12"/>
      <c r="H341" s="68"/>
      <c r="I341" s="66">
        <f t="shared" si="48"/>
        <v>0</v>
      </c>
      <c r="J341" s="66">
        <f t="shared" si="49"/>
        <v>0</v>
      </c>
    </row>
    <row r="342" spans="2:10">
      <c r="B342" s="16"/>
      <c r="C342" s="17" t="s">
        <v>376</v>
      </c>
      <c r="D342" s="12"/>
      <c r="E342" s="12"/>
      <c r="F342" s="12"/>
      <c r="G342" s="12"/>
      <c r="H342" s="68"/>
      <c r="I342" s="66">
        <f t="shared" si="48"/>
        <v>0</v>
      </c>
      <c r="J342" s="66">
        <f t="shared" si="49"/>
        <v>0</v>
      </c>
    </row>
    <row r="343" spans="2:10">
      <c r="B343" s="16"/>
      <c r="C343" s="17" t="s">
        <v>377</v>
      </c>
      <c r="D343" s="12"/>
      <c r="E343" s="12"/>
      <c r="F343" s="12">
        <v>51</v>
      </c>
      <c r="G343" s="12">
        <v>265</v>
      </c>
      <c r="H343" s="68"/>
      <c r="I343" s="66">
        <f t="shared" si="48"/>
        <v>51</v>
      </c>
      <c r="J343" s="66">
        <f t="shared" si="49"/>
        <v>265</v>
      </c>
    </row>
    <row r="344" spans="2:10">
      <c r="B344" s="16"/>
      <c r="C344" s="17" t="s">
        <v>378</v>
      </c>
      <c r="D344" s="12"/>
      <c r="E344" s="12"/>
      <c r="F344" s="12"/>
      <c r="G344" s="12"/>
      <c r="H344" s="68"/>
      <c r="I344" s="66">
        <f t="shared" si="48"/>
        <v>0</v>
      </c>
      <c r="J344" s="66">
        <f t="shared" si="49"/>
        <v>0</v>
      </c>
    </row>
    <row r="345" spans="2:10">
      <c r="B345" s="16"/>
      <c r="C345" s="17" t="s">
        <v>379</v>
      </c>
      <c r="D345" s="12"/>
      <c r="E345" s="12"/>
      <c r="F345" s="12"/>
      <c r="G345" s="12"/>
      <c r="H345" s="68"/>
      <c r="I345" s="66">
        <f t="shared" si="48"/>
        <v>0</v>
      </c>
      <c r="J345" s="66">
        <f t="shared" si="49"/>
        <v>0</v>
      </c>
    </row>
    <row r="346" spans="2:10">
      <c r="B346" s="16"/>
      <c r="C346" s="17" t="s">
        <v>380</v>
      </c>
      <c r="D346" s="12"/>
      <c r="E346" s="12"/>
      <c r="F346" s="12"/>
      <c r="G346" s="12"/>
      <c r="H346" s="68"/>
      <c r="I346" s="66">
        <f t="shared" si="48"/>
        <v>0</v>
      </c>
      <c r="J346" s="66">
        <f t="shared" si="49"/>
        <v>0</v>
      </c>
    </row>
    <row r="347" spans="2:10">
      <c r="B347" s="16"/>
      <c r="C347" s="17" t="s">
        <v>381</v>
      </c>
      <c r="D347" s="12"/>
      <c r="E347" s="12"/>
      <c r="F347" s="12"/>
      <c r="G347" s="12"/>
      <c r="H347" s="68"/>
      <c r="I347" s="66">
        <f t="shared" si="48"/>
        <v>0</v>
      </c>
      <c r="J347" s="66">
        <f t="shared" si="49"/>
        <v>0</v>
      </c>
    </row>
    <row r="348" spans="2:10">
      <c r="B348" s="16"/>
      <c r="C348" s="17" t="s">
        <v>382</v>
      </c>
      <c r="D348" s="12"/>
      <c r="E348" s="12"/>
      <c r="F348" s="12"/>
      <c r="G348" s="12"/>
      <c r="H348" s="68"/>
      <c r="I348" s="66">
        <f t="shared" si="48"/>
        <v>0</v>
      </c>
      <c r="J348" s="66">
        <f t="shared" si="49"/>
        <v>0</v>
      </c>
    </row>
    <row r="349" spans="2:10">
      <c r="B349" s="16"/>
      <c r="C349" s="17" t="s">
        <v>383</v>
      </c>
      <c r="D349" s="12"/>
      <c r="E349" s="12"/>
      <c r="F349" s="12">
        <v>60</v>
      </c>
      <c r="G349" s="12">
        <v>274</v>
      </c>
      <c r="H349" s="68"/>
      <c r="I349" s="66">
        <f t="shared" si="48"/>
        <v>60</v>
      </c>
      <c r="J349" s="66">
        <f t="shared" si="49"/>
        <v>274</v>
      </c>
    </row>
    <row r="350" spans="2:10">
      <c r="B350" s="16"/>
      <c r="C350" s="17" t="s">
        <v>384</v>
      </c>
      <c r="D350" s="12"/>
      <c r="E350" s="12"/>
      <c r="F350" s="12"/>
      <c r="G350" s="12"/>
      <c r="H350" s="68"/>
      <c r="I350" s="66">
        <f t="shared" si="48"/>
        <v>0</v>
      </c>
      <c r="J350" s="66">
        <f t="shared" si="49"/>
        <v>0</v>
      </c>
    </row>
    <row r="351" spans="2:10">
      <c r="B351" s="16"/>
      <c r="C351" s="17" t="s">
        <v>385</v>
      </c>
      <c r="D351" s="12"/>
      <c r="E351" s="12">
        <v>538</v>
      </c>
      <c r="F351" s="12"/>
      <c r="G351" s="12"/>
      <c r="H351" s="68"/>
      <c r="I351" s="66">
        <f t="shared" si="48"/>
        <v>0</v>
      </c>
      <c r="J351" s="66">
        <f t="shared" si="49"/>
        <v>538</v>
      </c>
    </row>
    <row r="352" spans="2:10">
      <c r="B352" s="52">
        <v>21</v>
      </c>
      <c r="C352" s="53" t="s">
        <v>20</v>
      </c>
      <c r="D352" s="54">
        <f t="shared" ref="D352:E352" si="52">SUM(D353:D366)</f>
        <v>0</v>
      </c>
      <c r="E352" s="54">
        <f t="shared" si="52"/>
        <v>186</v>
      </c>
      <c r="F352" s="54">
        <f t="shared" ref="F352:G352" si="53">SUM(F353:F366)</f>
        <v>0</v>
      </c>
      <c r="G352" s="54">
        <f t="shared" si="53"/>
        <v>0</v>
      </c>
      <c r="H352" s="69"/>
      <c r="I352" s="66">
        <f t="shared" si="48"/>
        <v>0</v>
      </c>
      <c r="J352" s="66">
        <f t="shared" si="49"/>
        <v>186</v>
      </c>
    </row>
    <row r="353" spans="2:10">
      <c r="B353" s="16"/>
      <c r="C353" s="51" t="s">
        <v>386</v>
      </c>
      <c r="D353" s="12"/>
      <c r="E353" s="12"/>
      <c r="F353" s="12"/>
      <c r="G353" s="12"/>
      <c r="H353" s="68"/>
      <c r="I353" s="66">
        <f t="shared" si="48"/>
        <v>0</v>
      </c>
      <c r="J353" s="66">
        <f t="shared" si="49"/>
        <v>0</v>
      </c>
    </row>
    <row r="354" spans="2:10">
      <c r="B354" s="16"/>
      <c r="C354" s="51" t="s">
        <v>387</v>
      </c>
      <c r="D354" s="12"/>
      <c r="E354" s="12"/>
      <c r="F354" s="12"/>
      <c r="G354" s="12"/>
      <c r="H354" s="68"/>
      <c r="I354" s="66">
        <f t="shared" si="48"/>
        <v>0</v>
      </c>
      <c r="J354" s="66">
        <f t="shared" si="49"/>
        <v>0</v>
      </c>
    </row>
    <row r="355" spans="2:10">
      <c r="B355" s="16"/>
      <c r="C355" s="51" t="s">
        <v>388</v>
      </c>
      <c r="D355" s="12"/>
      <c r="E355" s="12"/>
      <c r="F355" s="12"/>
      <c r="G355" s="12"/>
      <c r="H355" s="68"/>
      <c r="I355" s="66">
        <f t="shared" si="48"/>
        <v>0</v>
      </c>
      <c r="J355" s="66">
        <f t="shared" si="49"/>
        <v>0</v>
      </c>
    </row>
    <row r="356" spans="2:10">
      <c r="B356" s="16"/>
      <c r="C356" s="51" t="s">
        <v>389</v>
      </c>
      <c r="D356" s="12"/>
      <c r="E356" s="12"/>
      <c r="F356" s="12"/>
      <c r="G356" s="12"/>
      <c r="H356" s="68"/>
      <c r="I356" s="66">
        <f t="shared" si="48"/>
        <v>0</v>
      </c>
      <c r="J356" s="66">
        <f t="shared" si="49"/>
        <v>0</v>
      </c>
    </row>
    <row r="357" spans="2:10">
      <c r="B357" s="16"/>
      <c r="C357" s="51" t="s">
        <v>390</v>
      </c>
      <c r="D357" s="12"/>
      <c r="E357" s="12"/>
      <c r="F357" s="12"/>
      <c r="G357" s="12"/>
      <c r="H357" s="68"/>
      <c r="I357" s="66">
        <f t="shared" si="48"/>
        <v>0</v>
      </c>
      <c r="J357" s="66">
        <f t="shared" si="49"/>
        <v>0</v>
      </c>
    </row>
    <row r="358" spans="2:10">
      <c r="B358" s="16"/>
      <c r="C358" s="51" t="s">
        <v>391</v>
      </c>
      <c r="D358" s="12"/>
      <c r="E358" s="12"/>
      <c r="F358" s="12"/>
      <c r="G358" s="12"/>
      <c r="H358" s="68"/>
      <c r="I358" s="66">
        <f t="shared" si="48"/>
        <v>0</v>
      </c>
      <c r="J358" s="66">
        <f t="shared" si="49"/>
        <v>0</v>
      </c>
    </row>
    <row r="359" spans="2:10">
      <c r="B359" s="16"/>
      <c r="C359" s="51" t="s">
        <v>392</v>
      </c>
      <c r="D359" s="12"/>
      <c r="E359" s="12"/>
      <c r="F359" s="12"/>
      <c r="G359" s="12"/>
      <c r="H359" s="68"/>
      <c r="I359" s="66">
        <f t="shared" si="48"/>
        <v>0</v>
      </c>
      <c r="J359" s="66">
        <f t="shared" si="49"/>
        <v>0</v>
      </c>
    </row>
    <row r="360" spans="2:10">
      <c r="B360" s="16"/>
      <c r="C360" s="51" t="s">
        <v>393</v>
      </c>
      <c r="D360" s="12"/>
      <c r="E360" s="12"/>
      <c r="F360" s="12"/>
      <c r="G360" s="12"/>
      <c r="H360" s="68"/>
      <c r="I360" s="66">
        <f t="shared" si="48"/>
        <v>0</v>
      </c>
      <c r="J360" s="66">
        <f t="shared" si="49"/>
        <v>0</v>
      </c>
    </row>
    <row r="361" spans="2:10">
      <c r="B361" s="16"/>
      <c r="C361" s="51" t="s">
        <v>394</v>
      </c>
      <c r="D361" s="12"/>
      <c r="E361" s="12"/>
      <c r="F361" s="12"/>
      <c r="G361" s="12"/>
      <c r="H361" s="68"/>
      <c r="I361" s="66">
        <f t="shared" si="48"/>
        <v>0</v>
      </c>
      <c r="J361" s="66">
        <f t="shared" si="49"/>
        <v>0</v>
      </c>
    </row>
    <row r="362" spans="2:10">
      <c r="B362" s="16"/>
      <c r="C362" s="51" t="s">
        <v>395</v>
      </c>
      <c r="D362" s="12"/>
      <c r="E362" s="12"/>
      <c r="F362" s="12"/>
      <c r="G362" s="12"/>
      <c r="H362" s="68"/>
      <c r="I362" s="66">
        <f t="shared" si="48"/>
        <v>0</v>
      </c>
      <c r="J362" s="66">
        <f t="shared" si="49"/>
        <v>0</v>
      </c>
    </row>
    <row r="363" spans="2:10">
      <c r="B363" s="16"/>
      <c r="C363" s="51" t="s">
        <v>396</v>
      </c>
      <c r="D363" s="12"/>
      <c r="E363" s="12"/>
      <c r="F363" s="12"/>
      <c r="G363" s="12"/>
      <c r="H363" s="68"/>
      <c r="I363" s="66">
        <f t="shared" si="48"/>
        <v>0</v>
      </c>
      <c r="J363" s="66">
        <f t="shared" si="49"/>
        <v>0</v>
      </c>
    </row>
    <row r="364" spans="2:10">
      <c r="B364" s="16"/>
      <c r="C364" s="51" t="s">
        <v>397</v>
      </c>
      <c r="D364" s="12"/>
      <c r="E364" s="12"/>
      <c r="F364" s="12"/>
      <c r="G364" s="12"/>
      <c r="H364" s="68"/>
      <c r="I364" s="66">
        <f t="shared" si="48"/>
        <v>0</v>
      </c>
      <c r="J364" s="66">
        <f t="shared" si="49"/>
        <v>0</v>
      </c>
    </row>
    <row r="365" spans="2:10">
      <c r="B365" s="16"/>
      <c r="C365" s="51" t="s">
        <v>398</v>
      </c>
      <c r="D365" s="12"/>
      <c r="E365" s="12"/>
      <c r="F365" s="12"/>
      <c r="G365" s="12"/>
      <c r="H365" s="68"/>
      <c r="I365" s="66">
        <f t="shared" si="48"/>
        <v>0</v>
      </c>
      <c r="J365" s="66">
        <f t="shared" si="49"/>
        <v>0</v>
      </c>
    </row>
    <row r="366" spans="2:10">
      <c r="B366" s="16"/>
      <c r="C366" s="51" t="s">
        <v>399</v>
      </c>
      <c r="D366" s="12"/>
      <c r="E366" s="12">
        <v>186</v>
      </c>
      <c r="F366" s="12"/>
      <c r="G366" s="12"/>
      <c r="H366" s="68"/>
      <c r="I366" s="66">
        <f t="shared" si="48"/>
        <v>0</v>
      </c>
      <c r="J366" s="66">
        <f t="shared" si="49"/>
        <v>186</v>
      </c>
    </row>
    <row r="367" spans="2:10">
      <c r="B367" s="52">
        <v>22</v>
      </c>
      <c r="C367" s="53" t="s">
        <v>21</v>
      </c>
      <c r="D367" s="54">
        <f t="shared" ref="D367:E367" si="54">SUM(D368:D380)</f>
        <v>0</v>
      </c>
      <c r="E367" s="54">
        <f t="shared" si="54"/>
        <v>2886</v>
      </c>
      <c r="F367" s="54">
        <f t="shared" ref="F367:G367" si="55">SUM(F368:F380)</f>
        <v>40</v>
      </c>
      <c r="G367" s="54">
        <f t="shared" si="55"/>
        <v>61</v>
      </c>
      <c r="H367" s="69"/>
      <c r="I367" s="66">
        <f t="shared" si="48"/>
        <v>40</v>
      </c>
      <c r="J367" s="66">
        <f t="shared" si="49"/>
        <v>2947</v>
      </c>
    </row>
    <row r="368" spans="2:10">
      <c r="B368" s="16"/>
      <c r="C368" s="51" t="s">
        <v>400</v>
      </c>
      <c r="D368" s="12"/>
      <c r="E368" s="12"/>
      <c r="F368" s="12"/>
      <c r="G368" s="12"/>
      <c r="H368" s="68"/>
      <c r="I368" s="66">
        <f t="shared" si="48"/>
        <v>0</v>
      </c>
      <c r="J368" s="66">
        <f t="shared" si="49"/>
        <v>0</v>
      </c>
    </row>
    <row r="369" spans="2:10">
      <c r="B369" s="16"/>
      <c r="C369" s="51" t="s">
        <v>401</v>
      </c>
      <c r="D369" s="12"/>
      <c r="E369" s="12">
        <v>552</v>
      </c>
      <c r="F369" s="12"/>
      <c r="G369" s="12"/>
      <c r="H369" s="68"/>
      <c r="I369" s="66">
        <f t="shared" si="48"/>
        <v>0</v>
      </c>
      <c r="J369" s="66">
        <f t="shared" si="49"/>
        <v>552</v>
      </c>
    </row>
    <row r="370" spans="2:10">
      <c r="B370" s="16"/>
      <c r="C370" s="51" t="s">
        <v>402</v>
      </c>
      <c r="D370" s="12"/>
      <c r="E370" s="12">
        <v>503</v>
      </c>
      <c r="F370" s="12"/>
      <c r="G370" s="12"/>
      <c r="H370" s="68"/>
      <c r="I370" s="66">
        <f t="shared" si="48"/>
        <v>0</v>
      </c>
      <c r="J370" s="66">
        <f t="shared" si="49"/>
        <v>503</v>
      </c>
    </row>
    <row r="371" spans="2:10">
      <c r="B371" s="16"/>
      <c r="C371" s="51" t="s">
        <v>403</v>
      </c>
      <c r="D371" s="12"/>
      <c r="E371" s="12">
        <v>633</v>
      </c>
      <c r="F371" s="12"/>
      <c r="G371" s="12"/>
      <c r="H371" s="68"/>
      <c r="I371" s="66">
        <f t="shared" si="48"/>
        <v>0</v>
      </c>
      <c r="J371" s="66">
        <f t="shared" si="49"/>
        <v>633</v>
      </c>
    </row>
    <row r="372" spans="2:10">
      <c r="B372" s="16"/>
      <c r="C372" s="51" t="s">
        <v>404</v>
      </c>
      <c r="D372" s="12"/>
      <c r="E372" s="12">
        <v>636</v>
      </c>
      <c r="F372" s="12"/>
      <c r="G372" s="12"/>
      <c r="H372" s="68"/>
      <c r="I372" s="66">
        <f t="shared" si="48"/>
        <v>0</v>
      </c>
      <c r="J372" s="66">
        <f t="shared" si="49"/>
        <v>636</v>
      </c>
    </row>
    <row r="373" spans="2:10">
      <c r="B373" s="16"/>
      <c r="C373" s="51" t="s">
        <v>405</v>
      </c>
      <c r="D373" s="12"/>
      <c r="E373" s="12">
        <v>507</v>
      </c>
      <c r="F373" s="12">
        <v>40</v>
      </c>
      <c r="G373" s="12">
        <v>61</v>
      </c>
      <c r="H373" s="68"/>
      <c r="I373" s="66">
        <f t="shared" si="48"/>
        <v>40</v>
      </c>
      <c r="J373" s="66">
        <f t="shared" si="49"/>
        <v>568</v>
      </c>
    </row>
    <row r="374" spans="2:10">
      <c r="B374" s="16"/>
      <c r="C374" s="51" t="s">
        <v>406</v>
      </c>
      <c r="D374" s="12"/>
      <c r="E374" s="12"/>
      <c r="F374" s="12"/>
      <c r="G374" s="12"/>
      <c r="H374" s="68"/>
      <c r="I374" s="66">
        <f t="shared" si="48"/>
        <v>0</v>
      </c>
      <c r="J374" s="66">
        <f t="shared" si="49"/>
        <v>0</v>
      </c>
    </row>
    <row r="375" spans="2:10">
      <c r="B375" s="16"/>
      <c r="C375" s="51" t="s">
        <v>407</v>
      </c>
      <c r="D375" s="12"/>
      <c r="E375" s="12"/>
      <c r="F375" s="12"/>
      <c r="G375" s="12"/>
      <c r="H375" s="68"/>
      <c r="I375" s="66">
        <f t="shared" si="48"/>
        <v>0</v>
      </c>
      <c r="J375" s="66">
        <f t="shared" si="49"/>
        <v>0</v>
      </c>
    </row>
    <row r="376" spans="2:10">
      <c r="B376" s="16"/>
      <c r="C376" s="51" t="s">
        <v>408</v>
      </c>
      <c r="D376" s="12"/>
      <c r="E376" s="12"/>
      <c r="F376" s="12"/>
      <c r="G376" s="12"/>
      <c r="H376" s="68"/>
      <c r="I376" s="66">
        <f t="shared" si="48"/>
        <v>0</v>
      </c>
      <c r="J376" s="66">
        <f t="shared" si="49"/>
        <v>0</v>
      </c>
    </row>
    <row r="377" spans="2:10">
      <c r="B377" s="16"/>
      <c r="C377" s="51" t="s">
        <v>409</v>
      </c>
      <c r="D377" s="12"/>
      <c r="E377" s="12"/>
      <c r="F377" s="12"/>
      <c r="G377" s="12"/>
      <c r="H377" s="68"/>
      <c r="I377" s="66">
        <f t="shared" si="48"/>
        <v>0</v>
      </c>
      <c r="J377" s="66">
        <f t="shared" si="49"/>
        <v>0</v>
      </c>
    </row>
    <row r="378" spans="2:10">
      <c r="B378" s="16"/>
      <c r="C378" s="51" t="s">
        <v>410</v>
      </c>
      <c r="D378" s="12"/>
      <c r="E378" s="12"/>
      <c r="F378" s="12"/>
      <c r="G378" s="12"/>
      <c r="H378" s="68"/>
      <c r="I378" s="66">
        <f t="shared" si="48"/>
        <v>0</v>
      </c>
      <c r="J378" s="66">
        <f t="shared" si="49"/>
        <v>0</v>
      </c>
    </row>
    <row r="379" spans="2:10">
      <c r="B379" s="16"/>
      <c r="C379" s="51" t="s">
        <v>411</v>
      </c>
      <c r="D379" s="12"/>
      <c r="E379" s="12">
        <v>55</v>
      </c>
      <c r="F379" s="12"/>
      <c r="G379" s="12"/>
      <c r="H379" s="68"/>
      <c r="I379" s="66">
        <f t="shared" si="48"/>
        <v>0</v>
      </c>
      <c r="J379" s="66">
        <f t="shared" si="49"/>
        <v>55</v>
      </c>
    </row>
    <row r="380" spans="2:10">
      <c r="B380" s="16"/>
      <c r="C380" s="51" t="s">
        <v>412</v>
      </c>
      <c r="D380" s="12"/>
      <c r="E380" s="12"/>
      <c r="F380" s="12"/>
      <c r="G380" s="12"/>
      <c r="H380" s="68"/>
      <c r="I380" s="66">
        <f t="shared" si="48"/>
        <v>0</v>
      </c>
      <c r="J380" s="66">
        <f t="shared" si="49"/>
        <v>0</v>
      </c>
    </row>
    <row r="381" spans="2:10">
      <c r="B381" s="52">
        <v>23</v>
      </c>
      <c r="C381" s="53" t="s">
        <v>22</v>
      </c>
      <c r="D381" s="54">
        <f t="shared" ref="D381:E381" si="56">SUM(D382:D391)</f>
        <v>0</v>
      </c>
      <c r="E381" s="54">
        <f t="shared" si="56"/>
        <v>769</v>
      </c>
      <c r="F381" s="54">
        <f t="shared" ref="F381:G381" si="57">SUM(F382:F391)</f>
        <v>0</v>
      </c>
      <c r="G381" s="54">
        <f t="shared" si="57"/>
        <v>0</v>
      </c>
      <c r="H381" s="69"/>
      <c r="I381" s="66">
        <f t="shared" si="48"/>
        <v>0</v>
      </c>
      <c r="J381" s="66">
        <f t="shared" si="49"/>
        <v>769</v>
      </c>
    </row>
    <row r="382" spans="2:10">
      <c r="B382" s="16"/>
      <c r="C382" s="51" t="s">
        <v>413</v>
      </c>
      <c r="D382" s="12"/>
      <c r="E382" s="12">
        <v>95</v>
      </c>
      <c r="F382" s="12"/>
      <c r="G382" s="12"/>
      <c r="H382" s="68"/>
      <c r="I382" s="66">
        <f t="shared" si="48"/>
        <v>0</v>
      </c>
      <c r="J382" s="66">
        <f t="shared" si="49"/>
        <v>95</v>
      </c>
    </row>
    <row r="383" spans="2:10">
      <c r="B383" s="16"/>
      <c r="C383" s="51" t="s">
        <v>414</v>
      </c>
      <c r="D383" s="12"/>
      <c r="E383" s="12"/>
      <c r="F383" s="12"/>
      <c r="G383" s="12"/>
      <c r="H383" s="68"/>
      <c r="I383" s="66">
        <f t="shared" si="48"/>
        <v>0</v>
      </c>
      <c r="J383" s="66">
        <f t="shared" si="49"/>
        <v>0</v>
      </c>
    </row>
    <row r="384" spans="2:10">
      <c r="B384" s="16"/>
      <c r="C384" s="51" t="s">
        <v>415</v>
      </c>
      <c r="D384" s="12"/>
      <c r="E384" s="12"/>
      <c r="F384" s="12"/>
      <c r="G384" s="12"/>
      <c r="H384" s="68"/>
      <c r="I384" s="66">
        <f t="shared" si="48"/>
        <v>0</v>
      </c>
      <c r="J384" s="66">
        <f t="shared" si="49"/>
        <v>0</v>
      </c>
    </row>
    <row r="385" spans="2:10">
      <c r="B385" s="16"/>
      <c r="C385" s="51" t="s">
        <v>416</v>
      </c>
      <c r="D385" s="12"/>
      <c r="E385" s="12"/>
      <c r="F385" s="12"/>
      <c r="G385" s="12"/>
      <c r="H385" s="68"/>
      <c r="I385" s="66">
        <f t="shared" si="48"/>
        <v>0</v>
      </c>
      <c r="J385" s="66">
        <f t="shared" si="49"/>
        <v>0</v>
      </c>
    </row>
    <row r="386" spans="2:10">
      <c r="B386" s="16"/>
      <c r="C386" s="51" t="s">
        <v>417</v>
      </c>
      <c r="D386" s="12"/>
      <c r="E386" s="12"/>
      <c r="F386" s="12"/>
      <c r="G386" s="12"/>
      <c r="H386" s="68"/>
      <c r="I386" s="66">
        <f t="shared" si="48"/>
        <v>0</v>
      </c>
      <c r="J386" s="66">
        <f t="shared" si="49"/>
        <v>0</v>
      </c>
    </row>
    <row r="387" spans="2:10">
      <c r="B387" s="16"/>
      <c r="C387" s="51" t="s">
        <v>418</v>
      </c>
      <c r="D387" s="12"/>
      <c r="E387" s="12">
        <v>569</v>
      </c>
      <c r="F387" s="12"/>
      <c r="G387" s="12"/>
      <c r="H387" s="68"/>
      <c r="I387" s="66">
        <f t="shared" si="48"/>
        <v>0</v>
      </c>
      <c r="J387" s="66">
        <f t="shared" si="49"/>
        <v>569</v>
      </c>
    </row>
    <row r="388" spans="2:10">
      <c r="B388" s="16"/>
      <c r="C388" s="51" t="s">
        <v>419</v>
      </c>
      <c r="D388" s="12"/>
      <c r="E388" s="12"/>
      <c r="F388" s="12"/>
      <c r="G388" s="12"/>
      <c r="H388" s="68"/>
      <c r="I388" s="66">
        <f t="shared" si="48"/>
        <v>0</v>
      </c>
      <c r="J388" s="66">
        <f t="shared" si="49"/>
        <v>0</v>
      </c>
    </row>
    <row r="389" spans="2:10">
      <c r="B389" s="16"/>
      <c r="C389" s="51" t="s">
        <v>420</v>
      </c>
      <c r="D389" s="12"/>
      <c r="E389" s="12">
        <v>105</v>
      </c>
      <c r="F389" s="12"/>
      <c r="G389" s="12"/>
      <c r="H389" s="68"/>
      <c r="I389" s="66">
        <f t="shared" si="48"/>
        <v>0</v>
      </c>
      <c r="J389" s="66">
        <f t="shared" si="49"/>
        <v>105</v>
      </c>
    </row>
    <row r="390" spans="2:10">
      <c r="B390" s="16"/>
      <c r="C390" s="51" t="s">
        <v>421</v>
      </c>
      <c r="D390" s="12"/>
      <c r="E390" s="12"/>
      <c r="F390" s="12"/>
      <c r="G390" s="12"/>
      <c r="H390" s="68"/>
      <c r="I390" s="66">
        <f t="shared" ref="I390:I453" si="58">D390+F390</f>
        <v>0</v>
      </c>
      <c r="J390" s="66">
        <f t="shared" ref="J390:J453" si="59">E390+G390</f>
        <v>0</v>
      </c>
    </row>
    <row r="391" spans="2:10">
      <c r="B391" s="16"/>
      <c r="C391" s="51" t="s">
        <v>422</v>
      </c>
      <c r="D391" s="12"/>
      <c r="E391" s="12"/>
      <c r="F391" s="12"/>
      <c r="G391" s="12"/>
      <c r="H391" s="68"/>
      <c r="I391" s="66">
        <f t="shared" si="58"/>
        <v>0</v>
      </c>
      <c r="J391" s="66">
        <f t="shared" si="59"/>
        <v>0</v>
      </c>
    </row>
    <row r="392" spans="2:10">
      <c r="B392" s="52">
        <v>24</v>
      </c>
      <c r="C392" s="53" t="s">
        <v>23</v>
      </c>
      <c r="D392" s="54">
        <f t="shared" ref="D392:E392" si="60">SUM(D393:D397)</f>
        <v>0</v>
      </c>
      <c r="E392" s="54">
        <f t="shared" si="60"/>
        <v>0</v>
      </c>
      <c r="F392" s="54">
        <f t="shared" ref="F392:G392" si="61">SUM(F393:F397)</f>
        <v>0</v>
      </c>
      <c r="G392" s="54">
        <f t="shared" si="61"/>
        <v>0</v>
      </c>
      <c r="H392" s="69"/>
      <c r="I392" s="66">
        <f t="shared" si="58"/>
        <v>0</v>
      </c>
      <c r="J392" s="66">
        <f t="shared" si="59"/>
        <v>0</v>
      </c>
    </row>
    <row r="393" spans="2:10">
      <c r="B393" s="16"/>
      <c r="C393" s="51" t="s">
        <v>423</v>
      </c>
      <c r="D393" s="12"/>
      <c r="E393" s="12"/>
      <c r="F393" s="12"/>
      <c r="G393" s="12"/>
      <c r="H393" s="68"/>
      <c r="I393" s="66">
        <f t="shared" si="58"/>
        <v>0</v>
      </c>
      <c r="J393" s="66">
        <f t="shared" si="59"/>
        <v>0</v>
      </c>
    </row>
    <row r="394" spans="2:10">
      <c r="B394" s="16"/>
      <c r="C394" s="51" t="s">
        <v>424</v>
      </c>
      <c r="D394" s="12"/>
      <c r="E394" s="12"/>
      <c r="F394" s="12"/>
      <c r="G394" s="12"/>
      <c r="H394" s="68"/>
      <c r="I394" s="66">
        <f t="shared" si="58"/>
        <v>0</v>
      </c>
      <c r="J394" s="66">
        <f t="shared" si="59"/>
        <v>0</v>
      </c>
    </row>
    <row r="395" spans="2:10">
      <c r="B395" s="16"/>
      <c r="C395" s="51" t="s">
        <v>425</v>
      </c>
      <c r="D395" s="12"/>
      <c r="E395" s="12"/>
      <c r="F395" s="12"/>
      <c r="G395" s="12"/>
      <c r="H395" s="68"/>
      <c r="I395" s="66">
        <f t="shared" si="58"/>
        <v>0</v>
      </c>
      <c r="J395" s="66">
        <f t="shared" si="59"/>
        <v>0</v>
      </c>
    </row>
    <row r="396" spans="2:10">
      <c r="B396" s="16"/>
      <c r="C396" s="51" t="s">
        <v>426</v>
      </c>
      <c r="D396" s="12"/>
      <c r="E396" s="12"/>
      <c r="F396" s="12"/>
      <c r="G396" s="12"/>
      <c r="H396" s="68"/>
      <c r="I396" s="66">
        <f t="shared" si="58"/>
        <v>0</v>
      </c>
      <c r="J396" s="66">
        <f t="shared" si="59"/>
        <v>0</v>
      </c>
    </row>
    <row r="397" spans="2:10">
      <c r="B397" s="16"/>
      <c r="C397" s="51" t="s">
        <v>427</v>
      </c>
      <c r="D397" s="12"/>
      <c r="E397" s="12"/>
      <c r="F397" s="12"/>
      <c r="G397" s="12"/>
      <c r="H397" s="68"/>
      <c r="I397" s="66">
        <f t="shared" si="58"/>
        <v>0</v>
      </c>
      <c r="J397" s="66">
        <f t="shared" si="59"/>
        <v>0</v>
      </c>
    </row>
    <row r="398" spans="2:10">
      <c r="B398" s="52">
        <v>25</v>
      </c>
      <c r="C398" s="53" t="s">
        <v>24</v>
      </c>
      <c r="D398" s="54">
        <f>SUM(D399:D413)</f>
        <v>0</v>
      </c>
      <c r="E398" s="54">
        <f>SUM(E399:E413)</f>
        <v>1029</v>
      </c>
      <c r="F398" s="54">
        <f>SUM(F399:F413)</f>
        <v>0</v>
      </c>
      <c r="G398" s="54">
        <f>SUM(G399:G413)</f>
        <v>718</v>
      </c>
      <c r="H398" s="69"/>
      <c r="I398" s="66">
        <f t="shared" si="58"/>
        <v>0</v>
      </c>
      <c r="J398" s="66">
        <f t="shared" si="59"/>
        <v>1747</v>
      </c>
    </row>
    <row r="399" spans="2:10">
      <c r="B399" s="16"/>
      <c r="C399" s="51" t="s">
        <v>428</v>
      </c>
      <c r="D399" s="12"/>
      <c r="E399" s="12"/>
      <c r="F399" s="12"/>
      <c r="G399" s="12"/>
      <c r="H399" s="68"/>
      <c r="I399" s="66">
        <f t="shared" si="58"/>
        <v>0</v>
      </c>
      <c r="J399" s="66">
        <f t="shared" si="59"/>
        <v>0</v>
      </c>
    </row>
    <row r="400" spans="2:10">
      <c r="B400" s="16"/>
      <c r="C400" s="51" t="s">
        <v>429</v>
      </c>
      <c r="D400" s="12"/>
      <c r="E400" s="12"/>
      <c r="F400" s="12"/>
      <c r="G400" s="12"/>
      <c r="H400" s="68"/>
      <c r="I400" s="66">
        <f t="shared" si="58"/>
        <v>0</v>
      </c>
      <c r="J400" s="66">
        <f t="shared" si="59"/>
        <v>0</v>
      </c>
    </row>
    <row r="401" spans="2:10">
      <c r="B401" s="16"/>
      <c r="C401" s="51" t="s">
        <v>430</v>
      </c>
      <c r="D401" s="12"/>
      <c r="E401" s="12">
        <v>624</v>
      </c>
      <c r="F401" s="12"/>
      <c r="G401" s="12">
        <v>392</v>
      </c>
      <c r="H401" s="68"/>
      <c r="I401" s="66">
        <f t="shared" si="58"/>
        <v>0</v>
      </c>
      <c r="J401" s="66">
        <f t="shared" si="59"/>
        <v>1016</v>
      </c>
    </row>
    <row r="402" spans="2:10">
      <c r="B402" s="16"/>
      <c r="C402" s="51" t="s">
        <v>431</v>
      </c>
      <c r="D402" s="12"/>
      <c r="E402" s="12"/>
      <c r="F402" s="12"/>
      <c r="G402" s="12">
        <v>326</v>
      </c>
      <c r="H402" s="68"/>
      <c r="I402" s="66">
        <f t="shared" si="58"/>
        <v>0</v>
      </c>
      <c r="J402" s="66">
        <f t="shared" si="59"/>
        <v>326</v>
      </c>
    </row>
    <row r="403" spans="2:10">
      <c r="B403" s="16"/>
      <c r="C403" s="51" t="s">
        <v>432</v>
      </c>
      <c r="D403" s="12"/>
      <c r="E403" s="12"/>
      <c r="F403" s="12"/>
      <c r="G403" s="12"/>
      <c r="H403" s="68"/>
      <c r="I403" s="66">
        <f t="shared" si="58"/>
        <v>0</v>
      </c>
      <c r="J403" s="66">
        <f t="shared" si="59"/>
        <v>0</v>
      </c>
    </row>
    <row r="404" spans="2:10">
      <c r="B404" s="16"/>
      <c r="C404" s="51" t="s">
        <v>433</v>
      </c>
      <c r="D404" s="12"/>
      <c r="E404" s="12">
        <v>195</v>
      </c>
      <c r="F404" s="12"/>
      <c r="G404" s="12"/>
      <c r="H404" s="68"/>
      <c r="I404" s="66">
        <f t="shared" si="58"/>
        <v>0</v>
      </c>
      <c r="J404" s="66">
        <f t="shared" si="59"/>
        <v>195</v>
      </c>
    </row>
    <row r="405" spans="2:10">
      <c r="B405" s="16"/>
      <c r="C405" s="51" t="s">
        <v>434</v>
      </c>
      <c r="D405" s="12"/>
      <c r="E405" s="12"/>
      <c r="F405" s="12"/>
      <c r="G405" s="12"/>
      <c r="H405" s="68"/>
      <c r="I405" s="66">
        <f t="shared" si="58"/>
        <v>0</v>
      </c>
      <c r="J405" s="66">
        <f t="shared" si="59"/>
        <v>0</v>
      </c>
    </row>
    <row r="406" spans="2:10">
      <c r="B406" s="16"/>
      <c r="C406" s="51" t="s">
        <v>435</v>
      </c>
      <c r="D406" s="12"/>
      <c r="E406" s="12"/>
      <c r="F406" s="12"/>
      <c r="G406" s="12"/>
      <c r="H406" s="68"/>
      <c r="I406" s="66">
        <f t="shared" si="58"/>
        <v>0</v>
      </c>
      <c r="J406" s="66">
        <f t="shared" si="59"/>
        <v>0</v>
      </c>
    </row>
    <row r="407" spans="2:10">
      <c r="B407" s="16"/>
      <c r="C407" s="51" t="s">
        <v>436</v>
      </c>
      <c r="D407" s="12"/>
      <c r="E407" s="12"/>
      <c r="F407" s="12"/>
      <c r="G407" s="12"/>
      <c r="H407" s="68"/>
      <c r="I407" s="66">
        <f t="shared" si="58"/>
        <v>0</v>
      </c>
      <c r="J407" s="66">
        <f t="shared" si="59"/>
        <v>0</v>
      </c>
    </row>
    <row r="408" spans="2:10">
      <c r="B408" s="16"/>
      <c r="C408" s="51" t="s">
        <v>437</v>
      </c>
      <c r="D408" s="12"/>
      <c r="E408" s="12"/>
      <c r="F408" s="12"/>
      <c r="G408" s="12"/>
      <c r="H408" s="68"/>
      <c r="I408" s="66">
        <f t="shared" si="58"/>
        <v>0</v>
      </c>
      <c r="J408" s="66">
        <f t="shared" si="59"/>
        <v>0</v>
      </c>
    </row>
    <row r="409" spans="2:10">
      <c r="B409" s="16"/>
      <c r="C409" s="51" t="s">
        <v>438</v>
      </c>
      <c r="D409" s="12"/>
      <c r="E409" s="12"/>
      <c r="F409" s="12"/>
      <c r="G409" s="12"/>
      <c r="H409" s="68"/>
      <c r="I409" s="66">
        <f t="shared" si="58"/>
        <v>0</v>
      </c>
      <c r="J409" s="66">
        <f t="shared" si="59"/>
        <v>0</v>
      </c>
    </row>
    <row r="410" spans="2:10">
      <c r="B410" s="16"/>
      <c r="C410" s="51" t="s">
        <v>439</v>
      </c>
      <c r="D410" s="12"/>
      <c r="E410" s="12"/>
      <c r="F410" s="12"/>
      <c r="G410" s="12"/>
      <c r="H410" s="68"/>
      <c r="I410" s="66">
        <f t="shared" si="58"/>
        <v>0</v>
      </c>
      <c r="J410" s="66">
        <f t="shared" si="59"/>
        <v>0</v>
      </c>
    </row>
    <row r="411" spans="2:10">
      <c r="B411" s="16"/>
      <c r="C411" s="51" t="s">
        <v>440</v>
      </c>
      <c r="D411" s="12"/>
      <c r="E411" s="12"/>
      <c r="F411" s="12"/>
      <c r="G411" s="12"/>
      <c r="H411" s="68"/>
      <c r="I411" s="66">
        <f t="shared" si="58"/>
        <v>0</v>
      </c>
      <c r="J411" s="66">
        <f t="shared" si="59"/>
        <v>0</v>
      </c>
    </row>
    <row r="412" spans="2:10">
      <c r="B412" s="16"/>
      <c r="C412" s="51" t="s">
        <v>441</v>
      </c>
      <c r="D412" s="12"/>
      <c r="E412" s="12">
        <v>210</v>
      </c>
      <c r="F412" s="12"/>
      <c r="G412" s="12"/>
      <c r="H412" s="68"/>
      <c r="I412" s="66">
        <f t="shared" si="58"/>
        <v>0</v>
      </c>
      <c r="J412" s="66">
        <f t="shared" si="59"/>
        <v>210</v>
      </c>
    </row>
    <row r="413" spans="2:10">
      <c r="B413" s="16"/>
      <c r="C413" s="51" t="s">
        <v>442</v>
      </c>
      <c r="D413" s="12"/>
      <c r="E413" s="12"/>
      <c r="F413" s="12"/>
      <c r="G413" s="12"/>
      <c r="H413" s="68"/>
      <c r="I413" s="66">
        <f t="shared" si="58"/>
        <v>0</v>
      </c>
      <c r="J413" s="66">
        <f t="shared" si="59"/>
        <v>0</v>
      </c>
    </row>
    <row r="414" spans="2:10">
      <c r="B414" s="52">
        <v>26</v>
      </c>
      <c r="C414" s="53" t="s">
        <v>25</v>
      </c>
      <c r="D414" s="54">
        <f t="shared" ref="D414:E414" si="62">SUM(D415:D427)</f>
        <v>0</v>
      </c>
      <c r="E414" s="54">
        <f t="shared" si="62"/>
        <v>0</v>
      </c>
      <c r="F414" s="54">
        <f t="shared" ref="F414:G414" si="63">SUM(F415:F427)</f>
        <v>60</v>
      </c>
      <c r="G414" s="54">
        <f t="shared" si="63"/>
        <v>1696</v>
      </c>
      <c r="H414" s="69"/>
      <c r="I414" s="66">
        <f t="shared" si="58"/>
        <v>60</v>
      </c>
      <c r="J414" s="66">
        <f t="shared" si="59"/>
        <v>1696</v>
      </c>
    </row>
    <row r="415" spans="2:10">
      <c r="B415" s="16"/>
      <c r="C415" s="51" t="s">
        <v>443</v>
      </c>
      <c r="D415" s="12"/>
      <c r="E415" s="12"/>
      <c r="F415" s="12"/>
      <c r="G415" s="12"/>
      <c r="H415" s="68"/>
      <c r="I415" s="66">
        <f t="shared" si="58"/>
        <v>0</v>
      </c>
      <c r="J415" s="66">
        <f t="shared" si="59"/>
        <v>0</v>
      </c>
    </row>
    <row r="416" spans="2:10">
      <c r="B416" s="16"/>
      <c r="C416" s="51" t="s">
        <v>444</v>
      </c>
      <c r="D416" s="12"/>
      <c r="E416" s="12"/>
      <c r="F416" s="12"/>
      <c r="G416" s="12"/>
      <c r="H416" s="68"/>
      <c r="I416" s="66">
        <f t="shared" si="58"/>
        <v>0</v>
      </c>
      <c r="J416" s="66">
        <f t="shared" si="59"/>
        <v>0</v>
      </c>
    </row>
    <row r="417" spans="2:10">
      <c r="B417" s="16"/>
      <c r="C417" s="51" t="s">
        <v>445</v>
      </c>
      <c r="D417" s="12"/>
      <c r="E417" s="12"/>
      <c r="F417" s="12"/>
      <c r="G417" s="12"/>
      <c r="H417" s="68"/>
      <c r="I417" s="66">
        <f t="shared" si="58"/>
        <v>0</v>
      </c>
      <c r="J417" s="66">
        <f t="shared" si="59"/>
        <v>0</v>
      </c>
    </row>
    <row r="418" spans="2:10">
      <c r="B418" s="16"/>
      <c r="C418" s="51" t="s">
        <v>446</v>
      </c>
      <c r="D418" s="12"/>
      <c r="E418" s="12"/>
      <c r="F418" s="12"/>
      <c r="G418" s="12"/>
      <c r="H418" s="68"/>
      <c r="I418" s="66">
        <f t="shared" si="58"/>
        <v>0</v>
      </c>
      <c r="J418" s="66">
        <f t="shared" si="59"/>
        <v>0</v>
      </c>
    </row>
    <row r="419" spans="2:10">
      <c r="B419" s="16"/>
      <c r="C419" s="51" t="s">
        <v>447</v>
      </c>
      <c r="D419" s="12"/>
      <c r="E419" s="12"/>
      <c r="F419" s="12"/>
      <c r="G419" s="12"/>
      <c r="H419" s="68"/>
      <c r="I419" s="66">
        <f t="shared" si="58"/>
        <v>0</v>
      </c>
      <c r="J419" s="66">
        <f t="shared" si="59"/>
        <v>0</v>
      </c>
    </row>
    <row r="420" spans="2:10">
      <c r="B420" s="16"/>
      <c r="C420" s="51" t="s">
        <v>448</v>
      </c>
      <c r="D420" s="12"/>
      <c r="E420" s="12"/>
      <c r="F420" s="12"/>
      <c r="G420" s="12"/>
      <c r="H420" s="68"/>
      <c r="I420" s="66">
        <f t="shared" si="58"/>
        <v>0</v>
      </c>
      <c r="J420" s="66">
        <f t="shared" si="59"/>
        <v>0</v>
      </c>
    </row>
    <row r="421" spans="2:10">
      <c r="B421" s="16"/>
      <c r="C421" s="51" t="s">
        <v>449</v>
      </c>
      <c r="D421" s="12"/>
      <c r="E421" s="12"/>
      <c r="F421" s="12">
        <v>60</v>
      </c>
      <c r="G421" s="12">
        <v>349</v>
      </c>
      <c r="H421" s="68"/>
      <c r="I421" s="66">
        <f t="shared" si="58"/>
        <v>60</v>
      </c>
      <c r="J421" s="66">
        <f t="shared" si="59"/>
        <v>349</v>
      </c>
    </row>
    <row r="422" spans="2:10">
      <c r="B422" s="16"/>
      <c r="C422" s="51" t="s">
        <v>450</v>
      </c>
      <c r="D422" s="12"/>
      <c r="E422" s="12"/>
      <c r="F422" s="12"/>
      <c r="G422" s="12">
        <v>347</v>
      </c>
      <c r="H422" s="68"/>
      <c r="I422" s="66">
        <f t="shared" si="58"/>
        <v>0</v>
      </c>
      <c r="J422" s="66">
        <f t="shared" si="59"/>
        <v>347</v>
      </c>
    </row>
    <row r="423" spans="2:10">
      <c r="B423" s="16"/>
      <c r="C423" s="51" t="s">
        <v>451</v>
      </c>
      <c r="D423" s="12"/>
      <c r="E423" s="12"/>
      <c r="F423" s="12"/>
      <c r="G423" s="12">
        <v>401</v>
      </c>
      <c r="H423" s="68"/>
      <c r="I423" s="66">
        <f t="shared" si="58"/>
        <v>0</v>
      </c>
      <c r="J423" s="66">
        <f t="shared" si="59"/>
        <v>401</v>
      </c>
    </row>
    <row r="424" spans="2:10">
      <c r="B424" s="16"/>
      <c r="C424" s="51" t="s">
        <v>452</v>
      </c>
      <c r="D424" s="12"/>
      <c r="E424" s="12"/>
      <c r="F424" s="12"/>
      <c r="G424" s="12"/>
      <c r="H424" s="68"/>
      <c r="I424" s="66">
        <f t="shared" si="58"/>
        <v>0</v>
      </c>
      <c r="J424" s="66">
        <f t="shared" si="59"/>
        <v>0</v>
      </c>
    </row>
    <row r="425" spans="2:10">
      <c r="B425" s="16"/>
      <c r="C425" s="51" t="s">
        <v>453</v>
      </c>
      <c r="D425" s="12"/>
      <c r="E425" s="12"/>
      <c r="F425" s="12"/>
      <c r="G425" s="12">
        <v>155</v>
      </c>
      <c r="H425" s="68"/>
      <c r="I425" s="66">
        <f t="shared" si="58"/>
        <v>0</v>
      </c>
      <c r="J425" s="66">
        <f t="shared" si="59"/>
        <v>155</v>
      </c>
    </row>
    <row r="426" spans="2:10">
      <c r="B426" s="16"/>
      <c r="C426" s="51" t="s">
        <v>454</v>
      </c>
      <c r="D426" s="12"/>
      <c r="E426" s="12"/>
      <c r="F426" s="12"/>
      <c r="G426" s="12">
        <v>444</v>
      </c>
      <c r="H426" s="68"/>
      <c r="I426" s="66">
        <f t="shared" si="58"/>
        <v>0</v>
      </c>
      <c r="J426" s="66">
        <f t="shared" si="59"/>
        <v>444</v>
      </c>
    </row>
    <row r="427" spans="2:10">
      <c r="B427" s="16"/>
      <c r="C427" s="51" t="s">
        <v>455</v>
      </c>
      <c r="D427" s="12"/>
      <c r="E427" s="12"/>
      <c r="F427" s="12"/>
      <c r="G427" s="12"/>
      <c r="H427" s="68"/>
      <c r="I427" s="66">
        <f t="shared" si="58"/>
        <v>0</v>
      </c>
      <c r="J427" s="66">
        <f t="shared" si="59"/>
        <v>0</v>
      </c>
    </row>
    <row r="428" spans="2:10">
      <c r="B428" s="52">
        <v>27</v>
      </c>
      <c r="C428" s="53" t="s">
        <v>26</v>
      </c>
      <c r="D428" s="54">
        <f t="shared" ref="D428:E428" si="64">SUM(D429:D452)</f>
        <v>0</v>
      </c>
      <c r="E428" s="54">
        <f t="shared" si="64"/>
        <v>2378</v>
      </c>
      <c r="F428" s="54">
        <f t="shared" ref="F428:G428" si="65">SUM(F429:F452)</f>
        <v>0</v>
      </c>
      <c r="G428" s="54">
        <f t="shared" si="65"/>
        <v>242</v>
      </c>
      <c r="H428" s="69"/>
      <c r="I428" s="66">
        <f t="shared" si="58"/>
        <v>0</v>
      </c>
      <c r="J428" s="66">
        <f t="shared" si="59"/>
        <v>2620</v>
      </c>
    </row>
    <row r="429" spans="2:10">
      <c r="B429" s="16"/>
      <c r="C429" s="51" t="s">
        <v>458</v>
      </c>
      <c r="D429" s="12"/>
      <c r="E429" s="12"/>
      <c r="F429" s="12"/>
      <c r="G429" s="12"/>
      <c r="H429" s="68"/>
      <c r="I429" s="66">
        <f t="shared" si="58"/>
        <v>0</v>
      </c>
      <c r="J429" s="66">
        <f t="shared" si="59"/>
        <v>0</v>
      </c>
    </row>
    <row r="430" spans="2:10">
      <c r="B430" s="16"/>
      <c r="C430" s="51" t="s">
        <v>459</v>
      </c>
      <c r="D430" s="12"/>
      <c r="E430" s="12"/>
      <c r="F430" s="12"/>
      <c r="G430" s="12"/>
      <c r="H430" s="68"/>
      <c r="I430" s="66">
        <f t="shared" si="58"/>
        <v>0</v>
      </c>
      <c r="J430" s="66">
        <f t="shared" si="59"/>
        <v>0</v>
      </c>
    </row>
    <row r="431" spans="2:10">
      <c r="B431" s="16"/>
      <c r="C431" s="51" t="s">
        <v>460</v>
      </c>
      <c r="D431" s="12"/>
      <c r="E431" s="12"/>
      <c r="F431" s="12"/>
      <c r="G431" s="12"/>
      <c r="H431" s="68"/>
      <c r="I431" s="66">
        <f t="shared" si="58"/>
        <v>0</v>
      </c>
      <c r="J431" s="66">
        <f t="shared" si="59"/>
        <v>0</v>
      </c>
    </row>
    <row r="432" spans="2:10">
      <c r="B432" s="16"/>
      <c r="C432" s="51" t="s">
        <v>461</v>
      </c>
      <c r="D432" s="12"/>
      <c r="E432" s="12"/>
      <c r="F432" s="12"/>
      <c r="G432" s="12">
        <v>242</v>
      </c>
      <c r="H432" s="68"/>
      <c r="I432" s="66">
        <f t="shared" si="58"/>
        <v>0</v>
      </c>
      <c r="J432" s="66">
        <f t="shared" si="59"/>
        <v>242</v>
      </c>
    </row>
    <row r="433" spans="2:10">
      <c r="B433" s="16"/>
      <c r="C433" s="51" t="s">
        <v>462</v>
      </c>
      <c r="D433" s="12"/>
      <c r="E433" s="12"/>
      <c r="F433" s="12"/>
      <c r="G433" s="12"/>
      <c r="H433" s="68"/>
      <c r="I433" s="66">
        <f t="shared" si="58"/>
        <v>0</v>
      </c>
      <c r="J433" s="66">
        <f t="shared" si="59"/>
        <v>0</v>
      </c>
    </row>
    <row r="434" spans="2:10">
      <c r="B434" s="16"/>
      <c r="C434" s="51" t="s">
        <v>463</v>
      </c>
      <c r="D434" s="12"/>
      <c r="E434" s="12">
        <v>281</v>
      </c>
      <c r="F434" s="12"/>
      <c r="G434" s="12"/>
      <c r="H434" s="68"/>
      <c r="I434" s="66">
        <f t="shared" si="58"/>
        <v>0</v>
      </c>
      <c r="J434" s="66">
        <f t="shared" si="59"/>
        <v>281</v>
      </c>
    </row>
    <row r="435" spans="2:10">
      <c r="B435" s="16"/>
      <c r="C435" s="51" t="s">
        <v>464</v>
      </c>
      <c r="D435" s="12"/>
      <c r="E435" s="12"/>
      <c r="F435" s="12"/>
      <c r="G435" s="12"/>
      <c r="H435" s="68"/>
      <c r="I435" s="66">
        <f t="shared" si="58"/>
        <v>0</v>
      </c>
      <c r="J435" s="66">
        <f t="shared" si="59"/>
        <v>0</v>
      </c>
    </row>
    <row r="436" spans="2:10">
      <c r="B436" s="16"/>
      <c r="C436" s="51" t="s">
        <v>465</v>
      </c>
      <c r="D436" s="12"/>
      <c r="E436" s="12">
        <v>569</v>
      </c>
      <c r="F436" s="12"/>
      <c r="G436" s="12"/>
      <c r="H436" s="68"/>
      <c r="I436" s="66">
        <f t="shared" si="58"/>
        <v>0</v>
      </c>
      <c r="J436" s="66">
        <f t="shared" si="59"/>
        <v>569</v>
      </c>
    </row>
    <row r="437" spans="2:10">
      <c r="B437" s="16"/>
      <c r="C437" s="51" t="s">
        <v>466</v>
      </c>
      <c r="D437" s="12"/>
      <c r="E437" s="12">
        <v>438</v>
      </c>
      <c r="F437" s="12"/>
      <c r="G437" s="12"/>
      <c r="H437" s="68"/>
      <c r="I437" s="66">
        <f t="shared" si="58"/>
        <v>0</v>
      </c>
      <c r="J437" s="66">
        <f t="shared" si="59"/>
        <v>438</v>
      </c>
    </row>
    <row r="438" spans="2:10">
      <c r="B438" s="16"/>
      <c r="C438" s="51" t="s">
        <v>467</v>
      </c>
      <c r="D438" s="12"/>
      <c r="E438" s="12"/>
      <c r="F438" s="12"/>
      <c r="G438" s="12"/>
      <c r="H438" s="68"/>
      <c r="I438" s="66">
        <f t="shared" si="58"/>
        <v>0</v>
      </c>
      <c r="J438" s="66">
        <f t="shared" si="59"/>
        <v>0</v>
      </c>
    </row>
    <row r="439" spans="2:10">
      <c r="B439" s="16"/>
      <c r="C439" s="51" t="s">
        <v>468</v>
      </c>
      <c r="D439" s="12"/>
      <c r="E439" s="12"/>
      <c r="F439" s="12"/>
      <c r="G439" s="12"/>
      <c r="H439" s="68"/>
      <c r="I439" s="66">
        <f t="shared" si="58"/>
        <v>0</v>
      </c>
      <c r="J439" s="66">
        <f t="shared" si="59"/>
        <v>0</v>
      </c>
    </row>
    <row r="440" spans="2:10">
      <c r="B440" s="16"/>
      <c r="C440" s="51" t="s">
        <v>469</v>
      </c>
      <c r="D440" s="12"/>
      <c r="E440" s="12"/>
      <c r="F440" s="12"/>
      <c r="G440" s="12"/>
      <c r="H440" s="68"/>
      <c r="I440" s="66">
        <f t="shared" si="58"/>
        <v>0</v>
      </c>
      <c r="J440" s="66">
        <f t="shared" si="59"/>
        <v>0</v>
      </c>
    </row>
    <row r="441" spans="2:10">
      <c r="B441" s="16"/>
      <c r="C441" s="51" t="s">
        <v>470</v>
      </c>
      <c r="D441" s="12"/>
      <c r="E441" s="12">
        <v>568</v>
      </c>
      <c r="F441" s="12"/>
      <c r="G441" s="12"/>
      <c r="H441" s="68"/>
      <c r="I441" s="66">
        <f t="shared" si="58"/>
        <v>0</v>
      </c>
      <c r="J441" s="66">
        <f t="shared" si="59"/>
        <v>568</v>
      </c>
    </row>
    <row r="442" spans="2:10">
      <c r="B442" s="16"/>
      <c r="C442" s="51" t="s">
        <v>471</v>
      </c>
      <c r="D442" s="12"/>
      <c r="E442" s="12"/>
      <c r="F442" s="12"/>
      <c r="G442" s="12"/>
      <c r="H442" s="68"/>
      <c r="I442" s="66">
        <f t="shared" si="58"/>
        <v>0</v>
      </c>
      <c r="J442" s="66">
        <f t="shared" si="59"/>
        <v>0</v>
      </c>
    </row>
    <row r="443" spans="2:10">
      <c r="B443" s="16"/>
      <c r="C443" s="51" t="s">
        <v>472</v>
      </c>
      <c r="D443" s="12"/>
      <c r="E443" s="12"/>
      <c r="F443" s="12"/>
      <c r="G443" s="12"/>
      <c r="H443" s="68"/>
      <c r="I443" s="66">
        <f t="shared" si="58"/>
        <v>0</v>
      </c>
      <c r="J443" s="66">
        <f t="shared" si="59"/>
        <v>0</v>
      </c>
    </row>
    <row r="444" spans="2:10">
      <c r="B444" s="16"/>
      <c r="C444" s="51" t="s">
        <v>473</v>
      </c>
      <c r="D444" s="12"/>
      <c r="E444" s="12"/>
      <c r="F444" s="12"/>
      <c r="G444" s="12"/>
      <c r="H444" s="68"/>
      <c r="I444" s="66">
        <f t="shared" si="58"/>
        <v>0</v>
      </c>
      <c r="J444" s="66">
        <f t="shared" si="59"/>
        <v>0</v>
      </c>
    </row>
    <row r="445" spans="2:10">
      <c r="B445" s="16"/>
      <c r="C445" s="51" t="s">
        <v>474</v>
      </c>
      <c r="D445" s="12"/>
      <c r="E445" s="12"/>
      <c r="F445" s="12"/>
      <c r="G445" s="12"/>
      <c r="H445" s="68"/>
      <c r="I445" s="66">
        <f t="shared" si="58"/>
        <v>0</v>
      </c>
      <c r="J445" s="66">
        <f t="shared" si="59"/>
        <v>0</v>
      </c>
    </row>
    <row r="446" spans="2:10">
      <c r="B446" s="16"/>
      <c r="C446" s="51" t="s">
        <v>475</v>
      </c>
      <c r="D446" s="12"/>
      <c r="E446" s="12"/>
      <c r="F446" s="12"/>
      <c r="G446" s="12"/>
      <c r="H446" s="68"/>
      <c r="I446" s="66">
        <f t="shared" si="58"/>
        <v>0</v>
      </c>
      <c r="J446" s="66">
        <f t="shared" si="59"/>
        <v>0</v>
      </c>
    </row>
    <row r="447" spans="2:10">
      <c r="B447" s="16"/>
      <c r="C447" s="51" t="s">
        <v>476</v>
      </c>
      <c r="D447" s="12"/>
      <c r="E447" s="12"/>
      <c r="F447" s="12"/>
      <c r="G447" s="12"/>
      <c r="H447" s="68"/>
      <c r="I447" s="66">
        <f t="shared" si="58"/>
        <v>0</v>
      </c>
      <c r="J447" s="66">
        <f t="shared" si="59"/>
        <v>0</v>
      </c>
    </row>
    <row r="448" spans="2:10">
      <c r="B448" s="16"/>
      <c r="C448" s="51" t="s">
        <v>477</v>
      </c>
      <c r="D448" s="12"/>
      <c r="E448" s="12"/>
      <c r="F448" s="12"/>
      <c r="G448" s="12"/>
      <c r="H448" s="68"/>
      <c r="I448" s="66">
        <f t="shared" si="58"/>
        <v>0</v>
      </c>
      <c r="J448" s="66">
        <f t="shared" si="59"/>
        <v>0</v>
      </c>
    </row>
    <row r="449" spans="2:10">
      <c r="B449" s="16"/>
      <c r="C449" s="51" t="s">
        <v>478</v>
      </c>
      <c r="D449" s="12"/>
      <c r="E449" s="12"/>
      <c r="F449" s="12"/>
      <c r="G449" s="12"/>
      <c r="H449" s="68"/>
      <c r="I449" s="66">
        <f t="shared" si="58"/>
        <v>0</v>
      </c>
      <c r="J449" s="66">
        <f t="shared" si="59"/>
        <v>0</v>
      </c>
    </row>
    <row r="450" spans="2:10">
      <c r="B450" s="16"/>
      <c r="C450" s="51" t="s">
        <v>479</v>
      </c>
      <c r="D450" s="12"/>
      <c r="E450" s="12"/>
      <c r="F450" s="12"/>
      <c r="G450" s="12"/>
      <c r="H450" s="68"/>
      <c r="I450" s="66">
        <f t="shared" si="58"/>
        <v>0</v>
      </c>
      <c r="J450" s="66">
        <f t="shared" si="59"/>
        <v>0</v>
      </c>
    </row>
    <row r="451" spans="2:10">
      <c r="B451" s="16"/>
      <c r="C451" s="51" t="s">
        <v>480</v>
      </c>
      <c r="D451" s="12"/>
      <c r="E451" s="12">
        <v>522</v>
      </c>
      <c r="F451" s="12"/>
      <c r="G451" s="12"/>
      <c r="H451" s="68"/>
      <c r="I451" s="66">
        <f t="shared" si="58"/>
        <v>0</v>
      </c>
      <c r="J451" s="66">
        <f t="shared" si="59"/>
        <v>522</v>
      </c>
    </row>
    <row r="452" spans="2:10">
      <c r="B452" s="16"/>
      <c r="C452" s="51" t="s">
        <v>481</v>
      </c>
      <c r="D452" s="12"/>
      <c r="E452" s="12"/>
      <c r="F452" s="12"/>
      <c r="G452" s="12"/>
      <c r="H452" s="68"/>
      <c r="I452" s="66">
        <f t="shared" si="58"/>
        <v>0</v>
      </c>
      <c r="J452" s="66">
        <f t="shared" si="59"/>
        <v>0</v>
      </c>
    </row>
    <row r="453" spans="2:10">
      <c r="B453" s="52">
        <v>28</v>
      </c>
      <c r="C453" s="53" t="s">
        <v>27</v>
      </c>
      <c r="D453" s="54">
        <f t="shared" ref="D453:E453" si="66">SUM(D454:D470)</f>
        <v>0</v>
      </c>
      <c r="E453" s="54">
        <f t="shared" si="66"/>
        <v>1116</v>
      </c>
      <c r="F453" s="54">
        <f t="shared" ref="F453:G453" si="67">SUM(F454:F470)</f>
        <v>50</v>
      </c>
      <c r="G453" s="54">
        <f t="shared" si="67"/>
        <v>400</v>
      </c>
      <c r="H453" s="69"/>
      <c r="I453" s="66">
        <f t="shared" si="58"/>
        <v>50</v>
      </c>
      <c r="J453" s="66">
        <f t="shared" si="59"/>
        <v>1516</v>
      </c>
    </row>
    <row r="454" spans="2:10">
      <c r="B454" s="16"/>
      <c r="C454" s="51" t="s">
        <v>482</v>
      </c>
      <c r="D454" s="12"/>
      <c r="E454" s="12"/>
      <c r="F454" s="12"/>
      <c r="G454" s="12"/>
      <c r="H454" s="68"/>
      <c r="I454" s="66">
        <f t="shared" ref="I454:I517" si="68">D454+F454</f>
        <v>0</v>
      </c>
      <c r="J454" s="66">
        <f t="shared" ref="J454:J517" si="69">E454+G454</f>
        <v>0</v>
      </c>
    </row>
    <row r="455" spans="2:10">
      <c r="B455" s="16"/>
      <c r="C455" s="51" t="s">
        <v>483</v>
      </c>
      <c r="D455" s="12"/>
      <c r="E455" s="12"/>
      <c r="F455" s="12"/>
      <c r="G455" s="12"/>
      <c r="H455" s="68"/>
      <c r="I455" s="66">
        <f t="shared" si="68"/>
        <v>0</v>
      </c>
      <c r="J455" s="66">
        <f t="shared" si="69"/>
        <v>0</v>
      </c>
    </row>
    <row r="456" spans="2:10">
      <c r="B456" s="16"/>
      <c r="C456" s="51" t="s">
        <v>484</v>
      </c>
      <c r="D456" s="12"/>
      <c r="E456" s="12">
        <v>630</v>
      </c>
      <c r="F456" s="12"/>
      <c r="G456" s="12"/>
      <c r="H456" s="68"/>
      <c r="I456" s="66">
        <f t="shared" si="68"/>
        <v>0</v>
      </c>
      <c r="J456" s="66">
        <f t="shared" si="69"/>
        <v>630</v>
      </c>
    </row>
    <row r="457" spans="2:10">
      <c r="B457" s="16"/>
      <c r="C457" s="51" t="s">
        <v>485</v>
      </c>
      <c r="D457" s="12"/>
      <c r="E457" s="12"/>
      <c r="F457" s="12"/>
      <c r="G457" s="12"/>
      <c r="H457" s="68"/>
      <c r="I457" s="66">
        <f t="shared" si="68"/>
        <v>0</v>
      </c>
      <c r="J457" s="66">
        <f t="shared" si="69"/>
        <v>0</v>
      </c>
    </row>
    <row r="458" spans="2:10">
      <c r="B458" s="16"/>
      <c r="C458" s="51" t="s">
        <v>486</v>
      </c>
      <c r="D458" s="12"/>
      <c r="E458" s="12"/>
      <c r="F458" s="12"/>
      <c r="G458" s="12"/>
      <c r="H458" s="68"/>
      <c r="I458" s="66">
        <f t="shared" si="68"/>
        <v>0</v>
      </c>
      <c r="J458" s="66">
        <f t="shared" si="69"/>
        <v>0</v>
      </c>
    </row>
    <row r="459" spans="2:10">
      <c r="B459" s="16"/>
      <c r="C459" s="51" t="s">
        <v>487</v>
      </c>
      <c r="D459" s="12"/>
      <c r="E459" s="12"/>
      <c r="F459" s="12">
        <v>50</v>
      </c>
      <c r="G459" s="12">
        <v>400</v>
      </c>
      <c r="H459" s="68"/>
      <c r="I459" s="66">
        <f t="shared" si="68"/>
        <v>50</v>
      </c>
      <c r="J459" s="66">
        <f t="shared" si="69"/>
        <v>400</v>
      </c>
    </row>
    <row r="460" spans="2:10">
      <c r="B460" s="16"/>
      <c r="C460" s="51" t="s">
        <v>488</v>
      </c>
      <c r="D460" s="12"/>
      <c r="E460" s="12"/>
      <c r="F460" s="12"/>
      <c r="G460" s="12"/>
      <c r="H460" s="68"/>
      <c r="I460" s="66">
        <f t="shared" si="68"/>
        <v>0</v>
      </c>
      <c r="J460" s="66">
        <f t="shared" si="69"/>
        <v>0</v>
      </c>
    </row>
    <row r="461" spans="2:10">
      <c r="B461" s="16"/>
      <c r="C461" s="51" t="s">
        <v>489</v>
      </c>
      <c r="D461" s="12"/>
      <c r="E461" s="12"/>
      <c r="F461" s="12"/>
      <c r="G461" s="12"/>
      <c r="H461" s="68"/>
      <c r="I461" s="66">
        <f t="shared" si="68"/>
        <v>0</v>
      </c>
      <c r="J461" s="66">
        <f t="shared" si="69"/>
        <v>0</v>
      </c>
    </row>
    <row r="462" spans="2:10">
      <c r="B462" s="16"/>
      <c r="C462" s="51" t="s">
        <v>490</v>
      </c>
      <c r="D462" s="12"/>
      <c r="E462" s="12"/>
      <c r="F462" s="12"/>
      <c r="G462" s="12"/>
      <c r="H462" s="68"/>
      <c r="I462" s="66">
        <f t="shared" si="68"/>
        <v>0</v>
      </c>
      <c r="J462" s="66">
        <f t="shared" si="69"/>
        <v>0</v>
      </c>
    </row>
    <row r="463" spans="2:10">
      <c r="B463" s="16"/>
      <c r="C463" s="51" t="s">
        <v>491</v>
      </c>
      <c r="D463" s="12"/>
      <c r="E463" s="12"/>
      <c r="F463" s="12"/>
      <c r="G463" s="12"/>
      <c r="H463" s="68"/>
      <c r="I463" s="66">
        <f t="shared" si="68"/>
        <v>0</v>
      </c>
      <c r="J463" s="66">
        <f t="shared" si="69"/>
        <v>0</v>
      </c>
    </row>
    <row r="464" spans="2:10">
      <c r="B464" s="16"/>
      <c r="C464" s="51" t="s">
        <v>492</v>
      </c>
      <c r="D464" s="12"/>
      <c r="E464" s="12"/>
      <c r="F464" s="12"/>
      <c r="G464" s="12"/>
      <c r="H464" s="68"/>
      <c r="I464" s="66">
        <f t="shared" si="68"/>
        <v>0</v>
      </c>
      <c r="J464" s="66">
        <f t="shared" si="69"/>
        <v>0</v>
      </c>
    </row>
    <row r="465" spans="2:10">
      <c r="B465" s="16"/>
      <c r="C465" s="51" t="s">
        <v>493</v>
      </c>
      <c r="D465" s="12"/>
      <c r="E465" s="12"/>
      <c r="F465" s="12"/>
      <c r="G465" s="12"/>
      <c r="H465" s="68"/>
      <c r="I465" s="66">
        <f t="shared" si="68"/>
        <v>0</v>
      </c>
      <c r="J465" s="66">
        <f t="shared" si="69"/>
        <v>0</v>
      </c>
    </row>
    <row r="466" spans="2:10">
      <c r="B466" s="16"/>
      <c r="C466" s="51" t="s">
        <v>494</v>
      </c>
      <c r="D466" s="12"/>
      <c r="E466" s="12"/>
      <c r="F466" s="12"/>
      <c r="G466" s="12"/>
      <c r="H466" s="68"/>
      <c r="I466" s="66">
        <f t="shared" si="68"/>
        <v>0</v>
      </c>
      <c r="J466" s="66">
        <f t="shared" si="69"/>
        <v>0</v>
      </c>
    </row>
    <row r="467" spans="2:10">
      <c r="B467" s="16"/>
      <c r="C467" s="51" t="s">
        <v>495</v>
      </c>
      <c r="D467" s="12"/>
      <c r="E467" s="12"/>
      <c r="F467" s="12"/>
      <c r="G467" s="12"/>
      <c r="H467" s="68"/>
      <c r="I467" s="66">
        <f t="shared" si="68"/>
        <v>0</v>
      </c>
      <c r="J467" s="66">
        <f t="shared" si="69"/>
        <v>0</v>
      </c>
    </row>
    <row r="468" spans="2:10">
      <c r="B468" s="16"/>
      <c r="C468" s="51" t="s">
        <v>496</v>
      </c>
      <c r="D468" s="12"/>
      <c r="E468" s="12"/>
      <c r="F468" s="12"/>
      <c r="G468" s="12"/>
      <c r="H468" s="68"/>
      <c r="I468" s="66">
        <f t="shared" si="68"/>
        <v>0</v>
      </c>
      <c r="J468" s="66">
        <f t="shared" si="69"/>
        <v>0</v>
      </c>
    </row>
    <row r="469" spans="2:10">
      <c r="B469" s="16"/>
      <c r="C469" s="51" t="s">
        <v>497</v>
      </c>
      <c r="D469" s="12"/>
      <c r="E469" s="12">
        <v>486</v>
      </c>
      <c r="F469" s="12"/>
      <c r="G469" s="12"/>
      <c r="H469" s="68"/>
      <c r="I469" s="66">
        <f t="shared" si="68"/>
        <v>0</v>
      </c>
      <c r="J469" s="66">
        <f t="shared" si="69"/>
        <v>486</v>
      </c>
    </row>
    <row r="470" spans="2:10">
      <c r="B470" s="16"/>
      <c r="C470" s="51" t="s">
        <v>498</v>
      </c>
      <c r="D470" s="12"/>
      <c r="E470" s="12"/>
      <c r="F470" s="12"/>
      <c r="G470" s="12"/>
      <c r="H470" s="68"/>
      <c r="I470" s="66">
        <f t="shared" si="68"/>
        <v>0</v>
      </c>
      <c r="J470" s="66">
        <f t="shared" si="69"/>
        <v>0</v>
      </c>
    </row>
    <row r="471" spans="2:10">
      <c r="B471" s="52">
        <v>29</v>
      </c>
      <c r="C471" s="53" t="s">
        <v>28</v>
      </c>
      <c r="D471" s="54">
        <f t="shared" ref="D471:E471" si="70">SUM(D472:D477)</f>
        <v>0</v>
      </c>
      <c r="E471" s="54">
        <f t="shared" si="70"/>
        <v>258</v>
      </c>
      <c r="F471" s="54">
        <f t="shared" ref="F471:G471" si="71">SUM(F472:F477)</f>
        <v>0</v>
      </c>
      <c r="G471" s="54">
        <f t="shared" si="71"/>
        <v>0</v>
      </c>
      <c r="H471" s="69"/>
      <c r="I471" s="66">
        <f t="shared" si="68"/>
        <v>0</v>
      </c>
      <c r="J471" s="66">
        <f t="shared" si="69"/>
        <v>258</v>
      </c>
    </row>
    <row r="472" spans="2:10">
      <c r="B472" s="16"/>
      <c r="C472" s="51" t="s">
        <v>499</v>
      </c>
      <c r="D472" s="12"/>
      <c r="E472" s="12">
        <v>258</v>
      </c>
      <c r="F472" s="12"/>
      <c r="G472" s="12"/>
      <c r="H472" s="68"/>
      <c r="I472" s="66">
        <f t="shared" si="68"/>
        <v>0</v>
      </c>
      <c r="J472" s="66">
        <f t="shared" si="69"/>
        <v>258</v>
      </c>
    </row>
    <row r="473" spans="2:10">
      <c r="B473" s="16"/>
      <c r="C473" s="51" t="s">
        <v>500</v>
      </c>
      <c r="D473" s="12"/>
      <c r="E473" s="12"/>
      <c r="F473" s="12"/>
      <c r="G473" s="12"/>
      <c r="H473" s="68"/>
      <c r="I473" s="66">
        <f t="shared" si="68"/>
        <v>0</v>
      </c>
      <c r="J473" s="66">
        <f t="shared" si="69"/>
        <v>0</v>
      </c>
    </row>
    <row r="474" spans="2:10">
      <c r="B474" s="16"/>
      <c r="C474" s="51" t="s">
        <v>501</v>
      </c>
      <c r="D474" s="12"/>
      <c r="E474" s="12"/>
      <c r="F474" s="12"/>
      <c r="G474" s="12"/>
      <c r="H474" s="68"/>
      <c r="I474" s="66">
        <f t="shared" si="68"/>
        <v>0</v>
      </c>
      <c r="J474" s="66">
        <f t="shared" si="69"/>
        <v>0</v>
      </c>
    </row>
    <row r="475" spans="2:10">
      <c r="B475" s="16"/>
      <c r="C475" s="51" t="s">
        <v>502</v>
      </c>
      <c r="D475" s="12"/>
      <c r="E475" s="12"/>
      <c r="F475" s="12"/>
      <c r="G475" s="12"/>
      <c r="H475" s="68"/>
      <c r="I475" s="66">
        <f t="shared" si="68"/>
        <v>0</v>
      </c>
      <c r="J475" s="66">
        <f t="shared" si="69"/>
        <v>0</v>
      </c>
    </row>
    <row r="476" spans="2:10">
      <c r="B476" s="16"/>
      <c r="C476" s="56" t="s">
        <v>503</v>
      </c>
      <c r="D476" s="12"/>
      <c r="E476" s="12"/>
      <c r="F476" s="12"/>
      <c r="G476" s="12"/>
      <c r="H476" s="68"/>
      <c r="I476" s="66">
        <f t="shared" si="68"/>
        <v>0</v>
      </c>
      <c r="J476" s="66">
        <f t="shared" si="69"/>
        <v>0</v>
      </c>
    </row>
    <row r="477" spans="2:10">
      <c r="B477" s="16"/>
      <c r="C477" s="51" t="s">
        <v>504</v>
      </c>
      <c r="D477" s="12"/>
      <c r="E477" s="12"/>
      <c r="F477" s="12"/>
      <c r="G477" s="12"/>
      <c r="H477" s="68"/>
      <c r="I477" s="66">
        <f t="shared" si="68"/>
        <v>0</v>
      </c>
      <c r="J477" s="66">
        <f t="shared" si="69"/>
        <v>0</v>
      </c>
    </row>
    <row r="478" spans="2:10">
      <c r="B478" s="52">
        <v>30</v>
      </c>
      <c r="C478" s="53" t="s">
        <v>29</v>
      </c>
      <c r="D478" s="54">
        <f t="shared" ref="D478:E478" si="72">SUM(D479:D484)</f>
        <v>0</v>
      </c>
      <c r="E478" s="54">
        <f t="shared" si="72"/>
        <v>715</v>
      </c>
      <c r="F478" s="54">
        <f t="shared" ref="F478:G478" si="73">SUM(F479:F484)</f>
        <v>0</v>
      </c>
      <c r="G478" s="54">
        <f t="shared" si="73"/>
        <v>0</v>
      </c>
      <c r="H478" s="69"/>
      <c r="I478" s="66">
        <f t="shared" si="68"/>
        <v>0</v>
      </c>
      <c r="J478" s="66">
        <f t="shared" si="69"/>
        <v>715</v>
      </c>
    </row>
    <row r="479" spans="2:10">
      <c r="B479" s="16"/>
      <c r="C479" s="51" t="s">
        <v>505</v>
      </c>
      <c r="D479" s="12"/>
      <c r="E479" s="12"/>
      <c r="F479" s="12"/>
      <c r="G479" s="12"/>
      <c r="H479" s="68"/>
      <c r="I479" s="66">
        <f t="shared" si="68"/>
        <v>0</v>
      </c>
      <c r="J479" s="66">
        <f t="shared" si="69"/>
        <v>0</v>
      </c>
    </row>
    <row r="480" spans="2:10">
      <c r="B480" s="16"/>
      <c r="C480" s="51" t="s">
        <v>506</v>
      </c>
      <c r="D480" s="12"/>
      <c r="E480" s="12"/>
      <c r="F480" s="12"/>
      <c r="G480" s="12"/>
      <c r="H480" s="68"/>
      <c r="I480" s="66">
        <f t="shared" si="68"/>
        <v>0</v>
      </c>
      <c r="J480" s="66">
        <f t="shared" si="69"/>
        <v>0</v>
      </c>
    </row>
    <row r="481" spans="2:10">
      <c r="B481" s="16"/>
      <c r="C481" s="51" t="s">
        <v>507</v>
      </c>
      <c r="D481" s="12"/>
      <c r="E481" s="12"/>
      <c r="F481" s="12"/>
      <c r="G481" s="12"/>
      <c r="H481" s="68"/>
      <c r="I481" s="66">
        <f t="shared" si="68"/>
        <v>0</v>
      </c>
      <c r="J481" s="66">
        <f t="shared" si="69"/>
        <v>0</v>
      </c>
    </row>
    <row r="482" spans="2:10">
      <c r="B482" s="16"/>
      <c r="C482" s="51" t="s">
        <v>508</v>
      </c>
      <c r="D482" s="12"/>
      <c r="E482" s="12">
        <v>291</v>
      </c>
      <c r="F482" s="12"/>
      <c r="G482" s="12"/>
      <c r="H482" s="68"/>
      <c r="I482" s="66">
        <f t="shared" si="68"/>
        <v>0</v>
      </c>
      <c r="J482" s="66">
        <f t="shared" si="69"/>
        <v>291</v>
      </c>
    </row>
    <row r="483" spans="2:10">
      <c r="B483" s="16"/>
      <c r="C483" s="51" t="s">
        <v>509</v>
      </c>
      <c r="D483" s="12"/>
      <c r="E483" s="12">
        <v>424</v>
      </c>
      <c r="F483" s="12"/>
      <c r="G483" s="12"/>
      <c r="H483" s="68"/>
      <c r="I483" s="66">
        <f t="shared" si="68"/>
        <v>0</v>
      </c>
      <c r="J483" s="66">
        <f t="shared" si="69"/>
        <v>424</v>
      </c>
    </row>
    <row r="484" spans="2:10">
      <c r="B484" s="16"/>
      <c r="C484" s="51" t="s">
        <v>510</v>
      </c>
      <c r="D484" s="12"/>
      <c r="E484" s="12"/>
      <c r="F484" s="12"/>
      <c r="G484" s="12"/>
      <c r="H484" s="68"/>
      <c r="I484" s="66">
        <f t="shared" si="68"/>
        <v>0</v>
      </c>
      <c r="J484" s="66">
        <f t="shared" si="69"/>
        <v>0</v>
      </c>
    </row>
    <row r="485" spans="2:10">
      <c r="B485" s="52">
        <v>31</v>
      </c>
      <c r="C485" s="53" t="s">
        <v>30</v>
      </c>
      <c r="D485" s="54">
        <f t="shared" ref="D485:E485" si="74">SUM(D486:D496)</f>
        <v>0</v>
      </c>
      <c r="E485" s="54">
        <f t="shared" si="74"/>
        <v>0</v>
      </c>
      <c r="F485" s="54">
        <f t="shared" ref="F485:G485" si="75">SUM(F486:F496)</f>
        <v>269</v>
      </c>
      <c r="G485" s="54">
        <f t="shared" si="75"/>
        <v>1275</v>
      </c>
      <c r="H485" s="69"/>
      <c r="I485" s="66">
        <f t="shared" si="68"/>
        <v>269</v>
      </c>
      <c r="J485" s="66">
        <f t="shared" si="69"/>
        <v>1275</v>
      </c>
    </row>
    <row r="486" spans="2:10">
      <c r="B486" s="16"/>
      <c r="C486" s="51" t="s">
        <v>511</v>
      </c>
      <c r="D486" s="12"/>
      <c r="E486" s="12"/>
      <c r="F486" s="12"/>
      <c r="G486" s="12"/>
      <c r="H486" s="68"/>
      <c r="I486" s="66">
        <f t="shared" si="68"/>
        <v>0</v>
      </c>
      <c r="J486" s="66">
        <f t="shared" si="69"/>
        <v>0</v>
      </c>
    </row>
    <row r="487" spans="2:10">
      <c r="B487" s="16"/>
      <c r="C487" s="51" t="s">
        <v>512</v>
      </c>
      <c r="D487" s="12"/>
      <c r="E487" s="12"/>
      <c r="F487" s="12"/>
      <c r="G487" s="12"/>
      <c r="H487" s="68"/>
      <c r="I487" s="66">
        <f t="shared" si="68"/>
        <v>0</v>
      </c>
      <c r="J487" s="66">
        <f t="shared" si="69"/>
        <v>0</v>
      </c>
    </row>
    <row r="488" spans="2:10">
      <c r="B488" s="16"/>
      <c r="C488" s="51" t="s">
        <v>513</v>
      </c>
      <c r="D488" s="12"/>
      <c r="E488" s="12"/>
      <c r="F488" s="12">
        <v>50</v>
      </c>
      <c r="G488" s="12">
        <v>121</v>
      </c>
      <c r="H488" s="68"/>
      <c r="I488" s="66">
        <f t="shared" si="68"/>
        <v>50</v>
      </c>
      <c r="J488" s="66">
        <f t="shared" si="69"/>
        <v>121</v>
      </c>
    </row>
    <row r="489" spans="2:10">
      <c r="B489" s="16"/>
      <c r="C489" s="51" t="s">
        <v>514</v>
      </c>
      <c r="D489" s="12"/>
      <c r="E489" s="12"/>
      <c r="F489" s="12">
        <v>39</v>
      </c>
      <c r="G489" s="12">
        <v>370</v>
      </c>
      <c r="H489" s="68"/>
      <c r="I489" s="66">
        <f t="shared" si="68"/>
        <v>39</v>
      </c>
      <c r="J489" s="66">
        <f t="shared" si="69"/>
        <v>370</v>
      </c>
    </row>
    <row r="490" spans="2:10">
      <c r="B490" s="16"/>
      <c r="C490" s="51" t="s">
        <v>515</v>
      </c>
      <c r="D490" s="12"/>
      <c r="E490" s="12"/>
      <c r="F490" s="12"/>
      <c r="G490" s="12"/>
      <c r="H490" s="68"/>
      <c r="I490" s="66">
        <f t="shared" si="68"/>
        <v>0</v>
      </c>
      <c r="J490" s="66">
        <f t="shared" si="69"/>
        <v>0</v>
      </c>
    </row>
    <row r="491" spans="2:10">
      <c r="B491" s="16"/>
      <c r="C491" s="51" t="s">
        <v>516</v>
      </c>
      <c r="D491" s="12"/>
      <c r="E491" s="12"/>
      <c r="F491" s="12"/>
      <c r="G491" s="12"/>
      <c r="H491" s="68"/>
      <c r="I491" s="66">
        <f t="shared" si="68"/>
        <v>0</v>
      </c>
      <c r="J491" s="66">
        <f t="shared" si="69"/>
        <v>0</v>
      </c>
    </row>
    <row r="492" spans="2:10">
      <c r="B492" s="16"/>
      <c r="C492" s="51" t="s">
        <v>517</v>
      </c>
      <c r="D492" s="12"/>
      <c r="E492" s="12"/>
      <c r="F492" s="12">
        <v>50</v>
      </c>
      <c r="G492" s="12">
        <v>380</v>
      </c>
      <c r="H492" s="68"/>
      <c r="I492" s="66">
        <f t="shared" si="68"/>
        <v>50</v>
      </c>
      <c r="J492" s="66">
        <f t="shared" si="69"/>
        <v>380</v>
      </c>
    </row>
    <row r="493" spans="2:10">
      <c r="B493" s="16"/>
      <c r="C493" s="51" t="s">
        <v>518</v>
      </c>
      <c r="D493" s="12"/>
      <c r="E493" s="12"/>
      <c r="F493" s="12">
        <v>130</v>
      </c>
      <c r="G493" s="12"/>
      <c r="H493" s="68"/>
      <c r="I493" s="66">
        <f t="shared" si="68"/>
        <v>130</v>
      </c>
      <c r="J493" s="66">
        <f t="shared" si="69"/>
        <v>0</v>
      </c>
    </row>
    <row r="494" spans="2:10">
      <c r="B494" s="16"/>
      <c r="C494" s="51" t="s">
        <v>519</v>
      </c>
      <c r="D494" s="12"/>
      <c r="E494" s="12"/>
      <c r="F494" s="12"/>
      <c r="G494" s="12">
        <v>404</v>
      </c>
      <c r="H494" s="68"/>
      <c r="I494" s="66">
        <f t="shared" si="68"/>
        <v>0</v>
      </c>
      <c r="J494" s="66">
        <f t="shared" si="69"/>
        <v>404</v>
      </c>
    </row>
    <row r="495" spans="2:10">
      <c r="B495" s="16"/>
      <c r="C495" s="51" t="s">
        <v>520</v>
      </c>
      <c r="D495" s="12"/>
      <c r="E495" s="12"/>
      <c r="F495" s="12"/>
      <c r="G495" s="12"/>
      <c r="H495" s="68"/>
      <c r="I495" s="66">
        <f t="shared" si="68"/>
        <v>0</v>
      </c>
      <c r="J495" s="66">
        <f t="shared" si="69"/>
        <v>0</v>
      </c>
    </row>
    <row r="496" spans="2:10">
      <c r="B496" s="16"/>
      <c r="C496" s="51" t="s">
        <v>521</v>
      </c>
      <c r="D496" s="12"/>
      <c r="E496" s="12"/>
      <c r="F496" s="12"/>
      <c r="G496" s="12"/>
      <c r="H496" s="68"/>
      <c r="I496" s="66">
        <f t="shared" si="68"/>
        <v>0</v>
      </c>
      <c r="J496" s="66">
        <f t="shared" si="69"/>
        <v>0</v>
      </c>
    </row>
    <row r="497" spans="2:10">
      <c r="B497" s="52">
        <v>32</v>
      </c>
      <c r="C497" s="53" t="s">
        <v>31</v>
      </c>
      <c r="D497" s="54">
        <f t="shared" ref="D497:E497" si="76">SUM(D498:D507)</f>
        <v>0</v>
      </c>
      <c r="E497" s="54">
        <f t="shared" si="76"/>
        <v>756</v>
      </c>
      <c r="F497" s="54">
        <f t="shared" ref="F497:G497" si="77">SUM(F498:F507)</f>
        <v>144</v>
      </c>
      <c r="G497" s="54">
        <f t="shared" si="77"/>
        <v>78</v>
      </c>
      <c r="H497" s="69"/>
      <c r="I497" s="66">
        <f t="shared" si="68"/>
        <v>144</v>
      </c>
      <c r="J497" s="66">
        <f t="shared" si="69"/>
        <v>834</v>
      </c>
    </row>
    <row r="498" spans="2:10">
      <c r="B498" s="16"/>
      <c r="C498" s="51" t="s">
        <v>522</v>
      </c>
      <c r="D498" s="12"/>
      <c r="E498" s="12"/>
      <c r="F498" s="12">
        <v>144</v>
      </c>
      <c r="G498" s="12">
        <v>78</v>
      </c>
      <c r="H498" s="68"/>
      <c r="I498" s="66">
        <f t="shared" si="68"/>
        <v>144</v>
      </c>
      <c r="J498" s="66">
        <f t="shared" si="69"/>
        <v>78</v>
      </c>
    </row>
    <row r="499" spans="2:10">
      <c r="B499" s="16"/>
      <c r="C499" s="51" t="s">
        <v>523</v>
      </c>
      <c r="D499" s="12"/>
      <c r="E499" s="12"/>
      <c r="F499" s="12"/>
      <c r="G499" s="12"/>
      <c r="H499" s="68"/>
      <c r="I499" s="66">
        <f t="shared" si="68"/>
        <v>0</v>
      </c>
      <c r="J499" s="66">
        <f t="shared" si="69"/>
        <v>0</v>
      </c>
    </row>
    <row r="500" spans="2:10">
      <c r="B500" s="16"/>
      <c r="C500" s="51" t="s">
        <v>524</v>
      </c>
      <c r="D500" s="12"/>
      <c r="E500" s="12"/>
      <c r="F500" s="12"/>
      <c r="G500" s="12"/>
      <c r="H500" s="68"/>
      <c r="I500" s="66">
        <f t="shared" si="68"/>
        <v>0</v>
      </c>
      <c r="J500" s="66">
        <f t="shared" si="69"/>
        <v>0</v>
      </c>
    </row>
    <row r="501" spans="2:10">
      <c r="B501" s="16"/>
      <c r="C501" s="51" t="s">
        <v>525</v>
      </c>
      <c r="D501" s="12"/>
      <c r="E501" s="12"/>
      <c r="F501" s="12"/>
      <c r="G501" s="12"/>
      <c r="H501" s="68"/>
      <c r="I501" s="66">
        <f t="shared" si="68"/>
        <v>0</v>
      </c>
      <c r="J501" s="66">
        <f t="shared" si="69"/>
        <v>0</v>
      </c>
    </row>
    <row r="502" spans="2:10">
      <c r="B502" s="16"/>
      <c r="C502" s="56" t="s">
        <v>526</v>
      </c>
      <c r="D502" s="12"/>
      <c r="E502" s="12"/>
      <c r="F502" s="12"/>
      <c r="G502" s="12"/>
      <c r="H502" s="68"/>
      <c r="I502" s="66">
        <f t="shared" si="68"/>
        <v>0</v>
      </c>
      <c r="J502" s="66">
        <f t="shared" si="69"/>
        <v>0</v>
      </c>
    </row>
    <row r="503" spans="2:10">
      <c r="B503" s="16"/>
      <c r="C503" s="51" t="s">
        <v>527</v>
      </c>
      <c r="D503" s="12"/>
      <c r="E503" s="12"/>
      <c r="F503" s="12"/>
      <c r="G503" s="12"/>
      <c r="H503" s="68"/>
      <c r="I503" s="66">
        <f t="shared" si="68"/>
        <v>0</v>
      </c>
      <c r="J503" s="66">
        <f t="shared" si="69"/>
        <v>0</v>
      </c>
    </row>
    <row r="504" spans="2:10">
      <c r="B504" s="16"/>
      <c r="C504" s="51" t="s">
        <v>528</v>
      </c>
      <c r="D504" s="12"/>
      <c r="E504" s="12"/>
      <c r="F504" s="12"/>
      <c r="G504" s="12"/>
      <c r="H504" s="68"/>
      <c r="I504" s="66">
        <f t="shared" si="68"/>
        <v>0</v>
      </c>
      <c r="J504" s="66">
        <f t="shared" si="69"/>
        <v>0</v>
      </c>
    </row>
    <row r="505" spans="2:10">
      <c r="B505" s="16"/>
      <c r="C505" s="51" t="s">
        <v>529</v>
      </c>
      <c r="D505" s="12"/>
      <c r="E505" s="12"/>
      <c r="F505" s="12"/>
      <c r="G505" s="12"/>
      <c r="H505" s="68"/>
      <c r="I505" s="66">
        <f t="shared" si="68"/>
        <v>0</v>
      </c>
      <c r="J505" s="66">
        <f t="shared" si="69"/>
        <v>0</v>
      </c>
    </row>
    <row r="506" spans="2:10">
      <c r="B506" s="16"/>
      <c r="C506" s="51" t="s">
        <v>530</v>
      </c>
      <c r="D506" s="12"/>
      <c r="E506" s="12">
        <v>697</v>
      </c>
      <c r="F506" s="12"/>
      <c r="G506" s="12"/>
      <c r="H506" s="68"/>
      <c r="I506" s="66">
        <f t="shared" si="68"/>
        <v>0</v>
      </c>
      <c r="J506" s="66">
        <f t="shared" si="69"/>
        <v>697</v>
      </c>
    </row>
    <row r="507" spans="2:10">
      <c r="B507" s="16"/>
      <c r="C507" s="51" t="s">
        <v>531</v>
      </c>
      <c r="D507" s="12"/>
      <c r="E507" s="12">
        <v>59</v>
      </c>
      <c r="F507" s="12"/>
      <c r="G507" s="12"/>
      <c r="H507" s="68"/>
      <c r="I507" s="66">
        <f t="shared" si="68"/>
        <v>0</v>
      </c>
      <c r="J507" s="66">
        <f t="shared" si="69"/>
        <v>59</v>
      </c>
    </row>
    <row r="508" spans="2:10">
      <c r="B508" s="52">
        <v>33</v>
      </c>
      <c r="C508" s="53" t="s">
        <v>32</v>
      </c>
      <c r="D508" s="54">
        <f t="shared" ref="D508:E508" si="78">SUM(D509:D537)</f>
        <v>0</v>
      </c>
      <c r="E508" s="54">
        <f t="shared" si="78"/>
        <v>666</v>
      </c>
      <c r="F508" s="54">
        <f t="shared" ref="F508:G508" si="79">SUM(F509:F537)</f>
        <v>840</v>
      </c>
      <c r="G508" s="54">
        <f t="shared" si="79"/>
        <v>1004</v>
      </c>
      <c r="H508" s="69"/>
      <c r="I508" s="66">
        <f t="shared" si="68"/>
        <v>840</v>
      </c>
      <c r="J508" s="66">
        <f t="shared" si="69"/>
        <v>1670</v>
      </c>
    </row>
    <row r="509" spans="2:10">
      <c r="B509" s="16"/>
      <c r="C509" s="51" t="s">
        <v>532</v>
      </c>
      <c r="D509" s="12"/>
      <c r="E509" s="12"/>
      <c r="F509" s="12">
        <v>100</v>
      </c>
      <c r="G509" s="12">
        <v>418</v>
      </c>
      <c r="H509" s="68"/>
      <c r="I509" s="66">
        <f t="shared" si="68"/>
        <v>100</v>
      </c>
      <c r="J509" s="66">
        <f t="shared" si="69"/>
        <v>418</v>
      </c>
    </row>
    <row r="510" spans="2:10">
      <c r="B510" s="16"/>
      <c r="C510" s="51" t="s">
        <v>533</v>
      </c>
      <c r="D510" s="12"/>
      <c r="E510" s="12"/>
      <c r="F510" s="12"/>
      <c r="G510" s="12"/>
      <c r="H510" s="68"/>
      <c r="I510" s="66">
        <f t="shared" si="68"/>
        <v>0</v>
      </c>
      <c r="J510" s="66">
        <f t="shared" si="69"/>
        <v>0</v>
      </c>
    </row>
    <row r="511" spans="2:10">
      <c r="B511" s="16"/>
      <c r="C511" s="51" t="s">
        <v>534</v>
      </c>
      <c r="D511" s="12"/>
      <c r="E511" s="12">
        <v>666</v>
      </c>
      <c r="F511" s="12">
        <v>50</v>
      </c>
      <c r="G511" s="12">
        <v>395</v>
      </c>
      <c r="H511" s="68"/>
      <c r="I511" s="66">
        <f t="shared" si="68"/>
        <v>50</v>
      </c>
      <c r="J511" s="66">
        <f t="shared" si="69"/>
        <v>1061</v>
      </c>
    </row>
    <row r="512" spans="2:10">
      <c r="B512" s="16"/>
      <c r="C512" s="51" t="s">
        <v>535</v>
      </c>
      <c r="D512" s="12"/>
      <c r="E512" s="12"/>
      <c r="F512" s="12"/>
      <c r="G512" s="12"/>
      <c r="H512" s="68"/>
      <c r="I512" s="66">
        <f t="shared" si="68"/>
        <v>0</v>
      </c>
      <c r="J512" s="66">
        <f t="shared" si="69"/>
        <v>0</v>
      </c>
    </row>
    <row r="513" spans="2:10">
      <c r="B513" s="16"/>
      <c r="C513" s="51" t="s">
        <v>536</v>
      </c>
      <c r="D513" s="12"/>
      <c r="E513" s="12"/>
      <c r="F513" s="12"/>
      <c r="G513" s="12"/>
      <c r="H513" s="68"/>
      <c r="I513" s="66">
        <f t="shared" si="68"/>
        <v>0</v>
      </c>
      <c r="J513" s="66">
        <f t="shared" si="69"/>
        <v>0</v>
      </c>
    </row>
    <row r="514" spans="2:10">
      <c r="B514" s="16"/>
      <c r="C514" s="51" t="s">
        <v>537</v>
      </c>
      <c r="D514" s="12"/>
      <c r="E514" s="12"/>
      <c r="F514" s="12">
        <v>115</v>
      </c>
      <c r="G514" s="12"/>
      <c r="H514" s="68"/>
      <c r="I514" s="66">
        <f t="shared" si="68"/>
        <v>115</v>
      </c>
      <c r="J514" s="66">
        <f t="shared" si="69"/>
        <v>0</v>
      </c>
    </row>
    <row r="515" spans="2:10">
      <c r="B515" s="16"/>
      <c r="C515" s="51" t="s">
        <v>538</v>
      </c>
      <c r="D515" s="12"/>
      <c r="E515" s="12"/>
      <c r="F515" s="12"/>
      <c r="G515" s="12"/>
      <c r="H515" s="68"/>
      <c r="I515" s="66">
        <f t="shared" si="68"/>
        <v>0</v>
      </c>
      <c r="J515" s="66">
        <f t="shared" si="69"/>
        <v>0</v>
      </c>
    </row>
    <row r="516" spans="2:10">
      <c r="B516" s="16"/>
      <c r="C516" s="51" t="s">
        <v>539</v>
      </c>
      <c r="D516" s="12"/>
      <c r="E516" s="12"/>
      <c r="F516" s="12"/>
      <c r="G516" s="12"/>
      <c r="H516" s="68"/>
      <c r="I516" s="66">
        <f t="shared" si="68"/>
        <v>0</v>
      </c>
      <c r="J516" s="66">
        <f t="shared" si="69"/>
        <v>0</v>
      </c>
    </row>
    <row r="517" spans="2:10">
      <c r="B517" s="16"/>
      <c r="C517" s="51" t="s">
        <v>540</v>
      </c>
      <c r="D517" s="12"/>
      <c r="E517" s="12"/>
      <c r="F517" s="12"/>
      <c r="G517" s="12"/>
      <c r="H517" s="68"/>
      <c r="I517" s="66">
        <f t="shared" si="68"/>
        <v>0</v>
      </c>
      <c r="J517" s="66">
        <f t="shared" si="69"/>
        <v>0</v>
      </c>
    </row>
    <row r="518" spans="2:10">
      <c r="B518" s="16"/>
      <c r="C518" s="51" t="s">
        <v>541</v>
      </c>
      <c r="D518" s="12"/>
      <c r="E518" s="12"/>
      <c r="F518" s="12"/>
      <c r="G518" s="12"/>
      <c r="H518" s="68"/>
      <c r="I518" s="66">
        <f t="shared" ref="I518:I537" si="80">D518+F518</f>
        <v>0</v>
      </c>
      <c r="J518" s="66">
        <f t="shared" ref="J518:J547" si="81">E518+G518</f>
        <v>0</v>
      </c>
    </row>
    <row r="519" spans="2:10">
      <c r="B519" s="16"/>
      <c r="C519" s="51" t="s">
        <v>542</v>
      </c>
      <c r="D519" s="12"/>
      <c r="E519" s="12"/>
      <c r="F519" s="12">
        <v>219</v>
      </c>
      <c r="G519" s="12"/>
      <c r="H519" s="68"/>
      <c r="I519" s="66">
        <f t="shared" si="80"/>
        <v>219</v>
      </c>
      <c r="J519" s="66">
        <f t="shared" si="81"/>
        <v>0</v>
      </c>
    </row>
    <row r="520" spans="2:10">
      <c r="B520" s="16"/>
      <c r="C520" s="51" t="s">
        <v>543</v>
      </c>
      <c r="D520" s="12"/>
      <c r="E520" s="12"/>
      <c r="F520" s="12"/>
      <c r="G520" s="12"/>
      <c r="H520" s="68"/>
      <c r="I520" s="66">
        <f t="shared" si="80"/>
        <v>0</v>
      </c>
      <c r="J520" s="66">
        <f t="shared" si="81"/>
        <v>0</v>
      </c>
    </row>
    <row r="521" spans="2:10">
      <c r="B521" s="16"/>
      <c r="C521" s="51" t="s">
        <v>544</v>
      </c>
      <c r="D521" s="12"/>
      <c r="E521" s="12"/>
      <c r="F521" s="12"/>
      <c r="G521" s="12"/>
      <c r="H521" s="68"/>
      <c r="I521" s="66">
        <f t="shared" si="80"/>
        <v>0</v>
      </c>
      <c r="J521" s="66">
        <f t="shared" si="81"/>
        <v>0</v>
      </c>
    </row>
    <row r="522" spans="2:10">
      <c r="B522" s="16"/>
      <c r="C522" s="51" t="s">
        <v>545</v>
      </c>
      <c r="D522" s="12"/>
      <c r="E522" s="12"/>
      <c r="F522" s="12"/>
      <c r="G522" s="12"/>
      <c r="H522" s="68"/>
      <c r="I522" s="66">
        <f t="shared" si="80"/>
        <v>0</v>
      </c>
      <c r="J522" s="66">
        <f t="shared" si="81"/>
        <v>0</v>
      </c>
    </row>
    <row r="523" spans="2:10">
      <c r="B523" s="16"/>
      <c r="C523" s="51" t="s">
        <v>546</v>
      </c>
      <c r="D523" s="12"/>
      <c r="E523" s="12"/>
      <c r="F523" s="12"/>
      <c r="G523" s="12"/>
      <c r="H523" s="68"/>
      <c r="I523" s="66">
        <f t="shared" si="80"/>
        <v>0</v>
      </c>
      <c r="J523" s="66">
        <f t="shared" si="81"/>
        <v>0</v>
      </c>
    </row>
    <row r="524" spans="2:10">
      <c r="B524" s="16"/>
      <c r="C524" s="51" t="s">
        <v>547</v>
      </c>
      <c r="D524" s="12"/>
      <c r="E524" s="12"/>
      <c r="F524" s="12">
        <v>50</v>
      </c>
      <c r="G524" s="12">
        <v>126</v>
      </c>
      <c r="H524" s="68"/>
      <c r="I524" s="66">
        <f t="shared" si="80"/>
        <v>50</v>
      </c>
      <c r="J524" s="66">
        <f t="shared" si="81"/>
        <v>126</v>
      </c>
    </row>
    <row r="525" spans="2:10">
      <c r="B525" s="16"/>
      <c r="C525" s="51" t="s">
        <v>548</v>
      </c>
      <c r="D525" s="12"/>
      <c r="E525" s="12"/>
      <c r="F525" s="12"/>
      <c r="G525" s="12"/>
      <c r="H525" s="68"/>
      <c r="I525" s="66">
        <f t="shared" si="80"/>
        <v>0</v>
      </c>
      <c r="J525" s="66">
        <f t="shared" si="81"/>
        <v>0</v>
      </c>
    </row>
    <row r="526" spans="2:10">
      <c r="B526" s="16"/>
      <c r="C526" s="51" t="s">
        <v>549</v>
      </c>
      <c r="D526" s="12"/>
      <c r="E526" s="12"/>
      <c r="F526" s="12"/>
      <c r="G526" s="12"/>
      <c r="H526" s="68"/>
      <c r="I526" s="66">
        <f t="shared" si="80"/>
        <v>0</v>
      </c>
      <c r="J526" s="66">
        <f t="shared" si="81"/>
        <v>0</v>
      </c>
    </row>
    <row r="527" spans="2:10">
      <c r="B527" s="16"/>
      <c r="C527" s="51" t="s">
        <v>550</v>
      </c>
      <c r="D527" s="12"/>
      <c r="E527" s="12"/>
      <c r="F527" s="12">
        <v>120</v>
      </c>
      <c r="G527" s="12"/>
      <c r="H527" s="68"/>
      <c r="I527" s="66">
        <f t="shared" si="80"/>
        <v>120</v>
      </c>
      <c r="J527" s="66">
        <f t="shared" si="81"/>
        <v>0</v>
      </c>
    </row>
    <row r="528" spans="2:10">
      <c r="B528" s="16"/>
      <c r="C528" s="51" t="s">
        <v>551</v>
      </c>
      <c r="D528" s="12"/>
      <c r="E528" s="12"/>
      <c r="F528" s="12"/>
      <c r="G528" s="12"/>
      <c r="H528" s="68"/>
      <c r="I528" s="66">
        <f t="shared" si="80"/>
        <v>0</v>
      </c>
      <c r="J528" s="66">
        <f t="shared" si="81"/>
        <v>0</v>
      </c>
    </row>
    <row r="529" spans="2:10">
      <c r="B529" s="16"/>
      <c r="C529" s="51" t="s">
        <v>552</v>
      </c>
      <c r="D529" s="12"/>
      <c r="E529" s="12"/>
      <c r="F529" s="12"/>
      <c r="G529" s="12"/>
      <c r="H529" s="68"/>
      <c r="I529" s="66">
        <f t="shared" si="80"/>
        <v>0</v>
      </c>
      <c r="J529" s="66">
        <f t="shared" si="81"/>
        <v>0</v>
      </c>
    </row>
    <row r="530" spans="2:10">
      <c r="B530" s="16"/>
      <c r="C530" s="51" t="s">
        <v>553</v>
      </c>
      <c r="D530" s="12"/>
      <c r="E530" s="12"/>
      <c r="F530" s="12"/>
      <c r="G530" s="12"/>
      <c r="H530" s="68"/>
      <c r="I530" s="66">
        <f t="shared" si="80"/>
        <v>0</v>
      </c>
      <c r="J530" s="66">
        <f t="shared" si="81"/>
        <v>0</v>
      </c>
    </row>
    <row r="531" spans="2:10">
      <c r="B531" s="16"/>
      <c r="C531" s="51" t="s">
        <v>554</v>
      </c>
      <c r="D531" s="12"/>
      <c r="E531" s="12"/>
      <c r="F531" s="12"/>
      <c r="G531" s="12"/>
      <c r="H531" s="68"/>
      <c r="I531" s="66">
        <f t="shared" si="80"/>
        <v>0</v>
      </c>
      <c r="J531" s="66">
        <f t="shared" si="81"/>
        <v>0</v>
      </c>
    </row>
    <row r="532" spans="2:10">
      <c r="B532" s="16"/>
      <c r="C532" s="51" t="s">
        <v>555</v>
      </c>
      <c r="D532" s="12"/>
      <c r="E532" s="12"/>
      <c r="F532" s="12"/>
      <c r="G532" s="12"/>
      <c r="H532" s="68"/>
      <c r="I532" s="66">
        <f t="shared" si="80"/>
        <v>0</v>
      </c>
      <c r="J532" s="66">
        <f t="shared" si="81"/>
        <v>0</v>
      </c>
    </row>
    <row r="533" spans="2:10">
      <c r="B533" s="16"/>
      <c r="C533" s="51" t="s">
        <v>556</v>
      </c>
      <c r="D533" s="12"/>
      <c r="E533" s="12"/>
      <c r="F533" s="12">
        <v>93</v>
      </c>
      <c r="G533" s="12"/>
      <c r="H533" s="68"/>
      <c r="I533" s="66">
        <f t="shared" si="80"/>
        <v>93</v>
      </c>
      <c r="J533" s="66">
        <f t="shared" si="81"/>
        <v>0</v>
      </c>
    </row>
    <row r="534" spans="2:10">
      <c r="B534" s="16"/>
      <c r="C534" s="51" t="s">
        <v>557</v>
      </c>
      <c r="D534" s="12"/>
      <c r="E534" s="12"/>
      <c r="F534" s="12"/>
      <c r="G534" s="12">
        <v>65</v>
      </c>
      <c r="H534" s="68"/>
      <c r="I534" s="66">
        <f t="shared" si="80"/>
        <v>0</v>
      </c>
      <c r="J534" s="66">
        <f t="shared" si="81"/>
        <v>65</v>
      </c>
    </row>
    <row r="535" spans="2:10">
      <c r="B535" s="16"/>
      <c r="C535" s="51" t="s">
        <v>558</v>
      </c>
      <c r="D535" s="12"/>
      <c r="E535" s="12"/>
      <c r="F535" s="12">
        <v>93</v>
      </c>
      <c r="G535" s="12"/>
      <c r="H535" s="68"/>
      <c r="I535" s="66">
        <f t="shared" si="80"/>
        <v>93</v>
      </c>
      <c r="J535" s="66">
        <f t="shared" si="81"/>
        <v>0</v>
      </c>
    </row>
    <row r="536" spans="2:10">
      <c r="B536" s="16"/>
      <c r="C536" s="51" t="s">
        <v>559</v>
      </c>
      <c r="D536" s="12"/>
      <c r="E536" s="12"/>
      <c r="F536" s="12"/>
      <c r="G536" s="12"/>
      <c r="H536" s="68"/>
      <c r="I536" s="66">
        <f t="shared" si="80"/>
        <v>0</v>
      </c>
      <c r="J536" s="66">
        <f t="shared" si="81"/>
        <v>0</v>
      </c>
    </row>
    <row r="537" spans="2:10">
      <c r="B537" s="16"/>
      <c r="C537" s="51" t="s">
        <v>560</v>
      </c>
      <c r="D537" s="12"/>
      <c r="E537" s="12"/>
      <c r="F537" s="12"/>
      <c r="G537" s="12"/>
      <c r="H537" s="68"/>
      <c r="I537" s="66">
        <f t="shared" si="80"/>
        <v>0</v>
      </c>
      <c r="J537" s="66">
        <f t="shared" si="81"/>
        <v>0</v>
      </c>
    </row>
    <row r="538" spans="2:10">
      <c r="B538" s="52">
        <v>34</v>
      </c>
      <c r="C538" s="53" t="s">
        <v>33</v>
      </c>
      <c r="D538" s="54">
        <f>SUM(D539:D548)</f>
        <v>0</v>
      </c>
      <c r="E538" s="54">
        <f>SUM(E539:E548)</f>
        <v>0</v>
      </c>
      <c r="F538" s="54">
        <f>SUM(F539:F548)</f>
        <v>616</v>
      </c>
      <c r="G538" s="54">
        <f>SUM(G539:G548)</f>
        <v>0</v>
      </c>
      <c r="H538" s="69"/>
      <c r="I538" s="54">
        <f>SUM(I539:I548)</f>
        <v>616</v>
      </c>
      <c r="J538" s="54">
        <f>SUM(J539:J548)</f>
        <v>0</v>
      </c>
    </row>
    <row r="539" spans="2:10">
      <c r="B539" s="16"/>
      <c r="C539" s="51" t="s">
        <v>561</v>
      </c>
      <c r="D539" s="12"/>
      <c r="E539" s="12"/>
      <c r="F539" s="12"/>
      <c r="G539" s="12"/>
      <c r="H539" s="68"/>
      <c r="I539" s="66">
        <f t="shared" ref="I539:I548" si="82">D539+F539</f>
        <v>0</v>
      </c>
      <c r="J539" s="66">
        <f t="shared" si="81"/>
        <v>0</v>
      </c>
    </row>
    <row r="540" spans="2:10">
      <c r="B540" s="16"/>
      <c r="C540" s="51" t="s">
        <v>562</v>
      </c>
      <c r="D540" s="12"/>
      <c r="E540" s="12"/>
      <c r="F540" s="12"/>
      <c r="G540" s="12"/>
      <c r="H540" s="68"/>
      <c r="I540" s="66">
        <f t="shared" si="82"/>
        <v>0</v>
      </c>
      <c r="J540" s="66">
        <f t="shared" si="81"/>
        <v>0</v>
      </c>
    </row>
    <row r="541" spans="2:10">
      <c r="B541" s="16"/>
      <c r="C541" s="51" t="s">
        <v>563</v>
      </c>
      <c r="D541" s="12"/>
      <c r="E541" s="12"/>
      <c r="F541" s="12"/>
      <c r="G541" s="12"/>
      <c r="H541" s="68"/>
      <c r="I541" s="66">
        <f t="shared" si="82"/>
        <v>0</v>
      </c>
      <c r="J541" s="66">
        <f t="shared" si="81"/>
        <v>0</v>
      </c>
    </row>
    <row r="542" spans="2:10">
      <c r="B542" s="16"/>
      <c r="C542" s="51" t="s">
        <v>564</v>
      </c>
      <c r="D542" s="12"/>
      <c r="E542" s="12"/>
      <c r="F542" s="12"/>
      <c r="G542" s="12"/>
      <c r="H542" s="68"/>
      <c r="I542" s="66">
        <f t="shared" si="82"/>
        <v>0</v>
      </c>
      <c r="J542" s="66">
        <f t="shared" si="81"/>
        <v>0</v>
      </c>
    </row>
    <row r="543" spans="2:10">
      <c r="B543" s="16"/>
      <c r="C543" s="51" t="s">
        <v>565</v>
      </c>
      <c r="D543" s="12"/>
      <c r="E543" s="12"/>
      <c r="F543" s="12"/>
      <c r="G543" s="12"/>
      <c r="H543" s="68"/>
      <c r="I543" s="66">
        <f t="shared" si="82"/>
        <v>0</v>
      </c>
      <c r="J543" s="66">
        <f t="shared" si="81"/>
        <v>0</v>
      </c>
    </row>
    <row r="544" spans="2:10">
      <c r="B544" s="16"/>
      <c r="C544" s="51" t="s">
        <v>566</v>
      </c>
      <c r="D544" s="12"/>
      <c r="E544" s="12"/>
      <c r="F544" s="12"/>
      <c r="G544" s="12"/>
      <c r="H544" s="68"/>
      <c r="I544" s="66">
        <f t="shared" si="82"/>
        <v>0</v>
      </c>
      <c r="J544" s="66">
        <f t="shared" si="81"/>
        <v>0</v>
      </c>
    </row>
    <row r="545" spans="2:10">
      <c r="B545" s="16"/>
      <c r="C545" s="51" t="s">
        <v>567</v>
      </c>
      <c r="D545" s="12"/>
      <c r="E545" s="12"/>
      <c r="F545" s="12"/>
      <c r="G545" s="12"/>
      <c r="H545" s="68"/>
      <c r="I545" s="66">
        <f t="shared" si="82"/>
        <v>0</v>
      </c>
      <c r="J545" s="66">
        <f t="shared" si="81"/>
        <v>0</v>
      </c>
    </row>
    <row r="546" spans="2:10">
      <c r="B546" s="16"/>
      <c r="C546" s="51" t="s">
        <v>568</v>
      </c>
      <c r="D546" s="12"/>
      <c r="E546" s="12"/>
      <c r="F546" s="12">
        <v>246</v>
      </c>
      <c r="G546" s="12"/>
      <c r="H546" s="68"/>
      <c r="I546" s="66">
        <f t="shared" si="82"/>
        <v>246</v>
      </c>
      <c r="J546" s="66">
        <f t="shared" si="81"/>
        <v>0</v>
      </c>
    </row>
    <row r="547" spans="2:10">
      <c r="B547" s="16"/>
      <c r="C547" s="51" t="s">
        <v>578</v>
      </c>
      <c r="D547" s="12"/>
      <c r="E547" s="12"/>
      <c r="F547" s="12"/>
      <c r="G547" s="12"/>
      <c r="H547" s="68"/>
      <c r="I547" s="66">
        <f t="shared" si="82"/>
        <v>0</v>
      </c>
      <c r="J547" s="66">
        <f t="shared" si="81"/>
        <v>0</v>
      </c>
    </row>
    <row r="548" spans="2:10">
      <c r="B548" s="16"/>
      <c r="C548" s="51" t="s">
        <v>572</v>
      </c>
      <c r="D548" s="12"/>
      <c r="E548" s="12"/>
      <c r="F548" s="12">
        <v>370</v>
      </c>
      <c r="G548" s="12"/>
      <c r="H548" s="68"/>
      <c r="I548" s="66">
        <f t="shared" si="82"/>
        <v>370</v>
      </c>
      <c r="J548" s="66">
        <f t="shared" ref="J548" si="83">E548+G548</f>
        <v>0</v>
      </c>
    </row>
  </sheetData>
  <mergeCells count="3">
    <mergeCell ref="D3:E3"/>
    <mergeCell ref="F3:G3"/>
    <mergeCell ref="I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E549"/>
  <sheetViews>
    <sheetView zoomScale="120" zoomScaleNormal="12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H11" sqref="H11"/>
    </sheetView>
  </sheetViews>
  <sheetFormatPr defaultRowHeight="15"/>
  <cols>
    <col min="2" max="2" width="6.5703125" customWidth="1"/>
    <col min="3" max="3" width="42.28515625" bestFit="1" customWidth="1"/>
  </cols>
  <sheetData>
    <row r="1" spans="2:5" ht="15" customHeight="1"/>
    <row r="3" spans="2:5" ht="15" customHeight="1">
      <c r="B3" s="13" t="s">
        <v>34</v>
      </c>
      <c r="C3" s="14" t="s">
        <v>35</v>
      </c>
      <c r="D3" s="80" t="s">
        <v>569</v>
      </c>
      <c r="E3" s="81"/>
    </row>
    <row r="4" spans="2:5" ht="15" customHeight="1">
      <c r="B4" s="13"/>
      <c r="C4" s="14"/>
      <c r="D4" s="12" t="s">
        <v>38</v>
      </c>
      <c r="E4" s="12" t="s">
        <v>39</v>
      </c>
    </row>
    <row r="5" spans="2:5" ht="15" customHeight="1">
      <c r="B5" s="52">
        <v>1</v>
      </c>
      <c r="C5" s="53" t="s">
        <v>0</v>
      </c>
      <c r="D5" s="54">
        <f t="shared" ref="D5:E5" si="0">SUM(D6:D28)</f>
        <v>6278</v>
      </c>
      <c r="E5" s="54">
        <f t="shared" si="0"/>
        <v>2275</v>
      </c>
    </row>
    <row r="6" spans="2:5">
      <c r="B6" s="16"/>
      <c r="C6" s="51" t="s">
        <v>60</v>
      </c>
      <c r="D6" s="12">
        <f>200+54+125</f>
        <v>379</v>
      </c>
      <c r="E6" s="12"/>
    </row>
    <row r="7" spans="2:5" ht="15" customHeight="1">
      <c r="B7" s="16"/>
      <c r="C7" s="51" t="s">
        <v>61</v>
      </c>
      <c r="D7" s="12">
        <f>295+72+168</f>
        <v>535</v>
      </c>
      <c r="E7" s="12">
        <v>272</v>
      </c>
    </row>
    <row r="8" spans="2:5" ht="15" customHeight="1">
      <c r="B8" s="16"/>
      <c r="C8" s="51" t="s">
        <v>62</v>
      </c>
      <c r="D8" s="12">
        <v>6</v>
      </c>
      <c r="E8" s="12">
        <v>4</v>
      </c>
    </row>
    <row r="9" spans="2:5" ht="15" customHeight="1">
      <c r="B9" s="16"/>
      <c r="C9" s="51" t="s">
        <v>63</v>
      </c>
      <c r="D9" s="12">
        <v>192</v>
      </c>
      <c r="E9" s="12">
        <v>182</v>
      </c>
    </row>
    <row r="10" spans="2:5">
      <c r="B10" s="16"/>
      <c r="C10" s="51" t="s">
        <v>64</v>
      </c>
      <c r="D10" s="12">
        <v>58</v>
      </c>
      <c r="E10" s="12"/>
    </row>
    <row r="11" spans="2:5" ht="15" customHeight="1">
      <c r="B11" s="16"/>
      <c r="C11" s="51" t="s">
        <v>65</v>
      </c>
      <c r="D11" s="12">
        <v>1127</v>
      </c>
      <c r="E11" s="12">
        <v>153</v>
      </c>
    </row>
    <row r="12" spans="2:5" ht="15" customHeight="1">
      <c r="B12" s="16"/>
      <c r="C12" s="51" t="s">
        <v>66</v>
      </c>
      <c r="D12" s="12">
        <v>167</v>
      </c>
      <c r="E12" s="12"/>
    </row>
    <row r="13" spans="2:5" ht="15" customHeight="1">
      <c r="B13" s="16"/>
      <c r="C13" s="51" t="s">
        <v>67</v>
      </c>
      <c r="D13" s="12">
        <v>128</v>
      </c>
      <c r="E13" s="12">
        <v>386</v>
      </c>
    </row>
    <row r="14" spans="2:5" ht="15" customHeight="1">
      <c r="B14" s="16"/>
      <c r="C14" s="51" t="s">
        <v>68</v>
      </c>
      <c r="D14" s="12">
        <v>133</v>
      </c>
      <c r="E14" s="12"/>
    </row>
    <row r="15" spans="2:5" ht="15" customHeight="1">
      <c r="B15" s="16"/>
      <c r="C15" s="51" t="s">
        <v>69</v>
      </c>
      <c r="D15" s="12">
        <v>215</v>
      </c>
      <c r="E15" s="12"/>
    </row>
    <row r="16" spans="2:5" ht="15" customHeight="1">
      <c r="B16" s="16"/>
      <c r="C16" s="51" t="s">
        <v>70</v>
      </c>
      <c r="D16" s="12">
        <v>62</v>
      </c>
      <c r="E16" s="12"/>
    </row>
    <row r="17" spans="2:5" ht="15" customHeight="1">
      <c r="B17" s="16"/>
      <c r="C17" s="51" t="s">
        <v>71</v>
      </c>
      <c r="D17" s="12">
        <v>92</v>
      </c>
      <c r="E17" s="12"/>
    </row>
    <row r="18" spans="2:5" ht="15" customHeight="1">
      <c r="B18" s="16"/>
      <c r="C18" s="51" t="s">
        <v>72</v>
      </c>
      <c r="D18" s="12">
        <f>90+161</f>
        <v>251</v>
      </c>
      <c r="E18" s="12">
        <v>367</v>
      </c>
    </row>
    <row r="19" spans="2:5">
      <c r="B19" s="16"/>
      <c r="C19" s="51" t="s">
        <v>73</v>
      </c>
      <c r="D19" s="12">
        <v>157</v>
      </c>
      <c r="E19" s="12"/>
    </row>
    <row r="20" spans="2:5">
      <c r="B20" s="16"/>
      <c r="C20" s="51" t="s">
        <v>74</v>
      </c>
      <c r="D20" s="12">
        <v>40</v>
      </c>
      <c r="E20" s="12"/>
    </row>
    <row r="21" spans="2:5" ht="15" customHeight="1">
      <c r="B21" s="16"/>
      <c r="C21" s="51" t="s">
        <v>75</v>
      </c>
      <c r="D21" s="12">
        <v>218</v>
      </c>
      <c r="E21" s="12"/>
    </row>
    <row r="22" spans="2:5">
      <c r="B22" s="16"/>
      <c r="C22" s="51" t="s">
        <v>76</v>
      </c>
      <c r="D22" s="12">
        <f>50+20+1430</f>
        <v>1500</v>
      </c>
      <c r="E22" s="12"/>
    </row>
    <row r="23" spans="2:5">
      <c r="B23" s="16"/>
      <c r="C23" s="51" t="s">
        <v>77</v>
      </c>
      <c r="D23" s="12">
        <v>86</v>
      </c>
      <c r="E23" s="12">
        <v>426</v>
      </c>
    </row>
    <row r="24" spans="2:5" ht="15" customHeight="1">
      <c r="B24" s="16"/>
      <c r="C24" s="51" t="s">
        <v>78</v>
      </c>
      <c r="D24" s="12">
        <v>201</v>
      </c>
      <c r="E24" s="12"/>
    </row>
    <row r="25" spans="2:5">
      <c r="B25" s="16"/>
      <c r="C25" s="51" t="s">
        <v>79</v>
      </c>
      <c r="D25" s="12">
        <v>73</v>
      </c>
      <c r="E25" s="12">
        <v>485</v>
      </c>
    </row>
    <row r="26" spans="2:5" ht="15" customHeight="1">
      <c r="B26" s="16"/>
      <c r="C26" s="51" t="s">
        <v>80</v>
      </c>
      <c r="D26" s="12">
        <v>302</v>
      </c>
      <c r="E26" s="12"/>
    </row>
    <row r="27" spans="2:5" ht="15" customHeight="1">
      <c r="B27" s="16"/>
      <c r="C27" s="51" t="s">
        <v>81</v>
      </c>
      <c r="D27" s="12">
        <v>223</v>
      </c>
      <c r="E27" s="12"/>
    </row>
    <row r="28" spans="2:5">
      <c r="B28" s="16"/>
      <c r="C28" s="51" t="s">
        <v>82</v>
      </c>
      <c r="D28" s="12">
        <v>133</v>
      </c>
      <c r="E28" s="12"/>
    </row>
    <row r="29" spans="2:5">
      <c r="B29" s="52">
        <v>2</v>
      </c>
      <c r="C29" s="53" t="s">
        <v>1</v>
      </c>
      <c r="D29" s="54">
        <f t="shared" ref="D29:E29" si="1">SUM(D30:D62)</f>
        <v>6</v>
      </c>
      <c r="E29" s="54">
        <f t="shared" si="1"/>
        <v>862</v>
      </c>
    </row>
    <row r="30" spans="2:5" ht="15" customHeight="1">
      <c r="B30" s="16"/>
      <c r="C30" s="17" t="s">
        <v>83</v>
      </c>
      <c r="D30" s="12"/>
      <c r="E30" s="12"/>
    </row>
    <row r="31" spans="2:5">
      <c r="B31" s="16"/>
      <c r="C31" s="17" t="s">
        <v>84</v>
      </c>
      <c r="D31" s="12"/>
      <c r="E31" s="12">
        <v>10</v>
      </c>
    </row>
    <row r="32" spans="2:5">
      <c r="B32" s="16"/>
      <c r="C32" s="17" t="s">
        <v>85</v>
      </c>
      <c r="D32" s="12"/>
      <c r="E32" s="12">
        <v>293</v>
      </c>
    </row>
    <row r="33" spans="2:5" ht="15" customHeight="1">
      <c r="B33" s="16"/>
      <c r="C33" s="17" t="s">
        <v>86</v>
      </c>
      <c r="D33" s="12"/>
      <c r="E33" s="12">
        <v>115</v>
      </c>
    </row>
    <row r="34" spans="2:5" ht="15" customHeight="1">
      <c r="B34" s="16"/>
      <c r="C34" s="17" t="s">
        <v>87</v>
      </c>
      <c r="D34" s="12"/>
      <c r="E34" s="12">
        <v>50</v>
      </c>
    </row>
    <row r="35" spans="2:5" ht="15" customHeight="1">
      <c r="B35" s="16"/>
      <c r="C35" s="17" t="s">
        <v>88</v>
      </c>
      <c r="D35" s="12"/>
      <c r="E35" s="12"/>
    </row>
    <row r="36" spans="2:5">
      <c r="B36" s="16"/>
      <c r="C36" s="17" t="s">
        <v>89</v>
      </c>
      <c r="D36" s="12"/>
      <c r="E36" s="12"/>
    </row>
    <row r="37" spans="2:5">
      <c r="B37" s="16"/>
      <c r="C37" s="17" t="s">
        <v>90</v>
      </c>
      <c r="D37" s="12"/>
      <c r="E37" s="12">
        <v>25</v>
      </c>
    </row>
    <row r="38" spans="2:5" ht="15" customHeight="1">
      <c r="B38" s="16"/>
      <c r="C38" s="17" t="s">
        <v>91</v>
      </c>
      <c r="D38" s="12"/>
      <c r="E38" s="12"/>
    </row>
    <row r="39" spans="2:5">
      <c r="B39" s="16"/>
      <c r="C39" s="17" t="s">
        <v>92</v>
      </c>
      <c r="D39" s="12"/>
      <c r="E39" s="12">
        <v>100</v>
      </c>
    </row>
    <row r="40" spans="2:5">
      <c r="B40" s="16"/>
      <c r="C40" s="17" t="s">
        <v>93</v>
      </c>
      <c r="D40" s="12"/>
      <c r="E40" s="12"/>
    </row>
    <row r="41" spans="2:5">
      <c r="B41" s="16"/>
      <c r="C41" s="17" t="s">
        <v>94</v>
      </c>
      <c r="D41" s="12"/>
      <c r="E41" s="12"/>
    </row>
    <row r="42" spans="2:5">
      <c r="B42" s="16"/>
      <c r="C42" s="17" t="s">
        <v>95</v>
      </c>
      <c r="D42" s="12"/>
      <c r="E42" s="12"/>
    </row>
    <row r="43" spans="2:5">
      <c r="B43" s="16"/>
      <c r="C43" s="17" t="s">
        <v>96</v>
      </c>
      <c r="D43" s="12"/>
      <c r="E43" s="12"/>
    </row>
    <row r="44" spans="2:5">
      <c r="B44" s="16"/>
      <c r="C44" s="17" t="s">
        <v>97</v>
      </c>
      <c r="D44" s="12"/>
      <c r="E44" s="12"/>
    </row>
    <row r="45" spans="2:5">
      <c r="B45" s="16"/>
      <c r="C45" s="17" t="s">
        <v>98</v>
      </c>
      <c r="D45" s="12"/>
      <c r="E45" s="12">
        <v>60</v>
      </c>
    </row>
    <row r="46" spans="2:5">
      <c r="B46" s="16"/>
      <c r="C46" s="17" t="s">
        <v>99</v>
      </c>
      <c r="D46" s="12"/>
      <c r="E46" s="12"/>
    </row>
    <row r="47" spans="2:5">
      <c r="B47" s="16"/>
      <c r="C47" s="17" t="s">
        <v>100</v>
      </c>
      <c r="D47" s="12"/>
      <c r="E47" s="12"/>
    </row>
    <row r="48" spans="2:5">
      <c r="B48" s="16"/>
      <c r="C48" s="17" t="s">
        <v>101</v>
      </c>
      <c r="D48" s="12"/>
      <c r="E48" s="12"/>
    </row>
    <row r="49" spans="2:5">
      <c r="B49" s="16"/>
      <c r="C49" s="17" t="s">
        <v>102</v>
      </c>
      <c r="D49" s="12"/>
      <c r="E49" s="12"/>
    </row>
    <row r="50" spans="2:5">
      <c r="B50" s="16"/>
      <c r="C50" s="17" t="s">
        <v>103</v>
      </c>
      <c r="D50" s="12"/>
      <c r="E50" s="12"/>
    </row>
    <row r="51" spans="2:5">
      <c r="B51" s="16"/>
      <c r="C51" s="17" t="s">
        <v>104</v>
      </c>
      <c r="D51" s="12"/>
      <c r="E51" s="12"/>
    </row>
    <row r="52" spans="2:5">
      <c r="B52" s="16"/>
      <c r="C52" s="17" t="s">
        <v>105</v>
      </c>
      <c r="D52" s="12"/>
      <c r="E52" s="12"/>
    </row>
    <row r="53" spans="2:5">
      <c r="B53" s="16"/>
      <c r="C53" s="17" t="s">
        <v>106</v>
      </c>
      <c r="D53" s="12"/>
      <c r="E53" s="12">
        <v>100</v>
      </c>
    </row>
    <row r="54" spans="2:5">
      <c r="B54" s="16"/>
      <c r="C54" s="17" t="s">
        <v>107</v>
      </c>
      <c r="D54" s="12"/>
      <c r="E54" s="12"/>
    </row>
    <row r="55" spans="2:5">
      <c r="B55" s="16"/>
      <c r="C55" s="17" t="s">
        <v>108</v>
      </c>
      <c r="D55" s="12"/>
      <c r="E55" s="12"/>
    </row>
    <row r="56" spans="2:5">
      <c r="B56" s="16"/>
      <c r="C56" s="17" t="s">
        <v>109</v>
      </c>
      <c r="D56" s="12">
        <v>6</v>
      </c>
      <c r="E56" s="12">
        <v>4</v>
      </c>
    </row>
    <row r="57" spans="2:5">
      <c r="B57" s="16"/>
      <c r="C57" s="17" t="s">
        <v>110</v>
      </c>
      <c r="D57" s="12"/>
      <c r="E57" s="12"/>
    </row>
    <row r="58" spans="2:5">
      <c r="B58" s="16"/>
      <c r="C58" s="17" t="s">
        <v>111</v>
      </c>
      <c r="D58" s="12"/>
      <c r="E58" s="12"/>
    </row>
    <row r="59" spans="2:5">
      <c r="B59" s="16"/>
      <c r="C59" s="17" t="s">
        <v>112</v>
      </c>
      <c r="D59" s="12"/>
      <c r="E59" s="12">
        <v>25</v>
      </c>
    </row>
    <row r="60" spans="2:5">
      <c r="B60" s="16"/>
      <c r="C60" s="17" t="s">
        <v>113</v>
      </c>
      <c r="D60" s="12"/>
      <c r="E60" s="12"/>
    </row>
    <row r="61" spans="2:5">
      <c r="B61" s="16"/>
      <c r="C61" s="17" t="s">
        <v>114</v>
      </c>
      <c r="D61" s="12"/>
      <c r="E61" s="12">
        <v>80</v>
      </c>
    </row>
    <row r="62" spans="2:5">
      <c r="B62" s="16"/>
      <c r="C62" s="17" t="s">
        <v>115</v>
      </c>
      <c r="D62" s="12"/>
      <c r="E62" s="12"/>
    </row>
    <row r="63" spans="2:5">
      <c r="B63" s="52">
        <v>3</v>
      </c>
      <c r="C63" s="53" t="s">
        <v>2</v>
      </c>
      <c r="D63" s="54">
        <f t="shared" ref="D63:E63" si="2">SUM(D64:D82)</f>
        <v>165</v>
      </c>
      <c r="E63" s="54">
        <f t="shared" si="2"/>
        <v>1547</v>
      </c>
    </row>
    <row r="64" spans="2:5">
      <c r="B64" s="16"/>
      <c r="C64" s="51" t="s">
        <v>116</v>
      </c>
      <c r="D64" s="12"/>
      <c r="E64" s="12">
        <v>330</v>
      </c>
    </row>
    <row r="65" spans="2:5">
      <c r="B65" s="16"/>
      <c r="C65" s="51" t="s">
        <v>117</v>
      </c>
      <c r="D65" s="12"/>
      <c r="E65" s="12"/>
    </row>
    <row r="66" spans="2:5">
      <c r="B66" s="16"/>
      <c r="C66" s="51" t="s">
        <v>118</v>
      </c>
      <c r="D66" s="12"/>
      <c r="E66" s="12">
        <v>11</v>
      </c>
    </row>
    <row r="67" spans="2:5">
      <c r="B67" s="16"/>
      <c r="C67" s="17" t="s">
        <v>119</v>
      </c>
      <c r="D67" s="12"/>
      <c r="E67" s="12">
        <v>50</v>
      </c>
    </row>
    <row r="68" spans="2:5">
      <c r="B68" s="16"/>
      <c r="C68" s="51" t="s">
        <v>120</v>
      </c>
      <c r="D68" s="12">
        <v>35</v>
      </c>
      <c r="E68" s="12">
        <v>300</v>
      </c>
    </row>
    <row r="69" spans="2:5">
      <c r="B69" s="16"/>
      <c r="C69" s="51" t="s">
        <v>121</v>
      </c>
      <c r="D69" s="12">
        <v>24</v>
      </c>
      <c r="E69" s="12">
        <v>58</v>
      </c>
    </row>
    <row r="70" spans="2:5">
      <c r="B70" s="16"/>
      <c r="C70" s="17" t="s">
        <v>122</v>
      </c>
      <c r="D70" s="12"/>
      <c r="E70" s="12"/>
    </row>
    <row r="71" spans="2:5">
      <c r="B71" s="16"/>
      <c r="C71" s="17" t="s">
        <v>123</v>
      </c>
      <c r="D71" s="12"/>
      <c r="E71" s="12"/>
    </row>
    <row r="72" spans="2:5">
      <c r="B72" s="16"/>
      <c r="C72" s="51" t="s">
        <v>124</v>
      </c>
      <c r="D72" s="12"/>
      <c r="E72" s="12"/>
    </row>
    <row r="73" spans="2:5">
      <c r="B73" s="16"/>
      <c r="C73" s="51" t="s">
        <v>125</v>
      </c>
      <c r="D73" s="12"/>
      <c r="E73" s="12"/>
    </row>
    <row r="74" spans="2:5">
      <c r="B74" s="16"/>
      <c r="C74" s="51" t="s">
        <v>126</v>
      </c>
      <c r="D74" s="12"/>
      <c r="E74" s="12"/>
    </row>
    <row r="75" spans="2:5">
      <c r="B75" s="16"/>
      <c r="C75" s="51" t="s">
        <v>127</v>
      </c>
      <c r="D75" s="12">
        <v>1</v>
      </c>
      <c r="E75" s="12">
        <v>513</v>
      </c>
    </row>
    <row r="76" spans="2:5">
      <c r="B76" s="16"/>
      <c r="C76" s="51" t="s">
        <v>128</v>
      </c>
      <c r="D76" s="12"/>
      <c r="E76" s="12"/>
    </row>
    <row r="77" spans="2:5">
      <c r="B77" s="16"/>
      <c r="C77" s="51" t="s">
        <v>129</v>
      </c>
      <c r="D77" s="12"/>
      <c r="E77" s="12">
        <v>99</v>
      </c>
    </row>
    <row r="78" spans="2:5">
      <c r="B78" s="16"/>
      <c r="C78" s="51" t="s">
        <v>130</v>
      </c>
      <c r="D78" s="12"/>
      <c r="E78" s="12">
        <v>35</v>
      </c>
    </row>
    <row r="79" spans="2:5">
      <c r="B79" s="16"/>
      <c r="C79" s="51" t="s">
        <v>131</v>
      </c>
      <c r="D79" s="12"/>
      <c r="E79" s="12"/>
    </row>
    <row r="80" spans="2:5">
      <c r="B80" s="16"/>
      <c r="C80" s="51" t="s">
        <v>132</v>
      </c>
      <c r="D80" s="12">
        <v>105</v>
      </c>
      <c r="E80" s="12">
        <v>151</v>
      </c>
    </row>
    <row r="81" spans="2:5">
      <c r="B81" s="16"/>
      <c r="C81" s="51" t="s">
        <v>133</v>
      </c>
      <c r="D81" s="12"/>
      <c r="E81" s="12"/>
    </row>
    <row r="82" spans="2:5">
      <c r="B82" s="16"/>
      <c r="C82" s="51" t="s">
        <v>134</v>
      </c>
      <c r="D82" s="12"/>
      <c r="E82" s="12"/>
    </row>
    <row r="83" spans="2:5">
      <c r="B83" s="52">
        <v>4</v>
      </c>
      <c r="C83" s="53" t="s">
        <v>3</v>
      </c>
      <c r="D83" s="54">
        <f t="shared" ref="D83:E83" si="3">SUM(D84:D95)</f>
        <v>384</v>
      </c>
      <c r="E83" s="54">
        <f t="shared" si="3"/>
        <v>907</v>
      </c>
    </row>
    <row r="84" spans="2:5">
      <c r="B84" s="16"/>
      <c r="C84" s="51" t="s">
        <v>135</v>
      </c>
      <c r="D84" s="12"/>
      <c r="E84" s="12">
        <v>222</v>
      </c>
    </row>
    <row r="85" spans="2:5">
      <c r="B85" s="16"/>
      <c r="C85" s="51" t="s">
        <v>136</v>
      </c>
      <c r="D85" s="12">
        <v>60</v>
      </c>
      <c r="E85" s="12">
        <v>150</v>
      </c>
    </row>
    <row r="86" spans="2:5">
      <c r="B86" s="16"/>
      <c r="C86" s="51" t="s">
        <v>137</v>
      </c>
      <c r="D86" s="12">
        <v>16</v>
      </c>
      <c r="E86" s="12"/>
    </row>
    <row r="87" spans="2:5">
      <c r="B87" s="16"/>
      <c r="C87" s="51" t="s">
        <v>138</v>
      </c>
      <c r="D87" s="12"/>
      <c r="E87" s="12">
        <v>11</v>
      </c>
    </row>
    <row r="88" spans="2:5">
      <c r="B88" s="16"/>
      <c r="C88" s="51" t="s">
        <v>139</v>
      </c>
      <c r="D88" s="12"/>
      <c r="E88" s="12"/>
    </row>
    <row r="89" spans="2:5">
      <c r="B89" s="16"/>
      <c r="C89" s="51" t="s">
        <v>140</v>
      </c>
      <c r="D89" s="12">
        <v>30</v>
      </c>
      <c r="E89" s="12">
        <v>50</v>
      </c>
    </row>
    <row r="90" spans="2:5">
      <c r="B90" s="16"/>
      <c r="C90" s="51" t="s">
        <v>141</v>
      </c>
      <c r="D90" s="12"/>
      <c r="E90" s="12"/>
    </row>
    <row r="91" spans="2:5">
      <c r="B91" s="16"/>
      <c r="C91" s="51" t="s">
        <v>142</v>
      </c>
      <c r="D91" s="12"/>
      <c r="E91" s="12">
        <v>100</v>
      </c>
    </row>
    <row r="92" spans="2:5">
      <c r="B92" s="16"/>
      <c r="C92" s="51" t="s">
        <v>143</v>
      </c>
      <c r="D92" s="12">
        <v>42</v>
      </c>
      <c r="E92" s="12"/>
    </row>
    <row r="93" spans="2:5">
      <c r="B93" s="16"/>
      <c r="C93" s="51" t="s">
        <v>144</v>
      </c>
      <c r="D93" s="12">
        <v>57</v>
      </c>
      <c r="E93" s="12"/>
    </row>
    <row r="94" spans="2:5">
      <c r="B94" s="16"/>
      <c r="C94" s="51" t="s">
        <v>145</v>
      </c>
      <c r="D94" s="12">
        <v>166</v>
      </c>
      <c r="E94" s="12">
        <v>216</v>
      </c>
    </row>
    <row r="95" spans="2:5">
      <c r="B95" s="16"/>
      <c r="C95" s="51" t="s">
        <v>146</v>
      </c>
      <c r="D95" s="12">
        <v>13</v>
      </c>
      <c r="E95" s="12">
        <v>158</v>
      </c>
    </row>
    <row r="96" spans="2:5">
      <c r="B96" s="52">
        <v>5</v>
      </c>
      <c r="C96" s="53" t="s">
        <v>4</v>
      </c>
      <c r="D96" s="54">
        <f t="shared" ref="D96:E96" si="4">SUM(D97:D107)</f>
        <v>52</v>
      </c>
      <c r="E96" s="54">
        <f t="shared" si="4"/>
        <v>1363</v>
      </c>
    </row>
    <row r="97" spans="2:5">
      <c r="B97" s="16"/>
      <c r="C97" s="51" t="s">
        <v>147</v>
      </c>
      <c r="D97" s="12"/>
      <c r="E97" s="12"/>
    </row>
    <row r="98" spans="2:5">
      <c r="B98" s="16"/>
      <c r="C98" s="51" t="s">
        <v>148</v>
      </c>
      <c r="D98" s="12">
        <v>52</v>
      </c>
      <c r="E98" s="12">
        <v>3</v>
      </c>
    </row>
    <row r="99" spans="2:5">
      <c r="B99" s="16"/>
      <c r="C99" s="51" t="s">
        <v>149</v>
      </c>
      <c r="D99" s="12"/>
      <c r="E99" s="12"/>
    </row>
    <row r="100" spans="2:5">
      <c r="B100" s="16"/>
      <c r="C100" s="51" t="s">
        <v>150</v>
      </c>
      <c r="D100" s="12"/>
      <c r="E100" s="12">
        <v>230</v>
      </c>
    </row>
    <row r="101" spans="2:5">
      <c r="B101" s="16"/>
      <c r="C101" s="51" t="s">
        <v>151</v>
      </c>
      <c r="D101" s="12"/>
      <c r="E101" s="12">
        <v>428</v>
      </c>
    </row>
    <row r="102" spans="2:5">
      <c r="B102" s="16"/>
      <c r="C102" s="51" t="s">
        <v>152</v>
      </c>
      <c r="D102" s="12"/>
      <c r="E102" s="12">
        <v>238</v>
      </c>
    </row>
    <row r="103" spans="2:5">
      <c r="B103" s="16"/>
      <c r="C103" s="51" t="s">
        <v>153</v>
      </c>
      <c r="D103" s="12"/>
      <c r="E103" s="12"/>
    </row>
    <row r="104" spans="2:5">
      <c r="B104" s="16"/>
      <c r="C104" s="51" t="s">
        <v>154</v>
      </c>
      <c r="D104" s="12"/>
      <c r="E104" s="12">
        <v>250</v>
      </c>
    </row>
    <row r="105" spans="2:5">
      <c r="B105" s="16"/>
      <c r="C105" s="51" t="s">
        <v>155</v>
      </c>
      <c r="D105" s="12"/>
      <c r="E105" s="12"/>
    </row>
    <row r="106" spans="2:5">
      <c r="B106" s="16"/>
      <c r="C106" s="51" t="s">
        <v>156</v>
      </c>
      <c r="D106" s="12"/>
      <c r="E106" s="12"/>
    </row>
    <row r="107" spans="2:5">
      <c r="B107" s="16"/>
      <c r="C107" s="51" t="s">
        <v>157</v>
      </c>
      <c r="D107" s="12"/>
      <c r="E107" s="12">
        <v>214</v>
      </c>
    </row>
    <row r="108" spans="2:5">
      <c r="B108" s="52">
        <v>6</v>
      </c>
      <c r="C108" s="53" t="s">
        <v>5</v>
      </c>
      <c r="D108" s="54">
        <f t="shared" ref="D108:E108" si="5">SUM(D109:D125)</f>
        <v>0</v>
      </c>
      <c r="E108" s="54">
        <f t="shared" si="5"/>
        <v>1142</v>
      </c>
    </row>
    <row r="109" spans="2:5">
      <c r="B109" s="16"/>
      <c r="C109" s="51" t="s">
        <v>158</v>
      </c>
      <c r="D109" s="12"/>
      <c r="E109" s="12">
        <v>10</v>
      </c>
    </row>
    <row r="110" spans="2:5">
      <c r="B110" s="16"/>
      <c r="C110" s="51" t="s">
        <v>159</v>
      </c>
      <c r="D110" s="12"/>
      <c r="E110" s="12"/>
    </row>
    <row r="111" spans="2:5">
      <c r="B111" s="16"/>
      <c r="C111" s="51" t="s">
        <v>160</v>
      </c>
      <c r="D111" s="12"/>
      <c r="E111" s="12"/>
    </row>
    <row r="112" spans="2:5">
      <c r="B112" s="16"/>
      <c r="C112" s="51" t="s">
        <v>161</v>
      </c>
      <c r="D112" s="12"/>
      <c r="E112" s="12"/>
    </row>
    <row r="113" spans="2:5">
      <c r="B113" s="16"/>
      <c r="C113" s="51" t="s">
        <v>162</v>
      </c>
      <c r="D113" s="12"/>
      <c r="E113" s="12"/>
    </row>
    <row r="114" spans="2:5">
      <c r="B114" s="16"/>
      <c r="C114" s="51" t="s">
        <v>163</v>
      </c>
      <c r="D114" s="12"/>
      <c r="E114" s="12">
        <v>50</v>
      </c>
    </row>
    <row r="115" spans="2:5">
      <c r="B115" s="16"/>
      <c r="C115" s="51" t="s">
        <v>164</v>
      </c>
      <c r="D115" s="12"/>
      <c r="E115" s="12"/>
    </row>
    <row r="116" spans="2:5">
      <c r="B116" s="16"/>
      <c r="C116" s="51" t="s">
        <v>165</v>
      </c>
      <c r="D116" s="12"/>
      <c r="E116" s="12"/>
    </row>
    <row r="117" spans="2:5">
      <c r="B117" s="16"/>
      <c r="C117" s="51" t="s">
        <v>166</v>
      </c>
      <c r="D117" s="12"/>
      <c r="E117" s="12"/>
    </row>
    <row r="118" spans="2:5">
      <c r="B118" s="16"/>
      <c r="C118" s="51" t="s">
        <v>167</v>
      </c>
      <c r="D118" s="12"/>
      <c r="E118" s="12"/>
    </row>
    <row r="119" spans="2:5">
      <c r="B119" s="16"/>
      <c r="C119" s="51" t="s">
        <v>168</v>
      </c>
      <c r="D119" s="12"/>
      <c r="E119" s="12"/>
    </row>
    <row r="120" spans="2:5">
      <c r="B120" s="16"/>
      <c r="C120" s="51" t="s">
        <v>169</v>
      </c>
      <c r="D120" s="12"/>
      <c r="E120" s="12">
        <f>460+100</f>
        <v>560</v>
      </c>
    </row>
    <row r="121" spans="2:5">
      <c r="B121" s="16"/>
      <c r="C121" s="51" t="s">
        <v>170</v>
      </c>
      <c r="D121" s="12"/>
      <c r="E121" s="12"/>
    </row>
    <row r="122" spans="2:5">
      <c r="B122" s="16"/>
      <c r="C122" s="51" t="s">
        <v>171</v>
      </c>
      <c r="D122" s="12"/>
      <c r="E122" s="12">
        <v>408</v>
      </c>
    </row>
    <row r="123" spans="2:5">
      <c r="B123" s="16"/>
      <c r="C123" s="51" t="s">
        <v>172</v>
      </c>
      <c r="D123" s="12"/>
      <c r="E123" s="12">
        <v>50</v>
      </c>
    </row>
    <row r="124" spans="2:5">
      <c r="B124" s="16"/>
      <c r="C124" s="51" t="s">
        <v>173</v>
      </c>
      <c r="D124" s="12"/>
      <c r="E124" s="12">
        <v>50</v>
      </c>
    </row>
    <row r="125" spans="2:5">
      <c r="B125" s="16"/>
      <c r="C125" s="51" t="s">
        <v>174</v>
      </c>
      <c r="D125" s="12"/>
      <c r="E125" s="12">
        <v>14</v>
      </c>
    </row>
    <row r="126" spans="2:5">
      <c r="B126" s="52">
        <v>7</v>
      </c>
      <c r="C126" s="53" t="s">
        <v>6</v>
      </c>
      <c r="D126" s="54">
        <f t="shared" ref="D126:E126" si="6">SUM(D127:D136)</f>
        <v>244</v>
      </c>
      <c r="E126" s="54">
        <f t="shared" si="6"/>
        <v>3477</v>
      </c>
    </row>
    <row r="127" spans="2:5">
      <c r="B127" s="16"/>
      <c r="C127" s="51" t="s">
        <v>184</v>
      </c>
      <c r="D127" s="12"/>
      <c r="E127" s="12"/>
    </row>
    <row r="128" spans="2:5">
      <c r="B128" s="16"/>
      <c r="C128" s="51" t="s">
        <v>175</v>
      </c>
      <c r="D128" s="12"/>
      <c r="E128" s="12"/>
    </row>
    <row r="129" spans="2:5">
      <c r="B129" s="16"/>
      <c r="C129" s="51" t="s">
        <v>176</v>
      </c>
      <c r="D129" s="12">
        <v>35</v>
      </c>
      <c r="E129" s="12">
        <v>2017</v>
      </c>
    </row>
    <row r="130" spans="2:5">
      <c r="B130" s="16"/>
      <c r="C130" s="51" t="s">
        <v>177</v>
      </c>
      <c r="D130" s="12"/>
      <c r="E130" s="12"/>
    </row>
    <row r="131" spans="2:5">
      <c r="B131" s="16"/>
      <c r="C131" s="51" t="s">
        <v>178</v>
      </c>
      <c r="D131" s="12"/>
      <c r="E131" s="12">
        <v>40</v>
      </c>
    </row>
    <row r="132" spans="2:5">
      <c r="B132" s="16"/>
      <c r="C132" s="51" t="s">
        <v>179</v>
      </c>
      <c r="D132" s="12"/>
      <c r="E132" s="12"/>
    </row>
    <row r="133" spans="2:5">
      <c r="B133" s="16"/>
      <c r="C133" s="51" t="s">
        <v>180</v>
      </c>
      <c r="D133" s="12">
        <v>209</v>
      </c>
      <c r="E133" s="12">
        <v>918</v>
      </c>
    </row>
    <row r="134" spans="2:5">
      <c r="B134" s="16"/>
      <c r="C134" s="51" t="s">
        <v>181</v>
      </c>
      <c r="D134" s="12"/>
      <c r="E134" s="12"/>
    </row>
    <row r="135" spans="2:5">
      <c r="B135" s="16"/>
      <c r="C135" s="51" t="s">
        <v>182</v>
      </c>
      <c r="D135" s="12"/>
      <c r="E135" s="12">
        <v>502</v>
      </c>
    </row>
    <row r="136" spans="2:5">
      <c r="B136" s="16"/>
      <c r="C136" s="51" t="s">
        <v>183</v>
      </c>
      <c r="D136" s="12"/>
      <c r="E136" s="12"/>
    </row>
    <row r="137" spans="2:5">
      <c r="B137" s="52">
        <v>8</v>
      </c>
      <c r="C137" s="53" t="s">
        <v>7</v>
      </c>
      <c r="D137" s="54">
        <f t="shared" ref="D137:E137" si="7">SUM(D138:D152)</f>
        <v>1</v>
      </c>
      <c r="E137" s="54">
        <f t="shared" si="7"/>
        <v>1005</v>
      </c>
    </row>
    <row r="138" spans="2:5">
      <c r="B138" s="16"/>
      <c r="C138" s="51" t="s">
        <v>185</v>
      </c>
      <c r="D138" s="12"/>
      <c r="E138" s="12"/>
    </row>
    <row r="139" spans="2:5">
      <c r="B139" s="16"/>
      <c r="C139" s="51" t="s">
        <v>186</v>
      </c>
      <c r="D139" s="12"/>
      <c r="E139" s="12"/>
    </row>
    <row r="140" spans="2:5">
      <c r="B140" s="16"/>
      <c r="C140" s="51" t="s">
        <v>187</v>
      </c>
      <c r="D140" s="12"/>
      <c r="E140" s="12">
        <v>13</v>
      </c>
    </row>
    <row r="141" spans="2:5">
      <c r="B141" s="16"/>
      <c r="C141" s="51" t="s">
        <v>188</v>
      </c>
      <c r="D141" s="12"/>
      <c r="E141" s="12"/>
    </row>
    <row r="142" spans="2:5">
      <c r="B142" s="16"/>
      <c r="C142" s="51" t="s">
        <v>189</v>
      </c>
      <c r="D142" s="12">
        <v>1</v>
      </c>
      <c r="E142" s="12">
        <v>10</v>
      </c>
    </row>
    <row r="143" spans="2:5">
      <c r="B143" s="16"/>
      <c r="C143" s="51" t="s">
        <v>190</v>
      </c>
      <c r="D143" s="12"/>
      <c r="E143" s="12">
        <v>100</v>
      </c>
    </row>
    <row r="144" spans="2:5">
      <c r="B144" s="16"/>
      <c r="C144" s="51" t="s">
        <v>191</v>
      </c>
      <c r="D144" s="12"/>
      <c r="E144" s="12"/>
    </row>
    <row r="145" spans="2:5">
      <c r="B145" s="16"/>
      <c r="C145" s="51" t="s">
        <v>192</v>
      </c>
      <c r="D145" s="12"/>
      <c r="E145" s="12"/>
    </row>
    <row r="146" spans="2:5">
      <c r="B146" s="16"/>
      <c r="C146" s="51" t="s">
        <v>193</v>
      </c>
      <c r="D146" s="12"/>
      <c r="E146" s="12">
        <v>160</v>
      </c>
    </row>
    <row r="147" spans="2:5">
      <c r="B147" s="16"/>
      <c r="C147" s="51" t="s">
        <v>194</v>
      </c>
      <c r="D147" s="12"/>
      <c r="E147" s="12">
        <v>356</v>
      </c>
    </row>
    <row r="148" spans="2:5">
      <c r="B148" s="16"/>
      <c r="C148" s="51" t="s">
        <v>195</v>
      </c>
      <c r="D148" s="12"/>
      <c r="E148" s="12"/>
    </row>
    <row r="149" spans="2:5">
      <c r="B149" s="16"/>
      <c r="C149" s="51" t="s">
        <v>196</v>
      </c>
      <c r="D149" s="12"/>
      <c r="E149" s="12"/>
    </row>
    <row r="150" spans="2:5">
      <c r="B150" s="16"/>
      <c r="C150" s="51" t="s">
        <v>197</v>
      </c>
      <c r="D150" s="12"/>
      <c r="E150" s="12"/>
    </row>
    <row r="151" spans="2:5">
      <c r="B151" s="16"/>
      <c r="C151" s="51" t="s">
        <v>198</v>
      </c>
      <c r="D151" s="12"/>
      <c r="E151" s="12"/>
    </row>
    <row r="152" spans="2:5">
      <c r="B152" s="16"/>
      <c r="C152" s="51" t="s">
        <v>199</v>
      </c>
      <c r="D152" s="12"/>
      <c r="E152" s="12">
        <v>366</v>
      </c>
    </row>
    <row r="153" spans="2:5">
      <c r="B153" s="52">
        <v>9</v>
      </c>
      <c r="C153" s="53" t="s">
        <v>8</v>
      </c>
      <c r="D153" s="54">
        <f t="shared" ref="D153:E153" si="8">SUM(D154:D160)</f>
        <v>280</v>
      </c>
      <c r="E153" s="54">
        <f t="shared" si="8"/>
        <v>855</v>
      </c>
    </row>
    <row r="154" spans="2:5">
      <c r="B154" s="16"/>
      <c r="C154" s="51" t="s">
        <v>200</v>
      </c>
      <c r="D154" s="12"/>
      <c r="E154" s="12">
        <v>468</v>
      </c>
    </row>
    <row r="155" spans="2:5">
      <c r="B155" s="16"/>
      <c r="C155" s="51" t="s">
        <v>201</v>
      </c>
      <c r="D155" s="12"/>
      <c r="E155" s="12">
        <v>25</v>
      </c>
    </row>
    <row r="156" spans="2:5">
      <c r="B156" s="16"/>
      <c r="C156" s="51" t="s">
        <v>202</v>
      </c>
      <c r="D156" s="12">
        <v>48</v>
      </c>
      <c r="E156" s="12"/>
    </row>
    <row r="157" spans="2:5">
      <c r="B157" s="16"/>
      <c r="C157" s="51" t="s">
        <v>203</v>
      </c>
      <c r="D157" s="12"/>
      <c r="E157" s="12"/>
    </row>
    <row r="158" spans="2:5">
      <c r="B158" s="16"/>
      <c r="C158" s="51" t="s">
        <v>204</v>
      </c>
      <c r="D158" s="12">
        <v>176</v>
      </c>
      <c r="E158" s="12"/>
    </row>
    <row r="159" spans="2:5">
      <c r="B159" s="16"/>
      <c r="C159" s="51" t="s">
        <v>205</v>
      </c>
      <c r="D159" s="12">
        <v>56</v>
      </c>
      <c r="E159" s="12">
        <v>362</v>
      </c>
    </row>
    <row r="160" spans="2:5">
      <c r="B160" s="16"/>
      <c r="C160" s="51" t="s">
        <v>206</v>
      </c>
      <c r="D160" s="12"/>
      <c r="E160" s="12"/>
    </row>
    <row r="161" spans="2:5">
      <c r="B161" s="52">
        <v>10</v>
      </c>
      <c r="C161" s="53" t="s">
        <v>9</v>
      </c>
      <c r="D161" s="54">
        <f t="shared" ref="D161:E161" si="9">SUM(D162:D168)</f>
        <v>92</v>
      </c>
      <c r="E161" s="54">
        <f t="shared" si="9"/>
        <v>1319</v>
      </c>
    </row>
    <row r="162" spans="2:5">
      <c r="B162" s="16"/>
      <c r="C162" s="51" t="s">
        <v>207</v>
      </c>
      <c r="D162" s="12">
        <v>10</v>
      </c>
      <c r="E162" s="12">
        <v>544</v>
      </c>
    </row>
    <row r="163" spans="2:5">
      <c r="B163" s="16"/>
      <c r="C163" s="51" t="s">
        <v>208</v>
      </c>
      <c r="D163" s="12"/>
      <c r="E163" s="12">
        <v>500</v>
      </c>
    </row>
    <row r="164" spans="2:5">
      <c r="B164" s="16"/>
      <c r="C164" s="51" t="s">
        <v>209</v>
      </c>
      <c r="D164" s="12"/>
      <c r="E164" s="12"/>
    </row>
    <row r="165" spans="2:5">
      <c r="B165" s="16"/>
      <c r="C165" s="51" t="s">
        <v>210</v>
      </c>
      <c r="D165" s="12"/>
      <c r="E165" s="12"/>
    </row>
    <row r="166" spans="2:5">
      <c r="B166" s="16"/>
      <c r="C166" s="51" t="s">
        <v>211</v>
      </c>
      <c r="D166" s="12">
        <v>82</v>
      </c>
      <c r="E166" s="12">
        <v>275</v>
      </c>
    </row>
    <row r="167" spans="2:5">
      <c r="B167" s="16"/>
      <c r="C167" s="51" t="s">
        <v>212</v>
      </c>
      <c r="D167" s="12"/>
      <c r="E167" s="12"/>
    </row>
    <row r="168" spans="2:5">
      <c r="B168" s="16"/>
      <c r="C168" s="51" t="s">
        <v>213</v>
      </c>
      <c r="D168" s="12"/>
      <c r="E168" s="12"/>
    </row>
    <row r="169" spans="2:5">
      <c r="B169" s="52">
        <v>11</v>
      </c>
      <c r="C169" s="53" t="s">
        <v>10</v>
      </c>
      <c r="D169" s="54">
        <f t="shared" ref="D169:E169" si="10">SUM(D170:D174)</f>
        <v>8479</v>
      </c>
      <c r="E169" s="54">
        <f t="shared" si="10"/>
        <v>0</v>
      </c>
    </row>
    <row r="170" spans="2:5">
      <c r="B170" s="16"/>
      <c r="C170" s="51" t="s">
        <v>214</v>
      </c>
      <c r="D170" s="12"/>
      <c r="E170" s="12"/>
    </row>
    <row r="171" spans="2:5">
      <c r="B171" s="16"/>
      <c r="C171" s="51" t="s">
        <v>215</v>
      </c>
      <c r="D171" s="12"/>
      <c r="E171" s="12"/>
    </row>
    <row r="172" spans="2:5">
      <c r="B172" s="16"/>
      <c r="C172" s="51" t="s">
        <v>216</v>
      </c>
      <c r="D172" s="12"/>
      <c r="E172" s="12"/>
    </row>
    <row r="173" spans="2:5">
      <c r="B173" s="16"/>
      <c r="C173" s="51" t="s">
        <v>217</v>
      </c>
      <c r="D173" s="12"/>
      <c r="E173" s="12"/>
    </row>
    <row r="174" spans="2:5">
      <c r="B174" s="16"/>
      <c r="C174" s="51" t="s">
        <v>218</v>
      </c>
      <c r="D174" s="12">
        <v>8479</v>
      </c>
      <c r="E174" s="12"/>
    </row>
    <row r="175" spans="2:5">
      <c r="B175" s="52">
        <v>12</v>
      </c>
      <c r="C175" s="53" t="s">
        <v>11</v>
      </c>
      <c r="D175" s="54">
        <f t="shared" ref="D175:E175" si="11">SUM(D176:D202)</f>
        <v>2816</v>
      </c>
      <c r="E175" s="54">
        <f t="shared" si="11"/>
        <v>11811</v>
      </c>
    </row>
    <row r="176" spans="2:5">
      <c r="B176" s="16"/>
      <c r="C176" s="51" t="s">
        <v>219</v>
      </c>
      <c r="D176" s="12"/>
      <c r="E176" s="12"/>
    </row>
    <row r="177" spans="2:5">
      <c r="B177" s="16"/>
      <c r="C177" s="51" t="s">
        <v>220</v>
      </c>
      <c r="D177" s="12"/>
      <c r="E177" s="12"/>
    </row>
    <row r="178" spans="2:5">
      <c r="B178" s="16"/>
      <c r="C178" s="51" t="s">
        <v>221</v>
      </c>
      <c r="D178" s="12"/>
      <c r="E178" s="12"/>
    </row>
    <row r="179" spans="2:5">
      <c r="B179" s="16"/>
      <c r="C179" s="51" t="s">
        <v>222</v>
      </c>
      <c r="D179" s="12">
        <v>901</v>
      </c>
      <c r="E179" s="12">
        <v>1035</v>
      </c>
    </row>
    <row r="180" spans="2:5">
      <c r="B180" s="16"/>
      <c r="C180" s="51" t="s">
        <v>223</v>
      </c>
      <c r="D180" s="12">
        <v>205</v>
      </c>
      <c r="E180" s="12">
        <v>1004</v>
      </c>
    </row>
    <row r="181" spans="2:5">
      <c r="B181" s="16"/>
      <c r="C181" s="51" t="s">
        <v>224</v>
      </c>
      <c r="D181" s="12"/>
      <c r="E181" s="12"/>
    </row>
    <row r="182" spans="2:5">
      <c r="B182" s="16"/>
      <c r="C182" s="51" t="s">
        <v>225</v>
      </c>
      <c r="D182" s="12"/>
      <c r="E182" s="12"/>
    </row>
    <row r="183" spans="2:5">
      <c r="B183" s="16"/>
      <c r="C183" s="51" t="s">
        <v>226</v>
      </c>
      <c r="D183" s="12"/>
      <c r="E183" s="12"/>
    </row>
    <row r="184" spans="2:5">
      <c r="B184" s="16"/>
      <c r="C184" s="51" t="s">
        <v>227</v>
      </c>
      <c r="D184" s="12"/>
      <c r="E184" s="12">
        <v>299</v>
      </c>
    </row>
    <row r="185" spans="2:5">
      <c r="B185" s="16"/>
      <c r="C185" s="51" t="s">
        <v>228</v>
      </c>
      <c r="D185" s="12"/>
      <c r="E185" s="12">
        <v>575</v>
      </c>
    </row>
    <row r="186" spans="2:5">
      <c r="B186" s="16"/>
      <c r="C186" s="51" t="s">
        <v>229</v>
      </c>
      <c r="D186" s="12"/>
      <c r="E186" s="12"/>
    </row>
    <row r="187" spans="2:5">
      <c r="B187" s="16"/>
      <c r="C187" s="51" t="s">
        <v>230</v>
      </c>
      <c r="D187" s="12"/>
      <c r="E187" s="12"/>
    </row>
    <row r="188" spans="2:5">
      <c r="B188" s="16"/>
      <c r="C188" s="51" t="s">
        <v>231</v>
      </c>
      <c r="D188" s="12"/>
      <c r="E188" s="12"/>
    </row>
    <row r="189" spans="2:5">
      <c r="B189" s="16"/>
      <c r="C189" s="51" t="s">
        <v>232</v>
      </c>
      <c r="D189" s="12"/>
      <c r="E189" s="12"/>
    </row>
    <row r="190" spans="2:5">
      <c r="B190" s="16"/>
      <c r="C190" s="51" t="s">
        <v>233</v>
      </c>
      <c r="D190" s="12">
        <v>1300</v>
      </c>
      <c r="E190" s="12"/>
    </row>
    <row r="191" spans="2:5">
      <c r="B191" s="16"/>
      <c r="C191" s="51" t="s">
        <v>234</v>
      </c>
      <c r="D191" s="12"/>
      <c r="E191" s="12"/>
    </row>
    <row r="192" spans="2:5">
      <c r="B192" s="16"/>
      <c r="C192" s="51" t="s">
        <v>235</v>
      </c>
      <c r="D192" s="12">
        <v>410</v>
      </c>
      <c r="E192" s="12">
        <v>8898</v>
      </c>
    </row>
    <row r="193" spans="2:5">
      <c r="B193" s="16"/>
      <c r="C193" s="51" t="s">
        <v>236</v>
      </c>
      <c r="D193" s="12"/>
      <c r="E193" s="12"/>
    </row>
    <row r="194" spans="2:5">
      <c r="B194" s="16"/>
      <c r="C194" s="51" t="s">
        <v>237</v>
      </c>
      <c r="D194" s="12"/>
      <c r="E194" s="12"/>
    </row>
    <row r="195" spans="2:5">
      <c r="B195" s="16"/>
      <c r="C195" s="51" t="s">
        <v>238</v>
      </c>
      <c r="D195" s="12"/>
      <c r="E195" s="12"/>
    </row>
    <row r="196" spans="2:5">
      <c r="B196" s="16"/>
      <c r="C196" s="51" t="s">
        <v>239</v>
      </c>
      <c r="D196" s="12"/>
      <c r="E196" s="12"/>
    </row>
    <row r="197" spans="2:5">
      <c r="B197" s="16"/>
      <c r="C197" s="51" t="s">
        <v>240</v>
      </c>
      <c r="D197" s="12"/>
      <c r="E197" s="12"/>
    </row>
    <row r="198" spans="2:5">
      <c r="B198" s="16"/>
      <c r="C198" s="51" t="s">
        <v>241</v>
      </c>
      <c r="D198" s="12"/>
      <c r="E198" s="12"/>
    </row>
    <row r="199" spans="2:5">
      <c r="B199" s="16"/>
      <c r="C199" s="51" t="s">
        <v>242</v>
      </c>
      <c r="D199" s="12"/>
      <c r="E199" s="12"/>
    </row>
    <row r="200" spans="2:5">
      <c r="B200" s="16"/>
      <c r="C200" s="51" t="s">
        <v>243</v>
      </c>
      <c r="D200" s="12"/>
      <c r="E200" s="12"/>
    </row>
    <row r="201" spans="2:5">
      <c r="B201" s="16"/>
      <c r="C201" s="51" t="s">
        <v>244</v>
      </c>
      <c r="D201" s="12"/>
      <c r="E201" s="12"/>
    </row>
    <row r="202" spans="2:5">
      <c r="B202" s="16"/>
      <c r="C202" s="51" t="s">
        <v>245</v>
      </c>
      <c r="D202" s="12"/>
      <c r="E202" s="12"/>
    </row>
    <row r="203" spans="2:5">
      <c r="B203" s="52">
        <v>13</v>
      </c>
      <c r="C203" s="53" t="s">
        <v>12</v>
      </c>
      <c r="D203" s="54">
        <f t="shared" ref="D203:E203" si="12">SUM(D204:D238)</f>
        <v>214</v>
      </c>
      <c r="E203" s="54">
        <f t="shared" si="12"/>
        <v>42891</v>
      </c>
    </row>
    <row r="204" spans="2:5">
      <c r="B204" s="16"/>
      <c r="C204" s="17" t="s">
        <v>246</v>
      </c>
      <c r="D204" s="12"/>
      <c r="E204" s="12">
        <f>1000+20000</f>
        <v>21000</v>
      </c>
    </row>
    <row r="205" spans="2:5">
      <c r="B205" s="16"/>
      <c r="C205" s="17" t="s">
        <v>247</v>
      </c>
      <c r="D205" s="12">
        <v>15</v>
      </c>
      <c r="E205" s="12">
        <v>1500</v>
      </c>
    </row>
    <row r="206" spans="2:5">
      <c r="B206" s="16"/>
      <c r="C206" s="17" t="s">
        <v>248</v>
      </c>
      <c r="D206" s="12"/>
      <c r="E206" s="12">
        <v>1760</v>
      </c>
    </row>
    <row r="207" spans="2:5">
      <c r="B207" s="16"/>
      <c r="C207" s="17" t="s">
        <v>249</v>
      </c>
      <c r="D207" s="12"/>
      <c r="E207" s="12">
        <v>670</v>
      </c>
    </row>
    <row r="208" spans="2:5">
      <c r="B208" s="16"/>
      <c r="C208" s="17" t="s">
        <v>250</v>
      </c>
      <c r="D208" s="12"/>
      <c r="E208" s="12">
        <v>2300</v>
      </c>
    </row>
    <row r="209" spans="2:5">
      <c r="B209" s="16"/>
      <c r="C209" s="17" t="s">
        <v>251</v>
      </c>
      <c r="D209" s="12"/>
      <c r="E209" s="12">
        <v>1000</v>
      </c>
    </row>
    <row r="210" spans="2:5">
      <c r="B210" s="16"/>
      <c r="C210" s="17" t="s">
        <v>252</v>
      </c>
      <c r="D210" s="12"/>
      <c r="E210" s="12"/>
    </row>
    <row r="211" spans="2:5">
      <c r="B211" s="16"/>
      <c r="C211" s="17" t="s">
        <v>253</v>
      </c>
      <c r="D211" s="12"/>
      <c r="E211" s="12">
        <v>2985</v>
      </c>
    </row>
    <row r="212" spans="2:5">
      <c r="B212" s="16"/>
      <c r="C212" s="17" t="s">
        <v>254</v>
      </c>
      <c r="D212" s="12"/>
      <c r="E212" s="12">
        <v>870</v>
      </c>
    </row>
    <row r="213" spans="2:5">
      <c r="B213" s="16"/>
      <c r="C213" s="17" t="s">
        <v>255</v>
      </c>
      <c r="D213" s="12"/>
      <c r="E213" s="12"/>
    </row>
    <row r="214" spans="2:5">
      <c r="B214" s="16"/>
      <c r="C214" s="17" t="s">
        <v>256</v>
      </c>
      <c r="D214" s="12"/>
      <c r="E214" s="12"/>
    </row>
    <row r="215" spans="2:5">
      <c r="B215" s="16"/>
      <c r="C215" s="17" t="s">
        <v>257</v>
      </c>
      <c r="D215" s="12"/>
      <c r="E215" s="12">
        <v>432</v>
      </c>
    </row>
    <row r="216" spans="2:5">
      <c r="B216" s="16"/>
      <c r="C216" s="17" t="s">
        <v>258</v>
      </c>
      <c r="D216" s="12"/>
      <c r="E216" s="12">
        <v>320</v>
      </c>
    </row>
    <row r="217" spans="2:5">
      <c r="B217" s="16"/>
      <c r="C217" s="17" t="s">
        <v>259</v>
      </c>
      <c r="D217" s="12"/>
      <c r="E217" s="12">
        <v>20</v>
      </c>
    </row>
    <row r="218" spans="2:5">
      <c r="B218" s="16"/>
      <c r="C218" s="17" t="s">
        <v>260</v>
      </c>
      <c r="D218" s="12"/>
      <c r="E218" s="12">
        <v>140</v>
      </c>
    </row>
    <row r="219" spans="2:5">
      <c r="B219" s="16"/>
      <c r="C219" s="17" t="s">
        <v>261</v>
      </c>
      <c r="D219" s="12"/>
      <c r="E219" s="12"/>
    </row>
    <row r="220" spans="2:5">
      <c r="B220" s="16"/>
      <c r="C220" s="17" t="s">
        <v>262</v>
      </c>
      <c r="D220" s="12"/>
      <c r="E220" s="12">
        <v>791</v>
      </c>
    </row>
    <row r="221" spans="2:5">
      <c r="B221" s="16"/>
      <c r="C221" s="17" t="s">
        <v>263</v>
      </c>
      <c r="D221" s="12">
        <v>20</v>
      </c>
      <c r="E221" s="12">
        <v>21</v>
      </c>
    </row>
    <row r="222" spans="2:5">
      <c r="B222" s="16"/>
      <c r="C222" s="17" t="s">
        <v>264</v>
      </c>
      <c r="D222" s="12"/>
      <c r="E222" s="12">
        <v>85</v>
      </c>
    </row>
    <row r="223" spans="2:5">
      <c r="B223" s="16"/>
      <c r="C223" s="17" t="s">
        <v>265</v>
      </c>
      <c r="D223" s="12"/>
      <c r="E223" s="12">
        <v>1671</v>
      </c>
    </row>
    <row r="224" spans="2:5">
      <c r="B224" s="16"/>
      <c r="C224" s="17" t="s">
        <v>266</v>
      </c>
      <c r="D224" s="12"/>
      <c r="E224" s="12">
        <v>112</v>
      </c>
    </row>
    <row r="225" spans="2:5">
      <c r="B225" s="16"/>
      <c r="C225" s="17" t="s">
        <v>267</v>
      </c>
      <c r="D225" s="12">
        <v>179</v>
      </c>
      <c r="E225" s="12">
        <v>468</v>
      </c>
    </row>
    <row r="226" spans="2:5">
      <c r="B226" s="16"/>
      <c r="C226" s="17" t="s">
        <v>268</v>
      </c>
      <c r="D226" s="12"/>
      <c r="E226" s="12">
        <v>749</v>
      </c>
    </row>
    <row r="227" spans="2:5">
      <c r="B227" s="16"/>
      <c r="C227" s="17" t="s">
        <v>269</v>
      </c>
      <c r="D227" s="12"/>
      <c r="E227" s="12">
        <v>1580</v>
      </c>
    </row>
    <row r="228" spans="2:5">
      <c r="B228" s="16"/>
      <c r="C228" s="17" t="s">
        <v>270</v>
      </c>
      <c r="D228" s="12"/>
      <c r="E228" s="12"/>
    </row>
    <row r="229" spans="2:5">
      <c r="B229" s="16"/>
      <c r="C229" s="17" t="s">
        <v>271</v>
      </c>
      <c r="D229" s="12"/>
      <c r="E229" s="12">
        <v>400</v>
      </c>
    </row>
    <row r="230" spans="2:5">
      <c r="B230" s="16"/>
      <c r="C230" s="17" t="s">
        <v>272</v>
      </c>
      <c r="D230" s="12"/>
      <c r="E230" s="12">
        <v>220</v>
      </c>
    </row>
    <row r="231" spans="2:5">
      <c r="B231" s="16"/>
      <c r="C231" s="17" t="s">
        <v>273</v>
      </c>
      <c r="D231" s="12"/>
      <c r="E231" s="12"/>
    </row>
    <row r="232" spans="2:5">
      <c r="B232" s="16"/>
      <c r="C232" s="17" t="s">
        <v>274</v>
      </c>
      <c r="D232" s="12"/>
      <c r="E232" s="12">
        <v>833</v>
      </c>
    </row>
    <row r="233" spans="2:5">
      <c r="B233" s="16"/>
      <c r="C233" s="17" t="s">
        <v>275</v>
      </c>
      <c r="D233" s="12"/>
      <c r="E233" s="12"/>
    </row>
    <row r="234" spans="2:5">
      <c r="B234" s="16"/>
      <c r="C234" s="17" t="s">
        <v>276</v>
      </c>
      <c r="D234" s="12"/>
      <c r="E234" s="12">
        <v>1027</v>
      </c>
    </row>
    <row r="235" spans="2:5">
      <c r="B235" s="16"/>
      <c r="C235" s="17" t="s">
        <v>277</v>
      </c>
      <c r="D235" s="12"/>
      <c r="E235" s="12">
        <v>200</v>
      </c>
    </row>
    <row r="236" spans="2:5">
      <c r="B236" s="16"/>
      <c r="C236" s="17" t="s">
        <v>278</v>
      </c>
      <c r="D236" s="12"/>
      <c r="E236" s="12">
        <v>512</v>
      </c>
    </row>
    <row r="237" spans="2:5">
      <c r="B237" s="16"/>
      <c r="C237" s="17" t="s">
        <v>279</v>
      </c>
      <c r="D237" s="12"/>
      <c r="E237" s="12">
        <v>700</v>
      </c>
    </row>
    <row r="238" spans="2:5">
      <c r="B238" s="16"/>
      <c r="C238" s="17" t="s">
        <v>280</v>
      </c>
      <c r="D238" s="12"/>
      <c r="E238" s="12">
        <v>525</v>
      </c>
    </row>
    <row r="239" spans="2:5">
      <c r="B239" s="52">
        <v>14</v>
      </c>
      <c r="C239" s="53" t="s">
        <v>13</v>
      </c>
      <c r="D239" s="54">
        <f t="shared" ref="D239:E239" si="13">SUM(D240:D247)</f>
        <v>97</v>
      </c>
      <c r="E239" s="54">
        <f t="shared" si="13"/>
        <v>1462</v>
      </c>
    </row>
    <row r="240" spans="2:5">
      <c r="B240" s="16"/>
      <c r="C240" s="51" t="s">
        <v>281</v>
      </c>
      <c r="D240" s="12"/>
      <c r="E240" s="12">
        <v>200</v>
      </c>
    </row>
    <row r="241" spans="2:5">
      <c r="B241" s="16"/>
      <c r="C241" s="51" t="s">
        <v>282</v>
      </c>
      <c r="D241" s="12">
        <v>97</v>
      </c>
      <c r="E241" s="12">
        <v>734</v>
      </c>
    </row>
    <row r="242" spans="2:5">
      <c r="B242" s="16"/>
      <c r="C242" s="51" t="s">
        <v>283</v>
      </c>
      <c r="D242" s="12"/>
      <c r="E242" s="12">
        <v>100</v>
      </c>
    </row>
    <row r="243" spans="2:5">
      <c r="B243" s="16"/>
      <c r="C243" s="51" t="s">
        <v>284</v>
      </c>
      <c r="D243" s="12"/>
      <c r="E243" s="12">
        <v>200</v>
      </c>
    </row>
    <row r="244" spans="2:5">
      <c r="B244" s="16"/>
      <c r="C244" s="51" t="s">
        <v>285</v>
      </c>
      <c r="D244" s="12"/>
      <c r="E244" s="12"/>
    </row>
    <row r="245" spans="2:5">
      <c r="B245" s="16"/>
      <c r="C245" s="51" t="s">
        <v>286</v>
      </c>
      <c r="D245" s="12"/>
      <c r="E245" s="12"/>
    </row>
    <row r="246" spans="2:5">
      <c r="B246" s="16"/>
      <c r="C246" s="51" t="s">
        <v>287</v>
      </c>
      <c r="D246" s="12"/>
      <c r="E246" s="12"/>
    </row>
    <row r="247" spans="2:5">
      <c r="B247" s="16"/>
      <c r="C247" s="51" t="s">
        <v>288</v>
      </c>
      <c r="D247" s="12"/>
      <c r="E247" s="12">
        <v>228</v>
      </c>
    </row>
    <row r="248" spans="2:5">
      <c r="B248" s="52">
        <v>15</v>
      </c>
      <c r="C248" s="53" t="s">
        <v>14</v>
      </c>
      <c r="D248" s="54">
        <f t="shared" ref="D248:E248" si="14">SUM(D249:D286)</f>
        <v>1</v>
      </c>
      <c r="E248" s="54">
        <f t="shared" si="14"/>
        <v>17100</v>
      </c>
    </row>
    <row r="249" spans="2:5">
      <c r="B249" s="16"/>
      <c r="C249" s="17" t="s">
        <v>289</v>
      </c>
      <c r="D249" s="12"/>
      <c r="E249" s="12"/>
    </row>
    <row r="250" spans="2:5">
      <c r="B250" s="16"/>
      <c r="C250" s="17" t="s">
        <v>290</v>
      </c>
      <c r="D250" s="12"/>
      <c r="E250" s="12">
        <v>150</v>
      </c>
    </row>
    <row r="251" spans="2:5">
      <c r="B251" s="16"/>
      <c r="C251" s="17" t="s">
        <v>291</v>
      </c>
      <c r="D251" s="12"/>
      <c r="E251" s="12">
        <v>185</v>
      </c>
    </row>
    <row r="252" spans="2:5">
      <c r="B252" s="16"/>
      <c r="C252" s="17" t="s">
        <v>292</v>
      </c>
      <c r="D252" s="12"/>
      <c r="E252" s="12">
        <v>476</v>
      </c>
    </row>
    <row r="253" spans="2:5">
      <c r="B253" s="16"/>
      <c r="C253" s="17" t="s">
        <v>293</v>
      </c>
      <c r="D253" s="12"/>
      <c r="E253" s="12">
        <v>1060</v>
      </c>
    </row>
    <row r="254" spans="2:5">
      <c r="B254" s="16"/>
      <c r="C254" s="17" t="s">
        <v>294</v>
      </c>
      <c r="D254" s="12"/>
      <c r="E254" s="12">
        <v>1067</v>
      </c>
    </row>
    <row r="255" spans="2:5">
      <c r="B255" s="16"/>
      <c r="C255" s="17" t="s">
        <v>295</v>
      </c>
      <c r="D255" s="12"/>
      <c r="E255" s="12">
        <v>136</v>
      </c>
    </row>
    <row r="256" spans="2:5">
      <c r="B256" s="16"/>
      <c r="C256" s="17" t="s">
        <v>296</v>
      </c>
      <c r="D256" s="12"/>
      <c r="E256" s="12">
        <v>373</v>
      </c>
    </row>
    <row r="257" spans="2:5">
      <c r="B257" s="16"/>
      <c r="C257" s="17" t="s">
        <v>297</v>
      </c>
      <c r="D257" s="12"/>
      <c r="E257" s="12">
        <v>212</v>
      </c>
    </row>
    <row r="258" spans="2:5">
      <c r="B258" s="16"/>
      <c r="C258" s="17" t="s">
        <v>298</v>
      </c>
      <c r="D258" s="12"/>
      <c r="E258" s="12">
        <v>310</v>
      </c>
    </row>
    <row r="259" spans="2:5">
      <c r="B259" s="16"/>
      <c r="C259" s="17" t="s">
        <v>299</v>
      </c>
      <c r="D259" s="12"/>
      <c r="E259" s="12"/>
    </row>
    <row r="260" spans="2:5">
      <c r="B260" s="16"/>
      <c r="C260" s="17" t="s">
        <v>300</v>
      </c>
      <c r="D260" s="12"/>
      <c r="E260" s="12"/>
    </row>
    <row r="261" spans="2:5">
      <c r="B261" s="16"/>
      <c r="C261" s="17" t="s">
        <v>301</v>
      </c>
      <c r="D261" s="12"/>
      <c r="E261" s="12">
        <v>5</v>
      </c>
    </row>
    <row r="262" spans="2:5">
      <c r="B262" s="16"/>
      <c r="C262" s="17" t="s">
        <v>302</v>
      </c>
      <c r="D262" s="12"/>
      <c r="E262" s="12">
        <v>1035</v>
      </c>
    </row>
    <row r="263" spans="2:5">
      <c r="B263" s="16"/>
      <c r="C263" s="17" t="s">
        <v>303</v>
      </c>
      <c r="D263" s="12">
        <v>1</v>
      </c>
      <c r="E263" s="12">
        <v>5000</v>
      </c>
    </row>
    <row r="264" spans="2:5">
      <c r="B264" s="16"/>
      <c r="C264" s="17" t="s">
        <v>304</v>
      </c>
      <c r="D264" s="12"/>
      <c r="E264" s="12">
        <v>331</v>
      </c>
    </row>
    <row r="265" spans="2:5">
      <c r="B265" s="16"/>
      <c r="C265" s="17" t="s">
        <v>305</v>
      </c>
      <c r="D265" s="12"/>
      <c r="E265" s="12">
        <v>1600</v>
      </c>
    </row>
    <row r="266" spans="2:5">
      <c r="B266" s="16"/>
      <c r="C266" s="17" t="s">
        <v>306</v>
      </c>
      <c r="D266" s="12"/>
      <c r="E266" s="12">
        <v>550</v>
      </c>
    </row>
    <row r="267" spans="2:5">
      <c r="B267" s="16"/>
      <c r="C267" s="17" t="s">
        <v>307</v>
      </c>
      <c r="D267" s="12"/>
      <c r="E267" s="12">
        <v>2480</v>
      </c>
    </row>
    <row r="268" spans="2:5">
      <c r="B268" s="16"/>
      <c r="C268" s="17" t="s">
        <v>308</v>
      </c>
      <c r="D268" s="12"/>
      <c r="E268" s="12">
        <v>392</v>
      </c>
    </row>
    <row r="269" spans="2:5">
      <c r="B269" s="16"/>
      <c r="C269" s="17" t="s">
        <v>309</v>
      </c>
      <c r="D269" s="12"/>
      <c r="E269" s="12">
        <v>400</v>
      </c>
    </row>
    <row r="270" spans="2:5">
      <c r="B270" s="16"/>
      <c r="C270" s="17" t="s">
        <v>310</v>
      </c>
      <c r="D270" s="12"/>
      <c r="E270" s="12">
        <v>637</v>
      </c>
    </row>
    <row r="271" spans="2:5">
      <c r="B271" s="16"/>
      <c r="C271" s="17" t="s">
        <v>311</v>
      </c>
      <c r="D271" s="12"/>
      <c r="E271" s="12"/>
    </row>
    <row r="272" spans="2:5">
      <c r="B272" s="16"/>
      <c r="C272" s="17" t="s">
        <v>312</v>
      </c>
      <c r="D272" s="12"/>
      <c r="E272" s="12">
        <v>200</v>
      </c>
    </row>
    <row r="273" spans="2:5">
      <c r="B273" s="16"/>
      <c r="C273" s="17" t="s">
        <v>313</v>
      </c>
      <c r="D273" s="12"/>
      <c r="E273" s="12"/>
    </row>
    <row r="274" spans="2:5">
      <c r="B274" s="16"/>
      <c r="C274" s="17" t="s">
        <v>314</v>
      </c>
      <c r="D274" s="12"/>
      <c r="E274" s="12"/>
    </row>
    <row r="275" spans="2:5">
      <c r="B275" s="16"/>
      <c r="C275" s="17" t="s">
        <v>315</v>
      </c>
      <c r="D275" s="12"/>
      <c r="E275" s="12">
        <v>45</v>
      </c>
    </row>
    <row r="276" spans="2:5">
      <c r="B276" s="16"/>
      <c r="C276" s="17" t="s">
        <v>316</v>
      </c>
      <c r="D276" s="12"/>
      <c r="E276" s="12">
        <v>307</v>
      </c>
    </row>
    <row r="277" spans="2:5">
      <c r="B277" s="16"/>
      <c r="C277" s="17" t="s">
        <v>317</v>
      </c>
      <c r="D277" s="12"/>
      <c r="E277" s="12"/>
    </row>
    <row r="278" spans="2:5">
      <c r="B278" s="16"/>
      <c r="C278" s="17" t="s">
        <v>318</v>
      </c>
      <c r="D278" s="12"/>
      <c r="E278" s="12"/>
    </row>
    <row r="279" spans="2:5">
      <c r="B279" s="16"/>
      <c r="C279" s="17" t="s">
        <v>319</v>
      </c>
      <c r="D279" s="12"/>
      <c r="E279" s="12"/>
    </row>
    <row r="280" spans="2:5">
      <c r="B280" s="16"/>
      <c r="C280" s="17" t="s">
        <v>320</v>
      </c>
      <c r="D280" s="12"/>
      <c r="E280" s="12"/>
    </row>
    <row r="281" spans="2:5">
      <c r="B281" s="16"/>
      <c r="C281" s="17" t="s">
        <v>321</v>
      </c>
      <c r="D281" s="12"/>
      <c r="E281" s="12"/>
    </row>
    <row r="282" spans="2:5">
      <c r="B282" s="16"/>
      <c r="C282" s="17" t="s">
        <v>322</v>
      </c>
      <c r="D282" s="12"/>
      <c r="E282" s="12"/>
    </row>
    <row r="283" spans="2:5">
      <c r="B283" s="16"/>
      <c r="C283" s="17" t="s">
        <v>323</v>
      </c>
      <c r="D283" s="12"/>
      <c r="E283" s="12"/>
    </row>
    <row r="284" spans="2:5">
      <c r="B284" s="16"/>
      <c r="C284" s="17" t="s">
        <v>324</v>
      </c>
      <c r="D284" s="12"/>
      <c r="E284" s="12"/>
    </row>
    <row r="285" spans="2:5">
      <c r="B285" s="16"/>
      <c r="C285" s="17" t="s">
        <v>325</v>
      </c>
      <c r="D285" s="12"/>
      <c r="E285" s="12">
        <v>139</v>
      </c>
    </row>
    <row r="286" spans="2:5">
      <c r="B286" s="16"/>
      <c r="C286" s="17" t="s">
        <v>326</v>
      </c>
      <c r="D286" s="12"/>
      <c r="E286" s="12">
        <v>10</v>
      </c>
    </row>
    <row r="287" spans="2:5">
      <c r="B287" s="52">
        <v>16</v>
      </c>
      <c r="C287" s="53" t="s">
        <v>15</v>
      </c>
      <c r="D287" s="54">
        <f t="shared" ref="D287:E287" si="15">SUM(D288:D292)</f>
        <v>0</v>
      </c>
      <c r="E287" s="54">
        <f t="shared" si="15"/>
        <v>1592</v>
      </c>
    </row>
    <row r="288" spans="2:5">
      <c r="B288" s="16"/>
      <c r="C288" s="51" t="s">
        <v>327</v>
      </c>
      <c r="D288" s="12"/>
      <c r="E288" s="12">
        <v>110</v>
      </c>
    </row>
    <row r="289" spans="2:5">
      <c r="B289" s="16"/>
      <c r="C289" s="51" t="s">
        <v>328</v>
      </c>
      <c r="D289" s="12"/>
      <c r="E289" s="12">
        <v>582</v>
      </c>
    </row>
    <row r="290" spans="2:5">
      <c r="B290" s="16"/>
      <c r="C290" s="51" t="s">
        <v>329</v>
      </c>
      <c r="D290" s="12"/>
      <c r="E290" s="12">
        <v>500</v>
      </c>
    </row>
    <row r="291" spans="2:5">
      <c r="B291" s="16"/>
      <c r="C291" s="51" t="s">
        <v>330</v>
      </c>
      <c r="D291" s="12"/>
      <c r="E291" s="12"/>
    </row>
    <row r="292" spans="2:5">
      <c r="B292" s="16"/>
      <c r="C292" s="51" t="s">
        <v>331</v>
      </c>
      <c r="D292" s="12"/>
      <c r="E292" s="12">
        <v>400</v>
      </c>
    </row>
    <row r="293" spans="2:5">
      <c r="B293" s="52">
        <v>17</v>
      </c>
      <c r="C293" s="53" t="s">
        <v>16</v>
      </c>
      <c r="D293" s="54">
        <f>SUM(D294:D303)</f>
        <v>1096</v>
      </c>
      <c r="E293" s="54">
        <f>SUM(E294:E303)</f>
        <v>2047</v>
      </c>
    </row>
    <row r="294" spans="2:5">
      <c r="B294" s="16"/>
      <c r="C294" s="51" t="s">
        <v>340</v>
      </c>
      <c r="D294" s="12"/>
      <c r="E294" s="12"/>
    </row>
    <row r="295" spans="2:5">
      <c r="B295" s="16"/>
      <c r="C295" s="17" t="s">
        <v>332</v>
      </c>
      <c r="D295" s="12"/>
      <c r="E295" s="12"/>
    </row>
    <row r="296" spans="2:5">
      <c r="B296" s="16"/>
      <c r="C296" s="17" t="s">
        <v>333</v>
      </c>
      <c r="D296" s="12">
        <v>33</v>
      </c>
      <c r="E296" s="12">
        <v>25</v>
      </c>
    </row>
    <row r="297" spans="2:5">
      <c r="B297" s="16"/>
      <c r="C297" s="51" t="s">
        <v>574</v>
      </c>
      <c r="D297" s="12">
        <v>645</v>
      </c>
      <c r="E297" s="12">
        <v>1040</v>
      </c>
    </row>
    <row r="298" spans="2:5">
      <c r="B298" s="16"/>
      <c r="C298" s="17" t="s">
        <v>334</v>
      </c>
      <c r="D298" s="12"/>
      <c r="E298" s="12"/>
    </row>
    <row r="299" spans="2:5">
      <c r="B299" s="16"/>
      <c r="C299" s="17" t="s">
        <v>335</v>
      </c>
      <c r="D299" s="12">
        <v>150</v>
      </c>
      <c r="E299" s="12"/>
    </row>
    <row r="300" spans="2:5">
      <c r="B300" s="16"/>
      <c r="C300" s="17" t="s">
        <v>336</v>
      </c>
      <c r="D300" s="12"/>
      <c r="E300" s="12">
        <v>350</v>
      </c>
    </row>
    <row r="301" spans="2:5">
      <c r="B301" s="16"/>
      <c r="C301" s="17" t="s">
        <v>337</v>
      </c>
      <c r="D301" s="12">
        <v>168</v>
      </c>
      <c r="E301" s="12">
        <v>542</v>
      </c>
    </row>
    <row r="302" spans="2:5">
      <c r="B302" s="16"/>
      <c r="C302" s="17" t="s">
        <v>338</v>
      </c>
      <c r="D302" s="12">
        <v>100</v>
      </c>
      <c r="E302" s="12">
        <v>60</v>
      </c>
    </row>
    <row r="303" spans="2:5">
      <c r="B303" s="16"/>
      <c r="C303" s="17" t="s">
        <v>339</v>
      </c>
      <c r="D303" s="12"/>
      <c r="E303" s="12">
        <v>30</v>
      </c>
    </row>
    <row r="304" spans="2:5">
      <c r="B304" s="52">
        <v>18</v>
      </c>
      <c r="C304" s="53" t="s">
        <v>17</v>
      </c>
      <c r="D304" s="54">
        <f t="shared" ref="D304:E304" si="16">SUM(D305:D314)</f>
        <v>10</v>
      </c>
      <c r="E304" s="54">
        <f t="shared" si="16"/>
        <v>625</v>
      </c>
    </row>
    <row r="305" spans="2:5">
      <c r="B305" s="16"/>
      <c r="C305" s="51" t="s">
        <v>341</v>
      </c>
      <c r="D305" s="12"/>
      <c r="E305" s="12">
        <v>33</v>
      </c>
    </row>
    <row r="306" spans="2:5">
      <c r="B306" s="16"/>
      <c r="C306" s="51" t="s">
        <v>342</v>
      </c>
      <c r="D306" s="12"/>
      <c r="E306" s="12">
        <v>66</v>
      </c>
    </row>
    <row r="307" spans="2:5">
      <c r="B307" s="16"/>
      <c r="C307" s="51" t="s">
        <v>343</v>
      </c>
      <c r="D307" s="12"/>
      <c r="E307" s="12"/>
    </row>
    <row r="308" spans="2:5">
      <c r="B308" s="16"/>
      <c r="C308" s="51" t="s">
        <v>348</v>
      </c>
      <c r="D308" s="12">
        <v>10</v>
      </c>
      <c r="E308" s="12">
        <v>386</v>
      </c>
    </row>
    <row r="309" spans="2:5">
      <c r="B309" s="16"/>
      <c r="C309" s="51" t="s">
        <v>344</v>
      </c>
      <c r="D309" s="12"/>
      <c r="E309" s="12">
        <v>50</v>
      </c>
    </row>
    <row r="310" spans="2:5">
      <c r="B310" s="16"/>
      <c r="C310" s="51" t="s">
        <v>345</v>
      </c>
      <c r="D310" s="12"/>
      <c r="E310" s="12"/>
    </row>
    <row r="311" spans="2:5">
      <c r="B311" s="16"/>
      <c r="C311" s="51" t="s">
        <v>571</v>
      </c>
      <c r="D311" s="12"/>
      <c r="E311" s="12"/>
    </row>
    <row r="312" spans="2:5">
      <c r="B312" s="16"/>
      <c r="C312" s="51" t="s">
        <v>346</v>
      </c>
      <c r="D312" s="12"/>
      <c r="E312" s="12"/>
    </row>
    <row r="313" spans="2:5">
      <c r="B313" s="16"/>
      <c r="C313" s="51" t="s">
        <v>349</v>
      </c>
      <c r="D313" s="12"/>
      <c r="E313" s="12">
        <v>90</v>
      </c>
    </row>
    <row r="314" spans="2:5">
      <c r="B314" s="16"/>
      <c r="C314" s="51" t="s">
        <v>347</v>
      </c>
      <c r="D314" s="12"/>
      <c r="E314" s="12"/>
    </row>
    <row r="315" spans="2:5">
      <c r="B315" s="52">
        <v>19</v>
      </c>
      <c r="C315" s="53" t="s">
        <v>18</v>
      </c>
      <c r="D315" s="54">
        <f t="shared" ref="D315:E315" si="17">SUM(D316:D337)</f>
        <v>1013</v>
      </c>
      <c r="E315" s="54">
        <f t="shared" si="17"/>
        <v>5097</v>
      </c>
    </row>
    <row r="316" spans="2:5">
      <c r="B316" s="16"/>
      <c r="C316" s="51" t="s">
        <v>350</v>
      </c>
      <c r="D316" s="12"/>
      <c r="E316" s="12"/>
    </row>
    <row r="317" spans="2:5">
      <c r="B317" s="16"/>
      <c r="C317" s="17" t="s">
        <v>351</v>
      </c>
      <c r="D317" s="12"/>
      <c r="E317" s="12"/>
    </row>
    <row r="318" spans="2:5">
      <c r="B318" s="16"/>
      <c r="C318" s="17" t="s">
        <v>352</v>
      </c>
      <c r="D318" s="12"/>
      <c r="E318" s="12"/>
    </row>
    <row r="319" spans="2:5">
      <c r="B319" s="16"/>
      <c r="C319" s="17" t="s">
        <v>353</v>
      </c>
      <c r="D319" s="12"/>
      <c r="E319" s="12"/>
    </row>
    <row r="320" spans="2:5">
      <c r="B320" s="16"/>
      <c r="C320" s="17" t="s">
        <v>354</v>
      </c>
      <c r="D320" s="12"/>
      <c r="E320" s="12"/>
    </row>
    <row r="321" spans="2:5">
      <c r="B321" s="16"/>
      <c r="C321" s="17" t="s">
        <v>355</v>
      </c>
      <c r="D321" s="12"/>
      <c r="E321" s="12">
        <v>104</v>
      </c>
    </row>
    <row r="322" spans="2:5">
      <c r="B322" s="16"/>
      <c r="C322" s="17" t="s">
        <v>356</v>
      </c>
      <c r="D322" s="12"/>
      <c r="E322" s="12"/>
    </row>
    <row r="323" spans="2:5">
      <c r="B323" s="16"/>
      <c r="C323" s="17" t="s">
        <v>357</v>
      </c>
      <c r="D323" s="12">
        <v>463</v>
      </c>
      <c r="E323" s="12">
        <v>487</v>
      </c>
    </row>
    <row r="324" spans="2:5">
      <c r="B324" s="16"/>
      <c r="C324" s="17" t="s">
        <v>358</v>
      </c>
      <c r="D324" s="12">
        <v>283</v>
      </c>
      <c r="E324" s="12"/>
    </row>
    <row r="325" spans="2:5">
      <c r="B325" s="16"/>
      <c r="C325" s="17" t="s">
        <v>359</v>
      </c>
      <c r="D325" s="12"/>
      <c r="E325" s="12"/>
    </row>
    <row r="326" spans="2:5">
      <c r="B326" s="16"/>
      <c r="C326" s="17" t="s">
        <v>360</v>
      </c>
      <c r="D326" s="12"/>
      <c r="E326" s="12"/>
    </row>
    <row r="327" spans="2:5">
      <c r="B327" s="16"/>
      <c r="C327" s="17" t="s">
        <v>361</v>
      </c>
      <c r="D327" s="12">
        <v>50</v>
      </c>
      <c r="E327" s="12">
        <v>170</v>
      </c>
    </row>
    <row r="328" spans="2:5">
      <c r="B328" s="16"/>
      <c r="C328" s="17" t="s">
        <v>362</v>
      </c>
      <c r="D328" s="12"/>
      <c r="E328" s="12">
        <v>15</v>
      </c>
    </row>
    <row r="329" spans="2:5">
      <c r="B329" s="16"/>
      <c r="C329" s="17" t="s">
        <v>363</v>
      </c>
      <c r="D329" s="12"/>
      <c r="E329" s="12"/>
    </row>
    <row r="330" spans="2:5">
      <c r="B330" s="16"/>
      <c r="C330" s="17" t="s">
        <v>364</v>
      </c>
      <c r="D330" s="12">
        <v>75</v>
      </c>
      <c r="E330" s="12">
        <v>154</v>
      </c>
    </row>
    <row r="331" spans="2:5">
      <c r="B331" s="16"/>
      <c r="C331" s="17" t="s">
        <v>365</v>
      </c>
      <c r="D331" s="12"/>
      <c r="E331" s="12"/>
    </row>
    <row r="332" spans="2:5">
      <c r="B332" s="16"/>
      <c r="C332" s="17" t="s">
        <v>366</v>
      </c>
      <c r="D332" s="12"/>
      <c r="E332" s="12"/>
    </row>
    <row r="333" spans="2:5">
      <c r="B333" s="16"/>
      <c r="C333" s="17" t="s">
        <v>367</v>
      </c>
      <c r="D333" s="12"/>
      <c r="E333" s="12"/>
    </row>
    <row r="334" spans="2:5">
      <c r="B334" s="16"/>
      <c r="C334" s="17" t="s">
        <v>368</v>
      </c>
      <c r="D334" s="12"/>
      <c r="E334" s="12"/>
    </row>
    <row r="335" spans="2:5">
      <c r="B335" s="16"/>
      <c r="C335" s="17" t="s">
        <v>369</v>
      </c>
      <c r="D335" s="12"/>
      <c r="E335" s="12">
        <v>398</v>
      </c>
    </row>
    <row r="336" spans="2:5">
      <c r="B336" s="16"/>
      <c r="C336" s="17" t="s">
        <v>370</v>
      </c>
      <c r="D336" s="12">
        <v>142</v>
      </c>
      <c r="E336" s="12">
        <v>3769</v>
      </c>
    </row>
    <row r="337" spans="2:5">
      <c r="B337" s="16"/>
      <c r="C337" s="17" t="s">
        <v>371</v>
      </c>
      <c r="D337" s="12"/>
      <c r="E337" s="12"/>
    </row>
    <row r="338" spans="2:5">
      <c r="B338" s="52">
        <v>20</v>
      </c>
      <c r="C338" s="53" t="s">
        <v>19</v>
      </c>
      <c r="D338" s="54">
        <f t="shared" ref="D338:E338" si="18">SUM(D339:D352)</f>
        <v>585</v>
      </c>
      <c r="E338" s="54">
        <f t="shared" si="18"/>
        <v>1594</v>
      </c>
    </row>
    <row r="339" spans="2:5">
      <c r="B339" s="16"/>
      <c r="C339" s="17" t="s">
        <v>372</v>
      </c>
      <c r="D339" s="12">
        <v>385</v>
      </c>
      <c r="E339" s="12">
        <v>604</v>
      </c>
    </row>
    <row r="340" spans="2:5">
      <c r="B340" s="16"/>
      <c r="C340" s="17" t="s">
        <v>373</v>
      </c>
      <c r="D340" s="12"/>
      <c r="E340" s="12">
        <v>330</v>
      </c>
    </row>
    <row r="341" spans="2:5">
      <c r="B341" s="16"/>
      <c r="C341" s="17" t="s">
        <v>374</v>
      </c>
      <c r="D341" s="12"/>
      <c r="E341" s="12"/>
    </row>
    <row r="342" spans="2:5">
      <c r="B342" s="16"/>
      <c r="C342" s="17" t="s">
        <v>375</v>
      </c>
      <c r="D342" s="12"/>
      <c r="E342" s="12"/>
    </row>
    <row r="343" spans="2:5">
      <c r="B343" s="16"/>
      <c r="C343" s="17" t="s">
        <v>376</v>
      </c>
      <c r="D343" s="12"/>
      <c r="E343" s="12"/>
    </row>
    <row r="344" spans="2:5">
      <c r="B344" s="16"/>
      <c r="C344" s="17" t="s">
        <v>377</v>
      </c>
      <c r="D344" s="12"/>
      <c r="E344" s="12"/>
    </row>
    <row r="345" spans="2:5">
      <c r="B345" s="16"/>
      <c r="C345" s="17" t="s">
        <v>378</v>
      </c>
      <c r="D345" s="12"/>
      <c r="E345" s="12"/>
    </row>
    <row r="346" spans="2:5">
      <c r="B346" s="16"/>
      <c r="C346" s="17" t="s">
        <v>379</v>
      </c>
      <c r="D346" s="12"/>
      <c r="E346" s="12"/>
    </row>
    <row r="347" spans="2:5">
      <c r="B347" s="16"/>
      <c r="C347" s="17" t="s">
        <v>380</v>
      </c>
      <c r="D347" s="12"/>
      <c r="E347" s="12"/>
    </row>
    <row r="348" spans="2:5">
      <c r="B348" s="16"/>
      <c r="C348" s="17" t="s">
        <v>381</v>
      </c>
      <c r="D348" s="12"/>
      <c r="E348" s="12"/>
    </row>
    <row r="349" spans="2:5">
      <c r="B349" s="16"/>
      <c r="C349" s="17" t="s">
        <v>382</v>
      </c>
      <c r="D349" s="12"/>
      <c r="E349" s="12">
        <v>60</v>
      </c>
    </row>
    <row r="350" spans="2:5">
      <c r="B350" s="16"/>
      <c r="C350" s="17" t="s">
        <v>383</v>
      </c>
      <c r="D350" s="12">
        <v>200</v>
      </c>
      <c r="E350" s="12">
        <v>600</v>
      </c>
    </row>
    <row r="351" spans="2:5">
      <c r="B351" s="16"/>
      <c r="C351" s="17" t="s">
        <v>384</v>
      </c>
      <c r="D351" s="12"/>
      <c r="E351" s="12"/>
    </row>
    <row r="352" spans="2:5">
      <c r="B352" s="16"/>
      <c r="C352" s="17" t="s">
        <v>385</v>
      </c>
      <c r="D352" s="12"/>
      <c r="E352" s="12"/>
    </row>
    <row r="353" spans="2:5">
      <c r="B353" s="52">
        <v>21</v>
      </c>
      <c r="C353" s="53" t="s">
        <v>20</v>
      </c>
      <c r="D353" s="54">
        <f t="shared" ref="D353:E353" si="19">SUM(D354:D367)</f>
        <v>50</v>
      </c>
      <c r="E353" s="54">
        <f t="shared" si="19"/>
        <v>832</v>
      </c>
    </row>
    <row r="354" spans="2:5">
      <c r="B354" s="16"/>
      <c r="C354" s="51" t="s">
        <v>386</v>
      </c>
      <c r="D354" s="12"/>
      <c r="E354" s="12">
        <v>26</v>
      </c>
    </row>
    <row r="355" spans="2:5">
      <c r="B355" s="16"/>
      <c r="C355" s="51" t="s">
        <v>387</v>
      </c>
      <c r="D355" s="12"/>
      <c r="E355" s="12">
        <v>450</v>
      </c>
    </row>
    <row r="356" spans="2:5">
      <c r="B356" s="16"/>
      <c r="C356" s="51" t="s">
        <v>388</v>
      </c>
      <c r="D356" s="12"/>
      <c r="E356" s="12">
        <v>20</v>
      </c>
    </row>
    <row r="357" spans="2:5">
      <c r="B357" s="16"/>
      <c r="C357" s="51" t="s">
        <v>389</v>
      </c>
      <c r="D357" s="12"/>
      <c r="E357" s="12"/>
    </row>
    <row r="358" spans="2:5">
      <c r="B358" s="16"/>
      <c r="C358" s="51" t="s">
        <v>390</v>
      </c>
      <c r="D358" s="12"/>
      <c r="E358" s="12"/>
    </row>
    <row r="359" spans="2:5">
      <c r="B359" s="16"/>
      <c r="C359" s="51" t="s">
        <v>391</v>
      </c>
      <c r="D359" s="12"/>
      <c r="E359" s="12"/>
    </row>
    <row r="360" spans="2:5">
      <c r="B360" s="16"/>
      <c r="C360" s="51" t="s">
        <v>392</v>
      </c>
      <c r="D360" s="12"/>
      <c r="E360" s="12"/>
    </row>
    <row r="361" spans="2:5">
      <c r="B361" s="16"/>
      <c r="C361" s="51" t="s">
        <v>393</v>
      </c>
      <c r="D361" s="12"/>
      <c r="E361" s="12"/>
    </row>
    <row r="362" spans="2:5">
      <c r="B362" s="16"/>
      <c r="C362" s="51" t="s">
        <v>394</v>
      </c>
      <c r="D362" s="12"/>
      <c r="E362" s="12"/>
    </row>
    <row r="363" spans="2:5">
      <c r="B363" s="16"/>
      <c r="C363" s="51" t="s">
        <v>395</v>
      </c>
      <c r="D363" s="12"/>
      <c r="E363" s="12"/>
    </row>
    <row r="364" spans="2:5">
      <c r="B364" s="16"/>
      <c r="C364" s="51" t="s">
        <v>396</v>
      </c>
      <c r="D364" s="12"/>
      <c r="E364" s="12"/>
    </row>
    <row r="365" spans="2:5">
      <c r="B365" s="16"/>
      <c r="C365" s="51" t="s">
        <v>397</v>
      </c>
      <c r="D365" s="12"/>
      <c r="E365" s="12"/>
    </row>
    <row r="366" spans="2:5">
      <c r="B366" s="16"/>
      <c r="C366" s="51" t="s">
        <v>398</v>
      </c>
      <c r="D366" s="12">
        <v>50</v>
      </c>
      <c r="E366" s="12">
        <v>150</v>
      </c>
    </row>
    <row r="367" spans="2:5">
      <c r="B367" s="16"/>
      <c r="C367" s="51" t="s">
        <v>399</v>
      </c>
      <c r="D367" s="12"/>
      <c r="E367" s="12">
        <v>186</v>
      </c>
    </row>
    <row r="368" spans="2:5">
      <c r="B368" s="52">
        <v>22</v>
      </c>
      <c r="C368" s="53" t="s">
        <v>21</v>
      </c>
      <c r="D368" s="54">
        <f t="shared" ref="D368:E368" si="20">SUM(D369:D381)</f>
        <v>0</v>
      </c>
      <c r="E368" s="54">
        <f t="shared" si="20"/>
        <v>1414</v>
      </c>
    </row>
    <row r="369" spans="2:5">
      <c r="B369" s="16"/>
      <c r="C369" s="51" t="s">
        <v>400</v>
      </c>
      <c r="D369" s="12"/>
      <c r="E369" s="12"/>
    </row>
    <row r="370" spans="2:5">
      <c r="B370" s="16"/>
      <c r="C370" s="51" t="s">
        <v>401</v>
      </c>
      <c r="D370" s="12"/>
      <c r="E370" s="12"/>
    </row>
    <row r="371" spans="2:5">
      <c r="B371" s="16"/>
      <c r="C371" s="51" t="s">
        <v>402</v>
      </c>
      <c r="D371" s="12"/>
      <c r="E371" s="12"/>
    </row>
    <row r="372" spans="2:5">
      <c r="B372" s="16"/>
      <c r="C372" s="51" t="s">
        <v>403</v>
      </c>
      <c r="D372" s="12"/>
      <c r="E372" s="12">
        <v>655</v>
      </c>
    </row>
    <row r="373" spans="2:5">
      <c r="B373" s="16"/>
      <c r="C373" s="51" t="s">
        <v>404</v>
      </c>
      <c r="D373" s="12"/>
      <c r="E373" s="12">
        <v>636</v>
      </c>
    </row>
    <row r="374" spans="2:5">
      <c r="B374" s="16"/>
      <c r="C374" s="51" t="s">
        <v>405</v>
      </c>
      <c r="D374" s="12"/>
      <c r="E374" s="12"/>
    </row>
    <row r="375" spans="2:5">
      <c r="B375" s="16"/>
      <c r="C375" s="51" t="s">
        <v>406</v>
      </c>
      <c r="D375" s="12"/>
      <c r="E375" s="12"/>
    </row>
    <row r="376" spans="2:5">
      <c r="B376" s="16"/>
      <c r="C376" s="51" t="s">
        <v>407</v>
      </c>
      <c r="D376" s="12"/>
      <c r="E376" s="12"/>
    </row>
    <row r="377" spans="2:5">
      <c r="B377" s="16"/>
      <c r="C377" s="51" t="s">
        <v>408</v>
      </c>
      <c r="D377" s="12"/>
      <c r="E377" s="12"/>
    </row>
    <row r="378" spans="2:5">
      <c r="B378" s="16"/>
      <c r="C378" s="51" t="s">
        <v>409</v>
      </c>
      <c r="D378" s="12"/>
      <c r="E378" s="12"/>
    </row>
    <row r="379" spans="2:5">
      <c r="B379" s="16"/>
      <c r="C379" s="51" t="s">
        <v>410</v>
      </c>
      <c r="D379" s="12"/>
      <c r="E379" s="12"/>
    </row>
    <row r="380" spans="2:5">
      <c r="B380" s="16"/>
      <c r="C380" s="51" t="s">
        <v>411</v>
      </c>
      <c r="D380" s="12"/>
      <c r="E380" s="12"/>
    </row>
    <row r="381" spans="2:5">
      <c r="B381" s="16"/>
      <c r="C381" s="51" t="s">
        <v>412</v>
      </c>
      <c r="D381" s="12"/>
      <c r="E381" s="12">
        <v>123</v>
      </c>
    </row>
    <row r="382" spans="2:5">
      <c r="B382" s="52">
        <v>23</v>
      </c>
      <c r="C382" s="53" t="s">
        <v>22</v>
      </c>
      <c r="D382" s="54">
        <f t="shared" ref="D382:E382" si="21">SUM(D383:D392)</f>
        <v>13</v>
      </c>
      <c r="E382" s="54">
        <f t="shared" si="21"/>
        <v>50</v>
      </c>
    </row>
    <row r="383" spans="2:5">
      <c r="B383" s="16"/>
      <c r="C383" s="51" t="s">
        <v>413</v>
      </c>
      <c r="D383" s="12"/>
      <c r="E383" s="12"/>
    </row>
    <row r="384" spans="2:5">
      <c r="B384" s="16"/>
      <c r="C384" s="51" t="s">
        <v>414</v>
      </c>
      <c r="D384" s="12"/>
      <c r="E384" s="12"/>
    </row>
    <row r="385" spans="2:5">
      <c r="B385" s="16"/>
      <c r="C385" s="51" t="s">
        <v>415</v>
      </c>
      <c r="D385" s="12"/>
      <c r="E385" s="12"/>
    </row>
    <row r="386" spans="2:5">
      <c r="B386" s="16"/>
      <c r="C386" s="51" t="s">
        <v>416</v>
      </c>
      <c r="D386" s="12"/>
      <c r="E386" s="12"/>
    </row>
    <row r="387" spans="2:5">
      <c r="B387" s="16"/>
      <c r="C387" s="51" t="s">
        <v>417</v>
      </c>
      <c r="D387" s="12"/>
      <c r="E387" s="12"/>
    </row>
    <row r="388" spans="2:5">
      <c r="B388" s="16"/>
      <c r="C388" s="51" t="s">
        <v>418</v>
      </c>
      <c r="D388" s="12"/>
      <c r="E388" s="12"/>
    </row>
    <row r="389" spans="2:5">
      <c r="B389" s="16"/>
      <c r="C389" s="51" t="s">
        <v>419</v>
      </c>
      <c r="D389" s="12"/>
      <c r="E389" s="12"/>
    </row>
    <row r="390" spans="2:5">
      <c r="B390" s="16"/>
      <c r="C390" s="51" t="s">
        <v>420</v>
      </c>
      <c r="D390" s="12">
        <v>13</v>
      </c>
      <c r="E390" s="12"/>
    </row>
    <row r="391" spans="2:5">
      <c r="B391" s="16"/>
      <c r="C391" s="51" t="s">
        <v>421</v>
      </c>
      <c r="D391" s="12"/>
      <c r="E391" s="12"/>
    </row>
    <row r="392" spans="2:5">
      <c r="B392" s="16"/>
      <c r="C392" s="51" t="s">
        <v>422</v>
      </c>
      <c r="D392" s="12"/>
      <c r="E392" s="12">
        <v>50</v>
      </c>
    </row>
    <row r="393" spans="2:5">
      <c r="B393" s="52">
        <v>24</v>
      </c>
      <c r="C393" s="53" t="s">
        <v>23</v>
      </c>
      <c r="D393" s="54">
        <f t="shared" ref="D393:E393" si="22">SUM(D394:D398)</f>
        <v>0</v>
      </c>
      <c r="E393" s="54">
        <f t="shared" si="22"/>
        <v>320</v>
      </c>
    </row>
    <row r="394" spans="2:5">
      <c r="B394" s="16"/>
      <c r="C394" s="51" t="s">
        <v>423</v>
      </c>
      <c r="D394" s="12"/>
      <c r="E394" s="12">
        <v>200</v>
      </c>
    </row>
    <row r="395" spans="2:5">
      <c r="B395" s="16"/>
      <c r="C395" s="51" t="s">
        <v>424</v>
      </c>
      <c r="D395" s="12"/>
      <c r="E395" s="12"/>
    </row>
    <row r="396" spans="2:5">
      <c r="B396" s="16"/>
      <c r="C396" s="51" t="s">
        <v>425</v>
      </c>
      <c r="D396" s="12"/>
      <c r="E396" s="12"/>
    </row>
    <row r="397" spans="2:5">
      <c r="B397" s="16"/>
      <c r="C397" s="51" t="s">
        <v>426</v>
      </c>
      <c r="D397" s="12"/>
      <c r="E397" s="12">
        <v>60</v>
      </c>
    </row>
    <row r="398" spans="2:5">
      <c r="B398" s="16"/>
      <c r="C398" s="51" t="s">
        <v>427</v>
      </c>
      <c r="D398" s="12"/>
      <c r="E398" s="12">
        <v>60</v>
      </c>
    </row>
    <row r="399" spans="2:5">
      <c r="B399" s="52">
        <v>25</v>
      </c>
      <c r="C399" s="53" t="s">
        <v>24</v>
      </c>
      <c r="D399" s="54">
        <f>SUM(D400:D414)</f>
        <v>68</v>
      </c>
      <c r="E399" s="54">
        <f>SUM(E400:E414)</f>
        <v>3177</v>
      </c>
    </row>
    <row r="400" spans="2:5">
      <c r="B400" s="16"/>
      <c r="C400" s="51" t="s">
        <v>428</v>
      </c>
      <c r="D400" s="12"/>
      <c r="E400" s="12">
        <v>400</v>
      </c>
    </row>
    <row r="401" spans="2:5">
      <c r="B401" s="16"/>
      <c r="C401" s="51" t="s">
        <v>429</v>
      </c>
      <c r="D401" s="12">
        <v>48</v>
      </c>
      <c r="E401" s="12"/>
    </row>
    <row r="402" spans="2:5">
      <c r="B402" s="16"/>
      <c r="C402" s="51" t="s">
        <v>430</v>
      </c>
      <c r="D402" s="12"/>
      <c r="E402" s="12">
        <v>1473</v>
      </c>
    </row>
    <row r="403" spans="2:5">
      <c r="B403" s="16"/>
      <c r="C403" s="51" t="s">
        <v>431</v>
      </c>
      <c r="D403" s="12"/>
      <c r="E403" s="12">
        <v>326</v>
      </c>
    </row>
    <row r="404" spans="2:5">
      <c r="B404" s="16"/>
      <c r="C404" s="51" t="s">
        <v>432</v>
      </c>
      <c r="D404" s="12">
        <v>20</v>
      </c>
      <c r="E404" s="12"/>
    </row>
    <row r="405" spans="2:5">
      <c r="B405" s="16"/>
      <c r="C405" s="51" t="s">
        <v>433</v>
      </c>
      <c r="D405" s="12"/>
      <c r="E405" s="12">
        <v>200</v>
      </c>
    </row>
    <row r="406" spans="2:5">
      <c r="B406" s="16"/>
      <c r="C406" s="51" t="s">
        <v>434</v>
      </c>
      <c r="D406" s="12"/>
      <c r="E406" s="12"/>
    </row>
    <row r="407" spans="2:5">
      <c r="B407" s="16"/>
      <c r="C407" s="51" t="s">
        <v>435</v>
      </c>
      <c r="D407" s="12"/>
      <c r="E407" s="12">
        <v>18</v>
      </c>
    </row>
    <row r="408" spans="2:5">
      <c r="B408" s="16"/>
      <c r="C408" s="51" t="s">
        <v>436</v>
      </c>
      <c r="D408" s="12"/>
      <c r="E408" s="12"/>
    </row>
    <row r="409" spans="2:5">
      <c r="B409" s="16"/>
      <c r="C409" s="51" t="s">
        <v>575</v>
      </c>
      <c r="D409" s="12"/>
      <c r="E409" s="12">
        <v>150</v>
      </c>
    </row>
    <row r="410" spans="2:5">
      <c r="B410" s="16"/>
      <c r="C410" s="51" t="s">
        <v>576</v>
      </c>
      <c r="D410" s="12"/>
      <c r="E410" s="12"/>
    </row>
    <row r="411" spans="2:5">
      <c r="B411" s="16"/>
      <c r="C411" s="51" t="s">
        <v>439</v>
      </c>
      <c r="D411" s="12"/>
      <c r="E411" s="12">
        <v>400</v>
      </c>
    </row>
    <row r="412" spans="2:5">
      <c r="B412" s="16"/>
      <c r="C412" s="51" t="s">
        <v>440</v>
      </c>
      <c r="D412" s="12"/>
      <c r="E412" s="12"/>
    </row>
    <row r="413" spans="2:5">
      <c r="B413" s="16"/>
      <c r="C413" s="51" t="s">
        <v>441</v>
      </c>
      <c r="D413" s="12"/>
      <c r="E413" s="12"/>
    </row>
    <row r="414" spans="2:5">
      <c r="B414" s="16"/>
      <c r="C414" s="51" t="s">
        <v>442</v>
      </c>
      <c r="D414" s="12"/>
      <c r="E414" s="12">
        <v>210</v>
      </c>
    </row>
    <row r="415" spans="2:5">
      <c r="B415" s="52">
        <v>26</v>
      </c>
      <c r="C415" s="53" t="s">
        <v>25</v>
      </c>
      <c r="D415" s="54">
        <f t="shared" ref="D415:E415" si="23">SUM(D416:D428)</f>
        <v>0</v>
      </c>
      <c r="E415" s="54">
        <f t="shared" si="23"/>
        <v>0</v>
      </c>
    </row>
    <row r="416" spans="2:5">
      <c r="B416" s="16"/>
      <c r="C416" s="51" t="s">
        <v>443</v>
      </c>
      <c r="D416" s="12"/>
      <c r="E416" s="12"/>
    </row>
    <row r="417" spans="2:5">
      <c r="B417" s="16"/>
      <c r="C417" s="51" t="s">
        <v>444</v>
      </c>
      <c r="D417" s="12"/>
      <c r="E417" s="12"/>
    </row>
    <row r="418" spans="2:5">
      <c r="B418" s="16"/>
      <c r="C418" s="51" t="s">
        <v>445</v>
      </c>
      <c r="D418" s="12"/>
      <c r="E418" s="12"/>
    </row>
    <row r="419" spans="2:5">
      <c r="B419" s="16"/>
      <c r="C419" s="51" t="s">
        <v>446</v>
      </c>
      <c r="D419" s="12"/>
      <c r="E419" s="12"/>
    </row>
    <row r="420" spans="2:5">
      <c r="B420" s="16"/>
      <c r="C420" s="51" t="s">
        <v>447</v>
      </c>
      <c r="D420" s="12"/>
      <c r="E420" s="12"/>
    </row>
    <row r="421" spans="2:5">
      <c r="B421" s="16"/>
      <c r="C421" s="51" t="s">
        <v>448</v>
      </c>
      <c r="D421" s="12"/>
      <c r="E421" s="12"/>
    </row>
    <row r="422" spans="2:5">
      <c r="B422" s="16"/>
      <c r="C422" s="51" t="s">
        <v>449</v>
      </c>
      <c r="D422" s="12"/>
      <c r="E422" s="12"/>
    </row>
    <row r="423" spans="2:5">
      <c r="B423" s="16"/>
      <c r="C423" s="51" t="s">
        <v>450</v>
      </c>
      <c r="D423" s="12"/>
      <c r="E423" s="12"/>
    </row>
    <row r="424" spans="2:5">
      <c r="B424" s="16"/>
      <c r="C424" s="51" t="s">
        <v>451</v>
      </c>
      <c r="D424" s="12"/>
      <c r="E424" s="12"/>
    </row>
    <row r="425" spans="2:5">
      <c r="B425" s="16"/>
      <c r="C425" s="51" t="s">
        <v>452</v>
      </c>
      <c r="D425" s="12"/>
      <c r="E425" s="12"/>
    </row>
    <row r="426" spans="2:5">
      <c r="B426" s="16"/>
      <c r="C426" s="51" t="s">
        <v>453</v>
      </c>
      <c r="D426" s="12"/>
      <c r="E426" s="12"/>
    </row>
    <row r="427" spans="2:5">
      <c r="B427" s="16"/>
      <c r="C427" s="51" t="s">
        <v>454</v>
      </c>
      <c r="D427" s="12"/>
      <c r="E427" s="12"/>
    </row>
    <row r="428" spans="2:5">
      <c r="B428" s="16"/>
      <c r="C428" s="51" t="s">
        <v>455</v>
      </c>
      <c r="D428" s="12"/>
      <c r="E428" s="12"/>
    </row>
    <row r="429" spans="2:5">
      <c r="B429" s="52">
        <v>27</v>
      </c>
      <c r="C429" s="53" t="s">
        <v>26</v>
      </c>
      <c r="D429" s="54">
        <f t="shared" ref="D429:E429" si="24">SUM(D430:D453)</f>
        <v>13</v>
      </c>
      <c r="E429" s="54">
        <f t="shared" si="24"/>
        <v>4037</v>
      </c>
    </row>
    <row r="430" spans="2:5">
      <c r="B430" s="16"/>
      <c r="C430" s="51" t="s">
        <v>458</v>
      </c>
      <c r="D430" s="12"/>
      <c r="E430" s="12">
        <v>1000</v>
      </c>
    </row>
    <row r="431" spans="2:5">
      <c r="B431" s="16"/>
      <c r="C431" s="51" t="s">
        <v>459</v>
      </c>
      <c r="D431" s="12"/>
      <c r="E431" s="12">
        <v>50</v>
      </c>
    </row>
    <row r="432" spans="2:5">
      <c r="B432" s="16"/>
      <c r="C432" s="51" t="s">
        <v>460</v>
      </c>
      <c r="D432" s="12"/>
      <c r="E432" s="12">
        <v>56</v>
      </c>
    </row>
    <row r="433" spans="2:5">
      <c r="B433" s="16"/>
      <c r="C433" s="51" t="s">
        <v>461</v>
      </c>
      <c r="D433" s="12"/>
      <c r="E433" s="12">
        <v>242</v>
      </c>
    </row>
    <row r="434" spans="2:5">
      <c r="B434" s="16"/>
      <c r="C434" s="51" t="s">
        <v>462</v>
      </c>
      <c r="D434" s="12"/>
      <c r="E434" s="12"/>
    </row>
    <row r="435" spans="2:5">
      <c r="B435" s="16"/>
      <c r="C435" s="51" t="s">
        <v>463</v>
      </c>
      <c r="D435" s="12"/>
      <c r="E435" s="12"/>
    </row>
    <row r="436" spans="2:5">
      <c r="B436" s="16"/>
      <c r="C436" s="51" t="s">
        <v>464</v>
      </c>
      <c r="D436" s="12"/>
      <c r="E436" s="12"/>
    </row>
    <row r="437" spans="2:5">
      <c r="B437" s="16"/>
      <c r="C437" s="51" t="s">
        <v>465</v>
      </c>
      <c r="D437" s="12">
        <v>2</v>
      </c>
      <c r="E437" s="12"/>
    </row>
    <row r="438" spans="2:5">
      <c r="B438" s="16"/>
      <c r="C438" s="51" t="s">
        <v>466</v>
      </c>
      <c r="D438" s="12"/>
      <c r="E438" s="12">
        <v>438</v>
      </c>
    </row>
    <row r="439" spans="2:5">
      <c r="B439" s="16"/>
      <c r="C439" s="51" t="s">
        <v>467</v>
      </c>
      <c r="D439" s="12">
        <v>11</v>
      </c>
      <c r="E439" s="12">
        <v>30</v>
      </c>
    </row>
    <row r="440" spans="2:5">
      <c r="B440" s="16"/>
      <c r="C440" s="51" t="s">
        <v>468</v>
      </c>
      <c r="D440" s="12"/>
      <c r="E440" s="12">
        <v>45</v>
      </c>
    </row>
    <row r="441" spans="2:5">
      <c r="B441" s="16"/>
      <c r="C441" s="51" t="s">
        <v>469</v>
      </c>
      <c r="D441" s="12"/>
      <c r="E441" s="12">
        <v>20</v>
      </c>
    </row>
    <row r="442" spans="2:5">
      <c r="B442" s="16"/>
      <c r="C442" s="51" t="s">
        <v>470</v>
      </c>
      <c r="D442" s="12"/>
      <c r="E442" s="12"/>
    </row>
    <row r="443" spans="2:5">
      <c r="B443" s="16"/>
      <c r="C443" s="51" t="s">
        <v>471</v>
      </c>
      <c r="D443" s="12"/>
      <c r="E443" s="12">
        <v>10</v>
      </c>
    </row>
    <row r="444" spans="2:5">
      <c r="B444" s="16"/>
      <c r="C444" s="51" t="s">
        <v>472</v>
      </c>
      <c r="D444" s="12"/>
      <c r="E444" s="12"/>
    </row>
    <row r="445" spans="2:5">
      <c r="B445" s="16"/>
      <c r="C445" s="51" t="s">
        <v>473</v>
      </c>
      <c r="D445" s="12"/>
      <c r="E445" s="12"/>
    </row>
    <row r="446" spans="2:5">
      <c r="B446" s="16"/>
      <c r="C446" s="51" t="s">
        <v>474</v>
      </c>
      <c r="D446" s="12"/>
      <c r="E446" s="12"/>
    </row>
    <row r="447" spans="2:5">
      <c r="B447" s="16"/>
      <c r="C447" s="51" t="s">
        <v>475</v>
      </c>
      <c r="D447" s="12"/>
      <c r="E447" s="12">
        <v>50</v>
      </c>
    </row>
    <row r="448" spans="2:5">
      <c r="B448" s="16"/>
      <c r="C448" s="51" t="s">
        <v>476</v>
      </c>
      <c r="D448" s="12"/>
      <c r="E448" s="12"/>
    </row>
    <row r="449" spans="2:5">
      <c r="B449" s="16"/>
      <c r="C449" s="51" t="s">
        <v>477</v>
      </c>
      <c r="D449" s="12"/>
      <c r="E449" s="12">
        <v>1270</v>
      </c>
    </row>
    <row r="450" spans="2:5">
      <c r="B450" s="16"/>
      <c r="C450" s="51" t="s">
        <v>478</v>
      </c>
      <c r="D450" s="12"/>
      <c r="E450" s="12">
        <v>250</v>
      </c>
    </row>
    <row r="451" spans="2:5">
      <c r="B451" s="16"/>
      <c r="C451" s="51" t="s">
        <v>479</v>
      </c>
      <c r="D451" s="12"/>
      <c r="E451" s="12">
        <v>300</v>
      </c>
    </row>
    <row r="452" spans="2:5">
      <c r="B452" s="16"/>
      <c r="C452" s="51" t="s">
        <v>480</v>
      </c>
      <c r="D452" s="12"/>
      <c r="E452" s="12">
        <v>138</v>
      </c>
    </row>
    <row r="453" spans="2:5">
      <c r="B453" s="16"/>
      <c r="C453" s="51" t="s">
        <v>481</v>
      </c>
      <c r="D453" s="12"/>
      <c r="E453" s="12">
        <v>138</v>
      </c>
    </row>
    <row r="454" spans="2:5">
      <c r="B454" s="52">
        <v>28</v>
      </c>
      <c r="C454" s="53" t="s">
        <v>27</v>
      </c>
      <c r="D454" s="54">
        <f t="shared" ref="D454:E454" si="25">SUM(D455:D471)</f>
        <v>0</v>
      </c>
      <c r="E454" s="54">
        <f t="shared" si="25"/>
        <v>192</v>
      </c>
    </row>
    <row r="455" spans="2:5">
      <c r="B455" s="16"/>
      <c r="C455" s="51" t="s">
        <v>482</v>
      </c>
      <c r="D455" s="12"/>
      <c r="E455" s="12"/>
    </row>
    <row r="456" spans="2:5">
      <c r="B456" s="16"/>
      <c r="C456" s="51" t="s">
        <v>483</v>
      </c>
      <c r="D456" s="12"/>
      <c r="E456" s="12">
        <v>187</v>
      </c>
    </row>
    <row r="457" spans="2:5">
      <c r="B457" s="16"/>
      <c r="C457" s="51" t="s">
        <v>484</v>
      </c>
      <c r="D457" s="12"/>
      <c r="E457" s="12"/>
    </row>
    <row r="458" spans="2:5">
      <c r="B458" s="16"/>
      <c r="C458" s="51" t="s">
        <v>485</v>
      </c>
      <c r="D458" s="12"/>
      <c r="E458" s="12"/>
    </row>
    <row r="459" spans="2:5">
      <c r="B459" s="16"/>
      <c r="C459" s="51" t="s">
        <v>486</v>
      </c>
      <c r="D459" s="12"/>
      <c r="E459" s="12"/>
    </row>
    <row r="460" spans="2:5">
      <c r="B460" s="16"/>
      <c r="C460" s="51" t="s">
        <v>487</v>
      </c>
      <c r="D460" s="12"/>
      <c r="E460" s="12"/>
    </row>
    <row r="461" spans="2:5">
      <c r="B461" s="16"/>
      <c r="C461" s="51" t="s">
        <v>488</v>
      </c>
      <c r="D461" s="12"/>
      <c r="E461" s="12"/>
    </row>
    <row r="462" spans="2:5">
      <c r="B462" s="16"/>
      <c r="C462" s="51" t="s">
        <v>489</v>
      </c>
      <c r="D462" s="12"/>
      <c r="E462" s="12">
        <v>5</v>
      </c>
    </row>
    <row r="463" spans="2:5">
      <c r="B463" s="16"/>
      <c r="C463" s="51" t="s">
        <v>490</v>
      </c>
      <c r="D463" s="12"/>
      <c r="E463" s="12"/>
    </row>
    <row r="464" spans="2:5">
      <c r="B464" s="16"/>
      <c r="C464" s="51" t="s">
        <v>491</v>
      </c>
      <c r="D464" s="12"/>
      <c r="E464" s="12"/>
    </row>
    <row r="465" spans="2:5">
      <c r="B465" s="16"/>
      <c r="C465" s="51" t="s">
        <v>492</v>
      </c>
      <c r="D465" s="12"/>
      <c r="E465" s="12"/>
    </row>
    <row r="466" spans="2:5">
      <c r="B466" s="16"/>
      <c r="C466" s="51" t="s">
        <v>493</v>
      </c>
      <c r="D466" s="12"/>
      <c r="E466" s="12"/>
    </row>
    <row r="467" spans="2:5">
      <c r="B467" s="16"/>
      <c r="C467" s="51" t="s">
        <v>494</v>
      </c>
      <c r="D467" s="12"/>
      <c r="E467" s="12"/>
    </row>
    <row r="468" spans="2:5">
      <c r="B468" s="16"/>
      <c r="C468" s="51" t="s">
        <v>495</v>
      </c>
      <c r="D468" s="12"/>
      <c r="E468" s="12"/>
    </row>
    <row r="469" spans="2:5">
      <c r="B469" s="16"/>
      <c r="C469" s="51" t="s">
        <v>496</v>
      </c>
      <c r="D469" s="12"/>
      <c r="E469" s="12"/>
    </row>
    <row r="470" spans="2:5">
      <c r="B470" s="16"/>
      <c r="C470" s="51" t="s">
        <v>497</v>
      </c>
      <c r="D470" s="12"/>
      <c r="E470" s="12"/>
    </row>
    <row r="471" spans="2:5">
      <c r="B471" s="16"/>
      <c r="C471" s="51" t="s">
        <v>498</v>
      </c>
      <c r="D471" s="12"/>
      <c r="E471" s="12"/>
    </row>
    <row r="472" spans="2:5">
      <c r="B472" s="52">
        <v>29</v>
      </c>
      <c r="C472" s="53" t="s">
        <v>28</v>
      </c>
      <c r="D472" s="54">
        <f t="shared" ref="D472:E472" si="26">SUM(D473:D478)</f>
        <v>0</v>
      </c>
      <c r="E472" s="54">
        <f t="shared" si="26"/>
        <v>450</v>
      </c>
    </row>
    <row r="473" spans="2:5">
      <c r="B473" s="16"/>
      <c r="C473" s="51" t="s">
        <v>499</v>
      </c>
      <c r="D473" s="12"/>
      <c r="E473" s="12"/>
    </row>
    <row r="474" spans="2:5">
      <c r="B474" s="16"/>
      <c r="C474" s="51" t="s">
        <v>500</v>
      </c>
      <c r="D474" s="12"/>
      <c r="E474" s="12">
        <v>400</v>
      </c>
    </row>
    <row r="475" spans="2:5">
      <c r="B475" s="16"/>
      <c r="C475" s="51" t="s">
        <v>501</v>
      </c>
      <c r="D475" s="12"/>
      <c r="E475" s="12">
        <v>50</v>
      </c>
    </row>
    <row r="476" spans="2:5">
      <c r="B476" s="16"/>
      <c r="C476" s="51" t="s">
        <v>502</v>
      </c>
      <c r="D476" s="12"/>
      <c r="E476" s="12"/>
    </row>
    <row r="477" spans="2:5">
      <c r="B477" s="16"/>
      <c r="C477" s="56" t="s">
        <v>503</v>
      </c>
      <c r="D477" s="12"/>
      <c r="E477" s="12"/>
    </row>
    <row r="478" spans="2:5">
      <c r="B478" s="16"/>
      <c r="C478" s="51" t="s">
        <v>504</v>
      </c>
      <c r="D478" s="12"/>
      <c r="E478" s="12"/>
    </row>
    <row r="479" spans="2:5">
      <c r="B479" s="52">
        <v>30</v>
      </c>
      <c r="C479" s="53" t="s">
        <v>29</v>
      </c>
      <c r="D479" s="54">
        <f t="shared" ref="D479:E479" si="27">SUM(D480:D485)</f>
        <v>0</v>
      </c>
      <c r="E479" s="54">
        <f t="shared" si="27"/>
        <v>1066</v>
      </c>
    </row>
    <row r="480" spans="2:5">
      <c r="B480" s="16"/>
      <c r="C480" s="51" t="s">
        <v>505</v>
      </c>
      <c r="D480" s="12"/>
      <c r="E480" s="12">
        <v>40</v>
      </c>
    </row>
    <row r="481" spans="2:5">
      <c r="B481" s="16"/>
      <c r="C481" s="51" t="s">
        <v>506</v>
      </c>
      <c r="D481" s="12"/>
      <c r="E481" s="12">
        <v>300</v>
      </c>
    </row>
    <row r="482" spans="2:5">
      <c r="B482" s="16"/>
      <c r="C482" s="51" t="s">
        <v>507</v>
      </c>
      <c r="D482" s="12"/>
      <c r="E482" s="12">
        <v>302</v>
      </c>
    </row>
    <row r="483" spans="2:5">
      <c r="B483" s="16"/>
      <c r="C483" s="51" t="s">
        <v>508</v>
      </c>
      <c r="D483" s="12"/>
      <c r="E483" s="12"/>
    </row>
    <row r="484" spans="2:5">
      <c r="B484" s="16"/>
      <c r="C484" s="51" t="s">
        <v>509</v>
      </c>
      <c r="D484" s="12"/>
      <c r="E484" s="12">
        <v>424</v>
      </c>
    </row>
    <row r="485" spans="2:5">
      <c r="B485" s="16"/>
      <c r="C485" s="51" t="s">
        <v>510</v>
      </c>
      <c r="D485" s="12"/>
      <c r="E485" s="12"/>
    </row>
    <row r="486" spans="2:5">
      <c r="B486" s="52">
        <v>31</v>
      </c>
      <c r="C486" s="53" t="s">
        <v>30</v>
      </c>
      <c r="D486" s="54">
        <f t="shared" ref="D486:E486" si="28">SUM(D487:D497)</f>
        <v>434</v>
      </c>
      <c r="E486" s="54">
        <f t="shared" si="28"/>
        <v>1739</v>
      </c>
    </row>
    <row r="487" spans="2:5">
      <c r="B487" s="16"/>
      <c r="C487" s="51" t="s">
        <v>511</v>
      </c>
      <c r="D487" s="12"/>
      <c r="E487" s="12">
        <v>300</v>
      </c>
    </row>
    <row r="488" spans="2:5">
      <c r="B488" s="16"/>
      <c r="C488" s="51" t="s">
        <v>512</v>
      </c>
      <c r="D488" s="12">
        <v>395</v>
      </c>
      <c r="E488" s="12">
        <v>1021</v>
      </c>
    </row>
    <row r="489" spans="2:5">
      <c r="B489" s="16"/>
      <c r="C489" s="51" t="s">
        <v>513</v>
      </c>
      <c r="D489" s="12"/>
      <c r="E489" s="12"/>
    </row>
    <row r="490" spans="2:5">
      <c r="B490" s="16"/>
      <c r="C490" s="51" t="s">
        <v>514</v>
      </c>
      <c r="D490" s="12">
        <v>39</v>
      </c>
      <c r="E490" s="12">
        <v>370</v>
      </c>
    </row>
    <row r="491" spans="2:5">
      <c r="B491" s="16"/>
      <c r="C491" s="51" t="s">
        <v>515</v>
      </c>
      <c r="D491" s="12"/>
      <c r="E491" s="12"/>
    </row>
    <row r="492" spans="2:5">
      <c r="B492" s="16"/>
      <c r="C492" s="51" t="s">
        <v>516</v>
      </c>
      <c r="D492" s="12"/>
      <c r="E492" s="12"/>
    </row>
    <row r="493" spans="2:5">
      <c r="B493" s="16"/>
      <c r="C493" s="51" t="s">
        <v>517</v>
      </c>
      <c r="D493" s="12"/>
      <c r="E493" s="12"/>
    </row>
    <row r="494" spans="2:5">
      <c r="B494" s="16"/>
      <c r="C494" s="51" t="s">
        <v>518</v>
      </c>
      <c r="D494" s="12"/>
      <c r="E494" s="12"/>
    </row>
    <row r="495" spans="2:5">
      <c r="B495" s="16"/>
      <c r="C495" s="51" t="s">
        <v>519</v>
      </c>
      <c r="D495" s="12"/>
      <c r="E495" s="12">
        <v>12</v>
      </c>
    </row>
    <row r="496" spans="2:5">
      <c r="B496" s="16"/>
      <c r="C496" s="51" t="s">
        <v>520</v>
      </c>
      <c r="D496" s="12"/>
      <c r="E496" s="12">
        <v>36</v>
      </c>
    </row>
    <row r="497" spans="2:5">
      <c r="B497" s="16"/>
      <c r="C497" s="51" t="s">
        <v>521</v>
      </c>
      <c r="D497" s="12"/>
      <c r="E497" s="12"/>
    </row>
    <row r="498" spans="2:5">
      <c r="B498" s="52">
        <v>32</v>
      </c>
      <c r="C498" s="53" t="s">
        <v>31</v>
      </c>
      <c r="D498" s="54">
        <f t="shared" ref="D498:E498" si="29">SUM(D499:D508)</f>
        <v>0</v>
      </c>
      <c r="E498" s="54">
        <f t="shared" si="29"/>
        <v>822</v>
      </c>
    </row>
    <row r="499" spans="2:5">
      <c r="B499" s="16"/>
      <c r="C499" s="51" t="s">
        <v>522</v>
      </c>
      <c r="D499" s="12"/>
      <c r="E499" s="12"/>
    </row>
    <row r="500" spans="2:5">
      <c r="B500" s="16"/>
      <c r="C500" s="51" t="s">
        <v>523</v>
      </c>
      <c r="D500" s="12"/>
      <c r="E500" s="12">
        <v>44</v>
      </c>
    </row>
    <row r="501" spans="2:5">
      <c r="B501" s="16"/>
      <c r="C501" s="51" t="s">
        <v>524</v>
      </c>
      <c r="D501" s="12"/>
      <c r="E501" s="12"/>
    </row>
    <row r="502" spans="2:5">
      <c r="B502" s="16"/>
      <c r="C502" s="51" t="s">
        <v>525</v>
      </c>
      <c r="D502" s="12"/>
      <c r="E502" s="12">
        <v>59</v>
      </c>
    </row>
    <row r="503" spans="2:5">
      <c r="B503" s="16"/>
      <c r="C503" s="56" t="s">
        <v>526</v>
      </c>
      <c r="D503" s="12"/>
      <c r="E503" s="12"/>
    </row>
    <row r="504" spans="2:5">
      <c r="B504" s="16"/>
      <c r="C504" s="51" t="s">
        <v>527</v>
      </c>
      <c r="D504" s="12"/>
      <c r="E504" s="12">
        <v>22</v>
      </c>
    </row>
    <row r="505" spans="2:5">
      <c r="B505" s="16"/>
      <c r="C505" s="51" t="s">
        <v>528</v>
      </c>
      <c r="D505" s="12"/>
      <c r="E505" s="12"/>
    </row>
    <row r="506" spans="2:5">
      <c r="B506" s="16"/>
      <c r="C506" s="51" t="s">
        <v>529</v>
      </c>
      <c r="D506" s="12"/>
      <c r="E506" s="12"/>
    </row>
    <row r="507" spans="2:5">
      <c r="B507" s="16"/>
      <c r="C507" s="51" t="s">
        <v>530</v>
      </c>
      <c r="D507" s="12"/>
      <c r="E507" s="12"/>
    </row>
    <row r="508" spans="2:5">
      <c r="B508" s="16"/>
      <c r="C508" s="51" t="s">
        <v>531</v>
      </c>
      <c r="D508" s="12"/>
      <c r="E508" s="12">
        <v>697</v>
      </c>
    </row>
    <row r="509" spans="2:5">
      <c r="B509" s="52">
        <v>33</v>
      </c>
      <c r="C509" s="53" t="s">
        <v>32</v>
      </c>
      <c r="D509" s="54">
        <f t="shared" ref="D509:E509" si="30">SUM(D510:D538)</f>
        <v>11</v>
      </c>
      <c r="E509" s="54">
        <f t="shared" si="30"/>
        <v>600</v>
      </c>
    </row>
    <row r="510" spans="2:5">
      <c r="B510" s="16"/>
      <c r="C510" s="51" t="s">
        <v>532</v>
      </c>
      <c r="D510" s="12"/>
      <c r="E510" s="12"/>
    </row>
    <row r="511" spans="2:5">
      <c r="B511" s="16"/>
      <c r="C511" s="51" t="s">
        <v>533</v>
      </c>
      <c r="D511" s="12"/>
      <c r="E511" s="12">
        <v>30</v>
      </c>
    </row>
    <row r="512" spans="2:5">
      <c r="B512" s="16"/>
      <c r="C512" s="51" t="s">
        <v>534</v>
      </c>
      <c r="D512" s="12"/>
      <c r="E512" s="12"/>
    </row>
    <row r="513" spans="2:5">
      <c r="B513" s="16"/>
      <c r="C513" s="51" t="s">
        <v>535</v>
      </c>
      <c r="D513" s="12"/>
      <c r="E513" s="12"/>
    </row>
    <row r="514" spans="2:5">
      <c r="B514" s="16"/>
      <c r="C514" s="51" t="s">
        <v>536</v>
      </c>
      <c r="D514" s="12"/>
      <c r="E514" s="12"/>
    </row>
    <row r="515" spans="2:5">
      <c r="B515" s="16"/>
      <c r="C515" s="51" t="s">
        <v>537</v>
      </c>
      <c r="D515" s="12"/>
      <c r="E515" s="12">
        <v>64</v>
      </c>
    </row>
    <row r="516" spans="2:5">
      <c r="B516" s="16"/>
      <c r="C516" s="51" t="s">
        <v>538</v>
      </c>
      <c r="D516" s="12"/>
      <c r="E516" s="12"/>
    </row>
    <row r="517" spans="2:5">
      <c r="B517" s="16"/>
      <c r="C517" s="51" t="s">
        <v>539</v>
      </c>
      <c r="D517" s="12"/>
      <c r="E517" s="12"/>
    </row>
    <row r="518" spans="2:5">
      <c r="B518" s="16"/>
      <c r="C518" s="51" t="s">
        <v>540</v>
      </c>
      <c r="D518" s="12"/>
      <c r="E518" s="12"/>
    </row>
    <row r="519" spans="2:5">
      <c r="B519" s="16"/>
      <c r="C519" s="51" t="s">
        <v>541</v>
      </c>
      <c r="D519" s="12"/>
      <c r="E519" s="12"/>
    </row>
    <row r="520" spans="2:5">
      <c r="B520" s="16"/>
      <c r="C520" s="51" t="s">
        <v>542</v>
      </c>
      <c r="D520" s="12"/>
      <c r="E520" s="12"/>
    </row>
    <row r="521" spans="2:5">
      <c r="B521" s="16"/>
      <c r="C521" s="51" t="s">
        <v>543</v>
      </c>
      <c r="D521" s="12"/>
      <c r="E521" s="12"/>
    </row>
    <row r="522" spans="2:5">
      <c r="B522" s="16"/>
      <c r="C522" s="51" t="s">
        <v>544</v>
      </c>
      <c r="D522" s="12"/>
      <c r="E522" s="12">
        <v>300</v>
      </c>
    </row>
    <row r="523" spans="2:5">
      <c r="B523" s="16"/>
      <c r="C523" s="51" t="s">
        <v>545</v>
      </c>
      <c r="D523" s="12"/>
      <c r="E523" s="12"/>
    </row>
    <row r="524" spans="2:5">
      <c r="B524" s="16"/>
      <c r="C524" s="51" t="s">
        <v>546</v>
      </c>
      <c r="D524" s="12"/>
      <c r="E524" s="12"/>
    </row>
    <row r="525" spans="2:5">
      <c r="B525" s="16"/>
      <c r="C525" s="51" t="s">
        <v>547</v>
      </c>
      <c r="D525" s="12"/>
      <c r="E525" s="12"/>
    </row>
    <row r="526" spans="2:5">
      <c r="B526" s="16"/>
      <c r="C526" s="51" t="s">
        <v>548</v>
      </c>
      <c r="D526" s="12"/>
      <c r="E526" s="12">
        <v>150</v>
      </c>
    </row>
    <row r="527" spans="2:5">
      <c r="B527" s="16"/>
      <c r="C527" s="51" t="s">
        <v>549</v>
      </c>
      <c r="D527" s="12"/>
      <c r="E527" s="12"/>
    </row>
    <row r="528" spans="2:5">
      <c r="B528" s="16"/>
      <c r="C528" s="51" t="s">
        <v>550</v>
      </c>
      <c r="D528" s="12">
        <v>11</v>
      </c>
      <c r="E528" s="12"/>
    </row>
    <row r="529" spans="2:5">
      <c r="B529" s="16"/>
      <c r="C529" s="51" t="s">
        <v>551</v>
      </c>
      <c r="D529" s="12"/>
      <c r="E529" s="12"/>
    </row>
    <row r="530" spans="2:5">
      <c r="B530" s="16"/>
      <c r="C530" s="51" t="s">
        <v>552</v>
      </c>
      <c r="D530" s="12"/>
      <c r="E530" s="12"/>
    </row>
    <row r="531" spans="2:5">
      <c r="B531" s="16"/>
      <c r="C531" s="51" t="s">
        <v>553</v>
      </c>
      <c r="D531" s="12"/>
      <c r="E531" s="12"/>
    </row>
    <row r="532" spans="2:5">
      <c r="B532" s="16"/>
      <c r="C532" s="51" t="s">
        <v>554</v>
      </c>
      <c r="D532" s="12"/>
      <c r="E532" s="12"/>
    </row>
    <row r="533" spans="2:5">
      <c r="B533" s="16"/>
      <c r="C533" s="51" t="s">
        <v>555</v>
      </c>
      <c r="D533" s="12"/>
      <c r="E533" s="12"/>
    </row>
    <row r="534" spans="2:5">
      <c r="B534" s="16"/>
      <c r="C534" s="51" t="s">
        <v>556</v>
      </c>
      <c r="D534" s="12"/>
      <c r="E534" s="12"/>
    </row>
    <row r="535" spans="2:5">
      <c r="B535" s="16"/>
      <c r="C535" s="51" t="s">
        <v>557</v>
      </c>
      <c r="D535" s="12"/>
      <c r="E535" s="12"/>
    </row>
    <row r="536" spans="2:5">
      <c r="B536" s="16"/>
      <c r="C536" s="51" t="s">
        <v>558</v>
      </c>
      <c r="D536" s="12"/>
      <c r="E536" s="12"/>
    </row>
    <row r="537" spans="2:5">
      <c r="B537" s="16"/>
      <c r="C537" s="51" t="s">
        <v>559</v>
      </c>
      <c r="D537" s="12"/>
      <c r="E537" s="12"/>
    </row>
    <row r="538" spans="2:5">
      <c r="B538" s="16"/>
      <c r="C538" s="51" t="s">
        <v>560</v>
      </c>
      <c r="D538" s="12"/>
      <c r="E538" s="12">
        <v>56</v>
      </c>
    </row>
    <row r="539" spans="2:5">
      <c r="B539" s="52">
        <v>34</v>
      </c>
      <c r="C539" s="53" t="s">
        <v>33</v>
      </c>
      <c r="D539" s="54">
        <f>SUM(D540:D549)</f>
        <v>479</v>
      </c>
      <c r="E539" s="54">
        <f>SUM(E540:E549)</f>
        <v>0</v>
      </c>
    </row>
    <row r="540" spans="2:5">
      <c r="B540" s="16"/>
      <c r="C540" s="51" t="s">
        <v>561</v>
      </c>
      <c r="D540" s="12"/>
      <c r="E540" s="12"/>
    </row>
    <row r="541" spans="2:5">
      <c r="B541" s="16"/>
      <c r="C541" s="51" t="s">
        <v>562</v>
      </c>
      <c r="D541" s="12"/>
      <c r="E541" s="12"/>
    </row>
    <row r="542" spans="2:5">
      <c r="B542" s="16"/>
      <c r="C542" s="51" t="s">
        <v>563</v>
      </c>
      <c r="D542" s="12"/>
      <c r="E542" s="12"/>
    </row>
    <row r="543" spans="2:5">
      <c r="B543" s="16"/>
      <c r="C543" s="51" t="s">
        <v>564</v>
      </c>
      <c r="D543" s="12"/>
      <c r="E543" s="12"/>
    </row>
    <row r="544" spans="2:5">
      <c r="B544" s="16"/>
      <c r="C544" s="51" t="s">
        <v>565</v>
      </c>
      <c r="D544" s="12">
        <v>479</v>
      </c>
      <c r="E544" s="12"/>
    </row>
    <row r="545" spans="2:5">
      <c r="B545" s="16"/>
      <c r="C545" s="51" t="s">
        <v>566</v>
      </c>
      <c r="D545" s="12"/>
      <c r="E545" s="12"/>
    </row>
    <row r="546" spans="2:5">
      <c r="B546" s="16"/>
      <c r="C546" s="51" t="s">
        <v>567</v>
      </c>
      <c r="D546" s="12"/>
      <c r="E546" s="12"/>
    </row>
    <row r="547" spans="2:5">
      <c r="B547" s="16"/>
      <c r="C547" s="51" t="s">
        <v>568</v>
      </c>
      <c r="D547" s="12"/>
      <c r="E547" s="12"/>
    </row>
    <row r="548" spans="2:5">
      <c r="B548" s="16"/>
      <c r="C548" s="51" t="s">
        <v>578</v>
      </c>
      <c r="D548" s="12"/>
      <c r="E548" s="12"/>
    </row>
    <row r="549" spans="2:5">
      <c r="B549" s="16"/>
      <c r="C549" s="51" t="s">
        <v>572</v>
      </c>
      <c r="D549" s="12"/>
      <c r="E549" s="12"/>
    </row>
  </sheetData>
  <mergeCells count="1">
    <mergeCell ref="D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E549"/>
  <sheetViews>
    <sheetView zoomScale="120" zoomScaleNormal="12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15" sqref="C15"/>
    </sheetView>
  </sheetViews>
  <sheetFormatPr defaultRowHeight="15"/>
  <cols>
    <col min="2" max="2" width="6.5703125" customWidth="1"/>
    <col min="3" max="3" width="42.28515625" bestFit="1" customWidth="1"/>
  </cols>
  <sheetData>
    <row r="1" spans="2:5" ht="15" customHeight="1"/>
    <row r="3" spans="2:5" ht="15" customHeight="1">
      <c r="B3" s="13" t="s">
        <v>34</v>
      </c>
      <c r="C3" s="14" t="s">
        <v>35</v>
      </c>
      <c r="D3" s="80" t="s">
        <v>569</v>
      </c>
      <c r="E3" s="81"/>
    </row>
    <row r="4" spans="2:5" ht="15" customHeight="1">
      <c r="B4" s="13"/>
      <c r="C4" s="14"/>
      <c r="D4" s="12" t="s">
        <v>38</v>
      </c>
      <c r="E4" s="12" t="s">
        <v>39</v>
      </c>
    </row>
    <row r="5" spans="2:5" ht="15" customHeight="1">
      <c r="B5" s="52">
        <v>1</v>
      </c>
      <c r="C5" s="53" t="s">
        <v>0</v>
      </c>
      <c r="D5" s="54">
        <f t="shared" ref="D5:E5" si="0">SUM(D6:D28)</f>
        <v>0</v>
      </c>
      <c r="E5" s="54">
        <f t="shared" si="0"/>
        <v>0</v>
      </c>
    </row>
    <row r="6" spans="2:5">
      <c r="B6" s="16"/>
      <c r="C6" s="51" t="s">
        <v>60</v>
      </c>
      <c r="D6" s="12"/>
      <c r="E6" s="12"/>
    </row>
    <row r="7" spans="2:5" ht="15" customHeight="1">
      <c r="B7" s="16"/>
      <c r="C7" s="51" t="s">
        <v>61</v>
      </c>
      <c r="D7" s="12"/>
      <c r="E7" s="12"/>
    </row>
    <row r="8" spans="2:5" ht="15" customHeight="1">
      <c r="B8" s="16"/>
      <c r="C8" s="51" t="s">
        <v>62</v>
      </c>
      <c r="D8" s="12"/>
      <c r="E8" s="12"/>
    </row>
    <row r="9" spans="2:5" ht="15" customHeight="1">
      <c r="B9" s="16"/>
      <c r="C9" s="51" t="s">
        <v>63</v>
      </c>
      <c r="D9" s="12"/>
      <c r="E9" s="12"/>
    </row>
    <row r="10" spans="2:5">
      <c r="B10" s="16"/>
      <c r="C10" s="51" t="s">
        <v>64</v>
      </c>
      <c r="D10" s="12"/>
      <c r="E10" s="12"/>
    </row>
    <row r="11" spans="2:5" ht="15" customHeight="1">
      <c r="B11" s="16"/>
      <c r="C11" s="51" t="s">
        <v>65</v>
      </c>
      <c r="D11" s="12"/>
      <c r="E11" s="12"/>
    </row>
    <row r="12" spans="2:5" ht="15" customHeight="1">
      <c r="B12" s="16"/>
      <c r="C12" s="51" t="s">
        <v>66</v>
      </c>
      <c r="D12" s="12"/>
      <c r="E12" s="12"/>
    </row>
    <row r="13" spans="2:5" ht="15" customHeight="1">
      <c r="B13" s="16"/>
      <c r="C13" s="51" t="s">
        <v>67</v>
      </c>
      <c r="D13" s="12"/>
      <c r="E13" s="12"/>
    </row>
    <row r="14" spans="2:5" ht="15" customHeight="1">
      <c r="B14" s="16"/>
      <c r="C14" s="51" t="s">
        <v>68</v>
      </c>
      <c r="D14" s="12"/>
      <c r="E14" s="12"/>
    </row>
    <row r="15" spans="2:5" ht="15" customHeight="1">
      <c r="B15" s="16"/>
      <c r="C15" s="51" t="s">
        <v>69</v>
      </c>
      <c r="D15" s="12"/>
      <c r="E15" s="12"/>
    </row>
    <row r="16" spans="2:5" ht="15" customHeight="1">
      <c r="B16" s="16"/>
      <c r="C16" s="51" t="s">
        <v>70</v>
      </c>
      <c r="D16" s="12"/>
      <c r="E16" s="12"/>
    </row>
    <row r="17" spans="2:5" ht="15" customHeight="1">
      <c r="B17" s="16"/>
      <c r="C17" s="51" t="s">
        <v>71</v>
      </c>
      <c r="D17" s="12"/>
      <c r="E17" s="12"/>
    </row>
    <row r="18" spans="2:5" ht="15" customHeight="1">
      <c r="B18" s="16"/>
      <c r="C18" s="51" t="s">
        <v>72</v>
      </c>
      <c r="D18" s="12"/>
      <c r="E18" s="12"/>
    </row>
    <row r="19" spans="2:5">
      <c r="B19" s="16"/>
      <c r="C19" s="51" t="s">
        <v>73</v>
      </c>
      <c r="D19" s="12"/>
      <c r="E19" s="12"/>
    </row>
    <row r="20" spans="2:5">
      <c r="B20" s="16"/>
      <c r="C20" s="51" t="s">
        <v>74</v>
      </c>
      <c r="D20" s="12"/>
      <c r="E20" s="12"/>
    </row>
    <row r="21" spans="2:5" ht="15" customHeight="1">
      <c r="B21" s="16"/>
      <c r="C21" s="51" t="s">
        <v>75</v>
      </c>
      <c r="D21" s="12"/>
      <c r="E21" s="12"/>
    </row>
    <row r="22" spans="2:5">
      <c r="B22" s="16"/>
      <c r="C22" s="51" t="s">
        <v>76</v>
      </c>
      <c r="D22" s="12"/>
      <c r="E22" s="12"/>
    </row>
    <row r="23" spans="2:5">
      <c r="B23" s="16"/>
      <c r="C23" s="51" t="s">
        <v>77</v>
      </c>
      <c r="D23" s="12"/>
      <c r="E23" s="12"/>
    </row>
    <row r="24" spans="2:5" ht="15" customHeight="1">
      <c r="B24" s="16"/>
      <c r="C24" s="51" t="s">
        <v>78</v>
      </c>
      <c r="D24" s="12"/>
      <c r="E24" s="12"/>
    </row>
    <row r="25" spans="2:5">
      <c r="B25" s="16"/>
      <c r="C25" s="51" t="s">
        <v>79</v>
      </c>
      <c r="D25" s="12"/>
      <c r="E25" s="12"/>
    </row>
    <row r="26" spans="2:5" ht="15" customHeight="1">
      <c r="B26" s="16"/>
      <c r="C26" s="51" t="s">
        <v>80</v>
      </c>
      <c r="D26" s="12"/>
      <c r="E26" s="12"/>
    </row>
    <row r="27" spans="2:5" ht="15" customHeight="1">
      <c r="B27" s="16"/>
      <c r="C27" s="51" t="s">
        <v>81</v>
      </c>
      <c r="D27" s="12"/>
      <c r="E27" s="12"/>
    </row>
    <row r="28" spans="2:5">
      <c r="B28" s="16"/>
      <c r="C28" s="51" t="s">
        <v>82</v>
      </c>
      <c r="D28" s="12"/>
      <c r="E28" s="12"/>
    </row>
    <row r="29" spans="2:5">
      <c r="B29" s="52">
        <v>2</v>
      </c>
      <c r="C29" s="53" t="s">
        <v>1</v>
      </c>
      <c r="D29" s="54">
        <f t="shared" ref="D29:E29" si="1">SUM(D30:D62)</f>
        <v>0</v>
      </c>
      <c r="E29" s="54">
        <f t="shared" si="1"/>
        <v>0</v>
      </c>
    </row>
    <row r="30" spans="2:5" ht="15" customHeight="1">
      <c r="B30" s="16"/>
      <c r="C30" s="17" t="s">
        <v>83</v>
      </c>
      <c r="D30" s="12"/>
      <c r="E30" s="12"/>
    </row>
    <row r="31" spans="2:5">
      <c r="B31" s="16"/>
      <c r="C31" s="17" t="s">
        <v>84</v>
      </c>
      <c r="D31" s="12"/>
      <c r="E31" s="12"/>
    </row>
    <row r="32" spans="2:5">
      <c r="B32" s="16"/>
      <c r="C32" s="17" t="s">
        <v>85</v>
      </c>
      <c r="D32" s="12"/>
      <c r="E32" s="12"/>
    </row>
    <row r="33" spans="2:5" ht="15" customHeight="1">
      <c r="B33" s="16"/>
      <c r="C33" s="17" t="s">
        <v>86</v>
      </c>
      <c r="D33" s="12"/>
      <c r="E33" s="12"/>
    </row>
    <row r="34" spans="2:5" ht="15" customHeight="1">
      <c r="B34" s="16"/>
      <c r="C34" s="17" t="s">
        <v>87</v>
      </c>
      <c r="D34" s="12"/>
      <c r="E34" s="12"/>
    </row>
    <row r="35" spans="2:5" ht="15" customHeight="1">
      <c r="B35" s="16"/>
      <c r="C35" s="17" t="s">
        <v>88</v>
      </c>
      <c r="D35" s="12"/>
      <c r="E35" s="12"/>
    </row>
    <row r="36" spans="2:5">
      <c r="B36" s="16"/>
      <c r="C36" s="17" t="s">
        <v>89</v>
      </c>
      <c r="D36" s="12"/>
      <c r="E36" s="12"/>
    </row>
    <row r="37" spans="2:5">
      <c r="B37" s="16"/>
      <c r="C37" s="17" t="s">
        <v>90</v>
      </c>
      <c r="D37" s="12"/>
      <c r="E37" s="12"/>
    </row>
    <row r="38" spans="2:5" ht="15" customHeight="1">
      <c r="B38" s="16"/>
      <c r="C38" s="17" t="s">
        <v>91</v>
      </c>
      <c r="D38" s="12"/>
      <c r="E38" s="12"/>
    </row>
    <row r="39" spans="2:5">
      <c r="B39" s="16"/>
      <c r="C39" s="17" t="s">
        <v>92</v>
      </c>
      <c r="D39" s="12"/>
      <c r="E39" s="12"/>
    </row>
    <row r="40" spans="2:5">
      <c r="B40" s="16"/>
      <c r="C40" s="17" t="s">
        <v>93</v>
      </c>
      <c r="D40" s="12"/>
      <c r="E40" s="12"/>
    </row>
    <row r="41" spans="2:5">
      <c r="B41" s="16"/>
      <c r="C41" s="17" t="s">
        <v>94</v>
      </c>
      <c r="D41" s="12"/>
      <c r="E41" s="12"/>
    </row>
    <row r="42" spans="2:5">
      <c r="B42" s="16"/>
      <c r="C42" s="17" t="s">
        <v>95</v>
      </c>
      <c r="D42" s="12"/>
      <c r="E42" s="12"/>
    </row>
    <row r="43" spans="2:5">
      <c r="B43" s="16"/>
      <c r="C43" s="17" t="s">
        <v>96</v>
      </c>
      <c r="D43" s="12"/>
      <c r="E43" s="12"/>
    </row>
    <row r="44" spans="2:5">
      <c r="B44" s="16"/>
      <c r="C44" s="17" t="s">
        <v>97</v>
      </c>
      <c r="D44" s="12"/>
      <c r="E44" s="12"/>
    </row>
    <row r="45" spans="2:5">
      <c r="B45" s="16"/>
      <c r="C45" s="17" t="s">
        <v>98</v>
      </c>
      <c r="D45" s="12"/>
      <c r="E45" s="12"/>
    </row>
    <row r="46" spans="2:5">
      <c r="B46" s="16"/>
      <c r="C46" s="17" t="s">
        <v>99</v>
      </c>
      <c r="D46" s="12"/>
      <c r="E46" s="12"/>
    </row>
    <row r="47" spans="2:5">
      <c r="B47" s="16"/>
      <c r="C47" s="17" t="s">
        <v>100</v>
      </c>
      <c r="D47" s="12"/>
      <c r="E47" s="12"/>
    </row>
    <row r="48" spans="2:5">
      <c r="B48" s="16"/>
      <c r="C48" s="17" t="s">
        <v>101</v>
      </c>
      <c r="D48" s="12"/>
      <c r="E48" s="12"/>
    </row>
    <row r="49" spans="2:5">
      <c r="B49" s="16"/>
      <c r="C49" s="17" t="s">
        <v>102</v>
      </c>
      <c r="D49" s="12"/>
      <c r="E49" s="12"/>
    </row>
    <row r="50" spans="2:5">
      <c r="B50" s="16"/>
      <c r="C50" s="17" t="s">
        <v>103</v>
      </c>
      <c r="D50" s="12"/>
      <c r="E50" s="12"/>
    </row>
    <row r="51" spans="2:5">
      <c r="B51" s="16"/>
      <c r="C51" s="17" t="s">
        <v>104</v>
      </c>
      <c r="D51" s="12"/>
      <c r="E51" s="12"/>
    </row>
    <row r="52" spans="2:5">
      <c r="B52" s="16"/>
      <c r="C52" s="17" t="s">
        <v>105</v>
      </c>
      <c r="D52" s="12"/>
      <c r="E52" s="12"/>
    </row>
    <row r="53" spans="2:5">
      <c r="B53" s="16"/>
      <c r="C53" s="17" t="s">
        <v>106</v>
      </c>
      <c r="D53" s="12"/>
      <c r="E53" s="12"/>
    </row>
    <row r="54" spans="2:5">
      <c r="B54" s="16"/>
      <c r="C54" s="17" t="s">
        <v>107</v>
      </c>
      <c r="D54" s="12"/>
      <c r="E54" s="12"/>
    </row>
    <row r="55" spans="2:5">
      <c r="B55" s="16"/>
      <c r="C55" s="17" t="s">
        <v>108</v>
      </c>
      <c r="D55" s="12"/>
      <c r="E55" s="12"/>
    </row>
    <row r="56" spans="2:5">
      <c r="B56" s="16"/>
      <c r="C56" s="17" t="s">
        <v>109</v>
      </c>
      <c r="D56" s="12"/>
      <c r="E56" s="12"/>
    </row>
    <row r="57" spans="2:5">
      <c r="B57" s="16"/>
      <c r="C57" s="17" t="s">
        <v>110</v>
      </c>
      <c r="D57" s="12"/>
      <c r="E57" s="12"/>
    </row>
    <row r="58" spans="2:5">
      <c r="B58" s="16"/>
      <c r="C58" s="17" t="s">
        <v>111</v>
      </c>
      <c r="D58" s="12"/>
      <c r="E58" s="12"/>
    </row>
    <row r="59" spans="2:5">
      <c r="B59" s="16"/>
      <c r="C59" s="17" t="s">
        <v>112</v>
      </c>
      <c r="D59" s="12"/>
      <c r="E59" s="12"/>
    </row>
    <row r="60" spans="2:5">
      <c r="B60" s="16"/>
      <c r="C60" s="17" t="s">
        <v>113</v>
      </c>
      <c r="D60" s="12"/>
      <c r="E60" s="12"/>
    </row>
    <row r="61" spans="2:5">
      <c r="B61" s="16"/>
      <c r="C61" s="17" t="s">
        <v>114</v>
      </c>
      <c r="D61" s="12"/>
      <c r="E61" s="12"/>
    </row>
    <row r="62" spans="2:5">
      <c r="B62" s="16"/>
      <c r="C62" s="17" t="s">
        <v>115</v>
      </c>
      <c r="D62" s="12"/>
      <c r="E62" s="12"/>
    </row>
    <row r="63" spans="2:5">
      <c r="B63" s="52">
        <v>3</v>
      </c>
      <c r="C63" s="53" t="s">
        <v>2</v>
      </c>
      <c r="D63" s="54">
        <f t="shared" ref="D63:E63" si="2">SUM(D64:D82)</f>
        <v>0</v>
      </c>
      <c r="E63" s="54">
        <f t="shared" si="2"/>
        <v>0</v>
      </c>
    </row>
    <row r="64" spans="2:5">
      <c r="B64" s="16"/>
      <c r="C64" s="51" t="s">
        <v>116</v>
      </c>
      <c r="D64" s="12"/>
      <c r="E64" s="12"/>
    </row>
    <row r="65" spans="2:5">
      <c r="B65" s="16"/>
      <c r="C65" s="51" t="s">
        <v>117</v>
      </c>
      <c r="D65" s="12"/>
      <c r="E65" s="12"/>
    </row>
    <row r="66" spans="2:5">
      <c r="B66" s="16"/>
      <c r="C66" s="51" t="s">
        <v>118</v>
      </c>
      <c r="D66" s="12"/>
      <c r="E66" s="12"/>
    </row>
    <row r="67" spans="2:5">
      <c r="B67" s="16"/>
      <c r="C67" s="17" t="s">
        <v>119</v>
      </c>
      <c r="D67" s="12"/>
      <c r="E67" s="12"/>
    </row>
    <row r="68" spans="2:5">
      <c r="B68" s="16"/>
      <c r="C68" s="51" t="s">
        <v>120</v>
      </c>
      <c r="D68" s="12"/>
      <c r="E68" s="12"/>
    </row>
    <row r="69" spans="2:5">
      <c r="B69" s="16"/>
      <c r="C69" s="51" t="s">
        <v>121</v>
      </c>
      <c r="D69" s="12"/>
      <c r="E69" s="12"/>
    </row>
    <row r="70" spans="2:5">
      <c r="B70" s="16"/>
      <c r="C70" s="17" t="s">
        <v>122</v>
      </c>
      <c r="D70" s="12"/>
      <c r="E70" s="12"/>
    </row>
    <row r="71" spans="2:5">
      <c r="B71" s="16"/>
      <c r="C71" s="17" t="s">
        <v>123</v>
      </c>
      <c r="D71" s="12"/>
      <c r="E71" s="12"/>
    </row>
    <row r="72" spans="2:5">
      <c r="B72" s="16"/>
      <c r="C72" s="51" t="s">
        <v>124</v>
      </c>
      <c r="D72" s="12"/>
      <c r="E72" s="12"/>
    </row>
    <row r="73" spans="2:5">
      <c r="B73" s="16"/>
      <c r="C73" s="51" t="s">
        <v>125</v>
      </c>
      <c r="D73" s="12"/>
      <c r="E73" s="12"/>
    </row>
    <row r="74" spans="2:5">
      <c r="B74" s="16"/>
      <c r="C74" s="51" t="s">
        <v>126</v>
      </c>
      <c r="D74" s="12"/>
      <c r="E74" s="12"/>
    </row>
    <row r="75" spans="2:5">
      <c r="B75" s="16"/>
      <c r="C75" s="51" t="s">
        <v>127</v>
      </c>
      <c r="D75" s="12"/>
      <c r="E75" s="12"/>
    </row>
    <row r="76" spans="2:5">
      <c r="B76" s="16"/>
      <c r="C76" s="51" t="s">
        <v>128</v>
      </c>
      <c r="D76" s="12"/>
      <c r="E76" s="12"/>
    </row>
    <row r="77" spans="2:5">
      <c r="B77" s="16"/>
      <c r="C77" s="51" t="s">
        <v>129</v>
      </c>
      <c r="D77" s="12"/>
      <c r="E77" s="12"/>
    </row>
    <row r="78" spans="2:5">
      <c r="B78" s="16"/>
      <c r="C78" s="51" t="s">
        <v>130</v>
      </c>
      <c r="D78" s="12"/>
      <c r="E78" s="12"/>
    </row>
    <row r="79" spans="2:5">
      <c r="B79" s="16"/>
      <c r="C79" s="51" t="s">
        <v>131</v>
      </c>
      <c r="D79" s="12"/>
      <c r="E79" s="12"/>
    </row>
    <row r="80" spans="2:5">
      <c r="B80" s="16"/>
      <c r="C80" s="51" t="s">
        <v>132</v>
      </c>
      <c r="D80" s="12"/>
      <c r="E80" s="12"/>
    </row>
    <row r="81" spans="2:5">
      <c r="B81" s="16"/>
      <c r="C81" s="51" t="s">
        <v>133</v>
      </c>
      <c r="D81" s="12"/>
      <c r="E81" s="12"/>
    </row>
    <row r="82" spans="2:5">
      <c r="B82" s="16"/>
      <c r="C82" s="51" t="s">
        <v>134</v>
      </c>
      <c r="D82" s="12"/>
      <c r="E82" s="12"/>
    </row>
    <row r="83" spans="2:5">
      <c r="B83" s="52">
        <v>4</v>
      </c>
      <c r="C83" s="53" t="s">
        <v>3</v>
      </c>
      <c r="D83" s="54">
        <f t="shared" ref="D83:E83" si="3">SUM(D84:D95)</f>
        <v>0</v>
      </c>
      <c r="E83" s="54">
        <f t="shared" si="3"/>
        <v>0</v>
      </c>
    </row>
    <row r="84" spans="2:5">
      <c r="B84" s="16"/>
      <c r="C84" s="51" t="s">
        <v>135</v>
      </c>
      <c r="D84" s="12"/>
      <c r="E84" s="12"/>
    </row>
    <row r="85" spans="2:5">
      <c r="B85" s="16"/>
      <c r="C85" s="51" t="s">
        <v>136</v>
      </c>
      <c r="D85" s="12"/>
      <c r="E85" s="12"/>
    </row>
    <row r="86" spans="2:5">
      <c r="B86" s="16"/>
      <c r="C86" s="51" t="s">
        <v>137</v>
      </c>
      <c r="D86" s="12"/>
      <c r="E86" s="12"/>
    </row>
    <row r="87" spans="2:5">
      <c r="B87" s="16"/>
      <c r="C87" s="51" t="s">
        <v>138</v>
      </c>
      <c r="D87" s="12"/>
      <c r="E87" s="12"/>
    </row>
    <row r="88" spans="2:5">
      <c r="B88" s="16"/>
      <c r="C88" s="51" t="s">
        <v>139</v>
      </c>
      <c r="D88" s="12"/>
      <c r="E88" s="12"/>
    </row>
    <row r="89" spans="2:5">
      <c r="B89" s="16"/>
      <c r="C89" s="51" t="s">
        <v>140</v>
      </c>
      <c r="D89" s="12"/>
      <c r="E89" s="12"/>
    </row>
    <row r="90" spans="2:5">
      <c r="B90" s="16"/>
      <c r="C90" s="51" t="s">
        <v>141</v>
      </c>
      <c r="D90" s="12"/>
      <c r="E90" s="12"/>
    </row>
    <row r="91" spans="2:5">
      <c r="B91" s="16"/>
      <c r="C91" s="51" t="s">
        <v>142</v>
      </c>
      <c r="D91" s="12"/>
      <c r="E91" s="12"/>
    </row>
    <row r="92" spans="2:5">
      <c r="B92" s="16"/>
      <c r="C92" s="51" t="s">
        <v>143</v>
      </c>
      <c r="D92" s="12"/>
      <c r="E92" s="12"/>
    </row>
    <row r="93" spans="2:5">
      <c r="B93" s="16"/>
      <c r="C93" s="51" t="s">
        <v>144</v>
      </c>
      <c r="D93" s="12"/>
      <c r="E93" s="12"/>
    </row>
    <row r="94" spans="2:5">
      <c r="B94" s="16"/>
      <c r="C94" s="51" t="s">
        <v>145</v>
      </c>
      <c r="D94" s="12"/>
      <c r="E94" s="12"/>
    </row>
    <row r="95" spans="2:5">
      <c r="B95" s="16"/>
      <c r="C95" s="51" t="s">
        <v>146</v>
      </c>
      <c r="D95" s="12"/>
      <c r="E95" s="12"/>
    </row>
    <row r="96" spans="2:5">
      <c r="B96" s="52">
        <v>5</v>
      </c>
      <c r="C96" s="53" t="s">
        <v>4</v>
      </c>
      <c r="D96" s="54">
        <f t="shared" ref="D96:E96" si="4">SUM(D97:D107)</f>
        <v>0</v>
      </c>
      <c r="E96" s="54">
        <f t="shared" si="4"/>
        <v>0</v>
      </c>
    </row>
    <row r="97" spans="2:5">
      <c r="B97" s="16"/>
      <c r="C97" s="51" t="s">
        <v>147</v>
      </c>
      <c r="D97" s="12"/>
      <c r="E97" s="12"/>
    </row>
    <row r="98" spans="2:5">
      <c r="B98" s="16"/>
      <c r="C98" s="51" t="s">
        <v>148</v>
      </c>
      <c r="D98" s="12"/>
      <c r="E98" s="12"/>
    </row>
    <row r="99" spans="2:5">
      <c r="B99" s="16"/>
      <c r="C99" s="51" t="s">
        <v>149</v>
      </c>
      <c r="D99" s="12"/>
      <c r="E99" s="12"/>
    </row>
    <row r="100" spans="2:5">
      <c r="B100" s="16"/>
      <c r="C100" s="51" t="s">
        <v>150</v>
      </c>
      <c r="D100" s="12"/>
      <c r="E100" s="12"/>
    </row>
    <row r="101" spans="2:5">
      <c r="B101" s="16"/>
      <c r="C101" s="51" t="s">
        <v>151</v>
      </c>
      <c r="D101" s="12"/>
      <c r="E101" s="12"/>
    </row>
    <row r="102" spans="2:5">
      <c r="B102" s="16"/>
      <c r="C102" s="51" t="s">
        <v>152</v>
      </c>
      <c r="D102" s="12"/>
      <c r="E102" s="12"/>
    </row>
    <row r="103" spans="2:5">
      <c r="B103" s="16"/>
      <c r="C103" s="51" t="s">
        <v>153</v>
      </c>
      <c r="D103" s="12"/>
      <c r="E103" s="12"/>
    </row>
    <row r="104" spans="2:5">
      <c r="B104" s="16"/>
      <c r="C104" s="51" t="s">
        <v>154</v>
      </c>
      <c r="D104" s="12"/>
      <c r="E104" s="12"/>
    </row>
    <row r="105" spans="2:5">
      <c r="B105" s="16"/>
      <c r="C105" s="51" t="s">
        <v>155</v>
      </c>
      <c r="D105" s="12"/>
      <c r="E105" s="12"/>
    </row>
    <row r="106" spans="2:5">
      <c r="B106" s="16"/>
      <c r="C106" s="51" t="s">
        <v>156</v>
      </c>
      <c r="D106" s="12"/>
      <c r="E106" s="12"/>
    </row>
    <row r="107" spans="2:5">
      <c r="B107" s="16"/>
      <c r="C107" s="51" t="s">
        <v>157</v>
      </c>
      <c r="D107" s="12"/>
      <c r="E107" s="12"/>
    </row>
    <row r="108" spans="2:5">
      <c r="B108" s="52">
        <v>6</v>
      </c>
      <c r="C108" s="53" t="s">
        <v>5</v>
      </c>
      <c r="D108" s="54">
        <f t="shared" ref="D108:E108" si="5">SUM(D109:D125)</f>
        <v>0</v>
      </c>
      <c r="E108" s="54">
        <f t="shared" si="5"/>
        <v>0</v>
      </c>
    </row>
    <row r="109" spans="2:5">
      <c r="B109" s="16"/>
      <c r="C109" s="51" t="s">
        <v>158</v>
      </c>
      <c r="D109" s="12"/>
      <c r="E109" s="12"/>
    </row>
    <row r="110" spans="2:5">
      <c r="B110" s="16"/>
      <c r="C110" s="51" t="s">
        <v>159</v>
      </c>
      <c r="D110" s="12"/>
      <c r="E110" s="12"/>
    </row>
    <row r="111" spans="2:5">
      <c r="B111" s="16"/>
      <c r="C111" s="51" t="s">
        <v>160</v>
      </c>
      <c r="D111" s="12"/>
      <c r="E111" s="12"/>
    </row>
    <row r="112" spans="2:5">
      <c r="B112" s="16"/>
      <c r="C112" s="51" t="s">
        <v>161</v>
      </c>
      <c r="D112" s="12"/>
      <c r="E112" s="12"/>
    </row>
    <row r="113" spans="2:5">
      <c r="B113" s="16"/>
      <c r="C113" s="51" t="s">
        <v>162</v>
      </c>
      <c r="D113" s="12"/>
      <c r="E113" s="12"/>
    </row>
    <row r="114" spans="2:5">
      <c r="B114" s="16"/>
      <c r="C114" s="51" t="s">
        <v>163</v>
      </c>
      <c r="D114" s="12"/>
      <c r="E114" s="12"/>
    </row>
    <row r="115" spans="2:5">
      <c r="B115" s="16"/>
      <c r="C115" s="51" t="s">
        <v>164</v>
      </c>
      <c r="D115" s="12"/>
      <c r="E115" s="12"/>
    </row>
    <row r="116" spans="2:5">
      <c r="B116" s="16"/>
      <c r="C116" s="51" t="s">
        <v>165</v>
      </c>
      <c r="D116" s="12"/>
      <c r="E116" s="12"/>
    </row>
    <row r="117" spans="2:5">
      <c r="B117" s="16"/>
      <c r="C117" s="51" t="s">
        <v>166</v>
      </c>
      <c r="D117" s="12"/>
      <c r="E117" s="12"/>
    </row>
    <row r="118" spans="2:5">
      <c r="B118" s="16"/>
      <c r="C118" s="51" t="s">
        <v>167</v>
      </c>
      <c r="D118" s="12"/>
      <c r="E118" s="12"/>
    </row>
    <row r="119" spans="2:5">
      <c r="B119" s="16"/>
      <c r="C119" s="51" t="s">
        <v>168</v>
      </c>
      <c r="D119" s="12"/>
      <c r="E119" s="12"/>
    </row>
    <row r="120" spans="2:5">
      <c r="B120" s="16"/>
      <c r="C120" s="51" t="s">
        <v>169</v>
      </c>
      <c r="D120" s="12"/>
      <c r="E120" s="12"/>
    </row>
    <row r="121" spans="2:5">
      <c r="B121" s="16"/>
      <c r="C121" s="51" t="s">
        <v>170</v>
      </c>
      <c r="D121" s="12"/>
      <c r="E121" s="12"/>
    </row>
    <row r="122" spans="2:5">
      <c r="B122" s="16"/>
      <c r="C122" s="51" t="s">
        <v>171</v>
      </c>
      <c r="D122" s="12"/>
      <c r="E122" s="12"/>
    </row>
    <row r="123" spans="2:5">
      <c r="B123" s="16"/>
      <c r="C123" s="51" t="s">
        <v>172</v>
      </c>
      <c r="D123" s="12"/>
      <c r="E123" s="12"/>
    </row>
    <row r="124" spans="2:5">
      <c r="B124" s="16"/>
      <c r="C124" s="51" t="s">
        <v>173</v>
      </c>
      <c r="D124" s="12"/>
      <c r="E124" s="12"/>
    </row>
    <row r="125" spans="2:5">
      <c r="B125" s="16"/>
      <c r="C125" s="51" t="s">
        <v>174</v>
      </c>
      <c r="D125" s="12"/>
      <c r="E125" s="12"/>
    </row>
    <row r="126" spans="2:5">
      <c r="B126" s="52">
        <v>7</v>
      </c>
      <c r="C126" s="53" t="s">
        <v>6</v>
      </c>
      <c r="D126" s="54">
        <f t="shared" ref="D126:E126" si="6">SUM(D127:D136)</f>
        <v>0</v>
      </c>
      <c r="E126" s="54">
        <f t="shared" si="6"/>
        <v>0</v>
      </c>
    </row>
    <row r="127" spans="2:5">
      <c r="B127" s="16"/>
      <c r="C127" s="51" t="s">
        <v>184</v>
      </c>
      <c r="D127" s="12"/>
      <c r="E127" s="12"/>
    </row>
    <row r="128" spans="2:5">
      <c r="B128" s="16"/>
      <c r="C128" s="51" t="s">
        <v>175</v>
      </c>
      <c r="D128" s="12"/>
      <c r="E128" s="12"/>
    </row>
    <row r="129" spans="2:5">
      <c r="B129" s="16"/>
      <c r="C129" s="51" t="s">
        <v>176</v>
      </c>
      <c r="D129" s="12"/>
      <c r="E129" s="12"/>
    </row>
    <row r="130" spans="2:5">
      <c r="B130" s="16"/>
      <c r="C130" s="51" t="s">
        <v>177</v>
      </c>
      <c r="D130" s="12"/>
      <c r="E130" s="12"/>
    </row>
    <row r="131" spans="2:5">
      <c r="B131" s="16"/>
      <c r="C131" s="51" t="s">
        <v>178</v>
      </c>
      <c r="D131" s="12"/>
      <c r="E131" s="12"/>
    </row>
    <row r="132" spans="2:5">
      <c r="B132" s="16"/>
      <c r="C132" s="51" t="s">
        <v>179</v>
      </c>
      <c r="D132" s="12"/>
      <c r="E132" s="12"/>
    </row>
    <row r="133" spans="2:5">
      <c r="B133" s="16"/>
      <c r="C133" s="51" t="s">
        <v>180</v>
      </c>
      <c r="D133" s="12"/>
      <c r="E133" s="12"/>
    </row>
    <row r="134" spans="2:5">
      <c r="B134" s="16"/>
      <c r="C134" s="51" t="s">
        <v>181</v>
      </c>
      <c r="D134" s="12"/>
      <c r="E134" s="12"/>
    </row>
    <row r="135" spans="2:5">
      <c r="B135" s="16"/>
      <c r="C135" s="51" t="s">
        <v>182</v>
      </c>
      <c r="D135" s="12"/>
      <c r="E135" s="12"/>
    </row>
    <row r="136" spans="2:5">
      <c r="B136" s="16"/>
      <c r="C136" s="51" t="s">
        <v>183</v>
      </c>
      <c r="D136" s="12"/>
      <c r="E136" s="12"/>
    </row>
    <row r="137" spans="2:5">
      <c r="B137" s="52">
        <v>8</v>
      </c>
      <c r="C137" s="53" t="s">
        <v>7</v>
      </c>
      <c r="D137" s="54">
        <f t="shared" ref="D137:E137" si="7">SUM(D138:D152)</f>
        <v>0</v>
      </c>
      <c r="E137" s="54">
        <f t="shared" si="7"/>
        <v>0</v>
      </c>
    </row>
    <row r="138" spans="2:5">
      <c r="B138" s="16"/>
      <c r="C138" s="51" t="s">
        <v>185</v>
      </c>
      <c r="D138" s="12"/>
      <c r="E138" s="12"/>
    </row>
    <row r="139" spans="2:5">
      <c r="B139" s="16"/>
      <c r="C139" s="51" t="s">
        <v>186</v>
      </c>
      <c r="D139" s="12"/>
      <c r="E139" s="12"/>
    </row>
    <row r="140" spans="2:5">
      <c r="B140" s="16"/>
      <c r="C140" s="51" t="s">
        <v>187</v>
      </c>
      <c r="D140" s="12"/>
      <c r="E140" s="12"/>
    </row>
    <row r="141" spans="2:5">
      <c r="B141" s="16"/>
      <c r="C141" s="51" t="s">
        <v>188</v>
      </c>
      <c r="D141" s="12"/>
      <c r="E141" s="12"/>
    </row>
    <row r="142" spans="2:5">
      <c r="B142" s="16"/>
      <c r="C142" s="51" t="s">
        <v>189</v>
      </c>
      <c r="D142" s="12"/>
      <c r="E142" s="12"/>
    </row>
    <row r="143" spans="2:5">
      <c r="B143" s="16"/>
      <c r="C143" s="51" t="s">
        <v>190</v>
      </c>
      <c r="D143" s="12"/>
      <c r="E143" s="12"/>
    </row>
    <row r="144" spans="2:5">
      <c r="B144" s="16"/>
      <c r="C144" s="51" t="s">
        <v>191</v>
      </c>
      <c r="D144" s="12"/>
      <c r="E144" s="12"/>
    </row>
    <row r="145" spans="2:5">
      <c r="B145" s="16"/>
      <c r="C145" s="51" t="s">
        <v>192</v>
      </c>
      <c r="D145" s="12"/>
      <c r="E145" s="12"/>
    </row>
    <row r="146" spans="2:5">
      <c r="B146" s="16"/>
      <c r="C146" s="51" t="s">
        <v>193</v>
      </c>
      <c r="D146" s="12"/>
      <c r="E146" s="12"/>
    </row>
    <row r="147" spans="2:5">
      <c r="B147" s="16"/>
      <c r="C147" s="51" t="s">
        <v>194</v>
      </c>
      <c r="D147" s="12"/>
      <c r="E147" s="12"/>
    </row>
    <row r="148" spans="2:5">
      <c r="B148" s="16"/>
      <c r="C148" s="51" t="s">
        <v>195</v>
      </c>
      <c r="D148" s="12"/>
      <c r="E148" s="12"/>
    </row>
    <row r="149" spans="2:5">
      <c r="B149" s="16"/>
      <c r="C149" s="51" t="s">
        <v>196</v>
      </c>
      <c r="D149" s="12"/>
      <c r="E149" s="12"/>
    </row>
    <row r="150" spans="2:5">
      <c r="B150" s="16"/>
      <c r="C150" s="51" t="s">
        <v>197</v>
      </c>
      <c r="D150" s="12"/>
      <c r="E150" s="12"/>
    </row>
    <row r="151" spans="2:5">
      <c r="B151" s="16"/>
      <c r="C151" s="51" t="s">
        <v>198</v>
      </c>
      <c r="D151" s="12"/>
      <c r="E151" s="12"/>
    </row>
    <row r="152" spans="2:5">
      <c r="B152" s="16"/>
      <c r="C152" s="51" t="s">
        <v>199</v>
      </c>
      <c r="D152" s="12"/>
      <c r="E152" s="12"/>
    </row>
    <row r="153" spans="2:5">
      <c r="B153" s="52">
        <v>9</v>
      </c>
      <c r="C153" s="53" t="s">
        <v>8</v>
      </c>
      <c r="D153" s="54">
        <f t="shared" ref="D153:E153" si="8">SUM(D154:D160)</f>
        <v>0</v>
      </c>
      <c r="E153" s="54">
        <f t="shared" si="8"/>
        <v>0</v>
      </c>
    </row>
    <row r="154" spans="2:5">
      <c r="B154" s="16"/>
      <c r="C154" s="51" t="s">
        <v>200</v>
      </c>
      <c r="D154" s="12"/>
      <c r="E154" s="12"/>
    </row>
    <row r="155" spans="2:5">
      <c r="B155" s="16"/>
      <c r="C155" s="51" t="s">
        <v>201</v>
      </c>
      <c r="D155" s="12"/>
      <c r="E155" s="12"/>
    </row>
    <row r="156" spans="2:5">
      <c r="B156" s="16"/>
      <c r="C156" s="51" t="s">
        <v>202</v>
      </c>
      <c r="D156" s="12"/>
      <c r="E156" s="12"/>
    </row>
    <row r="157" spans="2:5">
      <c r="B157" s="16"/>
      <c r="C157" s="51" t="s">
        <v>203</v>
      </c>
      <c r="D157" s="12"/>
      <c r="E157" s="12"/>
    </row>
    <row r="158" spans="2:5">
      <c r="B158" s="16"/>
      <c r="C158" s="51" t="s">
        <v>204</v>
      </c>
      <c r="D158" s="12"/>
      <c r="E158" s="12"/>
    </row>
    <row r="159" spans="2:5">
      <c r="B159" s="16"/>
      <c r="C159" s="51" t="s">
        <v>205</v>
      </c>
      <c r="D159" s="12"/>
      <c r="E159" s="12"/>
    </row>
    <row r="160" spans="2:5">
      <c r="B160" s="16"/>
      <c r="C160" s="51" t="s">
        <v>206</v>
      </c>
      <c r="D160" s="12"/>
      <c r="E160" s="12"/>
    </row>
    <row r="161" spans="2:5">
      <c r="B161" s="52">
        <v>10</v>
      </c>
      <c r="C161" s="53" t="s">
        <v>9</v>
      </c>
      <c r="D161" s="54">
        <f t="shared" ref="D161:E161" si="9">SUM(D162:D168)</f>
        <v>0</v>
      </c>
      <c r="E161" s="54">
        <f t="shared" si="9"/>
        <v>0</v>
      </c>
    </row>
    <row r="162" spans="2:5">
      <c r="B162" s="16"/>
      <c r="C162" s="51" t="s">
        <v>207</v>
      </c>
      <c r="D162" s="12"/>
      <c r="E162" s="12"/>
    </row>
    <row r="163" spans="2:5">
      <c r="B163" s="16"/>
      <c r="C163" s="51" t="s">
        <v>208</v>
      </c>
      <c r="D163" s="12"/>
      <c r="E163" s="12"/>
    </row>
    <row r="164" spans="2:5">
      <c r="B164" s="16"/>
      <c r="C164" s="51" t="s">
        <v>209</v>
      </c>
      <c r="D164" s="12"/>
      <c r="E164" s="12"/>
    </row>
    <row r="165" spans="2:5">
      <c r="B165" s="16"/>
      <c r="C165" s="51" t="s">
        <v>210</v>
      </c>
      <c r="D165" s="12"/>
      <c r="E165" s="12"/>
    </row>
    <row r="166" spans="2:5">
      <c r="B166" s="16"/>
      <c r="C166" s="51" t="s">
        <v>211</v>
      </c>
      <c r="D166" s="12"/>
      <c r="E166" s="12"/>
    </row>
    <row r="167" spans="2:5">
      <c r="B167" s="16"/>
      <c r="C167" s="51" t="s">
        <v>212</v>
      </c>
      <c r="D167" s="12"/>
      <c r="E167" s="12"/>
    </row>
    <row r="168" spans="2:5">
      <c r="B168" s="16"/>
      <c r="C168" s="51" t="s">
        <v>213</v>
      </c>
      <c r="D168" s="12"/>
      <c r="E168" s="12"/>
    </row>
    <row r="169" spans="2:5">
      <c r="B169" s="52">
        <v>11</v>
      </c>
      <c r="C169" s="53" t="s">
        <v>10</v>
      </c>
      <c r="D169" s="54">
        <f t="shared" ref="D169:E169" si="10">SUM(D170:D174)</f>
        <v>0</v>
      </c>
      <c r="E169" s="54">
        <f t="shared" si="10"/>
        <v>0</v>
      </c>
    </row>
    <row r="170" spans="2:5">
      <c r="B170" s="16"/>
      <c r="C170" s="51" t="s">
        <v>214</v>
      </c>
      <c r="D170" s="12"/>
      <c r="E170" s="12"/>
    </row>
    <row r="171" spans="2:5">
      <c r="B171" s="16"/>
      <c r="C171" s="51" t="s">
        <v>215</v>
      </c>
      <c r="D171" s="12"/>
      <c r="E171" s="12"/>
    </row>
    <row r="172" spans="2:5">
      <c r="B172" s="16"/>
      <c r="C172" s="51" t="s">
        <v>216</v>
      </c>
      <c r="D172" s="12"/>
      <c r="E172" s="12"/>
    </row>
    <row r="173" spans="2:5">
      <c r="B173" s="16"/>
      <c r="C173" s="51" t="s">
        <v>217</v>
      </c>
      <c r="D173" s="12"/>
      <c r="E173" s="12"/>
    </row>
    <row r="174" spans="2:5">
      <c r="B174" s="16"/>
      <c r="C174" s="51" t="s">
        <v>218</v>
      </c>
      <c r="D174" s="12"/>
      <c r="E174" s="12"/>
    </row>
    <row r="175" spans="2:5">
      <c r="B175" s="52">
        <v>12</v>
      </c>
      <c r="C175" s="53" t="s">
        <v>11</v>
      </c>
      <c r="D175" s="54">
        <f t="shared" ref="D175:E175" si="11">SUM(D176:D202)</f>
        <v>0</v>
      </c>
      <c r="E175" s="54">
        <f t="shared" si="11"/>
        <v>0</v>
      </c>
    </row>
    <row r="176" spans="2:5">
      <c r="B176" s="16"/>
      <c r="C176" s="51" t="s">
        <v>219</v>
      </c>
      <c r="D176" s="12"/>
      <c r="E176" s="12"/>
    </row>
    <row r="177" spans="2:5">
      <c r="B177" s="16"/>
      <c r="C177" s="51" t="s">
        <v>220</v>
      </c>
      <c r="D177" s="12"/>
      <c r="E177" s="12"/>
    </row>
    <row r="178" spans="2:5">
      <c r="B178" s="16"/>
      <c r="C178" s="51" t="s">
        <v>221</v>
      </c>
      <c r="D178" s="12"/>
      <c r="E178" s="12"/>
    </row>
    <row r="179" spans="2:5">
      <c r="B179" s="16"/>
      <c r="C179" s="51" t="s">
        <v>222</v>
      </c>
      <c r="D179" s="12"/>
      <c r="E179" s="12"/>
    </row>
    <row r="180" spans="2:5">
      <c r="B180" s="16"/>
      <c r="C180" s="51" t="s">
        <v>223</v>
      </c>
      <c r="D180" s="12"/>
      <c r="E180" s="12"/>
    </row>
    <row r="181" spans="2:5">
      <c r="B181" s="16"/>
      <c r="C181" s="51" t="s">
        <v>224</v>
      </c>
      <c r="D181" s="12"/>
      <c r="E181" s="12"/>
    </row>
    <row r="182" spans="2:5">
      <c r="B182" s="16"/>
      <c r="C182" s="51" t="s">
        <v>225</v>
      </c>
      <c r="D182" s="12"/>
      <c r="E182" s="12"/>
    </row>
    <row r="183" spans="2:5">
      <c r="B183" s="16"/>
      <c r="C183" s="51" t="s">
        <v>226</v>
      </c>
      <c r="D183" s="12"/>
      <c r="E183" s="12"/>
    </row>
    <row r="184" spans="2:5">
      <c r="B184" s="16"/>
      <c r="C184" s="51" t="s">
        <v>227</v>
      </c>
      <c r="D184" s="12"/>
      <c r="E184" s="12"/>
    </row>
    <row r="185" spans="2:5">
      <c r="B185" s="16"/>
      <c r="C185" s="51" t="s">
        <v>228</v>
      </c>
      <c r="D185" s="12"/>
      <c r="E185" s="12"/>
    </row>
    <row r="186" spans="2:5">
      <c r="B186" s="16"/>
      <c r="C186" s="51" t="s">
        <v>229</v>
      </c>
      <c r="D186" s="12"/>
      <c r="E186" s="12"/>
    </row>
    <row r="187" spans="2:5">
      <c r="B187" s="16"/>
      <c r="C187" s="51" t="s">
        <v>230</v>
      </c>
      <c r="D187" s="12"/>
      <c r="E187" s="12"/>
    </row>
    <row r="188" spans="2:5">
      <c r="B188" s="16"/>
      <c r="C188" s="51" t="s">
        <v>231</v>
      </c>
      <c r="D188" s="12"/>
      <c r="E188" s="12"/>
    </row>
    <row r="189" spans="2:5">
      <c r="B189" s="16"/>
      <c r="C189" s="51" t="s">
        <v>232</v>
      </c>
      <c r="D189" s="12"/>
      <c r="E189" s="12"/>
    </row>
    <row r="190" spans="2:5">
      <c r="B190" s="16"/>
      <c r="C190" s="51" t="s">
        <v>233</v>
      </c>
      <c r="D190" s="12"/>
      <c r="E190" s="12"/>
    </row>
    <row r="191" spans="2:5">
      <c r="B191" s="16"/>
      <c r="C191" s="51" t="s">
        <v>234</v>
      </c>
      <c r="D191" s="12"/>
      <c r="E191" s="12"/>
    </row>
    <row r="192" spans="2:5">
      <c r="B192" s="16"/>
      <c r="C192" s="51" t="s">
        <v>235</v>
      </c>
      <c r="D192" s="12"/>
      <c r="E192" s="12"/>
    </row>
    <row r="193" spans="2:5">
      <c r="B193" s="16"/>
      <c r="C193" s="51" t="s">
        <v>236</v>
      </c>
      <c r="D193" s="12"/>
      <c r="E193" s="12"/>
    </row>
    <row r="194" spans="2:5">
      <c r="B194" s="16"/>
      <c r="C194" s="51" t="s">
        <v>237</v>
      </c>
      <c r="D194" s="12"/>
      <c r="E194" s="12"/>
    </row>
    <row r="195" spans="2:5">
      <c r="B195" s="16"/>
      <c r="C195" s="51" t="s">
        <v>238</v>
      </c>
      <c r="D195" s="12"/>
      <c r="E195" s="12"/>
    </row>
    <row r="196" spans="2:5">
      <c r="B196" s="16"/>
      <c r="C196" s="51" t="s">
        <v>239</v>
      </c>
      <c r="D196" s="12"/>
      <c r="E196" s="12"/>
    </row>
    <row r="197" spans="2:5">
      <c r="B197" s="16"/>
      <c r="C197" s="51" t="s">
        <v>240</v>
      </c>
      <c r="D197" s="12"/>
      <c r="E197" s="12"/>
    </row>
    <row r="198" spans="2:5">
      <c r="B198" s="16"/>
      <c r="C198" s="51" t="s">
        <v>241</v>
      </c>
      <c r="D198" s="12"/>
      <c r="E198" s="12"/>
    </row>
    <row r="199" spans="2:5">
      <c r="B199" s="16"/>
      <c r="C199" s="51" t="s">
        <v>242</v>
      </c>
      <c r="D199" s="12"/>
      <c r="E199" s="12"/>
    </row>
    <row r="200" spans="2:5">
      <c r="B200" s="16"/>
      <c r="C200" s="51" t="s">
        <v>243</v>
      </c>
      <c r="D200" s="12"/>
      <c r="E200" s="12"/>
    </row>
    <row r="201" spans="2:5">
      <c r="B201" s="16"/>
      <c r="C201" s="51" t="s">
        <v>244</v>
      </c>
      <c r="D201" s="12"/>
      <c r="E201" s="12"/>
    </row>
    <row r="202" spans="2:5">
      <c r="B202" s="16"/>
      <c r="C202" s="51" t="s">
        <v>245</v>
      </c>
      <c r="D202" s="12"/>
      <c r="E202" s="12"/>
    </row>
    <row r="203" spans="2:5">
      <c r="B203" s="52">
        <v>13</v>
      </c>
      <c r="C203" s="53" t="s">
        <v>12</v>
      </c>
      <c r="D203" s="54">
        <f t="shared" ref="D203:E203" si="12">SUM(D204:D238)</f>
        <v>0</v>
      </c>
      <c r="E203" s="54">
        <f t="shared" si="12"/>
        <v>0</v>
      </c>
    </row>
    <row r="204" spans="2:5">
      <c r="B204" s="16"/>
      <c r="C204" s="17" t="s">
        <v>246</v>
      </c>
      <c r="D204" s="12"/>
      <c r="E204" s="12"/>
    </row>
    <row r="205" spans="2:5">
      <c r="B205" s="16"/>
      <c r="C205" s="17" t="s">
        <v>247</v>
      </c>
      <c r="D205" s="12"/>
      <c r="E205" s="12"/>
    </row>
    <row r="206" spans="2:5">
      <c r="B206" s="16"/>
      <c r="C206" s="17" t="s">
        <v>248</v>
      </c>
      <c r="D206" s="12"/>
      <c r="E206" s="12"/>
    </row>
    <row r="207" spans="2:5">
      <c r="B207" s="16"/>
      <c r="C207" s="17" t="s">
        <v>249</v>
      </c>
      <c r="D207" s="12"/>
      <c r="E207" s="12"/>
    </row>
    <row r="208" spans="2:5">
      <c r="B208" s="16"/>
      <c r="C208" s="17" t="s">
        <v>250</v>
      </c>
      <c r="D208" s="12"/>
      <c r="E208" s="12"/>
    </row>
    <row r="209" spans="2:5">
      <c r="B209" s="16"/>
      <c r="C209" s="17" t="s">
        <v>251</v>
      </c>
      <c r="D209" s="12"/>
      <c r="E209" s="12"/>
    </row>
    <row r="210" spans="2:5">
      <c r="B210" s="16"/>
      <c r="C210" s="17" t="s">
        <v>252</v>
      </c>
      <c r="D210" s="12"/>
      <c r="E210" s="12"/>
    </row>
    <row r="211" spans="2:5">
      <c r="B211" s="16"/>
      <c r="C211" s="17" t="s">
        <v>253</v>
      </c>
      <c r="D211" s="12"/>
      <c r="E211" s="12"/>
    </row>
    <row r="212" spans="2:5">
      <c r="B212" s="16"/>
      <c r="C212" s="17" t="s">
        <v>254</v>
      </c>
      <c r="D212" s="12"/>
      <c r="E212" s="12"/>
    </row>
    <row r="213" spans="2:5">
      <c r="B213" s="16"/>
      <c r="C213" s="17" t="s">
        <v>255</v>
      </c>
      <c r="D213" s="12"/>
      <c r="E213" s="12"/>
    </row>
    <row r="214" spans="2:5">
      <c r="B214" s="16"/>
      <c r="C214" s="17" t="s">
        <v>256</v>
      </c>
      <c r="D214" s="12"/>
      <c r="E214" s="12"/>
    </row>
    <row r="215" spans="2:5">
      <c r="B215" s="16"/>
      <c r="C215" s="17" t="s">
        <v>257</v>
      </c>
      <c r="D215" s="12"/>
      <c r="E215" s="12"/>
    </row>
    <row r="216" spans="2:5">
      <c r="B216" s="16"/>
      <c r="C216" s="17" t="s">
        <v>258</v>
      </c>
      <c r="D216" s="12"/>
      <c r="E216" s="12"/>
    </row>
    <row r="217" spans="2:5">
      <c r="B217" s="16"/>
      <c r="C217" s="17" t="s">
        <v>259</v>
      </c>
      <c r="D217" s="12"/>
      <c r="E217" s="12"/>
    </row>
    <row r="218" spans="2:5">
      <c r="B218" s="16"/>
      <c r="C218" s="17" t="s">
        <v>260</v>
      </c>
      <c r="D218" s="12"/>
      <c r="E218" s="12"/>
    </row>
    <row r="219" spans="2:5">
      <c r="B219" s="16"/>
      <c r="C219" s="17" t="s">
        <v>261</v>
      </c>
      <c r="D219" s="12"/>
      <c r="E219" s="12"/>
    </row>
    <row r="220" spans="2:5">
      <c r="B220" s="16"/>
      <c r="C220" s="17" t="s">
        <v>262</v>
      </c>
      <c r="D220" s="12"/>
      <c r="E220" s="12"/>
    </row>
    <row r="221" spans="2:5">
      <c r="B221" s="16"/>
      <c r="C221" s="17" t="s">
        <v>263</v>
      </c>
      <c r="D221" s="12"/>
      <c r="E221" s="12"/>
    </row>
    <row r="222" spans="2:5">
      <c r="B222" s="16"/>
      <c r="C222" s="17" t="s">
        <v>264</v>
      </c>
      <c r="D222" s="12"/>
      <c r="E222" s="12"/>
    </row>
    <row r="223" spans="2:5">
      <c r="B223" s="16"/>
      <c r="C223" s="17" t="s">
        <v>265</v>
      </c>
      <c r="D223" s="12"/>
      <c r="E223" s="12"/>
    </row>
    <row r="224" spans="2:5">
      <c r="B224" s="16"/>
      <c r="C224" s="17" t="s">
        <v>266</v>
      </c>
      <c r="D224" s="12"/>
      <c r="E224" s="12"/>
    </row>
    <row r="225" spans="2:5">
      <c r="B225" s="16"/>
      <c r="C225" s="17" t="s">
        <v>267</v>
      </c>
      <c r="D225" s="12"/>
      <c r="E225" s="12"/>
    </row>
    <row r="226" spans="2:5">
      <c r="B226" s="16"/>
      <c r="C226" s="17" t="s">
        <v>268</v>
      </c>
      <c r="D226" s="12"/>
      <c r="E226" s="12"/>
    </row>
    <row r="227" spans="2:5">
      <c r="B227" s="16"/>
      <c r="C227" s="17" t="s">
        <v>269</v>
      </c>
      <c r="D227" s="12"/>
      <c r="E227" s="12"/>
    </row>
    <row r="228" spans="2:5">
      <c r="B228" s="16"/>
      <c r="C228" s="17" t="s">
        <v>270</v>
      </c>
      <c r="D228" s="12"/>
      <c r="E228" s="12"/>
    </row>
    <row r="229" spans="2:5">
      <c r="B229" s="16"/>
      <c r="C229" s="17" t="s">
        <v>271</v>
      </c>
      <c r="D229" s="12"/>
      <c r="E229" s="12"/>
    </row>
    <row r="230" spans="2:5">
      <c r="B230" s="16"/>
      <c r="C230" s="17" t="s">
        <v>272</v>
      </c>
      <c r="D230" s="12"/>
      <c r="E230" s="12"/>
    </row>
    <row r="231" spans="2:5">
      <c r="B231" s="16"/>
      <c r="C231" s="17" t="s">
        <v>273</v>
      </c>
      <c r="D231" s="12"/>
      <c r="E231" s="12"/>
    </row>
    <row r="232" spans="2:5">
      <c r="B232" s="16"/>
      <c r="C232" s="17" t="s">
        <v>274</v>
      </c>
      <c r="D232" s="12"/>
      <c r="E232" s="12"/>
    </row>
    <row r="233" spans="2:5">
      <c r="B233" s="16"/>
      <c r="C233" s="17" t="s">
        <v>275</v>
      </c>
      <c r="D233" s="12"/>
      <c r="E233" s="12"/>
    </row>
    <row r="234" spans="2:5">
      <c r="B234" s="16"/>
      <c r="C234" s="17" t="s">
        <v>276</v>
      </c>
      <c r="D234" s="12"/>
      <c r="E234" s="12"/>
    </row>
    <row r="235" spans="2:5">
      <c r="B235" s="16"/>
      <c r="C235" s="17" t="s">
        <v>277</v>
      </c>
      <c r="D235" s="12"/>
      <c r="E235" s="12"/>
    </row>
    <row r="236" spans="2:5">
      <c r="B236" s="16"/>
      <c r="C236" s="17" t="s">
        <v>278</v>
      </c>
      <c r="D236" s="12"/>
      <c r="E236" s="12"/>
    </row>
    <row r="237" spans="2:5">
      <c r="B237" s="16"/>
      <c r="C237" s="17" t="s">
        <v>279</v>
      </c>
      <c r="D237" s="12"/>
      <c r="E237" s="12"/>
    </row>
    <row r="238" spans="2:5">
      <c r="B238" s="16"/>
      <c r="C238" s="17" t="s">
        <v>280</v>
      </c>
      <c r="D238" s="12"/>
      <c r="E238" s="12"/>
    </row>
    <row r="239" spans="2:5">
      <c r="B239" s="52">
        <v>14</v>
      </c>
      <c r="C239" s="53" t="s">
        <v>13</v>
      </c>
      <c r="D239" s="54">
        <f t="shared" ref="D239:E239" si="13">SUM(D240:D247)</f>
        <v>0</v>
      </c>
      <c r="E239" s="54">
        <f t="shared" si="13"/>
        <v>0</v>
      </c>
    </row>
    <row r="240" spans="2:5">
      <c r="B240" s="16"/>
      <c r="C240" s="51" t="s">
        <v>281</v>
      </c>
      <c r="D240" s="12"/>
      <c r="E240" s="12"/>
    </row>
    <row r="241" spans="2:5">
      <c r="B241" s="16"/>
      <c r="C241" s="51" t="s">
        <v>282</v>
      </c>
      <c r="D241" s="12"/>
      <c r="E241" s="12"/>
    </row>
    <row r="242" spans="2:5">
      <c r="B242" s="16"/>
      <c r="C242" s="51" t="s">
        <v>283</v>
      </c>
      <c r="D242" s="12"/>
      <c r="E242" s="12"/>
    </row>
    <row r="243" spans="2:5">
      <c r="B243" s="16"/>
      <c r="C243" s="51" t="s">
        <v>284</v>
      </c>
      <c r="D243" s="12"/>
      <c r="E243" s="12"/>
    </row>
    <row r="244" spans="2:5">
      <c r="B244" s="16"/>
      <c r="C244" s="51" t="s">
        <v>285</v>
      </c>
      <c r="D244" s="12"/>
      <c r="E244" s="12"/>
    </row>
    <row r="245" spans="2:5">
      <c r="B245" s="16"/>
      <c r="C245" s="51" t="s">
        <v>286</v>
      </c>
      <c r="D245" s="12"/>
      <c r="E245" s="12"/>
    </row>
    <row r="246" spans="2:5">
      <c r="B246" s="16"/>
      <c r="C246" s="51" t="s">
        <v>287</v>
      </c>
      <c r="D246" s="12"/>
      <c r="E246" s="12"/>
    </row>
    <row r="247" spans="2:5">
      <c r="B247" s="16"/>
      <c r="C247" s="51" t="s">
        <v>288</v>
      </c>
      <c r="D247" s="12"/>
      <c r="E247" s="12"/>
    </row>
    <row r="248" spans="2:5">
      <c r="B248" s="52">
        <v>15</v>
      </c>
      <c r="C248" s="53" t="s">
        <v>14</v>
      </c>
      <c r="D248" s="54">
        <f t="shared" ref="D248:E248" si="14">SUM(D249:D286)</f>
        <v>0</v>
      </c>
      <c r="E248" s="54">
        <f t="shared" si="14"/>
        <v>0</v>
      </c>
    </row>
    <row r="249" spans="2:5">
      <c r="B249" s="16"/>
      <c r="C249" s="17" t="s">
        <v>289</v>
      </c>
      <c r="D249" s="12"/>
      <c r="E249" s="12"/>
    </row>
    <row r="250" spans="2:5">
      <c r="B250" s="16"/>
      <c r="C250" s="17" t="s">
        <v>290</v>
      </c>
      <c r="D250" s="12"/>
      <c r="E250" s="12"/>
    </row>
    <row r="251" spans="2:5">
      <c r="B251" s="16"/>
      <c r="C251" s="17" t="s">
        <v>291</v>
      </c>
      <c r="D251" s="12"/>
      <c r="E251" s="12"/>
    </row>
    <row r="252" spans="2:5">
      <c r="B252" s="16"/>
      <c r="C252" s="17" t="s">
        <v>292</v>
      </c>
      <c r="D252" s="12"/>
      <c r="E252" s="12"/>
    </row>
    <row r="253" spans="2:5">
      <c r="B253" s="16"/>
      <c r="C253" s="17" t="s">
        <v>293</v>
      </c>
      <c r="D253" s="12"/>
      <c r="E253" s="12"/>
    </row>
    <row r="254" spans="2:5">
      <c r="B254" s="16"/>
      <c r="C254" s="17" t="s">
        <v>294</v>
      </c>
      <c r="D254" s="12"/>
      <c r="E254" s="12"/>
    </row>
    <row r="255" spans="2:5">
      <c r="B255" s="16"/>
      <c r="C255" s="17" t="s">
        <v>295</v>
      </c>
      <c r="D255" s="12"/>
      <c r="E255" s="12"/>
    </row>
    <row r="256" spans="2:5">
      <c r="B256" s="16"/>
      <c r="C256" s="17" t="s">
        <v>296</v>
      </c>
      <c r="D256" s="12"/>
      <c r="E256" s="12"/>
    </row>
    <row r="257" spans="2:5">
      <c r="B257" s="16"/>
      <c r="C257" s="17" t="s">
        <v>297</v>
      </c>
      <c r="D257" s="12"/>
      <c r="E257" s="12"/>
    </row>
    <row r="258" spans="2:5">
      <c r="B258" s="16"/>
      <c r="C258" s="17" t="s">
        <v>298</v>
      </c>
      <c r="D258" s="12"/>
      <c r="E258" s="12"/>
    </row>
    <row r="259" spans="2:5">
      <c r="B259" s="16"/>
      <c r="C259" s="17" t="s">
        <v>299</v>
      </c>
      <c r="D259" s="12"/>
      <c r="E259" s="12"/>
    </row>
    <row r="260" spans="2:5">
      <c r="B260" s="16"/>
      <c r="C260" s="17" t="s">
        <v>300</v>
      </c>
      <c r="D260" s="12"/>
      <c r="E260" s="12"/>
    </row>
    <row r="261" spans="2:5">
      <c r="B261" s="16"/>
      <c r="C261" s="17" t="s">
        <v>301</v>
      </c>
      <c r="D261" s="12"/>
      <c r="E261" s="12"/>
    </row>
    <row r="262" spans="2:5">
      <c r="B262" s="16"/>
      <c r="C262" s="17" t="s">
        <v>302</v>
      </c>
      <c r="D262" s="12"/>
      <c r="E262" s="12"/>
    </row>
    <row r="263" spans="2:5">
      <c r="B263" s="16"/>
      <c r="C263" s="17" t="s">
        <v>303</v>
      </c>
      <c r="D263" s="12"/>
      <c r="E263" s="12"/>
    </row>
    <row r="264" spans="2:5">
      <c r="B264" s="16"/>
      <c r="C264" s="17" t="s">
        <v>304</v>
      </c>
      <c r="D264" s="12"/>
      <c r="E264" s="12"/>
    </row>
    <row r="265" spans="2:5">
      <c r="B265" s="16"/>
      <c r="C265" s="17" t="s">
        <v>305</v>
      </c>
      <c r="D265" s="12"/>
      <c r="E265" s="12"/>
    </row>
    <row r="266" spans="2:5">
      <c r="B266" s="16"/>
      <c r="C266" s="17" t="s">
        <v>306</v>
      </c>
      <c r="D266" s="12"/>
      <c r="E266" s="12"/>
    </row>
    <row r="267" spans="2:5">
      <c r="B267" s="16"/>
      <c r="C267" s="17" t="s">
        <v>307</v>
      </c>
      <c r="D267" s="12"/>
      <c r="E267" s="12"/>
    </row>
    <row r="268" spans="2:5">
      <c r="B268" s="16"/>
      <c r="C268" s="17" t="s">
        <v>308</v>
      </c>
      <c r="D268" s="12"/>
      <c r="E268" s="12"/>
    </row>
    <row r="269" spans="2:5">
      <c r="B269" s="16"/>
      <c r="C269" s="17" t="s">
        <v>309</v>
      </c>
      <c r="D269" s="12"/>
      <c r="E269" s="12"/>
    </row>
    <row r="270" spans="2:5">
      <c r="B270" s="16"/>
      <c r="C270" s="17" t="s">
        <v>310</v>
      </c>
      <c r="D270" s="12"/>
      <c r="E270" s="12"/>
    </row>
    <row r="271" spans="2:5">
      <c r="B271" s="16"/>
      <c r="C271" s="17" t="s">
        <v>311</v>
      </c>
      <c r="D271" s="12"/>
      <c r="E271" s="12"/>
    </row>
    <row r="272" spans="2:5">
      <c r="B272" s="16"/>
      <c r="C272" s="17" t="s">
        <v>312</v>
      </c>
      <c r="D272" s="12"/>
      <c r="E272" s="12"/>
    </row>
    <row r="273" spans="2:5">
      <c r="B273" s="16"/>
      <c r="C273" s="17" t="s">
        <v>313</v>
      </c>
      <c r="D273" s="12"/>
      <c r="E273" s="12"/>
    </row>
    <row r="274" spans="2:5">
      <c r="B274" s="16"/>
      <c r="C274" s="17" t="s">
        <v>314</v>
      </c>
      <c r="D274" s="12"/>
      <c r="E274" s="12"/>
    </row>
    <row r="275" spans="2:5">
      <c r="B275" s="16"/>
      <c r="C275" s="17" t="s">
        <v>315</v>
      </c>
      <c r="D275" s="12"/>
      <c r="E275" s="12"/>
    </row>
    <row r="276" spans="2:5">
      <c r="B276" s="16"/>
      <c r="C276" s="17" t="s">
        <v>316</v>
      </c>
      <c r="D276" s="12"/>
      <c r="E276" s="12"/>
    </row>
    <row r="277" spans="2:5">
      <c r="B277" s="16"/>
      <c r="C277" s="17" t="s">
        <v>317</v>
      </c>
      <c r="D277" s="12"/>
      <c r="E277" s="12"/>
    </row>
    <row r="278" spans="2:5">
      <c r="B278" s="16"/>
      <c r="C278" s="17" t="s">
        <v>318</v>
      </c>
      <c r="D278" s="12"/>
      <c r="E278" s="12"/>
    </row>
    <row r="279" spans="2:5">
      <c r="B279" s="16"/>
      <c r="C279" s="17" t="s">
        <v>319</v>
      </c>
      <c r="D279" s="12"/>
      <c r="E279" s="12"/>
    </row>
    <row r="280" spans="2:5">
      <c r="B280" s="16"/>
      <c r="C280" s="17" t="s">
        <v>320</v>
      </c>
      <c r="D280" s="12"/>
      <c r="E280" s="12"/>
    </row>
    <row r="281" spans="2:5">
      <c r="B281" s="16"/>
      <c r="C281" s="17" t="s">
        <v>321</v>
      </c>
      <c r="D281" s="12"/>
      <c r="E281" s="12"/>
    </row>
    <row r="282" spans="2:5">
      <c r="B282" s="16"/>
      <c r="C282" s="17" t="s">
        <v>322</v>
      </c>
      <c r="D282" s="12"/>
      <c r="E282" s="12"/>
    </row>
    <row r="283" spans="2:5">
      <c r="B283" s="16"/>
      <c r="C283" s="17" t="s">
        <v>323</v>
      </c>
      <c r="D283" s="12"/>
      <c r="E283" s="12"/>
    </row>
    <row r="284" spans="2:5">
      <c r="B284" s="16"/>
      <c r="C284" s="17" t="s">
        <v>324</v>
      </c>
      <c r="D284" s="12"/>
      <c r="E284" s="12"/>
    </row>
    <row r="285" spans="2:5">
      <c r="B285" s="16"/>
      <c r="C285" s="17" t="s">
        <v>325</v>
      </c>
      <c r="D285" s="12"/>
      <c r="E285" s="12"/>
    </row>
    <row r="286" spans="2:5">
      <c r="B286" s="16"/>
      <c r="C286" s="17" t="s">
        <v>326</v>
      </c>
      <c r="D286" s="12"/>
      <c r="E286" s="12"/>
    </row>
    <row r="287" spans="2:5">
      <c r="B287" s="52">
        <v>16</v>
      </c>
      <c r="C287" s="53" t="s">
        <v>15</v>
      </c>
      <c r="D287" s="54">
        <f t="shared" ref="D287:E287" si="15">SUM(D288:D292)</f>
        <v>0</v>
      </c>
      <c r="E287" s="54">
        <f t="shared" si="15"/>
        <v>0</v>
      </c>
    </row>
    <row r="288" spans="2:5">
      <c r="B288" s="16"/>
      <c r="C288" s="51" t="s">
        <v>327</v>
      </c>
      <c r="D288" s="12"/>
      <c r="E288" s="12"/>
    </row>
    <row r="289" spans="2:5">
      <c r="B289" s="16"/>
      <c r="C289" s="51" t="s">
        <v>328</v>
      </c>
      <c r="D289" s="12"/>
      <c r="E289" s="12"/>
    </row>
    <row r="290" spans="2:5">
      <c r="B290" s="16"/>
      <c r="C290" s="51" t="s">
        <v>329</v>
      </c>
      <c r="D290" s="12"/>
      <c r="E290" s="12"/>
    </row>
    <row r="291" spans="2:5">
      <c r="B291" s="16"/>
      <c r="C291" s="51" t="s">
        <v>330</v>
      </c>
      <c r="D291" s="12"/>
      <c r="E291" s="12"/>
    </row>
    <row r="292" spans="2:5">
      <c r="B292" s="16"/>
      <c r="C292" s="51" t="s">
        <v>331</v>
      </c>
      <c r="D292" s="12"/>
      <c r="E292" s="12"/>
    </row>
    <row r="293" spans="2:5">
      <c r="B293" s="52">
        <v>17</v>
      </c>
      <c r="C293" s="53" t="s">
        <v>16</v>
      </c>
      <c r="D293" s="54">
        <f>SUM(D294:D303)</f>
        <v>0</v>
      </c>
      <c r="E293" s="54">
        <f>SUM(E294:E303)</f>
        <v>0</v>
      </c>
    </row>
    <row r="294" spans="2:5">
      <c r="B294" s="16"/>
      <c r="C294" s="51" t="s">
        <v>340</v>
      </c>
      <c r="D294" s="12"/>
      <c r="E294" s="12"/>
    </row>
    <row r="295" spans="2:5">
      <c r="B295" s="16"/>
      <c r="C295" s="17" t="s">
        <v>332</v>
      </c>
      <c r="D295" s="12"/>
      <c r="E295" s="12"/>
    </row>
    <row r="296" spans="2:5">
      <c r="B296" s="16"/>
      <c r="C296" s="17" t="s">
        <v>333</v>
      </c>
      <c r="D296" s="12"/>
      <c r="E296" s="12"/>
    </row>
    <row r="297" spans="2:5">
      <c r="B297" s="16"/>
      <c r="C297" s="51" t="s">
        <v>574</v>
      </c>
      <c r="D297" s="12"/>
      <c r="E297" s="12"/>
    </row>
    <row r="298" spans="2:5">
      <c r="B298" s="16"/>
      <c r="C298" s="17" t="s">
        <v>334</v>
      </c>
      <c r="D298" s="12"/>
      <c r="E298" s="12"/>
    </row>
    <row r="299" spans="2:5">
      <c r="B299" s="16"/>
      <c r="C299" s="17" t="s">
        <v>335</v>
      </c>
      <c r="D299" s="12"/>
      <c r="E299" s="12"/>
    </row>
    <row r="300" spans="2:5">
      <c r="B300" s="16"/>
      <c r="C300" s="17" t="s">
        <v>336</v>
      </c>
      <c r="D300" s="12"/>
      <c r="E300" s="12"/>
    </row>
    <row r="301" spans="2:5">
      <c r="B301" s="16"/>
      <c r="C301" s="17" t="s">
        <v>337</v>
      </c>
      <c r="D301" s="12"/>
      <c r="E301" s="12"/>
    </row>
    <row r="302" spans="2:5">
      <c r="B302" s="16"/>
      <c r="C302" s="17" t="s">
        <v>338</v>
      </c>
      <c r="D302" s="12"/>
      <c r="E302" s="12"/>
    </row>
    <row r="303" spans="2:5">
      <c r="B303" s="16"/>
      <c r="C303" s="17" t="s">
        <v>339</v>
      </c>
      <c r="D303" s="12"/>
      <c r="E303" s="12"/>
    </row>
    <row r="304" spans="2:5">
      <c r="B304" s="52">
        <v>18</v>
      </c>
      <c r="C304" s="53" t="s">
        <v>17</v>
      </c>
      <c r="D304" s="54">
        <f t="shared" ref="D304:E304" si="16">SUM(D305:D314)</f>
        <v>0</v>
      </c>
      <c r="E304" s="54">
        <f t="shared" si="16"/>
        <v>0</v>
      </c>
    </row>
    <row r="305" spans="2:5">
      <c r="B305" s="16"/>
      <c r="C305" s="51" t="s">
        <v>341</v>
      </c>
      <c r="D305" s="12"/>
      <c r="E305" s="12"/>
    </row>
    <row r="306" spans="2:5">
      <c r="B306" s="16"/>
      <c r="C306" s="51" t="s">
        <v>342</v>
      </c>
      <c r="D306" s="12"/>
      <c r="E306" s="12"/>
    </row>
    <row r="307" spans="2:5">
      <c r="B307" s="16"/>
      <c r="C307" s="51" t="s">
        <v>343</v>
      </c>
      <c r="D307" s="12"/>
      <c r="E307" s="12"/>
    </row>
    <row r="308" spans="2:5">
      <c r="B308" s="16"/>
      <c r="C308" s="51" t="s">
        <v>348</v>
      </c>
      <c r="D308" s="12"/>
      <c r="E308" s="12"/>
    </row>
    <row r="309" spans="2:5">
      <c r="B309" s="16"/>
      <c r="C309" s="51" t="s">
        <v>344</v>
      </c>
      <c r="D309" s="12"/>
      <c r="E309" s="12"/>
    </row>
    <row r="310" spans="2:5">
      <c r="B310" s="16"/>
      <c r="C310" s="51" t="s">
        <v>345</v>
      </c>
      <c r="D310" s="12"/>
      <c r="E310" s="12"/>
    </row>
    <row r="311" spans="2:5">
      <c r="B311" s="16"/>
      <c r="C311" s="51" t="s">
        <v>571</v>
      </c>
      <c r="D311" s="12"/>
      <c r="E311" s="12"/>
    </row>
    <row r="312" spans="2:5">
      <c r="B312" s="16"/>
      <c r="C312" s="51" t="s">
        <v>346</v>
      </c>
      <c r="D312" s="12"/>
      <c r="E312" s="12"/>
    </row>
    <row r="313" spans="2:5">
      <c r="B313" s="16"/>
      <c r="C313" s="51" t="s">
        <v>349</v>
      </c>
      <c r="D313" s="12"/>
      <c r="E313" s="12"/>
    </row>
    <row r="314" spans="2:5">
      <c r="B314" s="16"/>
      <c r="C314" s="51" t="s">
        <v>347</v>
      </c>
      <c r="D314" s="12"/>
      <c r="E314" s="12"/>
    </row>
    <row r="315" spans="2:5">
      <c r="B315" s="52">
        <v>19</v>
      </c>
      <c r="C315" s="53" t="s">
        <v>18</v>
      </c>
      <c r="D315" s="54">
        <f t="shared" ref="D315:E315" si="17">SUM(D316:D337)</f>
        <v>0</v>
      </c>
      <c r="E315" s="54">
        <f t="shared" si="17"/>
        <v>0</v>
      </c>
    </row>
    <row r="316" spans="2:5">
      <c r="B316" s="16"/>
      <c r="C316" s="51" t="s">
        <v>350</v>
      </c>
      <c r="D316" s="12"/>
      <c r="E316" s="12"/>
    </row>
    <row r="317" spans="2:5">
      <c r="B317" s="16"/>
      <c r="C317" s="17" t="s">
        <v>351</v>
      </c>
      <c r="D317" s="12"/>
      <c r="E317" s="12"/>
    </row>
    <row r="318" spans="2:5">
      <c r="B318" s="16"/>
      <c r="C318" s="17" t="s">
        <v>352</v>
      </c>
      <c r="D318" s="12"/>
      <c r="E318" s="12"/>
    </row>
    <row r="319" spans="2:5">
      <c r="B319" s="16"/>
      <c r="C319" s="17" t="s">
        <v>353</v>
      </c>
      <c r="D319" s="12"/>
      <c r="E319" s="12"/>
    </row>
    <row r="320" spans="2:5">
      <c r="B320" s="16"/>
      <c r="C320" s="17" t="s">
        <v>354</v>
      </c>
      <c r="D320" s="12"/>
      <c r="E320" s="12"/>
    </row>
    <row r="321" spans="2:5">
      <c r="B321" s="16"/>
      <c r="C321" s="17" t="s">
        <v>355</v>
      </c>
      <c r="D321" s="12"/>
      <c r="E321" s="12"/>
    </row>
    <row r="322" spans="2:5">
      <c r="B322" s="16"/>
      <c r="C322" s="17" t="s">
        <v>356</v>
      </c>
      <c r="D322" s="12"/>
      <c r="E322" s="12"/>
    </row>
    <row r="323" spans="2:5">
      <c r="B323" s="16"/>
      <c r="C323" s="17" t="s">
        <v>357</v>
      </c>
      <c r="D323" s="12"/>
      <c r="E323" s="12"/>
    </row>
    <row r="324" spans="2:5">
      <c r="B324" s="16"/>
      <c r="C324" s="17" t="s">
        <v>358</v>
      </c>
      <c r="D324" s="12"/>
      <c r="E324" s="12"/>
    </row>
    <row r="325" spans="2:5">
      <c r="B325" s="16"/>
      <c r="C325" s="17" t="s">
        <v>359</v>
      </c>
      <c r="D325" s="12"/>
      <c r="E325" s="12"/>
    </row>
    <row r="326" spans="2:5">
      <c r="B326" s="16"/>
      <c r="C326" s="17" t="s">
        <v>360</v>
      </c>
      <c r="D326" s="12"/>
      <c r="E326" s="12"/>
    </row>
    <row r="327" spans="2:5">
      <c r="B327" s="16"/>
      <c r="C327" s="17" t="s">
        <v>361</v>
      </c>
      <c r="D327" s="12"/>
      <c r="E327" s="12"/>
    </row>
    <row r="328" spans="2:5">
      <c r="B328" s="16"/>
      <c r="C328" s="17" t="s">
        <v>362</v>
      </c>
      <c r="D328" s="12"/>
      <c r="E328" s="12"/>
    </row>
    <row r="329" spans="2:5">
      <c r="B329" s="16"/>
      <c r="C329" s="17" t="s">
        <v>363</v>
      </c>
      <c r="D329" s="12"/>
      <c r="E329" s="12"/>
    </row>
    <row r="330" spans="2:5">
      <c r="B330" s="16"/>
      <c r="C330" s="17" t="s">
        <v>364</v>
      </c>
      <c r="D330" s="12"/>
      <c r="E330" s="12"/>
    </row>
    <row r="331" spans="2:5">
      <c r="B331" s="16"/>
      <c r="C331" s="17" t="s">
        <v>365</v>
      </c>
      <c r="D331" s="12"/>
      <c r="E331" s="12"/>
    </row>
    <row r="332" spans="2:5">
      <c r="B332" s="16"/>
      <c r="C332" s="17" t="s">
        <v>366</v>
      </c>
      <c r="D332" s="12"/>
      <c r="E332" s="12"/>
    </row>
    <row r="333" spans="2:5">
      <c r="B333" s="16"/>
      <c r="C333" s="17" t="s">
        <v>367</v>
      </c>
      <c r="D333" s="12"/>
      <c r="E333" s="12"/>
    </row>
    <row r="334" spans="2:5">
      <c r="B334" s="16"/>
      <c r="C334" s="17" t="s">
        <v>368</v>
      </c>
      <c r="D334" s="12"/>
      <c r="E334" s="12"/>
    </row>
    <row r="335" spans="2:5">
      <c r="B335" s="16"/>
      <c r="C335" s="17" t="s">
        <v>369</v>
      </c>
      <c r="D335" s="12"/>
      <c r="E335" s="12"/>
    </row>
    <row r="336" spans="2:5">
      <c r="B336" s="16"/>
      <c r="C336" s="17" t="s">
        <v>370</v>
      </c>
      <c r="D336" s="12"/>
      <c r="E336" s="12"/>
    </row>
    <row r="337" spans="2:5">
      <c r="B337" s="16"/>
      <c r="C337" s="17" t="s">
        <v>371</v>
      </c>
      <c r="D337" s="12"/>
      <c r="E337" s="12"/>
    </row>
    <row r="338" spans="2:5">
      <c r="B338" s="52">
        <v>20</v>
      </c>
      <c r="C338" s="53" t="s">
        <v>19</v>
      </c>
      <c r="D338" s="54">
        <f t="shared" ref="D338:E338" si="18">SUM(D339:D352)</f>
        <v>0</v>
      </c>
      <c r="E338" s="54">
        <f t="shared" si="18"/>
        <v>0</v>
      </c>
    </row>
    <row r="339" spans="2:5">
      <c r="B339" s="16"/>
      <c r="C339" s="17" t="s">
        <v>372</v>
      </c>
      <c r="D339" s="12"/>
      <c r="E339" s="12"/>
    </row>
    <row r="340" spans="2:5">
      <c r="B340" s="16"/>
      <c r="C340" s="17" t="s">
        <v>373</v>
      </c>
      <c r="D340" s="12"/>
      <c r="E340" s="12"/>
    </row>
    <row r="341" spans="2:5">
      <c r="B341" s="16"/>
      <c r="C341" s="17" t="s">
        <v>374</v>
      </c>
      <c r="D341" s="12"/>
      <c r="E341" s="12"/>
    </row>
    <row r="342" spans="2:5">
      <c r="B342" s="16"/>
      <c r="C342" s="17" t="s">
        <v>375</v>
      </c>
      <c r="D342" s="12"/>
      <c r="E342" s="12"/>
    </row>
    <row r="343" spans="2:5">
      <c r="B343" s="16"/>
      <c r="C343" s="17" t="s">
        <v>376</v>
      </c>
      <c r="D343" s="12"/>
      <c r="E343" s="12"/>
    </row>
    <row r="344" spans="2:5">
      <c r="B344" s="16"/>
      <c r="C344" s="17" t="s">
        <v>377</v>
      </c>
      <c r="D344" s="12"/>
      <c r="E344" s="12"/>
    </row>
    <row r="345" spans="2:5">
      <c r="B345" s="16"/>
      <c r="C345" s="17" t="s">
        <v>378</v>
      </c>
      <c r="D345" s="12"/>
      <c r="E345" s="12"/>
    </row>
    <row r="346" spans="2:5">
      <c r="B346" s="16"/>
      <c r="C346" s="17" t="s">
        <v>379</v>
      </c>
      <c r="D346" s="12"/>
      <c r="E346" s="12"/>
    </row>
    <row r="347" spans="2:5">
      <c r="B347" s="16"/>
      <c r="C347" s="17" t="s">
        <v>380</v>
      </c>
      <c r="D347" s="12"/>
      <c r="E347" s="12"/>
    </row>
    <row r="348" spans="2:5">
      <c r="B348" s="16"/>
      <c r="C348" s="17" t="s">
        <v>381</v>
      </c>
      <c r="D348" s="12"/>
      <c r="E348" s="12"/>
    </row>
    <row r="349" spans="2:5">
      <c r="B349" s="16"/>
      <c r="C349" s="17" t="s">
        <v>382</v>
      </c>
      <c r="D349" s="12"/>
      <c r="E349" s="12"/>
    </row>
    <row r="350" spans="2:5">
      <c r="B350" s="16"/>
      <c r="C350" s="17" t="s">
        <v>383</v>
      </c>
      <c r="D350" s="12"/>
      <c r="E350" s="12"/>
    </row>
    <row r="351" spans="2:5">
      <c r="B351" s="16"/>
      <c r="C351" s="17" t="s">
        <v>384</v>
      </c>
      <c r="D351" s="12"/>
      <c r="E351" s="12"/>
    </row>
    <row r="352" spans="2:5">
      <c r="B352" s="16"/>
      <c r="C352" s="17" t="s">
        <v>385</v>
      </c>
      <c r="D352" s="12"/>
      <c r="E352" s="12"/>
    </row>
    <row r="353" spans="2:5">
      <c r="B353" s="52">
        <v>21</v>
      </c>
      <c r="C353" s="53" t="s">
        <v>20</v>
      </c>
      <c r="D353" s="54">
        <f t="shared" ref="D353:E353" si="19">SUM(D354:D367)</f>
        <v>0</v>
      </c>
      <c r="E353" s="54">
        <f t="shared" si="19"/>
        <v>0</v>
      </c>
    </row>
    <row r="354" spans="2:5">
      <c r="B354" s="16"/>
      <c r="C354" s="51" t="s">
        <v>386</v>
      </c>
      <c r="D354" s="12"/>
      <c r="E354" s="12"/>
    </row>
    <row r="355" spans="2:5">
      <c r="B355" s="16"/>
      <c r="C355" s="51" t="s">
        <v>387</v>
      </c>
      <c r="D355" s="12"/>
      <c r="E355" s="12"/>
    </row>
    <row r="356" spans="2:5">
      <c r="B356" s="16"/>
      <c r="C356" s="51" t="s">
        <v>388</v>
      </c>
      <c r="D356" s="12"/>
      <c r="E356" s="12"/>
    </row>
    <row r="357" spans="2:5">
      <c r="B357" s="16"/>
      <c r="C357" s="51" t="s">
        <v>389</v>
      </c>
      <c r="D357" s="12"/>
      <c r="E357" s="12"/>
    </row>
    <row r="358" spans="2:5">
      <c r="B358" s="16"/>
      <c r="C358" s="51" t="s">
        <v>390</v>
      </c>
      <c r="D358" s="12"/>
      <c r="E358" s="12"/>
    </row>
    <row r="359" spans="2:5">
      <c r="B359" s="16"/>
      <c r="C359" s="51" t="s">
        <v>391</v>
      </c>
      <c r="D359" s="12"/>
      <c r="E359" s="12"/>
    </row>
    <row r="360" spans="2:5">
      <c r="B360" s="16"/>
      <c r="C360" s="51" t="s">
        <v>392</v>
      </c>
      <c r="D360" s="12"/>
      <c r="E360" s="12"/>
    </row>
    <row r="361" spans="2:5">
      <c r="B361" s="16"/>
      <c r="C361" s="51" t="s">
        <v>393</v>
      </c>
      <c r="D361" s="12"/>
      <c r="E361" s="12"/>
    </row>
    <row r="362" spans="2:5">
      <c r="B362" s="16"/>
      <c r="C362" s="51" t="s">
        <v>394</v>
      </c>
      <c r="D362" s="12"/>
      <c r="E362" s="12"/>
    </row>
    <row r="363" spans="2:5">
      <c r="B363" s="16"/>
      <c r="C363" s="51" t="s">
        <v>395</v>
      </c>
      <c r="D363" s="12"/>
      <c r="E363" s="12"/>
    </row>
    <row r="364" spans="2:5">
      <c r="B364" s="16"/>
      <c r="C364" s="51" t="s">
        <v>396</v>
      </c>
      <c r="D364" s="12"/>
      <c r="E364" s="12"/>
    </row>
    <row r="365" spans="2:5">
      <c r="B365" s="16"/>
      <c r="C365" s="51" t="s">
        <v>397</v>
      </c>
      <c r="D365" s="12"/>
      <c r="E365" s="12"/>
    </row>
    <row r="366" spans="2:5">
      <c r="B366" s="16"/>
      <c r="C366" s="51" t="s">
        <v>398</v>
      </c>
      <c r="D366" s="12"/>
      <c r="E366" s="12"/>
    </row>
    <row r="367" spans="2:5">
      <c r="B367" s="16"/>
      <c r="C367" s="51" t="s">
        <v>399</v>
      </c>
      <c r="D367" s="12"/>
      <c r="E367" s="12"/>
    </row>
    <row r="368" spans="2:5">
      <c r="B368" s="52">
        <v>22</v>
      </c>
      <c r="C368" s="53" t="s">
        <v>21</v>
      </c>
      <c r="D368" s="54">
        <f t="shared" ref="D368:E368" si="20">SUM(D369:D381)</f>
        <v>0</v>
      </c>
      <c r="E368" s="54">
        <f t="shared" si="20"/>
        <v>0</v>
      </c>
    </row>
    <row r="369" spans="2:5">
      <c r="B369" s="16"/>
      <c r="C369" s="51" t="s">
        <v>400</v>
      </c>
      <c r="D369" s="12"/>
      <c r="E369" s="12"/>
    </row>
    <row r="370" spans="2:5">
      <c r="B370" s="16"/>
      <c r="C370" s="51" t="s">
        <v>401</v>
      </c>
      <c r="D370" s="12"/>
      <c r="E370" s="12"/>
    </row>
    <row r="371" spans="2:5">
      <c r="B371" s="16"/>
      <c r="C371" s="51" t="s">
        <v>402</v>
      </c>
      <c r="D371" s="12"/>
      <c r="E371" s="12"/>
    </row>
    <row r="372" spans="2:5">
      <c r="B372" s="16"/>
      <c r="C372" s="51" t="s">
        <v>403</v>
      </c>
      <c r="D372" s="12"/>
      <c r="E372" s="12"/>
    </row>
    <row r="373" spans="2:5">
      <c r="B373" s="16"/>
      <c r="C373" s="51" t="s">
        <v>404</v>
      </c>
      <c r="D373" s="12"/>
      <c r="E373" s="12"/>
    </row>
    <row r="374" spans="2:5">
      <c r="B374" s="16"/>
      <c r="C374" s="51" t="s">
        <v>405</v>
      </c>
      <c r="D374" s="12"/>
      <c r="E374" s="12"/>
    </row>
    <row r="375" spans="2:5">
      <c r="B375" s="16"/>
      <c r="C375" s="51" t="s">
        <v>406</v>
      </c>
      <c r="D375" s="12"/>
      <c r="E375" s="12"/>
    </row>
    <row r="376" spans="2:5">
      <c r="B376" s="16"/>
      <c r="C376" s="51" t="s">
        <v>407</v>
      </c>
      <c r="D376" s="12"/>
      <c r="E376" s="12"/>
    </row>
    <row r="377" spans="2:5">
      <c r="B377" s="16"/>
      <c r="C377" s="51" t="s">
        <v>408</v>
      </c>
      <c r="D377" s="12"/>
      <c r="E377" s="12"/>
    </row>
    <row r="378" spans="2:5">
      <c r="B378" s="16"/>
      <c r="C378" s="51" t="s">
        <v>409</v>
      </c>
      <c r="D378" s="12"/>
      <c r="E378" s="12"/>
    </row>
    <row r="379" spans="2:5">
      <c r="B379" s="16"/>
      <c r="C379" s="51" t="s">
        <v>410</v>
      </c>
      <c r="D379" s="12"/>
      <c r="E379" s="12"/>
    </row>
    <row r="380" spans="2:5">
      <c r="B380" s="16"/>
      <c r="C380" s="51" t="s">
        <v>411</v>
      </c>
      <c r="D380" s="12"/>
      <c r="E380" s="12"/>
    </row>
    <row r="381" spans="2:5">
      <c r="B381" s="16"/>
      <c r="C381" s="51" t="s">
        <v>412</v>
      </c>
      <c r="D381" s="12"/>
      <c r="E381" s="12"/>
    </row>
    <row r="382" spans="2:5">
      <c r="B382" s="52">
        <v>23</v>
      </c>
      <c r="C382" s="53" t="s">
        <v>22</v>
      </c>
      <c r="D382" s="54">
        <f t="shared" ref="D382:E382" si="21">SUM(D383:D392)</f>
        <v>0</v>
      </c>
      <c r="E382" s="54">
        <f t="shared" si="21"/>
        <v>0</v>
      </c>
    </row>
    <row r="383" spans="2:5">
      <c r="B383" s="16"/>
      <c r="C383" s="51" t="s">
        <v>413</v>
      </c>
      <c r="D383" s="12"/>
      <c r="E383" s="12"/>
    </row>
    <row r="384" spans="2:5">
      <c r="B384" s="16"/>
      <c r="C384" s="51" t="s">
        <v>414</v>
      </c>
      <c r="D384" s="12"/>
      <c r="E384" s="12"/>
    </row>
    <row r="385" spans="2:5">
      <c r="B385" s="16"/>
      <c r="C385" s="51" t="s">
        <v>415</v>
      </c>
      <c r="D385" s="12"/>
      <c r="E385" s="12"/>
    </row>
    <row r="386" spans="2:5">
      <c r="B386" s="16"/>
      <c r="C386" s="51" t="s">
        <v>416</v>
      </c>
      <c r="D386" s="12"/>
      <c r="E386" s="12"/>
    </row>
    <row r="387" spans="2:5">
      <c r="B387" s="16"/>
      <c r="C387" s="51" t="s">
        <v>417</v>
      </c>
      <c r="D387" s="12"/>
      <c r="E387" s="12"/>
    </row>
    <row r="388" spans="2:5">
      <c r="B388" s="16"/>
      <c r="C388" s="51" t="s">
        <v>418</v>
      </c>
      <c r="D388" s="12"/>
      <c r="E388" s="12"/>
    </row>
    <row r="389" spans="2:5">
      <c r="B389" s="16"/>
      <c r="C389" s="51" t="s">
        <v>419</v>
      </c>
      <c r="D389" s="12"/>
      <c r="E389" s="12"/>
    </row>
    <row r="390" spans="2:5">
      <c r="B390" s="16"/>
      <c r="C390" s="51" t="s">
        <v>420</v>
      </c>
      <c r="D390" s="12"/>
      <c r="E390" s="12"/>
    </row>
    <row r="391" spans="2:5">
      <c r="B391" s="16"/>
      <c r="C391" s="51" t="s">
        <v>421</v>
      </c>
      <c r="D391" s="12"/>
      <c r="E391" s="12"/>
    </row>
    <row r="392" spans="2:5">
      <c r="B392" s="16"/>
      <c r="C392" s="51" t="s">
        <v>422</v>
      </c>
      <c r="D392" s="12"/>
      <c r="E392" s="12"/>
    </row>
    <row r="393" spans="2:5">
      <c r="B393" s="52">
        <v>24</v>
      </c>
      <c r="C393" s="53" t="s">
        <v>23</v>
      </c>
      <c r="D393" s="54">
        <f t="shared" ref="D393:E393" si="22">SUM(D394:D398)</f>
        <v>0</v>
      </c>
      <c r="E393" s="54">
        <f t="shared" si="22"/>
        <v>0</v>
      </c>
    </row>
    <row r="394" spans="2:5">
      <c r="B394" s="16"/>
      <c r="C394" s="51" t="s">
        <v>423</v>
      </c>
      <c r="D394" s="12"/>
      <c r="E394" s="12"/>
    </row>
    <row r="395" spans="2:5">
      <c r="B395" s="16"/>
      <c r="C395" s="51" t="s">
        <v>424</v>
      </c>
      <c r="D395" s="12"/>
      <c r="E395" s="12"/>
    </row>
    <row r="396" spans="2:5">
      <c r="B396" s="16"/>
      <c r="C396" s="51" t="s">
        <v>425</v>
      </c>
      <c r="D396" s="12"/>
      <c r="E396" s="12"/>
    </row>
    <row r="397" spans="2:5">
      <c r="B397" s="16"/>
      <c r="C397" s="51" t="s">
        <v>426</v>
      </c>
      <c r="D397" s="12"/>
      <c r="E397" s="12"/>
    </row>
    <row r="398" spans="2:5">
      <c r="B398" s="16"/>
      <c r="C398" s="51" t="s">
        <v>427</v>
      </c>
      <c r="D398" s="12"/>
      <c r="E398" s="12"/>
    </row>
    <row r="399" spans="2:5">
      <c r="B399" s="52">
        <v>25</v>
      </c>
      <c r="C399" s="53" t="s">
        <v>24</v>
      </c>
      <c r="D399" s="54">
        <f>SUM(D400:D414)</f>
        <v>0</v>
      </c>
      <c r="E399" s="54">
        <f>SUM(E400:E414)</f>
        <v>0</v>
      </c>
    </row>
    <row r="400" spans="2:5">
      <c r="B400" s="16"/>
      <c r="C400" s="51" t="s">
        <v>428</v>
      </c>
      <c r="D400" s="12"/>
      <c r="E400" s="12"/>
    </row>
    <row r="401" spans="2:5">
      <c r="B401" s="16"/>
      <c r="C401" s="51" t="s">
        <v>429</v>
      </c>
      <c r="D401" s="12"/>
      <c r="E401" s="12"/>
    </row>
    <row r="402" spans="2:5">
      <c r="B402" s="16"/>
      <c r="C402" s="51" t="s">
        <v>430</v>
      </c>
      <c r="D402" s="12"/>
      <c r="E402" s="12"/>
    </row>
    <row r="403" spans="2:5">
      <c r="B403" s="16"/>
      <c r="C403" s="51" t="s">
        <v>431</v>
      </c>
      <c r="D403" s="12"/>
      <c r="E403" s="12"/>
    </row>
    <row r="404" spans="2:5">
      <c r="B404" s="16"/>
      <c r="C404" s="51" t="s">
        <v>432</v>
      </c>
      <c r="D404" s="12"/>
      <c r="E404" s="12"/>
    </row>
    <row r="405" spans="2:5">
      <c r="B405" s="16"/>
      <c r="C405" s="51" t="s">
        <v>433</v>
      </c>
      <c r="D405" s="12"/>
      <c r="E405" s="12"/>
    </row>
    <row r="406" spans="2:5">
      <c r="B406" s="16"/>
      <c r="C406" s="51" t="s">
        <v>434</v>
      </c>
      <c r="D406" s="12"/>
      <c r="E406" s="12"/>
    </row>
    <row r="407" spans="2:5">
      <c r="B407" s="16"/>
      <c r="C407" s="51" t="s">
        <v>435</v>
      </c>
      <c r="D407" s="12"/>
      <c r="E407" s="12"/>
    </row>
    <row r="408" spans="2:5">
      <c r="B408" s="16"/>
      <c r="C408" s="51" t="s">
        <v>436</v>
      </c>
      <c r="D408" s="12"/>
      <c r="E408" s="12"/>
    </row>
    <row r="409" spans="2:5">
      <c r="B409" s="16"/>
      <c r="C409" s="51" t="s">
        <v>575</v>
      </c>
      <c r="D409" s="12"/>
      <c r="E409" s="12"/>
    </row>
    <row r="410" spans="2:5">
      <c r="B410" s="16"/>
      <c r="C410" s="51" t="s">
        <v>576</v>
      </c>
      <c r="D410" s="12"/>
      <c r="E410" s="12"/>
    </row>
    <row r="411" spans="2:5">
      <c r="B411" s="16"/>
      <c r="C411" s="51" t="s">
        <v>439</v>
      </c>
      <c r="D411" s="12"/>
      <c r="E411" s="12"/>
    </row>
    <row r="412" spans="2:5">
      <c r="B412" s="16"/>
      <c r="C412" s="51" t="s">
        <v>440</v>
      </c>
      <c r="D412" s="12"/>
      <c r="E412" s="12"/>
    </row>
    <row r="413" spans="2:5">
      <c r="B413" s="16"/>
      <c r="C413" s="51" t="s">
        <v>441</v>
      </c>
      <c r="D413" s="12"/>
      <c r="E413" s="12"/>
    </row>
    <row r="414" spans="2:5">
      <c r="B414" s="16"/>
      <c r="C414" s="51" t="s">
        <v>442</v>
      </c>
      <c r="D414" s="12"/>
      <c r="E414" s="12"/>
    </row>
    <row r="415" spans="2:5">
      <c r="B415" s="52">
        <v>26</v>
      </c>
      <c r="C415" s="53" t="s">
        <v>25</v>
      </c>
      <c r="D415" s="54">
        <f t="shared" ref="D415:E415" si="23">SUM(D416:D428)</f>
        <v>0</v>
      </c>
      <c r="E415" s="54">
        <f t="shared" si="23"/>
        <v>0</v>
      </c>
    </row>
    <row r="416" spans="2:5">
      <c r="B416" s="16"/>
      <c r="C416" s="51" t="s">
        <v>443</v>
      </c>
      <c r="D416" s="12"/>
      <c r="E416" s="12"/>
    </row>
    <row r="417" spans="2:5">
      <c r="B417" s="16"/>
      <c r="C417" s="51" t="s">
        <v>444</v>
      </c>
      <c r="D417" s="12"/>
      <c r="E417" s="12"/>
    </row>
    <row r="418" spans="2:5">
      <c r="B418" s="16"/>
      <c r="C418" s="51" t="s">
        <v>445</v>
      </c>
      <c r="D418" s="12"/>
      <c r="E418" s="12"/>
    </row>
    <row r="419" spans="2:5">
      <c r="B419" s="16"/>
      <c r="C419" s="51" t="s">
        <v>446</v>
      </c>
      <c r="D419" s="12"/>
      <c r="E419" s="12"/>
    </row>
    <row r="420" spans="2:5">
      <c r="B420" s="16"/>
      <c r="C420" s="51" t="s">
        <v>447</v>
      </c>
      <c r="D420" s="12"/>
      <c r="E420" s="12"/>
    </row>
    <row r="421" spans="2:5">
      <c r="B421" s="16"/>
      <c r="C421" s="51" t="s">
        <v>448</v>
      </c>
      <c r="D421" s="12"/>
      <c r="E421" s="12"/>
    </row>
    <row r="422" spans="2:5">
      <c r="B422" s="16"/>
      <c r="C422" s="51" t="s">
        <v>449</v>
      </c>
      <c r="D422" s="12"/>
      <c r="E422" s="12"/>
    </row>
    <row r="423" spans="2:5">
      <c r="B423" s="16"/>
      <c r="C423" s="51" t="s">
        <v>450</v>
      </c>
      <c r="D423" s="12"/>
      <c r="E423" s="12"/>
    </row>
    <row r="424" spans="2:5">
      <c r="B424" s="16"/>
      <c r="C424" s="51" t="s">
        <v>451</v>
      </c>
      <c r="D424" s="12"/>
      <c r="E424" s="12"/>
    </row>
    <row r="425" spans="2:5">
      <c r="B425" s="16"/>
      <c r="C425" s="51" t="s">
        <v>452</v>
      </c>
      <c r="D425" s="12"/>
      <c r="E425" s="12"/>
    </row>
    <row r="426" spans="2:5">
      <c r="B426" s="16"/>
      <c r="C426" s="51" t="s">
        <v>453</v>
      </c>
      <c r="D426" s="12"/>
      <c r="E426" s="12"/>
    </row>
    <row r="427" spans="2:5">
      <c r="B427" s="16"/>
      <c r="C427" s="51" t="s">
        <v>454</v>
      </c>
      <c r="D427" s="12"/>
      <c r="E427" s="12"/>
    </row>
    <row r="428" spans="2:5">
      <c r="B428" s="16"/>
      <c r="C428" s="51" t="s">
        <v>455</v>
      </c>
      <c r="D428" s="12"/>
      <c r="E428" s="12"/>
    </row>
    <row r="429" spans="2:5">
      <c r="B429" s="52">
        <v>27</v>
      </c>
      <c r="C429" s="53" t="s">
        <v>26</v>
      </c>
      <c r="D429" s="54">
        <f t="shared" ref="D429:E429" si="24">SUM(D430:D453)</f>
        <v>0</v>
      </c>
      <c r="E429" s="54">
        <f t="shared" si="24"/>
        <v>0</v>
      </c>
    </row>
    <row r="430" spans="2:5">
      <c r="B430" s="16"/>
      <c r="C430" s="51" t="s">
        <v>458</v>
      </c>
      <c r="D430" s="12"/>
      <c r="E430" s="12"/>
    </row>
    <row r="431" spans="2:5">
      <c r="B431" s="16"/>
      <c r="C431" s="51" t="s">
        <v>459</v>
      </c>
      <c r="D431" s="12"/>
      <c r="E431" s="12"/>
    </row>
    <row r="432" spans="2:5">
      <c r="B432" s="16"/>
      <c r="C432" s="51" t="s">
        <v>460</v>
      </c>
      <c r="D432" s="12"/>
      <c r="E432" s="12"/>
    </row>
    <row r="433" spans="2:5">
      <c r="B433" s="16"/>
      <c r="C433" s="51" t="s">
        <v>461</v>
      </c>
      <c r="D433" s="12"/>
      <c r="E433" s="12"/>
    </row>
    <row r="434" spans="2:5">
      <c r="B434" s="16"/>
      <c r="C434" s="51" t="s">
        <v>462</v>
      </c>
      <c r="D434" s="12"/>
      <c r="E434" s="12"/>
    </row>
    <row r="435" spans="2:5">
      <c r="B435" s="16"/>
      <c r="C435" s="51" t="s">
        <v>463</v>
      </c>
      <c r="D435" s="12"/>
      <c r="E435" s="12"/>
    </row>
    <row r="436" spans="2:5">
      <c r="B436" s="16"/>
      <c r="C436" s="51" t="s">
        <v>464</v>
      </c>
      <c r="D436" s="12"/>
      <c r="E436" s="12"/>
    </row>
    <row r="437" spans="2:5">
      <c r="B437" s="16"/>
      <c r="C437" s="51" t="s">
        <v>465</v>
      </c>
      <c r="D437" s="12"/>
      <c r="E437" s="12"/>
    </row>
    <row r="438" spans="2:5">
      <c r="B438" s="16"/>
      <c r="C438" s="51" t="s">
        <v>466</v>
      </c>
      <c r="D438" s="12"/>
      <c r="E438" s="12"/>
    </row>
    <row r="439" spans="2:5">
      <c r="B439" s="16"/>
      <c r="C439" s="51" t="s">
        <v>467</v>
      </c>
      <c r="D439" s="12"/>
      <c r="E439" s="12"/>
    </row>
    <row r="440" spans="2:5">
      <c r="B440" s="16"/>
      <c r="C440" s="51" t="s">
        <v>468</v>
      </c>
      <c r="D440" s="12"/>
      <c r="E440" s="12"/>
    </row>
    <row r="441" spans="2:5">
      <c r="B441" s="16"/>
      <c r="C441" s="51" t="s">
        <v>469</v>
      </c>
      <c r="D441" s="12"/>
      <c r="E441" s="12"/>
    </row>
    <row r="442" spans="2:5">
      <c r="B442" s="16"/>
      <c r="C442" s="51" t="s">
        <v>470</v>
      </c>
      <c r="D442" s="12"/>
      <c r="E442" s="12"/>
    </row>
    <row r="443" spans="2:5">
      <c r="B443" s="16"/>
      <c r="C443" s="51" t="s">
        <v>471</v>
      </c>
      <c r="D443" s="12"/>
      <c r="E443" s="12"/>
    </row>
    <row r="444" spans="2:5">
      <c r="B444" s="16"/>
      <c r="C444" s="51" t="s">
        <v>472</v>
      </c>
      <c r="D444" s="12"/>
      <c r="E444" s="12"/>
    </row>
    <row r="445" spans="2:5">
      <c r="B445" s="16"/>
      <c r="C445" s="51" t="s">
        <v>473</v>
      </c>
      <c r="D445" s="12"/>
      <c r="E445" s="12"/>
    </row>
    <row r="446" spans="2:5">
      <c r="B446" s="16"/>
      <c r="C446" s="51" t="s">
        <v>474</v>
      </c>
      <c r="D446" s="12"/>
      <c r="E446" s="12"/>
    </row>
    <row r="447" spans="2:5">
      <c r="B447" s="16"/>
      <c r="C447" s="51" t="s">
        <v>475</v>
      </c>
      <c r="D447" s="12"/>
      <c r="E447" s="12"/>
    </row>
    <row r="448" spans="2:5">
      <c r="B448" s="16"/>
      <c r="C448" s="51" t="s">
        <v>476</v>
      </c>
      <c r="D448" s="12"/>
      <c r="E448" s="12"/>
    </row>
    <row r="449" spans="2:5">
      <c r="B449" s="16"/>
      <c r="C449" s="51" t="s">
        <v>477</v>
      </c>
      <c r="D449" s="12"/>
      <c r="E449" s="12"/>
    </row>
    <row r="450" spans="2:5">
      <c r="B450" s="16"/>
      <c r="C450" s="51" t="s">
        <v>478</v>
      </c>
      <c r="D450" s="12"/>
      <c r="E450" s="12"/>
    </row>
    <row r="451" spans="2:5">
      <c r="B451" s="16"/>
      <c r="C451" s="51" t="s">
        <v>479</v>
      </c>
      <c r="D451" s="12"/>
      <c r="E451" s="12"/>
    </row>
    <row r="452" spans="2:5">
      <c r="B452" s="16"/>
      <c r="C452" s="51" t="s">
        <v>480</v>
      </c>
      <c r="D452" s="12"/>
      <c r="E452" s="12"/>
    </row>
    <row r="453" spans="2:5">
      <c r="B453" s="16"/>
      <c r="C453" s="51" t="s">
        <v>481</v>
      </c>
      <c r="D453" s="12"/>
      <c r="E453" s="12"/>
    </row>
    <row r="454" spans="2:5">
      <c r="B454" s="52">
        <v>28</v>
      </c>
      <c r="C454" s="53" t="s">
        <v>27</v>
      </c>
      <c r="D454" s="54">
        <f t="shared" ref="D454:E454" si="25">SUM(D455:D471)</f>
        <v>0</v>
      </c>
      <c r="E454" s="54">
        <f t="shared" si="25"/>
        <v>0</v>
      </c>
    </row>
    <row r="455" spans="2:5">
      <c r="B455" s="16"/>
      <c r="C455" s="51" t="s">
        <v>482</v>
      </c>
      <c r="D455" s="12"/>
      <c r="E455" s="12"/>
    </row>
    <row r="456" spans="2:5">
      <c r="B456" s="16"/>
      <c r="C456" s="51" t="s">
        <v>483</v>
      </c>
      <c r="D456" s="12"/>
      <c r="E456" s="12"/>
    </row>
    <row r="457" spans="2:5">
      <c r="B457" s="16"/>
      <c r="C457" s="51" t="s">
        <v>484</v>
      </c>
      <c r="D457" s="12"/>
      <c r="E457" s="12"/>
    </row>
    <row r="458" spans="2:5">
      <c r="B458" s="16"/>
      <c r="C458" s="51" t="s">
        <v>485</v>
      </c>
      <c r="D458" s="12"/>
      <c r="E458" s="12"/>
    </row>
    <row r="459" spans="2:5">
      <c r="B459" s="16"/>
      <c r="C459" s="51" t="s">
        <v>486</v>
      </c>
      <c r="D459" s="12"/>
      <c r="E459" s="12"/>
    </row>
    <row r="460" spans="2:5">
      <c r="B460" s="16"/>
      <c r="C460" s="51" t="s">
        <v>487</v>
      </c>
      <c r="D460" s="12"/>
      <c r="E460" s="12"/>
    </row>
    <row r="461" spans="2:5">
      <c r="B461" s="16"/>
      <c r="C461" s="51" t="s">
        <v>488</v>
      </c>
      <c r="D461" s="12"/>
      <c r="E461" s="12"/>
    </row>
    <row r="462" spans="2:5">
      <c r="B462" s="16"/>
      <c r="C462" s="51" t="s">
        <v>489</v>
      </c>
      <c r="D462" s="12"/>
      <c r="E462" s="12"/>
    </row>
    <row r="463" spans="2:5">
      <c r="B463" s="16"/>
      <c r="C463" s="51" t="s">
        <v>490</v>
      </c>
      <c r="D463" s="12"/>
      <c r="E463" s="12"/>
    </row>
    <row r="464" spans="2:5">
      <c r="B464" s="16"/>
      <c r="C464" s="51" t="s">
        <v>491</v>
      </c>
      <c r="D464" s="12"/>
      <c r="E464" s="12"/>
    </row>
    <row r="465" spans="2:5">
      <c r="B465" s="16"/>
      <c r="C465" s="51" t="s">
        <v>492</v>
      </c>
      <c r="D465" s="12"/>
      <c r="E465" s="12"/>
    </row>
    <row r="466" spans="2:5">
      <c r="B466" s="16"/>
      <c r="C466" s="51" t="s">
        <v>493</v>
      </c>
      <c r="D466" s="12"/>
      <c r="E466" s="12"/>
    </row>
    <row r="467" spans="2:5">
      <c r="B467" s="16"/>
      <c r="C467" s="51" t="s">
        <v>494</v>
      </c>
      <c r="D467" s="12"/>
      <c r="E467" s="12"/>
    </row>
    <row r="468" spans="2:5">
      <c r="B468" s="16"/>
      <c r="C468" s="51" t="s">
        <v>495</v>
      </c>
      <c r="D468" s="12"/>
      <c r="E468" s="12"/>
    </row>
    <row r="469" spans="2:5">
      <c r="B469" s="16"/>
      <c r="C469" s="51" t="s">
        <v>496</v>
      </c>
      <c r="D469" s="12"/>
      <c r="E469" s="12"/>
    </row>
    <row r="470" spans="2:5">
      <c r="B470" s="16"/>
      <c r="C470" s="51" t="s">
        <v>497</v>
      </c>
      <c r="D470" s="12"/>
      <c r="E470" s="12"/>
    </row>
    <row r="471" spans="2:5">
      <c r="B471" s="16"/>
      <c r="C471" s="51" t="s">
        <v>498</v>
      </c>
      <c r="D471" s="12"/>
      <c r="E471" s="12"/>
    </row>
    <row r="472" spans="2:5">
      <c r="B472" s="52">
        <v>29</v>
      </c>
      <c r="C472" s="53" t="s">
        <v>28</v>
      </c>
      <c r="D472" s="54">
        <f t="shared" ref="D472:E472" si="26">SUM(D473:D478)</f>
        <v>0</v>
      </c>
      <c r="E472" s="54">
        <f t="shared" si="26"/>
        <v>0</v>
      </c>
    </row>
    <row r="473" spans="2:5">
      <c r="B473" s="16"/>
      <c r="C473" s="51" t="s">
        <v>499</v>
      </c>
      <c r="D473" s="12"/>
      <c r="E473" s="12"/>
    </row>
    <row r="474" spans="2:5">
      <c r="B474" s="16"/>
      <c r="C474" s="51" t="s">
        <v>500</v>
      </c>
      <c r="D474" s="12"/>
      <c r="E474" s="12"/>
    </row>
    <row r="475" spans="2:5">
      <c r="B475" s="16"/>
      <c r="C475" s="51" t="s">
        <v>501</v>
      </c>
      <c r="D475" s="12"/>
      <c r="E475" s="12"/>
    </row>
    <row r="476" spans="2:5">
      <c r="B476" s="16"/>
      <c r="C476" s="51" t="s">
        <v>502</v>
      </c>
      <c r="D476" s="12"/>
      <c r="E476" s="12"/>
    </row>
    <row r="477" spans="2:5">
      <c r="B477" s="16"/>
      <c r="C477" s="56" t="s">
        <v>503</v>
      </c>
      <c r="D477" s="12"/>
      <c r="E477" s="12"/>
    </row>
    <row r="478" spans="2:5">
      <c r="B478" s="16"/>
      <c r="C478" s="51" t="s">
        <v>504</v>
      </c>
      <c r="D478" s="12"/>
      <c r="E478" s="12"/>
    </row>
    <row r="479" spans="2:5">
      <c r="B479" s="52">
        <v>30</v>
      </c>
      <c r="C479" s="53" t="s">
        <v>29</v>
      </c>
      <c r="D479" s="54">
        <f t="shared" ref="D479:E479" si="27">SUM(D480:D485)</f>
        <v>0</v>
      </c>
      <c r="E479" s="54">
        <f t="shared" si="27"/>
        <v>0</v>
      </c>
    </row>
    <row r="480" spans="2:5">
      <c r="B480" s="16"/>
      <c r="C480" s="51" t="s">
        <v>505</v>
      </c>
      <c r="D480" s="12"/>
      <c r="E480" s="12"/>
    </row>
    <row r="481" spans="2:5">
      <c r="B481" s="16"/>
      <c r="C481" s="51" t="s">
        <v>506</v>
      </c>
      <c r="D481" s="12"/>
      <c r="E481" s="12"/>
    </row>
    <row r="482" spans="2:5">
      <c r="B482" s="16"/>
      <c r="C482" s="51" t="s">
        <v>507</v>
      </c>
      <c r="D482" s="12"/>
      <c r="E482" s="12"/>
    </row>
    <row r="483" spans="2:5">
      <c r="B483" s="16"/>
      <c r="C483" s="51" t="s">
        <v>508</v>
      </c>
      <c r="D483" s="12"/>
      <c r="E483" s="12"/>
    </row>
    <row r="484" spans="2:5">
      <c r="B484" s="16"/>
      <c r="C484" s="51" t="s">
        <v>509</v>
      </c>
      <c r="D484" s="12"/>
      <c r="E484" s="12"/>
    </row>
    <row r="485" spans="2:5">
      <c r="B485" s="16"/>
      <c r="C485" s="51" t="s">
        <v>510</v>
      </c>
      <c r="D485" s="12"/>
      <c r="E485" s="12"/>
    </row>
    <row r="486" spans="2:5">
      <c r="B486" s="52">
        <v>31</v>
      </c>
      <c r="C486" s="53" t="s">
        <v>30</v>
      </c>
      <c r="D486" s="54">
        <f t="shared" ref="D486:E486" si="28">SUM(D487:D497)</f>
        <v>0</v>
      </c>
      <c r="E486" s="54">
        <f t="shared" si="28"/>
        <v>0</v>
      </c>
    </row>
    <row r="487" spans="2:5">
      <c r="B487" s="16"/>
      <c r="C487" s="51" t="s">
        <v>511</v>
      </c>
      <c r="D487" s="12"/>
      <c r="E487" s="12"/>
    </row>
    <row r="488" spans="2:5">
      <c r="B488" s="16"/>
      <c r="C488" s="51" t="s">
        <v>512</v>
      </c>
      <c r="D488" s="12"/>
      <c r="E488" s="12"/>
    </row>
    <row r="489" spans="2:5">
      <c r="B489" s="16"/>
      <c r="C489" s="51" t="s">
        <v>513</v>
      </c>
      <c r="D489" s="12"/>
      <c r="E489" s="12"/>
    </row>
    <row r="490" spans="2:5">
      <c r="B490" s="16"/>
      <c r="C490" s="51" t="s">
        <v>514</v>
      </c>
      <c r="D490" s="12"/>
      <c r="E490" s="12"/>
    </row>
    <row r="491" spans="2:5">
      <c r="B491" s="16"/>
      <c r="C491" s="51" t="s">
        <v>515</v>
      </c>
      <c r="D491" s="12"/>
      <c r="E491" s="12"/>
    </row>
    <row r="492" spans="2:5">
      <c r="B492" s="16"/>
      <c r="C492" s="51" t="s">
        <v>516</v>
      </c>
      <c r="D492" s="12"/>
      <c r="E492" s="12"/>
    </row>
    <row r="493" spans="2:5">
      <c r="B493" s="16"/>
      <c r="C493" s="51" t="s">
        <v>517</v>
      </c>
      <c r="D493" s="12"/>
      <c r="E493" s="12"/>
    </row>
    <row r="494" spans="2:5">
      <c r="B494" s="16"/>
      <c r="C494" s="51" t="s">
        <v>518</v>
      </c>
      <c r="D494" s="12"/>
      <c r="E494" s="12"/>
    </row>
    <row r="495" spans="2:5">
      <c r="B495" s="16"/>
      <c r="C495" s="51" t="s">
        <v>519</v>
      </c>
      <c r="D495" s="12"/>
      <c r="E495" s="12"/>
    </row>
    <row r="496" spans="2:5">
      <c r="B496" s="16"/>
      <c r="C496" s="51" t="s">
        <v>520</v>
      </c>
      <c r="D496" s="12"/>
      <c r="E496" s="12"/>
    </row>
    <row r="497" spans="2:5">
      <c r="B497" s="16"/>
      <c r="C497" s="51" t="s">
        <v>521</v>
      </c>
      <c r="D497" s="12"/>
      <c r="E497" s="12"/>
    </row>
    <row r="498" spans="2:5">
      <c r="B498" s="52">
        <v>32</v>
      </c>
      <c r="C498" s="53" t="s">
        <v>31</v>
      </c>
      <c r="D498" s="54">
        <f t="shared" ref="D498:E498" si="29">SUM(D499:D508)</f>
        <v>0</v>
      </c>
      <c r="E498" s="54">
        <f t="shared" si="29"/>
        <v>0</v>
      </c>
    </row>
    <row r="499" spans="2:5">
      <c r="B499" s="16"/>
      <c r="C499" s="51" t="s">
        <v>522</v>
      </c>
      <c r="D499" s="12"/>
      <c r="E499" s="12"/>
    </row>
    <row r="500" spans="2:5">
      <c r="B500" s="16"/>
      <c r="C500" s="51" t="s">
        <v>523</v>
      </c>
      <c r="D500" s="12"/>
      <c r="E500" s="12"/>
    </row>
    <row r="501" spans="2:5">
      <c r="B501" s="16"/>
      <c r="C501" s="51" t="s">
        <v>524</v>
      </c>
      <c r="D501" s="12"/>
      <c r="E501" s="12"/>
    </row>
    <row r="502" spans="2:5">
      <c r="B502" s="16"/>
      <c r="C502" s="51" t="s">
        <v>525</v>
      </c>
      <c r="D502" s="12"/>
      <c r="E502" s="12"/>
    </row>
    <row r="503" spans="2:5">
      <c r="B503" s="16"/>
      <c r="C503" s="56" t="s">
        <v>526</v>
      </c>
      <c r="D503" s="12"/>
      <c r="E503" s="12"/>
    </row>
    <row r="504" spans="2:5">
      <c r="B504" s="16"/>
      <c r="C504" s="51" t="s">
        <v>527</v>
      </c>
      <c r="D504" s="12"/>
      <c r="E504" s="12"/>
    </row>
    <row r="505" spans="2:5">
      <c r="B505" s="16"/>
      <c r="C505" s="51" t="s">
        <v>528</v>
      </c>
      <c r="D505" s="12"/>
      <c r="E505" s="12"/>
    </row>
    <row r="506" spans="2:5">
      <c r="B506" s="16"/>
      <c r="C506" s="51" t="s">
        <v>529</v>
      </c>
      <c r="D506" s="12"/>
      <c r="E506" s="12"/>
    </row>
    <row r="507" spans="2:5">
      <c r="B507" s="16"/>
      <c r="C507" s="51" t="s">
        <v>530</v>
      </c>
      <c r="D507" s="12"/>
      <c r="E507" s="12"/>
    </row>
    <row r="508" spans="2:5">
      <c r="B508" s="16"/>
      <c r="C508" s="51" t="s">
        <v>531</v>
      </c>
      <c r="D508" s="12"/>
      <c r="E508" s="12"/>
    </row>
    <row r="509" spans="2:5">
      <c r="B509" s="52">
        <v>33</v>
      </c>
      <c r="C509" s="53" t="s">
        <v>32</v>
      </c>
      <c r="D509" s="54">
        <f t="shared" ref="D509:E509" si="30">SUM(D510:D538)</f>
        <v>0</v>
      </c>
      <c r="E509" s="54">
        <f t="shared" si="30"/>
        <v>0</v>
      </c>
    </row>
    <row r="510" spans="2:5">
      <c r="B510" s="16"/>
      <c r="C510" s="51" t="s">
        <v>532</v>
      </c>
      <c r="D510" s="12"/>
      <c r="E510" s="12"/>
    </row>
    <row r="511" spans="2:5">
      <c r="B511" s="16"/>
      <c r="C511" s="51" t="s">
        <v>533</v>
      </c>
      <c r="D511" s="12"/>
      <c r="E511" s="12"/>
    </row>
    <row r="512" spans="2:5">
      <c r="B512" s="16"/>
      <c r="C512" s="51" t="s">
        <v>534</v>
      </c>
      <c r="D512" s="12"/>
      <c r="E512" s="12"/>
    </row>
    <row r="513" spans="2:5">
      <c r="B513" s="16"/>
      <c r="C513" s="51" t="s">
        <v>535</v>
      </c>
      <c r="D513" s="12"/>
      <c r="E513" s="12"/>
    </row>
    <row r="514" spans="2:5">
      <c r="B514" s="16"/>
      <c r="C514" s="51" t="s">
        <v>536</v>
      </c>
      <c r="D514" s="12"/>
      <c r="E514" s="12"/>
    </row>
    <row r="515" spans="2:5">
      <c r="B515" s="16"/>
      <c r="C515" s="51" t="s">
        <v>537</v>
      </c>
      <c r="D515" s="12"/>
      <c r="E515" s="12"/>
    </row>
    <row r="516" spans="2:5">
      <c r="B516" s="16"/>
      <c r="C516" s="51" t="s">
        <v>538</v>
      </c>
      <c r="D516" s="12"/>
      <c r="E516" s="12"/>
    </row>
    <row r="517" spans="2:5">
      <c r="B517" s="16"/>
      <c r="C517" s="51" t="s">
        <v>539</v>
      </c>
      <c r="D517" s="12"/>
      <c r="E517" s="12"/>
    </row>
    <row r="518" spans="2:5">
      <c r="B518" s="16"/>
      <c r="C518" s="51" t="s">
        <v>540</v>
      </c>
      <c r="D518" s="12"/>
      <c r="E518" s="12"/>
    </row>
    <row r="519" spans="2:5">
      <c r="B519" s="16"/>
      <c r="C519" s="51" t="s">
        <v>541</v>
      </c>
      <c r="D519" s="12"/>
      <c r="E519" s="12"/>
    </row>
    <row r="520" spans="2:5">
      <c r="B520" s="16"/>
      <c r="C520" s="51" t="s">
        <v>542</v>
      </c>
      <c r="D520" s="12"/>
      <c r="E520" s="12"/>
    </row>
    <row r="521" spans="2:5">
      <c r="B521" s="16"/>
      <c r="C521" s="51" t="s">
        <v>543</v>
      </c>
      <c r="D521" s="12"/>
      <c r="E521" s="12"/>
    </row>
    <row r="522" spans="2:5">
      <c r="B522" s="16"/>
      <c r="C522" s="51" t="s">
        <v>544</v>
      </c>
      <c r="D522" s="12"/>
      <c r="E522" s="12"/>
    </row>
    <row r="523" spans="2:5">
      <c r="B523" s="16"/>
      <c r="C523" s="51" t="s">
        <v>545</v>
      </c>
      <c r="D523" s="12"/>
      <c r="E523" s="12"/>
    </row>
    <row r="524" spans="2:5">
      <c r="B524" s="16"/>
      <c r="C524" s="51" t="s">
        <v>546</v>
      </c>
      <c r="D524" s="12"/>
      <c r="E524" s="12"/>
    </row>
    <row r="525" spans="2:5">
      <c r="B525" s="16"/>
      <c r="C525" s="51" t="s">
        <v>547</v>
      </c>
      <c r="D525" s="12"/>
      <c r="E525" s="12"/>
    </row>
    <row r="526" spans="2:5">
      <c r="B526" s="16"/>
      <c r="C526" s="51" t="s">
        <v>548</v>
      </c>
      <c r="D526" s="12"/>
      <c r="E526" s="12"/>
    </row>
    <row r="527" spans="2:5">
      <c r="B527" s="16"/>
      <c r="C527" s="51" t="s">
        <v>549</v>
      </c>
      <c r="D527" s="12"/>
      <c r="E527" s="12"/>
    </row>
    <row r="528" spans="2:5">
      <c r="B528" s="16"/>
      <c r="C528" s="51" t="s">
        <v>550</v>
      </c>
      <c r="D528" s="12"/>
      <c r="E528" s="12"/>
    </row>
    <row r="529" spans="2:5">
      <c r="B529" s="16"/>
      <c r="C529" s="51" t="s">
        <v>551</v>
      </c>
      <c r="D529" s="12"/>
      <c r="E529" s="12"/>
    </row>
    <row r="530" spans="2:5">
      <c r="B530" s="16"/>
      <c r="C530" s="51" t="s">
        <v>552</v>
      </c>
      <c r="D530" s="12"/>
      <c r="E530" s="12"/>
    </row>
    <row r="531" spans="2:5">
      <c r="B531" s="16"/>
      <c r="C531" s="51" t="s">
        <v>553</v>
      </c>
      <c r="D531" s="12"/>
      <c r="E531" s="12"/>
    </row>
    <row r="532" spans="2:5">
      <c r="B532" s="16"/>
      <c r="C532" s="51" t="s">
        <v>554</v>
      </c>
      <c r="D532" s="12"/>
      <c r="E532" s="12"/>
    </row>
    <row r="533" spans="2:5">
      <c r="B533" s="16"/>
      <c r="C533" s="51" t="s">
        <v>555</v>
      </c>
      <c r="D533" s="12"/>
      <c r="E533" s="12"/>
    </row>
    <row r="534" spans="2:5">
      <c r="B534" s="16"/>
      <c r="C534" s="51" t="s">
        <v>556</v>
      </c>
      <c r="D534" s="12"/>
      <c r="E534" s="12"/>
    </row>
    <row r="535" spans="2:5">
      <c r="B535" s="16"/>
      <c r="C535" s="51" t="s">
        <v>557</v>
      </c>
      <c r="D535" s="12"/>
      <c r="E535" s="12"/>
    </row>
    <row r="536" spans="2:5">
      <c r="B536" s="16"/>
      <c r="C536" s="51" t="s">
        <v>558</v>
      </c>
      <c r="D536" s="12"/>
      <c r="E536" s="12"/>
    </row>
    <row r="537" spans="2:5">
      <c r="B537" s="16"/>
      <c r="C537" s="51" t="s">
        <v>559</v>
      </c>
      <c r="D537" s="12"/>
      <c r="E537" s="12"/>
    </row>
    <row r="538" spans="2:5">
      <c r="B538" s="16"/>
      <c r="C538" s="51" t="s">
        <v>560</v>
      </c>
      <c r="D538" s="12"/>
      <c r="E538" s="12"/>
    </row>
    <row r="539" spans="2:5">
      <c r="B539" s="52">
        <v>34</v>
      </c>
      <c r="C539" s="53" t="s">
        <v>33</v>
      </c>
      <c r="D539" s="54">
        <f>SUM(D540:D549)</f>
        <v>0</v>
      </c>
      <c r="E539" s="54">
        <f>SUM(E540:E549)</f>
        <v>0</v>
      </c>
    </row>
    <row r="540" spans="2:5">
      <c r="B540" s="16"/>
      <c r="C540" s="51" t="s">
        <v>561</v>
      </c>
      <c r="D540" s="12"/>
      <c r="E540" s="12"/>
    </row>
    <row r="541" spans="2:5">
      <c r="B541" s="16"/>
      <c r="C541" s="51" t="s">
        <v>562</v>
      </c>
      <c r="D541" s="12"/>
      <c r="E541" s="12"/>
    </row>
    <row r="542" spans="2:5">
      <c r="B542" s="16"/>
      <c r="C542" s="51" t="s">
        <v>563</v>
      </c>
      <c r="D542" s="12"/>
      <c r="E542" s="12"/>
    </row>
    <row r="543" spans="2:5">
      <c r="B543" s="16"/>
      <c r="C543" s="51" t="s">
        <v>564</v>
      </c>
      <c r="D543" s="12"/>
      <c r="E543" s="12"/>
    </row>
    <row r="544" spans="2:5">
      <c r="B544" s="16"/>
      <c r="C544" s="51" t="s">
        <v>565</v>
      </c>
      <c r="D544" s="12"/>
      <c r="E544" s="12"/>
    </row>
    <row r="545" spans="2:5">
      <c r="B545" s="16"/>
      <c r="C545" s="51" t="s">
        <v>566</v>
      </c>
      <c r="D545" s="12"/>
      <c r="E545" s="12"/>
    </row>
    <row r="546" spans="2:5">
      <c r="B546" s="16"/>
      <c r="C546" s="51" t="s">
        <v>567</v>
      </c>
      <c r="D546" s="12"/>
      <c r="E546" s="12"/>
    </row>
    <row r="547" spans="2:5">
      <c r="B547" s="16"/>
      <c r="C547" s="51" t="s">
        <v>568</v>
      </c>
      <c r="D547" s="12"/>
      <c r="E547" s="12"/>
    </row>
    <row r="548" spans="2:5">
      <c r="B548" s="16"/>
      <c r="C548" s="51" t="s">
        <v>578</v>
      </c>
      <c r="D548" s="12"/>
      <c r="E548" s="12"/>
    </row>
    <row r="549" spans="2:5">
      <c r="B549" s="16"/>
      <c r="C549" s="51" t="s">
        <v>572</v>
      </c>
      <c r="D549" s="12"/>
      <c r="E549" s="12"/>
    </row>
  </sheetData>
  <mergeCells count="1">
    <mergeCell ref="D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E549"/>
  <sheetViews>
    <sheetView zoomScale="120" zoomScaleNormal="120" workbookViewId="0">
      <pane xSplit="3" ySplit="4" topLeftCell="D534" activePane="bottomRight" state="frozen"/>
      <selection pane="topRight" activeCell="D1" sqref="D1"/>
      <selection pane="bottomLeft" activeCell="A5" sqref="A5"/>
      <selection pane="bottomRight" activeCell="D543" sqref="D543"/>
    </sheetView>
  </sheetViews>
  <sheetFormatPr defaultRowHeight="15"/>
  <cols>
    <col min="2" max="2" width="6.5703125" customWidth="1"/>
    <col min="3" max="3" width="42.28515625" bestFit="1" customWidth="1"/>
  </cols>
  <sheetData>
    <row r="1" spans="2:5" ht="15" customHeight="1"/>
    <row r="3" spans="2:5" ht="15" customHeight="1">
      <c r="B3" s="13" t="s">
        <v>34</v>
      </c>
      <c r="C3" s="14" t="s">
        <v>35</v>
      </c>
      <c r="D3" s="80" t="s">
        <v>569</v>
      </c>
      <c r="E3" s="81"/>
    </row>
    <row r="4" spans="2:5" ht="15" customHeight="1">
      <c r="B4" s="13"/>
      <c r="C4" s="14"/>
      <c r="D4" s="12" t="s">
        <v>38</v>
      </c>
      <c r="E4" s="12" t="s">
        <v>39</v>
      </c>
    </row>
    <row r="5" spans="2:5" ht="15" customHeight="1">
      <c r="B5" s="52">
        <v>1</v>
      </c>
      <c r="C5" s="53" t="s">
        <v>0</v>
      </c>
      <c r="D5" s="54">
        <f t="shared" ref="D5:E5" si="0">SUM(D6:D28)</f>
        <v>0</v>
      </c>
      <c r="E5" s="54">
        <f t="shared" si="0"/>
        <v>0</v>
      </c>
    </row>
    <row r="6" spans="2:5">
      <c r="B6" s="16"/>
      <c r="C6" s="51" t="s">
        <v>60</v>
      </c>
      <c r="D6" s="12"/>
      <c r="E6" s="12"/>
    </row>
    <row r="7" spans="2:5" ht="15" customHeight="1">
      <c r="B7" s="16"/>
      <c r="C7" s="51" t="s">
        <v>61</v>
      </c>
      <c r="D7" s="12"/>
      <c r="E7" s="12"/>
    </row>
    <row r="8" spans="2:5" ht="15" customHeight="1">
      <c r="B8" s="16"/>
      <c r="C8" s="51" t="s">
        <v>62</v>
      </c>
      <c r="D8" s="12"/>
      <c r="E8" s="12"/>
    </row>
    <row r="9" spans="2:5" ht="15" customHeight="1">
      <c r="B9" s="16"/>
      <c r="C9" s="51" t="s">
        <v>63</v>
      </c>
      <c r="D9" s="12"/>
      <c r="E9" s="12"/>
    </row>
    <row r="10" spans="2:5">
      <c r="B10" s="16"/>
      <c r="C10" s="51" t="s">
        <v>64</v>
      </c>
      <c r="D10" s="12"/>
      <c r="E10" s="12"/>
    </row>
    <row r="11" spans="2:5" ht="15" customHeight="1">
      <c r="B11" s="16"/>
      <c r="C11" s="51" t="s">
        <v>65</v>
      </c>
      <c r="D11" s="12"/>
      <c r="E11" s="12"/>
    </row>
    <row r="12" spans="2:5" ht="15" customHeight="1">
      <c r="B12" s="16"/>
      <c r="C12" s="51" t="s">
        <v>66</v>
      </c>
      <c r="D12" s="12"/>
      <c r="E12" s="12"/>
    </row>
    <row r="13" spans="2:5" ht="15" customHeight="1">
      <c r="B13" s="16"/>
      <c r="C13" s="51" t="s">
        <v>67</v>
      </c>
      <c r="D13" s="12"/>
      <c r="E13" s="12"/>
    </row>
    <row r="14" spans="2:5" ht="15" customHeight="1">
      <c r="B14" s="16"/>
      <c r="C14" s="51" t="s">
        <v>68</v>
      </c>
      <c r="D14" s="12"/>
      <c r="E14" s="12"/>
    </row>
    <row r="15" spans="2:5" ht="15" customHeight="1">
      <c r="B15" s="16"/>
      <c r="C15" s="51" t="s">
        <v>69</v>
      </c>
      <c r="D15" s="12"/>
      <c r="E15" s="12"/>
    </row>
    <row r="16" spans="2:5" ht="15" customHeight="1">
      <c r="B16" s="16"/>
      <c r="C16" s="51" t="s">
        <v>70</v>
      </c>
      <c r="D16" s="12"/>
      <c r="E16" s="12"/>
    </row>
    <row r="17" spans="2:5" ht="15" customHeight="1">
      <c r="B17" s="16"/>
      <c r="C17" s="51" t="s">
        <v>71</v>
      </c>
      <c r="D17" s="12"/>
      <c r="E17" s="12"/>
    </row>
    <row r="18" spans="2:5" ht="15" customHeight="1">
      <c r="B18" s="16"/>
      <c r="C18" s="51" t="s">
        <v>72</v>
      </c>
      <c r="D18" s="12"/>
      <c r="E18" s="12"/>
    </row>
    <row r="19" spans="2:5">
      <c r="B19" s="16"/>
      <c r="C19" s="51" t="s">
        <v>73</v>
      </c>
      <c r="D19" s="12"/>
      <c r="E19" s="12"/>
    </row>
    <row r="20" spans="2:5">
      <c r="B20" s="16"/>
      <c r="C20" s="51" t="s">
        <v>74</v>
      </c>
      <c r="D20" s="12"/>
      <c r="E20" s="12"/>
    </row>
    <row r="21" spans="2:5" ht="15" customHeight="1">
      <c r="B21" s="16"/>
      <c r="C21" s="51" t="s">
        <v>75</v>
      </c>
      <c r="D21" s="12"/>
      <c r="E21" s="12"/>
    </row>
    <row r="22" spans="2:5">
      <c r="B22" s="16"/>
      <c r="C22" s="51" t="s">
        <v>76</v>
      </c>
      <c r="D22" s="12"/>
      <c r="E22" s="12"/>
    </row>
    <row r="23" spans="2:5">
      <c r="B23" s="16"/>
      <c r="C23" s="51" t="s">
        <v>77</v>
      </c>
      <c r="D23" s="12"/>
      <c r="E23" s="12"/>
    </row>
    <row r="24" spans="2:5" ht="15" customHeight="1">
      <c r="B24" s="16"/>
      <c r="C24" s="51" t="s">
        <v>78</v>
      </c>
      <c r="D24" s="12"/>
      <c r="E24" s="12"/>
    </row>
    <row r="25" spans="2:5">
      <c r="B25" s="16"/>
      <c r="C25" s="51" t="s">
        <v>79</v>
      </c>
      <c r="D25" s="12"/>
      <c r="E25" s="12"/>
    </row>
    <row r="26" spans="2:5" ht="15" customHeight="1">
      <c r="B26" s="16"/>
      <c r="C26" s="51" t="s">
        <v>80</v>
      </c>
      <c r="D26" s="12"/>
      <c r="E26" s="12"/>
    </row>
    <row r="27" spans="2:5" ht="15" customHeight="1">
      <c r="B27" s="16"/>
      <c r="C27" s="51" t="s">
        <v>81</v>
      </c>
      <c r="D27" s="12"/>
      <c r="E27" s="12"/>
    </row>
    <row r="28" spans="2:5">
      <c r="B28" s="16"/>
      <c r="C28" s="51" t="s">
        <v>82</v>
      </c>
      <c r="D28" s="12"/>
      <c r="E28" s="12"/>
    </row>
    <row r="29" spans="2:5">
      <c r="B29" s="52">
        <v>2</v>
      </c>
      <c r="C29" s="53" t="s">
        <v>1</v>
      </c>
      <c r="D29" s="54">
        <f t="shared" ref="D29:E29" si="1">SUM(D30:D62)</f>
        <v>0</v>
      </c>
      <c r="E29" s="54">
        <f t="shared" si="1"/>
        <v>0</v>
      </c>
    </row>
    <row r="30" spans="2:5" ht="15" customHeight="1">
      <c r="B30" s="16"/>
      <c r="C30" s="17" t="s">
        <v>83</v>
      </c>
      <c r="D30" s="12"/>
      <c r="E30" s="12"/>
    </row>
    <row r="31" spans="2:5">
      <c r="B31" s="16"/>
      <c r="C31" s="17" t="s">
        <v>84</v>
      </c>
      <c r="D31" s="12"/>
      <c r="E31" s="12"/>
    </row>
    <row r="32" spans="2:5">
      <c r="B32" s="16"/>
      <c r="C32" s="17" t="s">
        <v>85</v>
      </c>
      <c r="D32" s="12"/>
      <c r="E32" s="12"/>
    </row>
    <row r="33" spans="2:5" ht="15" customHeight="1">
      <c r="B33" s="16"/>
      <c r="C33" s="17" t="s">
        <v>86</v>
      </c>
      <c r="D33" s="12"/>
      <c r="E33" s="12"/>
    </row>
    <row r="34" spans="2:5" ht="15" customHeight="1">
      <c r="B34" s="16"/>
      <c r="C34" s="17" t="s">
        <v>87</v>
      </c>
      <c r="D34" s="12"/>
      <c r="E34" s="12"/>
    </row>
    <row r="35" spans="2:5" ht="15" customHeight="1">
      <c r="B35" s="16"/>
      <c r="C35" s="17" t="s">
        <v>88</v>
      </c>
      <c r="D35" s="12"/>
      <c r="E35" s="12"/>
    </row>
    <row r="36" spans="2:5">
      <c r="B36" s="16"/>
      <c r="C36" s="17" t="s">
        <v>89</v>
      </c>
      <c r="D36" s="12"/>
      <c r="E36" s="12"/>
    </row>
    <row r="37" spans="2:5">
      <c r="B37" s="16"/>
      <c r="C37" s="17" t="s">
        <v>90</v>
      </c>
      <c r="D37" s="12"/>
      <c r="E37" s="12"/>
    </row>
    <row r="38" spans="2:5" ht="15" customHeight="1">
      <c r="B38" s="16"/>
      <c r="C38" s="17" t="s">
        <v>91</v>
      </c>
      <c r="D38" s="12"/>
      <c r="E38" s="12"/>
    </row>
    <row r="39" spans="2:5">
      <c r="B39" s="16"/>
      <c r="C39" s="17" t="s">
        <v>92</v>
      </c>
      <c r="D39" s="12"/>
      <c r="E39" s="12"/>
    </row>
    <row r="40" spans="2:5">
      <c r="B40" s="16"/>
      <c r="C40" s="17" t="s">
        <v>93</v>
      </c>
      <c r="D40" s="12"/>
      <c r="E40" s="12"/>
    </row>
    <row r="41" spans="2:5">
      <c r="B41" s="16"/>
      <c r="C41" s="17" t="s">
        <v>94</v>
      </c>
      <c r="D41" s="12"/>
      <c r="E41" s="12"/>
    </row>
    <row r="42" spans="2:5">
      <c r="B42" s="16"/>
      <c r="C42" s="17" t="s">
        <v>95</v>
      </c>
      <c r="D42" s="12"/>
      <c r="E42" s="12"/>
    </row>
    <row r="43" spans="2:5">
      <c r="B43" s="16"/>
      <c r="C43" s="17" t="s">
        <v>96</v>
      </c>
      <c r="D43" s="12"/>
      <c r="E43" s="12"/>
    </row>
    <row r="44" spans="2:5">
      <c r="B44" s="16"/>
      <c r="C44" s="17" t="s">
        <v>97</v>
      </c>
      <c r="D44" s="12"/>
      <c r="E44" s="12"/>
    </row>
    <row r="45" spans="2:5">
      <c r="B45" s="16"/>
      <c r="C45" s="17" t="s">
        <v>98</v>
      </c>
      <c r="D45" s="12"/>
      <c r="E45" s="12"/>
    </row>
    <row r="46" spans="2:5">
      <c r="B46" s="16"/>
      <c r="C46" s="17" t="s">
        <v>99</v>
      </c>
      <c r="D46" s="12"/>
      <c r="E46" s="12"/>
    </row>
    <row r="47" spans="2:5">
      <c r="B47" s="16"/>
      <c r="C47" s="17" t="s">
        <v>100</v>
      </c>
      <c r="D47" s="12"/>
      <c r="E47" s="12"/>
    </row>
    <row r="48" spans="2:5">
      <c r="B48" s="16"/>
      <c r="C48" s="17" t="s">
        <v>101</v>
      </c>
      <c r="D48" s="12"/>
      <c r="E48" s="12"/>
    </row>
    <row r="49" spans="2:5">
      <c r="B49" s="16"/>
      <c r="C49" s="17" t="s">
        <v>102</v>
      </c>
      <c r="D49" s="12"/>
      <c r="E49" s="12"/>
    </row>
    <row r="50" spans="2:5">
      <c r="B50" s="16"/>
      <c r="C50" s="17" t="s">
        <v>103</v>
      </c>
      <c r="D50" s="12"/>
      <c r="E50" s="12"/>
    </row>
    <row r="51" spans="2:5">
      <c r="B51" s="16"/>
      <c r="C51" s="17" t="s">
        <v>104</v>
      </c>
      <c r="D51" s="12"/>
      <c r="E51" s="12"/>
    </row>
    <row r="52" spans="2:5">
      <c r="B52" s="16"/>
      <c r="C52" s="17" t="s">
        <v>105</v>
      </c>
      <c r="D52" s="12"/>
      <c r="E52" s="12"/>
    </row>
    <row r="53" spans="2:5">
      <c r="B53" s="16"/>
      <c r="C53" s="17" t="s">
        <v>106</v>
      </c>
      <c r="D53" s="12"/>
      <c r="E53" s="12"/>
    </row>
    <row r="54" spans="2:5">
      <c r="B54" s="16"/>
      <c r="C54" s="17" t="s">
        <v>107</v>
      </c>
      <c r="D54" s="12"/>
      <c r="E54" s="12"/>
    </row>
    <row r="55" spans="2:5">
      <c r="B55" s="16"/>
      <c r="C55" s="17" t="s">
        <v>108</v>
      </c>
      <c r="D55" s="12"/>
      <c r="E55" s="12"/>
    </row>
    <row r="56" spans="2:5">
      <c r="B56" s="16"/>
      <c r="C56" s="17" t="s">
        <v>109</v>
      </c>
      <c r="D56" s="12"/>
      <c r="E56" s="12"/>
    </row>
    <row r="57" spans="2:5">
      <c r="B57" s="16"/>
      <c r="C57" s="17" t="s">
        <v>110</v>
      </c>
      <c r="D57" s="12"/>
      <c r="E57" s="12"/>
    </row>
    <row r="58" spans="2:5">
      <c r="B58" s="16"/>
      <c r="C58" s="17" t="s">
        <v>111</v>
      </c>
      <c r="D58" s="12"/>
      <c r="E58" s="12"/>
    </row>
    <row r="59" spans="2:5">
      <c r="B59" s="16"/>
      <c r="C59" s="17" t="s">
        <v>112</v>
      </c>
      <c r="D59" s="12"/>
      <c r="E59" s="12"/>
    </row>
    <row r="60" spans="2:5">
      <c r="B60" s="16"/>
      <c r="C60" s="17" t="s">
        <v>113</v>
      </c>
      <c r="D60" s="12"/>
      <c r="E60" s="12"/>
    </row>
    <row r="61" spans="2:5">
      <c r="B61" s="16"/>
      <c r="C61" s="17" t="s">
        <v>114</v>
      </c>
      <c r="D61" s="12"/>
      <c r="E61" s="12"/>
    </row>
    <row r="62" spans="2:5">
      <c r="B62" s="16"/>
      <c r="C62" s="17" t="s">
        <v>115</v>
      </c>
      <c r="D62" s="12"/>
      <c r="E62" s="12"/>
    </row>
    <row r="63" spans="2:5">
      <c r="B63" s="52">
        <v>3</v>
      </c>
      <c r="C63" s="53" t="s">
        <v>2</v>
      </c>
      <c r="D63" s="54">
        <f t="shared" ref="D63:E63" si="2">SUM(D64:D82)</f>
        <v>0</v>
      </c>
      <c r="E63" s="54">
        <f t="shared" si="2"/>
        <v>0</v>
      </c>
    </row>
    <row r="64" spans="2:5">
      <c r="B64" s="16"/>
      <c r="C64" s="51" t="s">
        <v>116</v>
      </c>
      <c r="D64" s="12"/>
      <c r="E64" s="12"/>
    </row>
    <row r="65" spans="2:5">
      <c r="B65" s="16"/>
      <c r="C65" s="51" t="s">
        <v>117</v>
      </c>
      <c r="D65" s="12"/>
      <c r="E65" s="12"/>
    </row>
    <row r="66" spans="2:5">
      <c r="B66" s="16"/>
      <c r="C66" s="51" t="s">
        <v>118</v>
      </c>
      <c r="D66" s="12"/>
      <c r="E66" s="12"/>
    </row>
    <row r="67" spans="2:5">
      <c r="B67" s="16"/>
      <c r="C67" s="17" t="s">
        <v>119</v>
      </c>
      <c r="D67" s="12"/>
      <c r="E67" s="12"/>
    </row>
    <row r="68" spans="2:5">
      <c r="B68" s="16"/>
      <c r="C68" s="51" t="s">
        <v>120</v>
      </c>
      <c r="D68" s="12"/>
      <c r="E68" s="12"/>
    </row>
    <row r="69" spans="2:5">
      <c r="B69" s="16"/>
      <c r="C69" s="51" t="s">
        <v>121</v>
      </c>
      <c r="D69" s="12"/>
      <c r="E69" s="12"/>
    </row>
    <row r="70" spans="2:5">
      <c r="B70" s="16"/>
      <c r="C70" s="17" t="s">
        <v>122</v>
      </c>
      <c r="D70" s="12"/>
      <c r="E70" s="12"/>
    </row>
    <row r="71" spans="2:5">
      <c r="B71" s="16"/>
      <c r="C71" s="17" t="s">
        <v>123</v>
      </c>
      <c r="D71" s="12"/>
      <c r="E71" s="12"/>
    </row>
    <row r="72" spans="2:5">
      <c r="B72" s="16"/>
      <c r="C72" s="51" t="s">
        <v>124</v>
      </c>
      <c r="D72" s="12"/>
      <c r="E72" s="12"/>
    </row>
    <row r="73" spans="2:5">
      <c r="B73" s="16"/>
      <c r="C73" s="51" t="s">
        <v>125</v>
      </c>
      <c r="D73" s="12"/>
      <c r="E73" s="12"/>
    </row>
    <row r="74" spans="2:5">
      <c r="B74" s="16"/>
      <c r="C74" s="51" t="s">
        <v>126</v>
      </c>
      <c r="D74" s="12"/>
      <c r="E74" s="12"/>
    </row>
    <row r="75" spans="2:5">
      <c r="B75" s="16"/>
      <c r="C75" s="51" t="s">
        <v>127</v>
      </c>
      <c r="D75" s="12"/>
      <c r="E75" s="12"/>
    </row>
    <row r="76" spans="2:5">
      <c r="B76" s="16"/>
      <c r="C76" s="51" t="s">
        <v>128</v>
      </c>
      <c r="D76" s="12"/>
      <c r="E76" s="12"/>
    </row>
    <row r="77" spans="2:5">
      <c r="B77" s="16"/>
      <c r="C77" s="51" t="s">
        <v>129</v>
      </c>
      <c r="D77" s="12"/>
      <c r="E77" s="12"/>
    </row>
    <row r="78" spans="2:5">
      <c r="B78" s="16"/>
      <c r="C78" s="51" t="s">
        <v>130</v>
      </c>
      <c r="D78" s="12"/>
      <c r="E78" s="12"/>
    </row>
    <row r="79" spans="2:5">
      <c r="B79" s="16"/>
      <c r="C79" s="51" t="s">
        <v>131</v>
      </c>
      <c r="D79" s="12"/>
      <c r="E79" s="12"/>
    </row>
    <row r="80" spans="2:5">
      <c r="B80" s="16"/>
      <c r="C80" s="51" t="s">
        <v>132</v>
      </c>
      <c r="D80" s="12"/>
      <c r="E80" s="12"/>
    </row>
    <row r="81" spans="2:5">
      <c r="B81" s="16"/>
      <c r="C81" s="51" t="s">
        <v>133</v>
      </c>
      <c r="D81" s="12"/>
      <c r="E81" s="12"/>
    </row>
    <row r="82" spans="2:5">
      <c r="B82" s="16"/>
      <c r="C82" s="51" t="s">
        <v>134</v>
      </c>
      <c r="D82" s="12"/>
      <c r="E82" s="12"/>
    </row>
    <row r="83" spans="2:5">
      <c r="B83" s="52">
        <v>4</v>
      </c>
      <c r="C83" s="53" t="s">
        <v>3</v>
      </c>
      <c r="D83" s="54">
        <f t="shared" ref="D83:E83" si="3">SUM(D84:D95)</f>
        <v>0</v>
      </c>
      <c r="E83" s="54">
        <f t="shared" si="3"/>
        <v>0</v>
      </c>
    </row>
    <row r="84" spans="2:5">
      <c r="B84" s="16"/>
      <c r="C84" s="51" t="s">
        <v>135</v>
      </c>
      <c r="D84" s="12"/>
      <c r="E84" s="12"/>
    </row>
    <row r="85" spans="2:5">
      <c r="B85" s="16"/>
      <c r="C85" s="51" t="s">
        <v>136</v>
      </c>
      <c r="D85" s="12"/>
      <c r="E85" s="12"/>
    </row>
    <row r="86" spans="2:5">
      <c r="B86" s="16"/>
      <c r="C86" s="51" t="s">
        <v>137</v>
      </c>
      <c r="D86" s="12"/>
      <c r="E86" s="12"/>
    </row>
    <row r="87" spans="2:5">
      <c r="B87" s="16"/>
      <c r="C87" s="51" t="s">
        <v>138</v>
      </c>
      <c r="D87" s="12"/>
      <c r="E87" s="12"/>
    </row>
    <row r="88" spans="2:5">
      <c r="B88" s="16"/>
      <c r="C88" s="51" t="s">
        <v>139</v>
      </c>
      <c r="D88" s="12"/>
      <c r="E88" s="12"/>
    </row>
    <row r="89" spans="2:5">
      <c r="B89" s="16"/>
      <c r="C89" s="51" t="s">
        <v>140</v>
      </c>
      <c r="D89" s="12"/>
      <c r="E89" s="12"/>
    </row>
    <row r="90" spans="2:5">
      <c r="B90" s="16"/>
      <c r="C90" s="51" t="s">
        <v>141</v>
      </c>
      <c r="D90" s="12"/>
      <c r="E90" s="12"/>
    </row>
    <row r="91" spans="2:5">
      <c r="B91" s="16"/>
      <c r="C91" s="51" t="s">
        <v>142</v>
      </c>
      <c r="D91" s="12"/>
      <c r="E91" s="12"/>
    </row>
    <row r="92" spans="2:5">
      <c r="B92" s="16"/>
      <c r="C92" s="51" t="s">
        <v>143</v>
      </c>
      <c r="D92" s="12"/>
      <c r="E92" s="12"/>
    </row>
    <row r="93" spans="2:5">
      <c r="B93" s="16"/>
      <c r="C93" s="51" t="s">
        <v>144</v>
      </c>
      <c r="D93" s="12"/>
      <c r="E93" s="12"/>
    </row>
    <row r="94" spans="2:5">
      <c r="B94" s="16"/>
      <c r="C94" s="51" t="s">
        <v>145</v>
      </c>
      <c r="D94" s="12"/>
      <c r="E94" s="12"/>
    </row>
    <row r="95" spans="2:5">
      <c r="B95" s="16"/>
      <c r="C95" s="51" t="s">
        <v>146</v>
      </c>
      <c r="D95" s="12"/>
      <c r="E95" s="12"/>
    </row>
    <row r="96" spans="2:5">
      <c r="B96" s="52">
        <v>5</v>
      </c>
      <c r="C96" s="53" t="s">
        <v>4</v>
      </c>
      <c r="D96" s="54">
        <f t="shared" ref="D96:E96" si="4">SUM(D97:D107)</f>
        <v>0</v>
      </c>
      <c r="E96" s="54">
        <f t="shared" si="4"/>
        <v>0</v>
      </c>
    </row>
    <row r="97" spans="2:5">
      <c r="B97" s="16"/>
      <c r="C97" s="51" t="s">
        <v>147</v>
      </c>
      <c r="D97" s="12"/>
      <c r="E97" s="12"/>
    </row>
    <row r="98" spans="2:5">
      <c r="B98" s="16"/>
      <c r="C98" s="51" t="s">
        <v>148</v>
      </c>
      <c r="D98" s="12"/>
      <c r="E98" s="12"/>
    </row>
    <row r="99" spans="2:5">
      <c r="B99" s="16"/>
      <c r="C99" s="51" t="s">
        <v>149</v>
      </c>
      <c r="D99" s="12"/>
      <c r="E99" s="12"/>
    </row>
    <row r="100" spans="2:5">
      <c r="B100" s="16"/>
      <c r="C100" s="51" t="s">
        <v>150</v>
      </c>
      <c r="D100" s="12"/>
      <c r="E100" s="12"/>
    </row>
    <row r="101" spans="2:5">
      <c r="B101" s="16"/>
      <c r="C101" s="51" t="s">
        <v>151</v>
      </c>
      <c r="D101" s="12"/>
      <c r="E101" s="12"/>
    </row>
    <row r="102" spans="2:5">
      <c r="B102" s="16"/>
      <c r="C102" s="51" t="s">
        <v>152</v>
      </c>
      <c r="D102" s="12"/>
      <c r="E102" s="12"/>
    </row>
    <row r="103" spans="2:5">
      <c r="B103" s="16"/>
      <c r="C103" s="51" t="s">
        <v>153</v>
      </c>
      <c r="D103" s="12"/>
      <c r="E103" s="12"/>
    </row>
    <row r="104" spans="2:5">
      <c r="B104" s="16"/>
      <c r="C104" s="51" t="s">
        <v>154</v>
      </c>
      <c r="D104" s="12"/>
      <c r="E104" s="12"/>
    </row>
    <row r="105" spans="2:5">
      <c r="B105" s="16"/>
      <c r="C105" s="51" t="s">
        <v>155</v>
      </c>
      <c r="D105" s="12"/>
      <c r="E105" s="12"/>
    </row>
    <row r="106" spans="2:5">
      <c r="B106" s="16"/>
      <c r="C106" s="51" t="s">
        <v>156</v>
      </c>
      <c r="D106" s="12"/>
      <c r="E106" s="12"/>
    </row>
    <row r="107" spans="2:5">
      <c r="B107" s="16"/>
      <c r="C107" s="51" t="s">
        <v>157</v>
      </c>
      <c r="D107" s="12"/>
      <c r="E107" s="12"/>
    </row>
    <row r="108" spans="2:5">
      <c r="B108" s="52">
        <v>6</v>
      </c>
      <c r="C108" s="53" t="s">
        <v>5</v>
      </c>
      <c r="D108" s="54">
        <f t="shared" ref="D108:E108" si="5">SUM(D109:D125)</f>
        <v>0</v>
      </c>
      <c r="E108" s="54">
        <f t="shared" si="5"/>
        <v>0</v>
      </c>
    </row>
    <row r="109" spans="2:5">
      <c r="B109" s="16"/>
      <c r="C109" s="51" t="s">
        <v>158</v>
      </c>
      <c r="D109" s="12"/>
      <c r="E109" s="12"/>
    </row>
    <row r="110" spans="2:5">
      <c r="B110" s="16"/>
      <c r="C110" s="51" t="s">
        <v>159</v>
      </c>
      <c r="D110" s="12"/>
      <c r="E110" s="12"/>
    </row>
    <row r="111" spans="2:5">
      <c r="B111" s="16"/>
      <c r="C111" s="51" t="s">
        <v>160</v>
      </c>
      <c r="D111" s="12"/>
      <c r="E111" s="12"/>
    </row>
    <row r="112" spans="2:5">
      <c r="B112" s="16"/>
      <c r="C112" s="51" t="s">
        <v>161</v>
      </c>
      <c r="D112" s="12"/>
      <c r="E112" s="12"/>
    </row>
    <row r="113" spans="2:5">
      <c r="B113" s="16"/>
      <c r="C113" s="51" t="s">
        <v>162</v>
      </c>
      <c r="D113" s="12"/>
      <c r="E113" s="12"/>
    </row>
    <row r="114" spans="2:5">
      <c r="B114" s="16"/>
      <c r="C114" s="51" t="s">
        <v>163</v>
      </c>
      <c r="D114" s="12"/>
      <c r="E114" s="12"/>
    </row>
    <row r="115" spans="2:5">
      <c r="B115" s="16"/>
      <c r="C115" s="51" t="s">
        <v>164</v>
      </c>
      <c r="D115" s="12"/>
      <c r="E115" s="12"/>
    </row>
    <row r="116" spans="2:5">
      <c r="B116" s="16"/>
      <c r="C116" s="51" t="s">
        <v>165</v>
      </c>
      <c r="D116" s="12"/>
      <c r="E116" s="12"/>
    </row>
    <row r="117" spans="2:5">
      <c r="B117" s="16"/>
      <c r="C117" s="51" t="s">
        <v>166</v>
      </c>
      <c r="D117" s="12"/>
      <c r="E117" s="12"/>
    </row>
    <row r="118" spans="2:5">
      <c r="B118" s="16"/>
      <c r="C118" s="51" t="s">
        <v>167</v>
      </c>
      <c r="D118" s="12"/>
      <c r="E118" s="12"/>
    </row>
    <row r="119" spans="2:5">
      <c r="B119" s="16"/>
      <c r="C119" s="51" t="s">
        <v>168</v>
      </c>
      <c r="D119" s="12"/>
      <c r="E119" s="12"/>
    </row>
    <row r="120" spans="2:5">
      <c r="B120" s="16"/>
      <c r="C120" s="51" t="s">
        <v>169</v>
      </c>
      <c r="D120" s="12"/>
      <c r="E120" s="12"/>
    </row>
    <row r="121" spans="2:5">
      <c r="B121" s="16"/>
      <c r="C121" s="51" t="s">
        <v>170</v>
      </c>
      <c r="D121" s="12"/>
      <c r="E121" s="12"/>
    </row>
    <row r="122" spans="2:5">
      <c r="B122" s="16"/>
      <c r="C122" s="51" t="s">
        <v>171</v>
      </c>
      <c r="D122" s="12"/>
      <c r="E122" s="12"/>
    </row>
    <row r="123" spans="2:5">
      <c r="B123" s="16"/>
      <c r="C123" s="51" t="s">
        <v>172</v>
      </c>
      <c r="D123" s="12"/>
      <c r="E123" s="12"/>
    </row>
    <row r="124" spans="2:5">
      <c r="B124" s="16"/>
      <c r="C124" s="51" t="s">
        <v>173</v>
      </c>
      <c r="D124" s="12"/>
      <c r="E124" s="12"/>
    </row>
    <row r="125" spans="2:5">
      <c r="B125" s="16"/>
      <c r="C125" s="51" t="s">
        <v>174</v>
      </c>
      <c r="D125" s="12"/>
      <c r="E125" s="12"/>
    </row>
    <row r="126" spans="2:5">
      <c r="B126" s="52">
        <v>7</v>
      </c>
      <c r="C126" s="53" t="s">
        <v>6</v>
      </c>
      <c r="D126" s="54">
        <f t="shared" ref="D126:E126" si="6">SUM(D127:D136)</f>
        <v>0</v>
      </c>
      <c r="E126" s="54">
        <f t="shared" si="6"/>
        <v>0</v>
      </c>
    </row>
    <row r="127" spans="2:5">
      <c r="B127" s="16"/>
      <c r="C127" s="51" t="s">
        <v>184</v>
      </c>
      <c r="D127" s="12"/>
      <c r="E127" s="12"/>
    </row>
    <row r="128" spans="2:5">
      <c r="B128" s="16"/>
      <c r="C128" s="51" t="s">
        <v>175</v>
      </c>
      <c r="D128" s="12"/>
      <c r="E128" s="12"/>
    </row>
    <row r="129" spans="2:5">
      <c r="B129" s="16"/>
      <c r="C129" s="51" t="s">
        <v>176</v>
      </c>
      <c r="D129" s="12"/>
      <c r="E129" s="12"/>
    </row>
    <row r="130" spans="2:5">
      <c r="B130" s="16"/>
      <c r="C130" s="51" t="s">
        <v>177</v>
      </c>
      <c r="D130" s="12"/>
      <c r="E130" s="12"/>
    </row>
    <row r="131" spans="2:5">
      <c r="B131" s="16"/>
      <c r="C131" s="51" t="s">
        <v>178</v>
      </c>
      <c r="D131" s="12"/>
      <c r="E131" s="12"/>
    </row>
    <row r="132" spans="2:5">
      <c r="B132" s="16"/>
      <c r="C132" s="51" t="s">
        <v>179</v>
      </c>
      <c r="D132" s="12"/>
      <c r="E132" s="12"/>
    </row>
    <row r="133" spans="2:5">
      <c r="B133" s="16"/>
      <c r="C133" s="51" t="s">
        <v>180</v>
      </c>
      <c r="D133" s="12"/>
      <c r="E133" s="12"/>
    </row>
    <row r="134" spans="2:5">
      <c r="B134" s="16"/>
      <c r="C134" s="51" t="s">
        <v>181</v>
      </c>
      <c r="D134" s="12"/>
      <c r="E134" s="12"/>
    </row>
    <row r="135" spans="2:5">
      <c r="B135" s="16"/>
      <c r="C135" s="51" t="s">
        <v>182</v>
      </c>
      <c r="D135" s="12"/>
      <c r="E135" s="12"/>
    </row>
    <row r="136" spans="2:5">
      <c r="B136" s="16"/>
      <c r="C136" s="51" t="s">
        <v>183</v>
      </c>
      <c r="D136" s="12"/>
      <c r="E136" s="12"/>
    </row>
    <row r="137" spans="2:5">
      <c r="B137" s="52">
        <v>8</v>
      </c>
      <c r="C137" s="53" t="s">
        <v>7</v>
      </c>
      <c r="D137" s="54">
        <f t="shared" ref="D137:E137" si="7">SUM(D138:D152)</f>
        <v>0</v>
      </c>
      <c r="E137" s="54">
        <f t="shared" si="7"/>
        <v>0</v>
      </c>
    </row>
    <row r="138" spans="2:5">
      <c r="B138" s="16"/>
      <c r="C138" s="51" t="s">
        <v>185</v>
      </c>
      <c r="D138" s="12"/>
      <c r="E138" s="12"/>
    </row>
    <row r="139" spans="2:5">
      <c r="B139" s="16"/>
      <c r="C139" s="51" t="s">
        <v>186</v>
      </c>
      <c r="D139" s="12"/>
      <c r="E139" s="12"/>
    </row>
    <row r="140" spans="2:5">
      <c r="B140" s="16"/>
      <c r="C140" s="51" t="s">
        <v>187</v>
      </c>
      <c r="D140" s="12"/>
      <c r="E140" s="12"/>
    </row>
    <row r="141" spans="2:5">
      <c r="B141" s="16"/>
      <c r="C141" s="51" t="s">
        <v>188</v>
      </c>
      <c r="D141" s="12"/>
      <c r="E141" s="12"/>
    </row>
    <row r="142" spans="2:5">
      <c r="B142" s="16"/>
      <c r="C142" s="51" t="s">
        <v>189</v>
      </c>
      <c r="D142" s="12"/>
      <c r="E142" s="12"/>
    </row>
    <row r="143" spans="2:5">
      <c r="B143" s="16"/>
      <c r="C143" s="51" t="s">
        <v>190</v>
      </c>
      <c r="D143" s="12"/>
      <c r="E143" s="12"/>
    </row>
    <row r="144" spans="2:5">
      <c r="B144" s="16"/>
      <c r="C144" s="51" t="s">
        <v>191</v>
      </c>
      <c r="D144" s="12"/>
      <c r="E144" s="12"/>
    </row>
    <row r="145" spans="2:5">
      <c r="B145" s="16"/>
      <c r="C145" s="51" t="s">
        <v>192</v>
      </c>
      <c r="D145" s="12"/>
      <c r="E145" s="12"/>
    </row>
    <row r="146" spans="2:5">
      <c r="B146" s="16"/>
      <c r="C146" s="51" t="s">
        <v>193</v>
      </c>
      <c r="D146" s="12"/>
      <c r="E146" s="12"/>
    </row>
    <row r="147" spans="2:5">
      <c r="B147" s="16"/>
      <c r="C147" s="51" t="s">
        <v>194</v>
      </c>
      <c r="D147" s="12"/>
      <c r="E147" s="12"/>
    </row>
    <row r="148" spans="2:5">
      <c r="B148" s="16"/>
      <c r="C148" s="51" t="s">
        <v>195</v>
      </c>
      <c r="D148" s="12"/>
      <c r="E148" s="12"/>
    </row>
    <row r="149" spans="2:5">
      <c r="B149" s="16"/>
      <c r="C149" s="51" t="s">
        <v>196</v>
      </c>
      <c r="D149" s="12"/>
      <c r="E149" s="12"/>
    </row>
    <row r="150" spans="2:5">
      <c r="B150" s="16"/>
      <c r="C150" s="51" t="s">
        <v>197</v>
      </c>
      <c r="D150" s="12"/>
      <c r="E150" s="12"/>
    </row>
    <row r="151" spans="2:5">
      <c r="B151" s="16"/>
      <c r="C151" s="51" t="s">
        <v>198</v>
      </c>
      <c r="D151" s="12"/>
      <c r="E151" s="12"/>
    </row>
    <row r="152" spans="2:5">
      <c r="B152" s="16"/>
      <c r="C152" s="51" t="s">
        <v>199</v>
      </c>
      <c r="D152" s="12"/>
      <c r="E152" s="12"/>
    </row>
    <row r="153" spans="2:5">
      <c r="B153" s="52">
        <v>9</v>
      </c>
      <c r="C153" s="53" t="s">
        <v>8</v>
      </c>
      <c r="D153" s="54">
        <f t="shared" ref="D153:E153" si="8">SUM(D154:D160)</f>
        <v>0</v>
      </c>
      <c r="E153" s="54">
        <f t="shared" si="8"/>
        <v>0</v>
      </c>
    </row>
    <row r="154" spans="2:5">
      <c r="B154" s="16"/>
      <c r="C154" s="51" t="s">
        <v>200</v>
      </c>
      <c r="D154" s="12"/>
      <c r="E154" s="12"/>
    </row>
    <row r="155" spans="2:5">
      <c r="B155" s="16"/>
      <c r="C155" s="51" t="s">
        <v>201</v>
      </c>
      <c r="D155" s="12"/>
      <c r="E155" s="12"/>
    </row>
    <row r="156" spans="2:5">
      <c r="B156" s="16"/>
      <c r="C156" s="51" t="s">
        <v>202</v>
      </c>
      <c r="D156" s="12"/>
      <c r="E156" s="12"/>
    </row>
    <row r="157" spans="2:5">
      <c r="B157" s="16"/>
      <c r="C157" s="51" t="s">
        <v>203</v>
      </c>
      <c r="D157" s="12"/>
      <c r="E157" s="12"/>
    </row>
    <row r="158" spans="2:5">
      <c r="B158" s="16"/>
      <c r="C158" s="51" t="s">
        <v>204</v>
      </c>
      <c r="D158" s="12"/>
      <c r="E158" s="12"/>
    </row>
    <row r="159" spans="2:5">
      <c r="B159" s="16"/>
      <c r="C159" s="51" t="s">
        <v>205</v>
      </c>
      <c r="D159" s="12"/>
      <c r="E159" s="12"/>
    </row>
    <row r="160" spans="2:5">
      <c r="B160" s="16"/>
      <c r="C160" s="51" t="s">
        <v>206</v>
      </c>
      <c r="D160" s="12"/>
      <c r="E160" s="12"/>
    </row>
    <row r="161" spans="2:5">
      <c r="B161" s="52">
        <v>10</v>
      </c>
      <c r="C161" s="53" t="s">
        <v>9</v>
      </c>
      <c r="D161" s="54">
        <f t="shared" ref="D161:E161" si="9">SUM(D162:D168)</f>
        <v>0</v>
      </c>
      <c r="E161" s="54">
        <f t="shared" si="9"/>
        <v>0</v>
      </c>
    </row>
    <row r="162" spans="2:5">
      <c r="B162" s="16"/>
      <c r="C162" s="51" t="s">
        <v>207</v>
      </c>
      <c r="D162" s="12"/>
      <c r="E162" s="12"/>
    </row>
    <row r="163" spans="2:5">
      <c r="B163" s="16"/>
      <c r="C163" s="51" t="s">
        <v>208</v>
      </c>
      <c r="D163" s="12"/>
      <c r="E163" s="12"/>
    </row>
    <row r="164" spans="2:5">
      <c r="B164" s="16"/>
      <c r="C164" s="51" t="s">
        <v>209</v>
      </c>
      <c r="D164" s="12"/>
      <c r="E164" s="12"/>
    </row>
    <row r="165" spans="2:5">
      <c r="B165" s="16"/>
      <c r="C165" s="51" t="s">
        <v>210</v>
      </c>
      <c r="D165" s="12"/>
      <c r="E165" s="12"/>
    </row>
    <row r="166" spans="2:5">
      <c r="B166" s="16"/>
      <c r="C166" s="51" t="s">
        <v>211</v>
      </c>
      <c r="D166" s="12"/>
      <c r="E166" s="12"/>
    </row>
    <row r="167" spans="2:5">
      <c r="B167" s="16"/>
      <c r="C167" s="51" t="s">
        <v>212</v>
      </c>
      <c r="D167" s="12"/>
      <c r="E167" s="12"/>
    </row>
    <row r="168" spans="2:5">
      <c r="B168" s="16"/>
      <c r="C168" s="51" t="s">
        <v>213</v>
      </c>
      <c r="D168" s="12"/>
      <c r="E168" s="12"/>
    </row>
    <row r="169" spans="2:5">
      <c r="B169" s="52">
        <v>11</v>
      </c>
      <c r="C169" s="53" t="s">
        <v>10</v>
      </c>
      <c r="D169" s="54">
        <f t="shared" ref="D169:E169" si="10">SUM(D170:D174)</f>
        <v>0</v>
      </c>
      <c r="E169" s="54">
        <f t="shared" si="10"/>
        <v>0</v>
      </c>
    </row>
    <row r="170" spans="2:5">
      <c r="B170" s="16"/>
      <c r="C170" s="51" t="s">
        <v>214</v>
      </c>
      <c r="D170" s="12"/>
      <c r="E170" s="12"/>
    </row>
    <row r="171" spans="2:5">
      <c r="B171" s="16"/>
      <c r="C171" s="51" t="s">
        <v>215</v>
      </c>
      <c r="D171" s="12"/>
      <c r="E171" s="12"/>
    </row>
    <row r="172" spans="2:5">
      <c r="B172" s="16"/>
      <c r="C172" s="51" t="s">
        <v>216</v>
      </c>
      <c r="D172" s="12"/>
      <c r="E172" s="12"/>
    </row>
    <row r="173" spans="2:5">
      <c r="B173" s="16"/>
      <c r="C173" s="51" t="s">
        <v>217</v>
      </c>
      <c r="D173" s="12"/>
      <c r="E173" s="12"/>
    </row>
    <row r="174" spans="2:5">
      <c r="B174" s="16"/>
      <c r="C174" s="51" t="s">
        <v>218</v>
      </c>
      <c r="D174" s="12"/>
      <c r="E174" s="12"/>
    </row>
    <row r="175" spans="2:5">
      <c r="B175" s="52">
        <v>12</v>
      </c>
      <c r="C175" s="53" t="s">
        <v>11</v>
      </c>
      <c r="D175" s="54">
        <f t="shared" ref="D175:E175" si="11">SUM(D176:D202)</f>
        <v>0</v>
      </c>
      <c r="E175" s="54">
        <f t="shared" si="11"/>
        <v>0</v>
      </c>
    </row>
    <row r="176" spans="2:5">
      <c r="B176" s="16"/>
      <c r="C176" s="51" t="s">
        <v>219</v>
      </c>
      <c r="D176" s="12"/>
      <c r="E176" s="12"/>
    </row>
    <row r="177" spans="2:5">
      <c r="B177" s="16"/>
      <c r="C177" s="51" t="s">
        <v>220</v>
      </c>
      <c r="D177" s="12"/>
      <c r="E177" s="12"/>
    </row>
    <row r="178" spans="2:5">
      <c r="B178" s="16"/>
      <c r="C178" s="51" t="s">
        <v>221</v>
      </c>
      <c r="D178" s="12"/>
      <c r="E178" s="12"/>
    </row>
    <row r="179" spans="2:5">
      <c r="B179" s="16"/>
      <c r="C179" s="51" t="s">
        <v>222</v>
      </c>
      <c r="D179" s="12"/>
      <c r="E179" s="12"/>
    </row>
    <row r="180" spans="2:5">
      <c r="B180" s="16"/>
      <c r="C180" s="51" t="s">
        <v>223</v>
      </c>
      <c r="D180" s="12"/>
      <c r="E180" s="12"/>
    </row>
    <row r="181" spans="2:5">
      <c r="B181" s="16"/>
      <c r="C181" s="51" t="s">
        <v>224</v>
      </c>
      <c r="D181" s="12"/>
      <c r="E181" s="12"/>
    </row>
    <row r="182" spans="2:5">
      <c r="B182" s="16"/>
      <c r="C182" s="51" t="s">
        <v>225</v>
      </c>
      <c r="D182" s="12"/>
      <c r="E182" s="12"/>
    </row>
    <row r="183" spans="2:5">
      <c r="B183" s="16"/>
      <c r="C183" s="51" t="s">
        <v>226</v>
      </c>
      <c r="D183" s="12"/>
      <c r="E183" s="12"/>
    </row>
    <row r="184" spans="2:5">
      <c r="B184" s="16"/>
      <c r="C184" s="51" t="s">
        <v>227</v>
      </c>
      <c r="D184" s="12"/>
      <c r="E184" s="12"/>
    </row>
    <row r="185" spans="2:5">
      <c r="B185" s="16"/>
      <c r="C185" s="51" t="s">
        <v>228</v>
      </c>
      <c r="D185" s="12"/>
      <c r="E185" s="12"/>
    </row>
    <row r="186" spans="2:5">
      <c r="B186" s="16"/>
      <c r="C186" s="51" t="s">
        <v>229</v>
      </c>
      <c r="D186" s="12"/>
      <c r="E186" s="12"/>
    </row>
    <row r="187" spans="2:5">
      <c r="B187" s="16"/>
      <c r="C187" s="51" t="s">
        <v>230</v>
      </c>
      <c r="D187" s="12"/>
      <c r="E187" s="12"/>
    </row>
    <row r="188" spans="2:5">
      <c r="B188" s="16"/>
      <c r="C188" s="51" t="s">
        <v>231</v>
      </c>
      <c r="D188" s="12"/>
      <c r="E188" s="12"/>
    </row>
    <row r="189" spans="2:5">
      <c r="B189" s="16"/>
      <c r="C189" s="51" t="s">
        <v>232</v>
      </c>
      <c r="D189" s="12"/>
      <c r="E189" s="12"/>
    </row>
    <row r="190" spans="2:5">
      <c r="B190" s="16"/>
      <c r="C190" s="51" t="s">
        <v>233</v>
      </c>
      <c r="D190" s="12"/>
      <c r="E190" s="12"/>
    </row>
    <row r="191" spans="2:5">
      <c r="B191" s="16"/>
      <c r="C191" s="51" t="s">
        <v>234</v>
      </c>
      <c r="D191" s="12"/>
      <c r="E191" s="12"/>
    </row>
    <row r="192" spans="2:5">
      <c r="B192" s="16"/>
      <c r="C192" s="51" t="s">
        <v>235</v>
      </c>
      <c r="D192" s="12"/>
      <c r="E192" s="12"/>
    </row>
    <row r="193" spans="2:5">
      <c r="B193" s="16"/>
      <c r="C193" s="51" t="s">
        <v>236</v>
      </c>
      <c r="D193" s="12"/>
      <c r="E193" s="12"/>
    </row>
    <row r="194" spans="2:5">
      <c r="B194" s="16"/>
      <c r="C194" s="51" t="s">
        <v>237</v>
      </c>
      <c r="D194" s="12"/>
      <c r="E194" s="12"/>
    </row>
    <row r="195" spans="2:5">
      <c r="B195" s="16"/>
      <c r="C195" s="51" t="s">
        <v>238</v>
      </c>
      <c r="D195" s="12"/>
      <c r="E195" s="12"/>
    </row>
    <row r="196" spans="2:5">
      <c r="B196" s="16"/>
      <c r="C196" s="51" t="s">
        <v>239</v>
      </c>
      <c r="D196" s="12"/>
      <c r="E196" s="12"/>
    </row>
    <row r="197" spans="2:5">
      <c r="B197" s="16"/>
      <c r="C197" s="51" t="s">
        <v>240</v>
      </c>
      <c r="D197" s="12"/>
      <c r="E197" s="12"/>
    </row>
    <row r="198" spans="2:5">
      <c r="B198" s="16"/>
      <c r="C198" s="51" t="s">
        <v>241</v>
      </c>
      <c r="D198" s="12"/>
      <c r="E198" s="12"/>
    </row>
    <row r="199" spans="2:5">
      <c r="B199" s="16"/>
      <c r="C199" s="51" t="s">
        <v>242</v>
      </c>
      <c r="D199" s="12"/>
      <c r="E199" s="12"/>
    </row>
    <row r="200" spans="2:5">
      <c r="B200" s="16"/>
      <c r="C200" s="51" t="s">
        <v>243</v>
      </c>
      <c r="D200" s="12"/>
      <c r="E200" s="12"/>
    </row>
    <row r="201" spans="2:5">
      <c r="B201" s="16"/>
      <c r="C201" s="51" t="s">
        <v>244</v>
      </c>
      <c r="D201" s="12"/>
      <c r="E201" s="12"/>
    </row>
    <row r="202" spans="2:5">
      <c r="B202" s="16"/>
      <c r="C202" s="51" t="s">
        <v>245</v>
      </c>
      <c r="D202" s="12"/>
      <c r="E202" s="12"/>
    </row>
    <row r="203" spans="2:5">
      <c r="B203" s="52">
        <v>13</v>
      </c>
      <c r="C203" s="53" t="s">
        <v>12</v>
      </c>
      <c r="D203" s="54">
        <f t="shared" ref="D203:E203" si="12">SUM(D204:D238)</f>
        <v>0</v>
      </c>
      <c r="E203" s="54">
        <f t="shared" si="12"/>
        <v>0</v>
      </c>
    </row>
    <row r="204" spans="2:5">
      <c r="B204" s="16"/>
      <c r="C204" s="17" t="s">
        <v>246</v>
      </c>
      <c r="D204" s="12"/>
      <c r="E204" s="12"/>
    </row>
    <row r="205" spans="2:5">
      <c r="B205" s="16"/>
      <c r="C205" s="17" t="s">
        <v>247</v>
      </c>
      <c r="D205" s="12"/>
      <c r="E205" s="12"/>
    </row>
    <row r="206" spans="2:5">
      <c r="B206" s="16"/>
      <c r="C206" s="17" t="s">
        <v>248</v>
      </c>
      <c r="D206" s="12"/>
      <c r="E206" s="12"/>
    </row>
    <row r="207" spans="2:5">
      <c r="B207" s="16"/>
      <c r="C207" s="17" t="s">
        <v>249</v>
      </c>
      <c r="D207" s="12"/>
      <c r="E207" s="12"/>
    </row>
    <row r="208" spans="2:5">
      <c r="B208" s="16"/>
      <c r="C208" s="17" t="s">
        <v>250</v>
      </c>
      <c r="D208" s="12"/>
      <c r="E208" s="12"/>
    </row>
    <row r="209" spans="2:5">
      <c r="B209" s="16"/>
      <c r="C209" s="17" t="s">
        <v>251</v>
      </c>
      <c r="D209" s="12"/>
      <c r="E209" s="12"/>
    </row>
    <row r="210" spans="2:5">
      <c r="B210" s="16"/>
      <c r="C210" s="17" t="s">
        <v>252</v>
      </c>
      <c r="D210" s="12"/>
      <c r="E210" s="12"/>
    </row>
    <row r="211" spans="2:5">
      <c r="B211" s="16"/>
      <c r="C211" s="17" t="s">
        <v>253</v>
      </c>
      <c r="D211" s="12"/>
      <c r="E211" s="12"/>
    </row>
    <row r="212" spans="2:5">
      <c r="B212" s="16"/>
      <c r="C212" s="17" t="s">
        <v>254</v>
      </c>
      <c r="D212" s="12"/>
      <c r="E212" s="12"/>
    </row>
    <row r="213" spans="2:5">
      <c r="B213" s="16"/>
      <c r="C213" s="17" t="s">
        <v>255</v>
      </c>
      <c r="D213" s="12"/>
      <c r="E213" s="12"/>
    </row>
    <row r="214" spans="2:5">
      <c r="B214" s="16"/>
      <c r="C214" s="17" t="s">
        <v>256</v>
      </c>
      <c r="D214" s="12"/>
      <c r="E214" s="12"/>
    </row>
    <row r="215" spans="2:5">
      <c r="B215" s="16"/>
      <c r="C215" s="17" t="s">
        <v>257</v>
      </c>
      <c r="D215" s="12"/>
      <c r="E215" s="12"/>
    </row>
    <row r="216" spans="2:5">
      <c r="B216" s="16"/>
      <c r="C216" s="17" t="s">
        <v>258</v>
      </c>
      <c r="D216" s="12"/>
      <c r="E216" s="12"/>
    </row>
    <row r="217" spans="2:5">
      <c r="B217" s="16"/>
      <c r="C217" s="17" t="s">
        <v>259</v>
      </c>
      <c r="D217" s="12"/>
      <c r="E217" s="12"/>
    </row>
    <row r="218" spans="2:5">
      <c r="B218" s="16"/>
      <c r="C218" s="17" t="s">
        <v>260</v>
      </c>
      <c r="D218" s="12"/>
      <c r="E218" s="12"/>
    </row>
    <row r="219" spans="2:5">
      <c r="B219" s="16"/>
      <c r="C219" s="17" t="s">
        <v>261</v>
      </c>
      <c r="D219" s="12"/>
      <c r="E219" s="12"/>
    </row>
    <row r="220" spans="2:5">
      <c r="B220" s="16"/>
      <c r="C220" s="17" t="s">
        <v>262</v>
      </c>
      <c r="D220" s="12"/>
      <c r="E220" s="12"/>
    </row>
    <row r="221" spans="2:5">
      <c r="B221" s="16"/>
      <c r="C221" s="17" t="s">
        <v>263</v>
      </c>
      <c r="D221" s="12"/>
      <c r="E221" s="12"/>
    </row>
    <row r="222" spans="2:5">
      <c r="B222" s="16"/>
      <c r="C222" s="17" t="s">
        <v>264</v>
      </c>
      <c r="D222" s="12"/>
      <c r="E222" s="12"/>
    </row>
    <row r="223" spans="2:5">
      <c r="B223" s="16"/>
      <c r="C223" s="17" t="s">
        <v>265</v>
      </c>
      <c r="D223" s="12"/>
      <c r="E223" s="12"/>
    </row>
    <row r="224" spans="2:5">
      <c r="B224" s="16"/>
      <c r="C224" s="17" t="s">
        <v>266</v>
      </c>
      <c r="D224" s="12"/>
      <c r="E224" s="12"/>
    </row>
    <row r="225" spans="2:5">
      <c r="B225" s="16"/>
      <c r="C225" s="17" t="s">
        <v>267</v>
      </c>
      <c r="D225" s="12"/>
      <c r="E225" s="12"/>
    </row>
    <row r="226" spans="2:5">
      <c r="B226" s="16"/>
      <c r="C226" s="17" t="s">
        <v>268</v>
      </c>
      <c r="D226" s="12"/>
      <c r="E226" s="12"/>
    </row>
    <row r="227" spans="2:5">
      <c r="B227" s="16"/>
      <c r="C227" s="17" t="s">
        <v>269</v>
      </c>
      <c r="D227" s="12"/>
      <c r="E227" s="12"/>
    </row>
    <row r="228" spans="2:5">
      <c r="B228" s="16"/>
      <c r="C228" s="17" t="s">
        <v>270</v>
      </c>
      <c r="D228" s="12"/>
      <c r="E228" s="12"/>
    </row>
    <row r="229" spans="2:5">
      <c r="B229" s="16"/>
      <c r="C229" s="17" t="s">
        <v>271</v>
      </c>
      <c r="D229" s="12"/>
      <c r="E229" s="12"/>
    </row>
    <row r="230" spans="2:5">
      <c r="B230" s="16"/>
      <c r="C230" s="17" t="s">
        <v>272</v>
      </c>
      <c r="D230" s="12"/>
      <c r="E230" s="12"/>
    </row>
    <row r="231" spans="2:5">
      <c r="B231" s="16"/>
      <c r="C231" s="17" t="s">
        <v>273</v>
      </c>
      <c r="D231" s="12"/>
      <c r="E231" s="12"/>
    </row>
    <row r="232" spans="2:5">
      <c r="B232" s="16"/>
      <c r="C232" s="17" t="s">
        <v>274</v>
      </c>
      <c r="D232" s="12"/>
      <c r="E232" s="12"/>
    </row>
    <row r="233" spans="2:5">
      <c r="B233" s="16"/>
      <c r="C233" s="17" t="s">
        <v>275</v>
      </c>
      <c r="D233" s="12"/>
      <c r="E233" s="12"/>
    </row>
    <row r="234" spans="2:5">
      <c r="B234" s="16"/>
      <c r="C234" s="17" t="s">
        <v>276</v>
      </c>
      <c r="D234" s="12"/>
      <c r="E234" s="12"/>
    </row>
    <row r="235" spans="2:5">
      <c r="B235" s="16"/>
      <c r="C235" s="17" t="s">
        <v>277</v>
      </c>
      <c r="D235" s="12"/>
      <c r="E235" s="12"/>
    </row>
    <row r="236" spans="2:5">
      <c r="B236" s="16"/>
      <c r="C236" s="17" t="s">
        <v>278</v>
      </c>
      <c r="D236" s="12"/>
      <c r="E236" s="12"/>
    </row>
    <row r="237" spans="2:5">
      <c r="B237" s="16"/>
      <c r="C237" s="17" t="s">
        <v>279</v>
      </c>
      <c r="D237" s="12"/>
      <c r="E237" s="12"/>
    </row>
    <row r="238" spans="2:5">
      <c r="B238" s="16"/>
      <c r="C238" s="17" t="s">
        <v>280</v>
      </c>
      <c r="D238" s="12"/>
      <c r="E238" s="12"/>
    </row>
    <row r="239" spans="2:5">
      <c r="B239" s="52">
        <v>14</v>
      </c>
      <c r="C239" s="53" t="s">
        <v>13</v>
      </c>
      <c r="D239" s="54">
        <f t="shared" ref="D239:E239" si="13">SUM(D240:D247)</f>
        <v>0</v>
      </c>
      <c r="E239" s="54">
        <f t="shared" si="13"/>
        <v>0</v>
      </c>
    </row>
    <row r="240" spans="2:5">
      <c r="B240" s="16"/>
      <c r="C240" s="51" t="s">
        <v>281</v>
      </c>
      <c r="D240" s="12"/>
      <c r="E240" s="12"/>
    </row>
    <row r="241" spans="2:5">
      <c r="B241" s="16"/>
      <c r="C241" s="51" t="s">
        <v>282</v>
      </c>
      <c r="D241" s="12"/>
      <c r="E241" s="12"/>
    </row>
    <row r="242" spans="2:5">
      <c r="B242" s="16"/>
      <c r="C242" s="51" t="s">
        <v>283</v>
      </c>
      <c r="D242" s="12"/>
      <c r="E242" s="12"/>
    </row>
    <row r="243" spans="2:5">
      <c r="B243" s="16"/>
      <c r="C243" s="51" t="s">
        <v>284</v>
      </c>
      <c r="D243" s="12"/>
      <c r="E243" s="12"/>
    </row>
    <row r="244" spans="2:5">
      <c r="B244" s="16"/>
      <c r="C244" s="51" t="s">
        <v>285</v>
      </c>
      <c r="D244" s="12"/>
      <c r="E244" s="12"/>
    </row>
    <row r="245" spans="2:5">
      <c r="B245" s="16"/>
      <c r="C245" s="51" t="s">
        <v>286</v>
      </c>
      <c r="D245" s="12"/>
      <c r="E245" s="12"/>
    </row>
    <row r="246" spans="2:5">
      <c r="B246" s="16"/>
      <c r="C246" s="51" t="s">
        <v>287</v>
      </c>
      <c r="D246" s="12"/>
      <c r="E246" s="12"/>
    </row>
    <row r="247" spans="2:5">
      <c r="B247" s="16"/>
      <c r="C247" s="51" t="s">
        <v>288</v>
      </c>
      <c r="D247" s="12"/>
      <c r="E247" s="12"/>
    </row>
    <row r="248" spans="2:5">
      <c r="B248" s="52">
        <v>15</v>
      </c>
      <c r="C248" s="53" t="s">
        <v>14</v>
      </c>
      <c r="D248" s="54">
        <f t="shared" ref="D248:E248" si="14">SUM(D249:D286)</f>
        <v>0</v>
      </c>
      <c r="E248" s="54">
        <f t="shared" si="14"/>
        <v>0</v>
      </c>
    </row>
    <row r="249" spans="2:5">
      <c r="B249" s="16"/>
      <c r="C249" s="17" t="s">
        <v>289</v>
      </c>
      <c r="D249" s="12"/>
      <c r="E249" s="12"/>
    </row>
    <row r="250" spans="2:5">
      <c r="B250" s="16"/>
      <c r="C250" s="17" t="s">
        <v>290</v>
      </c>
      <c r="D250" s="12"/>
      <c r="E250" s="12"/>
    </row>
    <row r="251" spans="2:5">
      <c r="B251" s="16"/>
      <c r="C251" s="17" t="s">
        <v>291</v>
      </c>
      <c r="D251" s="12"/>
      <c r="E251" s="12"/>
    </row>
    <row r="252" spans="2:5">
      <c r="B252" s="16"/>
      <c r="C252" s="17" t="s">
        <v>292</v>
      </c>
      <c r="D252" s="12"/>
      <c r="E252" s="12"/>
    </row>
    <row r="253" spans="2:5">
      <c r="B253" s="16"/>
      <c r="C253" s="17" t="s">
        <v>293</v>
      </c>
      <c r="D253" s="12"/>
      <c r="E253" s="12"/>
    </row>
    <row r="254" spans="2:5">
      <c r="B254" s="16"/>
      <c r="C254" s="17" t="s">
        <v>294</v>
      </c>
      <c r="D254" s="12"/>
      <c r="E254" s="12"/>
    </row>
    <row r="255" spans="2:5">
      <c r="B255" s="16"/>
      <c r="C255" s="17" t="s">
        <v>295</v>
      </c>
      <c r="D255" s="12"/>
      <c r="E255" s="12"/>
    </row>
    <row r="256" spans="2:5">
      <c r="B256" s="16"/>
      <c r="C256" s="17" t="s">
        <v>296</v>
      </c>
      <c r="D256" s="12"/>
      <c r="E256" s="12"/>
    </row>
    <row r="257" spans="2:5">
      <c r="B257" s="16"/>
      <c r="C257" s="17" t="s">
        <v>297</v>
      </c>
      <c r="D257" s="12"/>
      <c r="E257" s="12"/>
    </row>
    <row r="258" spans="2:5">
      <c r="B258" s="16"/>
      <c r="C258" s="17" t="s">
        <v>298</v>
      </c>
      <c r="D258" s="12"/>
      <c r="E258" s="12"/>
    </row>
    <row r="259" spans="2:5">
      <c r="B259" s="16"/>
      <c r="C259" s="17" t="s">
        <v>299</v>
      </c>
      <c r="D259" s="12"/>
      <c r="E259" s="12"/>
    </row>
    <row r="260" spans="2:5">
      <c r="B260" s="16"/>
      <c r="C260" s="17" t="s">
        <v>300</v>
      </c>
      <c r="D260" s="12"/>
      <c r="E260" s="12"/>
    </row>
    <row r="261" spans="2:5">
      <c r="B261" s="16"/>
      <c r="C261" s="17" t="s">
        <v>301</v>
      </c>
      <c r="D261" s="12"/>
      <c r="E261" s="12"/>
    </row>
    <row r="262" spans="2:5">
      <c r="B262" s="16"/>
      <c r="C262" s="17" t="s">
        <v>302</v>
      </c>
      <c r="D262" s="12"/>
      <c r="E262" s="12"/>
    </row>
    <row r="263" spans="2:5">
      <c r="B263" s="16"/>
      <c r="C263" s="17" t="s">
        <v>303</v>
      </c>
      <c r="D263" s="12"/>
      <c r="E263" s="12"/>
    </row>
    <row r="264" spans="2:5">
      <c r="B264" s="16"/>
      <c r="C264" s="17" t="s">
        <v>304</v>
      </c>
      <c r="D264" s="12"/>
      <c r="E264" s="12"/>
    </row>
    <row r="265" spans="2:5">
      <c r="B265" s="16"/>
      <c r="C265" s="17" t="s">
        <v>305</v>
      </c>
      <c r="D265" s="12"/>
      <c r="E265" s="12"/>
    </row>
    <row r="266" spans="2:5">
      <c r="B266" s="16"/>
      <c r="C266" s="17" t="s">
        <v>306</v>
      </c>
      <c r="D266" s="12"/>
      <c r="E266" s="12"/>
    </row>
    <row r="267" spans="2:5">
      <c r="B267" s="16"/>
      <c r="C267" s="17" t="s">
        <v>307</v>
      </c>
      <c r="D267" s="12"/>
      <c r="E267" s="12"/>
    </row>
    <row r="268" spans="2:5">
      <c r="B268" s="16"/>
      <c r="C268" s="17" t="s">
        <v>308</v>
      </c>
      <c r="D268" s="12"/>
      <c r="E268" s="12"/>
    </row>
    <row r="269" spans="2:5">
      <c r="B269" s="16"/>
      <c r="C269" s="17" t="s">
        <v>309</v>
      </c>
      <c r="D269" s="12"/>
      <c r="E269" s="12"/>
    </row>
    <row r="270" spans="2:5">
      <c r="B270" s="16"/>
      <c r="C270" s="17" t="s">
        <v>310</v>
      </c>
      <c r="D270" s="12"/>
      <c r="E270" s="12"/>
    </row>
    <row r="271" spans="2:5">
      <c r="B271" s="16"/>
      <c r="C271" s="17" t="s">
        <v>311</v>
      </c>
      <c r="D271" s="12"/>
      <c r="E271" s="12"/>
    </row>
    <row r="272" spans="2:5">
      <c r="B272" s="16"/>
      <c r="C272" s="17" t="s">
        <v>312</v>
      </c>
      <c r="D272" s="12"/>
      <c r="E272" s="12"/>
    </row>
    <row r="273" spans="2:5">
      <c r="B273" s="16"/>
      <c r="C273" s="17" t="s">
        <v>313</v>
      </c>
      <c r="D273" s="12"/>
      <c r="E273" s="12"/>
    </row>
    <row r="274" spans="2:5">
      <c r="B274" s="16"/>
      <c r="C274" s="17" t="s">
        <v>314</v>
      </c>
      <c r="D274" s="12"/>
      <c r="E274" s="12"/>
    </row>
    <row r="275" spans="2:5">
      <c r="B275" s="16"/>
      <c r="C275" s="17" t="s">
        <v>315</v>
      </c>
      <c r="D275" s="12"/>
      <c r="E275" s="12"/>
    </row>
    <row r="276" spans="2:5">
      <c r="B276" s="16"/>
      <c r="C276" s="17" t="s">
        <v>316</v>
      </c>
      <c r="D276" s="12"/>
      <c r="E276" s="12"/>
    </row>
    <row r="277" spans="2:5">
      <c r="B277" s="16"/>
      <c r="C277" s="17" t="s">
        <v>317</v>
      </c>
      <c r="D277" s="12"/>
      <c r="E277" s="12"/>
    </row>
    <row r="278" spans="2:5">
      <c r="B278" s="16"/>
      <c r="C278" s="17" t="s">
        <v>318</v>
      </c>
      <c r="D278" s="12"/>
      <c r="E278" s="12"/>
    </row>
    <row r="279" spans="2:5">
      <c r="B279" s="16"/>
      <c r="C279" s="17" t="s">
        <v>319</v>
      </c>
      <c r="D279" s="12"/>
      <c r="E279" s="12"/>
    </row>
    <row r="280" spans="2:5">
      <c r="B280" s="16"/>
      <c r="C280" s="17" t="s">
        <v>320</v>
      </c>
      <c r="D280" s="12"/>
      <c r="E280" s="12"/>
    </row>
    <row r="281" spans="2:5">
      <c r="B281" s="16"/>
      <c r="C281" s="17" t="s">
        <v>321</v>
      </c>
      <c r="D281" s="12"/>
      <c r="E281" s="12"/>
    </row>
    <row r="282" spans="2:5">
      <c r="B282" s="16"/>
      <c r="C282" s="17" t="s">
        <v>322</v>
      </c>
      <c r="D282" s="12"/>
      <c r="E282" s="12"/>
    </row>
    <row r="283" spans="2:5">
      <c r="B283" s="16"/>
      <c r="C283" s="17" t="s">
        <v>323</v>
      </c>
      <c r="D283" s="12"/>
      <c r="E283" s="12"/>
    </row>
    <row r="284" spans="2:5">
      <c r="B284" s="16"/>
      <c r="C284" s="17" t="s">
        <v>324</v>
      </c>
      <c r="D284" s="12"/>
      <c r="E284" s="12"/>
    </row>
    <row r="285" spans="2:5">
      <c r="B285" s="16"/>
      <c r="C285" s="17" t="s">
        <v>325</v>
      </c>
      <c r="D285" s="12"/>
      <c r="E285" s="12"/>
    </row>
    <row r="286" spans="2:5">
      <c r="B286" s="16"/>
      <c r="C286" s="17" t="s">
        <v>326</v>
      </c>
      <c r="D286" s="12"/>
      <c r="E286" s="12"/>
    </row>
    <row r="287" spans="2:5">
      <c r="B287" s="52">
        <v>16</v>
      </c>
      <c r="C287" s="53" t="s">
        <v>15</v>
      </c>
      <c r="D287" s="54">
        <f t="shared" ref="D287:E287" si="15">SUM(D288:D292)</f>
        <v>0</v>
      </c>
      <c r="E287" s="54">
        <f t="shared" si="15"/>
        <v>0</v>
      </c>
    </row>
    <row r="288" spans="2:5">
      <c r="B288" s="16"/>
      <c r="C288" s="51" t="s">
        <v>327</v>
      </c>
      <c r="D288" s="12"/>
      <c r="E288" s="12"/>
    </row>
    <row r="289" spans="2:5">
      <c r="B289" s="16"/>
      <c r="C289" s="51" t="s">
        <v>328</v>
      </c>
      <c r="D289" s="12"/>
      <c r="E289" s="12"/>
    </row>
    <row r="290" spans="2:5">
      <c r="B290" s="16"/>
      <c r="C290" s="51" t="s">
        <v>329</v>
      </c>
      <c r="D290" s="12"/>
      <c r="E290" s="12"/>
    </row>
    <row r="291" spans="2:5">
      <c r="B291" s="16"/>
      <c r="C291" s="51" t="s">
        <v>330</v>
      </c>
      <c r="D291" s="12"/>
      <c r="E291" s="12"/>
    </row>
    <row r="292" spans="2:5">
      <c r="B292" s="16"/>
      <c r="C292" s="51" t="s">
        <v>331</v>
      </c>
      <c r="D292" s="12"/>
      <c r="E292" s="12"/>
    </row>
    <row r="293" spans="2:5">
      <c r="B293" s="52">
        <v>17</v>
      </c>
      <c r="C293" s="53" t="s">
        <v>16</v>
      </c>
      <c r="D293" s="54">
        <f>SUM(D294:D303)</f>
        <v>0</v>
      </c>
      <c r="E293" s="54">
        <f>SUM(E294:E303)</f>
        <v>0</v>
      </c>
    </row>
    <row r="294" spans="2:5">
      <c r="B294" s="16"/>
      <c r="C294" s="51" t="s">
        <v>340</v>
      </c>
      <c r="D294" s="12"/>
      <c r="E294" s="12"/>
    </row>
    <row r="295" spans="2:5">
      <c r="B295" s="16"/>
      <c r="C295" s="17" t="s">
        <v>332</v>
      </c>
      <c r="D295" s="12"/>
      <c r="E295" s="12"/>
    </row>
    <row r="296" spans="2:5">
      <c r="B296" s="16"/>
      <c r="C296" s="17" t="s">
        <v>333</v>
      </c>
      <c r="D296" s="12"/>
      <c r="E296" s="12"/>
    </row>
    <row r="297" spans="2:5">
      <c r="B297" s="16"/>
      <c r="C297" s="51" t="s">
        <v>574</v>
      </c>
      <c r="D297" s="12"/>
      <c r="E297" s="12"/>
    </row>
    <row r="298" spans="2:5">
      <c r="B298" s="16"/>
      <c r="C298" s="17" t="s">
        <v>334</v>
      </c>
      <c r="D298" s="12"/>
      <c r="E298" s="12"/>
    </row>
    <row r="299" spans="2:5">
      <c r="B299" s="16"/>
      <c r="C299" s="17" t="s">
        <v>335</v>
      </c>
      <c r="D299" s="12"/>
      <c r="E299" s="12"/>
    </row>
    <row r="300" spans="2:5">
      <c r="B300" s="16"/>
      <c r="C300" s="17" t="s">
        <v>336</v>
      </c>
      <c r="D300" s="12"/>
      <c r="E300" s="12"/>
    </row>
    <row r="301" spans="2:5">
      <c r="B301" s="16"/>
      <c r="C301" s="17" t="s">
        <v>337</v>
      </c>
      <c r="D301" s="12"/>
      <c r="E301" s="12"/>
    </row>
    <row r="302" spans="2:5">
      <c r="B302" s="16"/>
      <c r="C302" s="17" t="s">
        <v>338</v>
      </c>
      <c r="D302" s="12"/>
      <c r="E302" s="12"/>
    </row>
    <row r="303" spans="2:5">
      <c r="B303" s="16"/>
      <c r="C303" s="17" t="s">
        <v>339</v>
      </c>
      <c r="D303" s="12"/>
      <c r="E303" s="12"/>
    </row>
    <row r="304" spans="2:5">
      <c r="B304" s="52">
        <v>18</v>
      </c>
      <c r="C304" s="53" t="s">
        <v>17</v>
      </c>
      <c r="D304" s="54">
        <f t="shared" ref="D304:E304" si="16">SUM(D305:D314)</f>
        <v>0</v>
      </c>
      <c r="E304" s="54">
        <f t="shared" si="16"/>
        <v>0</v>
      </c>
    </row>
    <row r="305" spans="2:5">
      <c r="B305" s="16"/>
      <c r="C305" s="51" t="s">
        <v>341</v>
      </c>
      <c r="D305" s="12"/>
      <c r="E305" s="12"/>
    </row>
    <row r="306" spans="2:5">
      <c r="B306" s="16"/>
      <c r="C306" s="51" t="s">
        <v>342</v>
      </c>
      <c r="D306" s="12"/>
      <c r="E306" s="12"/>
    </row>
    <row r="307" spans="2:5">
      <c r="B307" s="16"/>
      <c r="C307" s="51" t="s">
        <v>343</v>
      </c>
      <c r="D307" s="12"/>
      <c r="E307" s="12"/>
    </row>
    <row r="308" spans="2:5">
      <c r="B308" s="16"/>
      <c r="C308" s="51" t="s">
        <v>348</v>
      </c>
      <c r="D308" s="12"/>
      <c r="E308" s="12"/>
    </row>
    <row r="309" spans="2:5">
      <c r="B309" s="16"/>
      <c r="C309" s="51" t="s">
        <v>344</v>
      </c>
      <c r="D309" s="12"/>
      <c r="E309" s="12"/>
    </row>
    <row r="310" spans="2:5">
      <c r="B310" s="16"/>
      <c r="C310" s="51" t="s">
        <v>345</v>
      </c>
      <c r="D310" s="12"/>
      <c r="E310" s="12"/>
    </row>
    <row r="311" spans="2:5">
      <c r="B311" s="16"/>
      <c r="C311" s="51" t="s">
        <v>571</v>
      </c>
      <c r="D311" s="12"/>
      <c r="E311" s="12"/>
    </row>
    <row r="312" spans="2:5">
      <c r="B312" s="16"/>
      <c r="C312" s="51" t="s">
        <v>346</v>
      </c>
      <c r="D312" s="12"/>
      <c r="E312" s="12"/>
    </row>
    <row r="313" spans="2:5">
      <c r="B313" s="16"/>
      <c r="C313" s="51" t="s">
        <v>349</v>
      </c>
      <c r="D313" s="12"/>
      <c r="E313" s="12"/>
    </row>
    <row r="314" spans="2:5">
      <c r="B314" s="16"/>
      <c r="C314" s="51" t="s">
        <v>347</v>
      </c>
      <c r="D314" s="12"/>
      <c r="E314" s="12"/>
    </row>
    <row r="315" spans="2:5">
      <c r="B315" s="52">
        <v>19</v>
      </c>
      <c r="C315" s="53" t="s">
        <v>18</v>
      </c>
      <c r="D315" s="54">
        <f t="shared" ref="D315:E315" si="17">SUM(D316:D337)</f>
        <v>0</v>
      </c>
      <c r="E315" s="54">
        <f t="shared" si="17"/>
        <v>0</v>
      </c>
    </row>
    <row r="316" spans="2:5">
      <c r="B316" s="16"/>
      <c r="C316" s="51" t="s">
        <v>350</v>
      </c>
      <c r="D316" s="12"/>
      <c r="E316" s="12"/>
    </row>
    <row r="317" spans="2:5">
      <c r="B317" s="16"/>
      <c r="C317" s="17" t="s">
        <v>351</v>
      </c>
      <c r="D317" s="12"/>
      <c r="E317" s="12"/>
    </row>
    <row r="318" spans="2:5">
      <c r="B318" s="16"/>
      <c r="C318" s="17" t="s">
        <v>352</v>
      </c>
      <c r="D318" s="12"/>
      <c r="E318" s="12"/>
    </row>
    <row r="319" spans="2:5">
      <c r="B319" s="16"/>
      <c r="C319" s="17" t="s">
        <v>353</v>
      </c>
      <c r="D319" s="12"/>
      <c r="E319" s="12"/>
    </row>
    <row r="320" spans="2:5">
      <c r="B320" s="16"/>
      <c r="C320" s="17" t="s">
        <v>354</v>
      </c>
      <c r="D320" s="12"/>
      <c r="E320" s="12"/>
    </row>
    <row r="321" spans="2:5">
      <c r="B321" s="16"/>
      <c r="C321" s="17" t="s">
        <v>355</v>
      </c>
      <c r="D321" s="12"/>
      <c r="E321" s="12"/>
    </row>
    <row r="322" spans="2:5">
      <c r="B322" s="16"/>
      <c r="C322" s="17" t="s">
        <v>356</v>
      </c>
      <c r="D322" s="12"/>
      <c r="E322" s="12"/>
    </row>
    <row r="323" spans="2:5">
      <c r="B323" s="16"/>
      <c r="C323" s="17" t="s">
        <v>357</v>
      </c>
      <c r="D323" s="12"/>
      <c r="E323" s="12"/>
    </row>
    <row r="324" spans="2:5">
      <c r="B324" s="16"/>
      <c r="C324" s="17" t="s">
        <v>358</v>
      </c>
      <c r="D324" s="12"/>
      <c r="E324" s="12"/>
    </row>
    <row r="325" spans="2:5">
      <c r="B325" s="16"/>
      <c r="C325" s="17" t="s">
        <v>359</v>
      </c>
      <c r="D325" s="12"/>
      <c r="E325" s="12"/>
    </row>
    <row r="326" spans="2:5">
      <c r="B326" s="16"/>
      <c r="C326" s="17" t="s">
        <v>360</v>
      </c>
      <c r="D326" s="12"/>
      <c r="E326" s="12"/>
    </row>
    <row r="327" spans="2:5">
      <c r="B327" s="16"/>
      <c r="C327" s="17" t="s">
        <v>361</v>
      </c>
      <c r="D327" s="12"/>
      <c r="E327" s="12"/>
    </row>
    <row r="328" spans="2:5">
      <c r="B328" s="16"/>
      <c r="C328" s="17" t="s">
        <v>362</v>
      </c>
      <c r="D328" s="12"/>
      <c r="E328" s="12"/>
    </row>
    <row r="329" spans="2:5">
      <c r="B329" s="16"/>
      <c r="C329" s="17" t="s">
        <v>363</v>
      </c>
      <c r="D329" s="12"/>
      <c r="E329" s="12"/>
    </row>
    <row r="330" spans="2:5">
      <c r="B330" s="16"/>
      <c r="C330" s="17" t="s">
        <v>364</v>
      </c>
      <c r="D330" s="12"/>
      <c r="E330" s="12"/>
    </row>
    <row r="331" spans="2:5">
      <c r="B331" s="16"/>
      <c r="C331" s="17" t="s">
        <v>365</v>
      </c>
      <c r="D331" s="12"/>
      <c r="E331" s="12"/>
    </row>
    <row r="332" spans="2:5">
      <c r="B332" s="16"/>
      <c r="C332" s="17" t="s">
        <v>366</v>
      </c>
      <c r="D332" s="12"/>
      <c r="E332" s="12"/>
    </row>
    <row r="333" spans="2:5">
      <c r="B333" s="16"/>
      <c r="C333" s="17" t="s">
        <v>367</v>
      </c>
      <c r="D333" s="12"/>
      <c r="E333" s="12"/>
    </row>
    <row r="334" spans="2:5">
      <c r="B334" s="16"/>
      <c r="C334" s="17" t="s">
        <v>368</v>
      </c>
      <c r="D334" s="12"/>
      <c r="E334" s="12"/>
    </row>
    <row r="335" spans="2:5">
      <c r="B335" s="16"/>
      <c r="C335" s="17" t="s">
        <v>369</v>
      </c>
      <c r="D335" s="12"/>
      <c r="E335" s="12"/>
    </row>
    <row r="336" spans="2:5">
      <c r="B336" s="16"/>
      <c r="C336" s="17" t="s">
        <v>370</v>
      </c>
      <c r="D336" s="12"/>
      <c r="E336" s="12"/>
    </row>
    <row r="337" spans="2:5">
      <c r="B337" s="16"/>
      <c r="C337" s="17" t="s">
        <v>371</v>
      </c>
      <c r="D337" s="12"/>
      <c r="E337" s="12"/>
    </row>
    <row r="338" spans="2:5">
      <c r="B338" s="52">
        <v>20</v>
      </c>
      <c r="C338" s="53" t="s">
        <v>19</v>
      </c>
      <c r="D338" s="54">
        <f t="shared" ref="D338:E338" si="18">SUM(D339:D352)</f>
        <v>0</v>
      </c>
      <c r="E338" s="54">
        <f t="shared" si="18"/>
        <v>0</v>
      </c>
    </row>
    <row r="339" spans="2:5">
      <c r="B339" s="16"/>
      <c r="C339" s="17" t="s">
        <v>372</v>
      </c>
      <c r="D339" s="12"/>
      <c r="E339" s="12"/>
    </row>
    <row r="340" spans="2:5">
      <c r="B340" s="16"/>
      <c r="C340" s="17" t="s">
        <v>373</v>
      </c>
      <c r="D340" s="12"/>
      <c r="E340" s="12"/>
    </row>
    <row r="341" spans="2:5">
      <c r="B341" s="16"/>
      <c r="C341" s="17" t="s">
        <v>374</v>
      </c>
      <c r="D341" s="12"/>
      <c r="E341" s="12"/>
    </row>
    <row r="342" spans="2:5">
      <c r="B342" s="16"/>
      <c r="C342" s="17" t="s">
        <v>375</v>
      </c>
      <c r="D342" s="12"/>
      <c r="E342" s="12"/>
    </row>
    <row r="343" spans="2:5">
      <c r="B343" s="16"/>
      <c r="C343" s="17" t="s">
        <v>376</v>
      </c>
      <c r="D343" s="12"/>
      <c r="E343" s="12"/>
    </row>
    <row r="344" spans="2:5">
      <c r="B344" s="16"/>
      <c r="C344" s="17" t="s">
        <v>377</v>
      </c>
      <c r="D344" s="12"/>
      <c r="E344" s="12"/>
    </row>
    <row r="345" spans="2:5">
      <c r="B345" s="16"/>
      <c r="C345" s="17" t="s">
        <v>378</v>
      </c>
      <c r="D345" s="12"/>
      <c r="E345" s="12"/>
    </row>
    <row r="346" spans="2:5">
      <c r="B346" s="16"/>
      <c r="C346" s="17" t="s">
        <v>379</v>
      </c>
      <c r="D346" s="12"/>
      <c r="E346" s="12"/>
    </row>
    <row r="347" spans="2:5">
      <c r="B347" s="16"/>
      <c r="C347" s="17" t="s">
        <v>380</v>
      </c>
      <c r="D347" s="12"/>
      <c r="E347" s="12"/>
    </row>
    <row r="348" spans="2:5">
      <c r="B348" s="16"/>
      <c r="C348" s="17" t="s">
        <v>381</v>
      </c>
      <c r="D348" s="12"/>
      <c r="E348" s="12"/>
    </row>
    <row r="349" spans="2:5">
      <c r="B349" s="16"/>
      <c r="C349" s="17" t="s">
        <v>382</v>
      </c>
      <c r="D349" s="12"/>
      <c r="E349" s="12"/>
    </row>
    <row r="350" spans="2:5">
      <c r="B350" s="16"/>
      <c r="C350" s="17" t="s">
        <v>383</v>
      </c>
      <c r="D350" s="12"/>
      <c r="E350" s="12"/>
    </row>
    <row r="351" spans="2:5">
      <c r="B351" s="16"/>
      <c r="C351" s="17" t="s">
        <v>384</v>
      </c>
      <c r="D351" s="12"/>
      <c r="E351" s="12"/>
    </row>
    <row r="352" spans="2:5">
      <c r="B352" s="16"/>
      <c r="C352" s="17" t="s">
        <v>385</v>
      </c>
      <c r="D352" s="12"/>
      <c r="E352" s="12"/>
    </row>
    <row r="353" spans="2:5">
      <c r="B353" s="52">
        <v>21</v>
      </c>
      <c r="C353" s="53" t="s">
        <v>20</v>
      </c>
      <c r="D353" s="54">
        <f t="shared" ref="D353:E353" si="19">SUM(D354:D367)</f>
        <v>0</v>
      </c>
      <c r="E353" s="54">
        <f t="shared" si="19"/>
        <v>0</v>
      </c>
    </row>
    <row r="354" spans="2:5">
      <c r="B354" s="16"/>
      <c r="C354" s="51" t="s">
        <v>386</v>
      </c>
      <c r="D354" s="12"/>
      <c r="E354" s="12"/>
    </row>
    <row r="355" spans="2:5">
      <c r="B355" s="16"/>
      <c r="C355" s="51" t="s">
        <v>387</v>
      </c>
      <c r="D355" s="12"/>
      <c r="E355" s="12"/>
    </row>
    <row r="356" spans="2:5">
      <c r="B356" s="16"/>
      <c r="C356" s="51" t="s">
        <v>388</v>
      </c>
      <c r="D356" s="12"/>
      <c r="E356" s="12"/>
    </row>
    <row r="357" spans="2:5">
      <c r="B357" s="16"/>
      <c r="C357" s="51" t="s">
        <v>389</v>
      </c>
      <c r="D357" s="12"/>
      <c r="E357" s="12"/>
    </row>
    <row r="358" spans="2:5">
      <c r="B358" s="16"/>
      <c r="C358" s="51" t="s">
        <v>390</v>
      </c>
      <c r="D358" s="12"/>
      <c r="E358" s="12"/>
    </row>
    <row r="359" spans="2:5">
      <c r="B359" s="16"/>
      <c r="C359" s="51" t="s">
        <v>391</v>
      </c>
      <c r="D359" s="12"/>
      <c r="E359" s="12"/>
    </row>
    <row r="360" spans="2:5">
      <c r="B360" s="16"/>
      <c r="C360" s="51" t="s">
        <v>392</v>
      </c>
      <c r="D360" s="12"/>
      <c r="E360" s="12"/>
    </row>
    <row r="361" spans="2:5">
      <c r="B361" s="16"/>
      <c r="C361" s="51" t="s">
        <v>393</v>
      </c>
      <c r="D361" s="12"/>
      <c r="E361" s="12"/>
    </row>
    <row r="362" spans="2:5">
      <c r="B362" s="16"/>
      <c r="C362" s="51" t="s">
        <v>394</v>
      </c>
      <c r="D362" s="12"/>
      <c r="E362" s="12"/>
    </row>
    <row r="363" spans="2:5">
      <c r="B363" s="16"/>
      <c r="C363" s="51" t="s">
        <v>395</v>
      </c>
      <c r="D363" s="12"/>
      <c r="E363" s="12"/>
    </row>
    <row r="364" spans="2:5">
      <c r="B364" s="16"/>
      <c r="C364" s="51" t="s">
        <v>396</v>
      </c>
      <c r="D364" s="12"/>
      <c r="E364" s="12"/>
    </row>
    <row r="365" spans="2:5">
      <c r="B365" s="16"/>
      <c r="C365" s="51" t="s">
        <v>397</v>
      </c>
      <c r="D365" s="12"/>
      <c r="E365" s="12"/>
    </row>
    <row r="366" spans="2:5">
      <c r="B366" s="16"/>
      <c r="C366" s="51" t="s">
        <v>398</v>
      </c>
      <c r="D366" s="12"/>
      <c r="E366" s="12"/>
    </row>
    <row r="367" spans="2:5">
      <c r="B367" s="16"/>
      <c r="C367" s="51" t="s">
        <v>399</v>
      </c>
      <c r="D367" s="12"/>
      <c r="E367" s="12"/>
    </row>
    <row r="368" spans="2:5">
      <c r="B368" s="52">
        <v>22</v>
      </c>
      <c r="C368" s="53" t="s">
        <v>21</v>
      </c>
      <c r="D368" s="54">
        <f t="shared" ref="D368:E368" si="20">SUM(D369:D381)</f>
        <v>0</v>
      </c>
      <c r="E368" s="54">
        <f t="shared" si="20"/>
        <v>0</v>
      </c>
    </row>
    <row r="369" spans="2:5">
      <c r="B369" s="16"/>
      <c r="C369" s="51" t="s">
        <v>400</v>
      </c>
      <c r="D369" s="12"/>
      <c r="E369" s="12"/>
    </row>
    <row r="370" spans="2:5">
      <c r="B370" s="16"/>
      <c r="C370" s="51" t="s">
        <v>401</v>
      </c>
      <c r="D370" s="12"/>
      <c r="E370" s="12"/>
    </row>
    <row r="371" spans="2:5">
      <c r="B371" s="16"/>
      <c r="C371" s="51" t="s">
        <v>402</v>
      </c>
      <c r="D371" s="12"/>
      <c r="E371" s="12"/>
    </row>
    <row r="372" spans="2:5">
      <c r="B372" s="16"/>
      <c r="C372" s="51" t="s">
        <v>403</v>
      </c>
      <c r="D372" s="12"/>
      <c r="E372" s="12"/>
    </row>
    <row r="373" spans="2:5">
      <c r="B373" s="16"/>
      <c r="C373" s="51" t="s">
        <v>404</v>
      </c>
      <c r="D373" s="12"/>
      <c r="E373" s="12"/>
    </row>
    <row r="374" spans="2:5">
      <c r="B374" s="16"/>
      <c r="C374" s="51" t="s">
        <v>405</v>
      </c>
      <c r="D374" s="12"/>
      <c r="E374" s="12"/>
    </row>
    <row r="375" spans="2:5">
      <c r="B375" s="16"/>
      <c r="C375" s="51" t="s">
        <v>406</v>
      </c>
      <c r="D375" s="12"/>
      <c r="E375" s="12"/>
    </row>
    <row r="376" spans="2:5">
      <c r="B376" s="16"/>
      <c r="C376" s="51" t="s">
        <v>407</v>
      </c>
      <c r="D376" s="12"/>
      <c r="E376" s="12"/>
    </row>
    <row r="377" spans="2:5">
      <c r="B377" s="16"/>
      <c r="C377" s="51" t="s">
        <v>408</v>
      </c>
      <c r="D377" s="12"/>
      <c r="E377" s="12"/>
    </row>
    <row r="378" spans="2:5">
      <c r="B378" s="16"/>
      <c r="C378" s="51" t="s">
        <v>409</v>
      </c>
      <c r="D378" s="12"/>
      <c r="E378" s="12"/>
    </row>
    <row r="379" spans="2:5">
      <c r="B379" s="16"/>
      <c r="C379" s="51" t="s">
        <v>410</v>
      </c>
      <c r="D379" s="12"/>
      <c r="E379" s="12"/>
    </row>
    <row r="380" spans="2:5">
      <c r="B380" s="16"/>
      <c r="C380" s="51" t="s">
        <v>411</v>
      </c>
      <c r="D380" s="12"/>
      <c r="E380" s="12"/>
    </row>
    <row r="381" spans="2:5">
      <c r="B381" s="16"/>
      <c r="C381" s="51" t="s">
        <v>412</v>
      </c>
      <c r="D381" s="12"/>
      <c r="E381" s="12"/>
    </row>
    <row r="382" spans="2:5">
      <c r="B382" s="52">
        <v>23</v>
      </c>
      <c r="C382" s="53" t="s">
        <v>22</v>
      </c>
      <c r="D382" s="54">
        <f t="shared" ref="D382:E382" si="21">SUM(D383:D392)</f>
        <v>0</v>
      </c>
      <c r="E382" s="54">
        <f t="shared" si="21"/>
        <v>0</v>
      </c>
    </row>
    <row r="383" spans="2:5">
      <c r="B383" s="16"/>
      <c r="C383" s="51" t="s">
        <v>413</v>
      </c>
      <c r="D383" s="12"/>
      <c r="E383" s="12"/>
    </row>
    <row r="384" spans="2:5">
      <c r="B384" s="16"/>
      <c r="C384" s="51" t="s">
        <v>414</v>
      </c>
      <c r="D384" s="12"/>
      <c r="E384" s="12"/>
    </row>
    <row r="385" spans="2:5">
      <c r="B385" s="16"/>
      <c r="C385" s="51" t="s">
        <v>415</v>
      </c>
      <c r="D385" s="12"/>
      <c r="E385" s="12"/>
    </row>
    <row r="386" spans="2:5">
      <c r="B386" s="16"/>
      <c r="C386" s="51" t="s">
        <v>416</v>
      </c>
      <c r="D386" s="12"/>
      <c r="E386" s="12"/>
    </row>
    <row r="387" spans="2:5">
      <c r="B387" s="16"/>
      <c r="C387" s="51" t="s">
        <v>417</v>
      </c>
      <c r="D387" s="12"/>
      <c r="E387" s="12"/>
    </row>
    <row r="388" spans="2:5">
      <c r="B388" s="16"/>
      <c r="C388" s="51" t="s">
        <v>418</v>
      </c>
      <c r="D388" s="12"/>
      <c r="E388" s="12"/>
    </row>
    <row r="389" spans="2:5">
      <c r="B389" s="16"/>
      <c r="C389" s="51" t="s">
        <v>419</v>
      </c>
      <c r="D389" s="12"/>
      <c r="E389" s="12"/>
    </row>
    <row r="390" spans="2:5">
      <c r="B390" s="16"/>
      <c r="C390" s="51" t="s">
        <v>420</v>
      </c>
      <c r="D390" s="12"/>
      <c r="E390" s="12"/>
    </row>
    <row r="391" spans="2:5">
      <c r="B391" s="16"/>
      <c r="C391" s="51" t="s">
        <v>421</v>
      </c>
      <c r="D391" s="12"/>
      <c r="E391" s="12"/>
    </row>
    <row r="392" spans="2:5">
      <c r="B392" s="16"/>
      <c r="C392" s="51" t="s">
        <v>422</v>
      </c>
      <c r="D392" s="12"/>
      <c r="E392" s="12"/>
    </row>
    <row r="393" spans="2:5">
      <c r="B393" s="52">
        <v>24</v>
      </c>
      <c r="C393" s="53" t="s">
        <v>23</v>
      </c>
      <c r="D393" s="54">
        <f t="shared" ref="D393:E393" si="22">SUM(D394:D398)</f>
        <v>0</v>
      </c>
      <c r="E393" s="54">
        <f t="shared" si="22"/>
        <v>0</v>
      </c>
    </row>
    <row r="394" spans="2:5">
      <c r="B394" s="16"/>
      <c r="C394" s="51" t="s">
        <v>423</v>
      </c>
      <c r="D394" s="12"/>
      <c r="E394" s="12"/>
    </row>
    <row r="395" spans="2:5">
      <c r="B395" s="16"/>
      <c r="C395" s="51" t="s">
        <v>424</v>
      </c>
      <c r="D395" s="12"/>
      <c r="E395" s="12"/>
    </row>
    <row r="396" spans="2:5">
      <c r="B396" s="16"/>
      <c r="C396" s="51" t="s">
        <v>425</v>
      </c>
      <c r="D396" s="12"/>
      <c r="E396" s="12"/>
    </row>
    <row r="397" spans="2:5">
      <c r="B397" s="16"/>
      <c r="C397" s="51" t="s">
        <v>426</v>
      </c>
      <c r="D397" s="12"/>
      <c r="E397" s="12"/>
    </row>
    <row r="398" spans="2:5">
      <c r="B398" s="16"/>
      <c r="C398" s="51" t="s">
        <v>427</v>
      </c>
      <c r="D398" s="12"/>
      <c r="E398" s="12"/>
    </row>
    <row r="399" spans="2:5">
      <c r="B399" s="52">
        <v>25</v>
      </c>
      <c r="C399" s="53" t="s">
        <v>24</v>
      </c>
      <c r="D399" s="54">
        <f>SUM(D400:D414)</f>
        <v>0</v>
      </c>
      <c r="E399" s="54">
        <f>SUM(E400:E414)</f>
        <v>0</v>
      </c>
    </row>
    <row r="400" spans="2:5">
      <c r="B400" s="16"/>
      <c r="C400" s="51" t="s">
        <v>428</v>
      </c>
      <c r="D400" s="12"/>
      <c r="E400" s="12"/>
    </row>
    <row r="401" spans="2:5">
      <c r="B401" s="16"/>
      <c r="C401" s="51" t="s">
        <v>429</v>
      </c>
      <c r="D401" s="12"/>
      <c r="E401" s="12"/>
    </row>
    <row r="402" spans="2:5">
      <c r="B402" s="16"/>
      <c r="C402" s="51" t="s">
        <v>430</v>
      </c>
      <c r="D402" s="12"/>
      <c r="E402" s="12"/>
    </row>
    <row r="403" spans="2:5">
      <c r="B403" s="16"/>
      <c r="C403" s="51" t="s">
        <v>431</v>
      </c>
      <c r="D403" s="12"/>
      <c r="E403" s="12"/>
    </row>
    <row r="404" spans="2:5">
      <c r="B404" s="16"/>
      <c r="C404" s="51" t="s">
        <v>432</v>
      </c>
      <c r="D404" s="12"/>
      <c r="E404" s="12"/>
    </row>
    <row r="405" spans="2:5">
      <c r="B405" s="16"/>
      <c r="C405" s="51" t="s">
        <v>433</v>
      </c>
      <c r="D405" s="12"/>
      <c r="E405" s="12"/>
    </row>
    <row r="406" spans="2:5">
      <c r="B406" s="16"/>
      <c r="C406" s="51" t="s">
        <v>434</v>
      </c>
      <c r="D406" s="12"/>
      <c r="E406" s="12"/>
    </row>
    <row r="407" spans="2:5">
      <c r="B407" s="16"/>
      <c r="C407" s="51" t="s">
        <v>435</v>
      </c>
      <c r="D407" s="12"/>
      <c r="E407" s="12"/>
    </row>
    <row r="408" spans="2:5">
      <c r="B408" s="16"/>
      <c r="C408" s="51" t="s">
        <v>436</v>
      </c>
      <c r="D408" s="12"/>
      <c r="E408" s="12"/>
    </row>
    <row r="409" spans="2:5">
      <c r="B409" s="16"/>
      <c r="C409" s="51" t="s">
        <v>575</v>
      </c>
      <c r="D409" s="12"/>
      <c r="E409" s="12"/>
    </row>
    <row r="410" spans="2:5">
      <c r="B410" s="16"/>
      <c r="C410" s="51" t="s">
        <v>576</v>
      </c>
      <c r="D410" s="12"/>
      <c r="E410" s="12"/>
    </row>
    <row r="411" spans="2:5">
      <c r="B411" s="16"/>
      <c r="C411" s="51" t="s">
        <v>439</v>
      </c>
      <c r="D411" s="12"/>
      <c r="E411" s="12"/>
    </row>
    <row r="412" spans="2:5">
      <c r="B412" s="16"/>
      <c r="C412" s="51" t="s">
        <v>440</v>
      </c>
      <c r="D412" s="12"/>
      <c r="E412" s="12"/>
    </row>
    <row r="413" spans="2:5">
      <c r="B413" s="16"/>
      <c r="C413" s="51" t="s">
        <v>441</v>
      </c>
      <c r="D413" s="12"/>
      <c r="E413" s="12"/>
    </row>
    <row r="414" spans="2:5">
      <c r="B414" s="16"/>
      <c r="C414" s="51" t="s">
        <v>442</v>
      </c>
      <c r="D414" s="12"/>
      <c r="E414" s="12"/>
    </row>
    <row r="415" spans="2:5">
      <c r="B415" s="52">
        <v>26</v>
      </c>
      <c r="C415" s="53" t="s">
        <v>25</v>
      </c>
      <c r="D415" s="54">
        <f t="shared" ref="D415:E415" si="23">SUM(D416:D428)</f>
        <v>0</v>
      </c>
      <c r="E415" s="54">
        <f t="shared" si="23"/>
        <v>0</v>
      </c>
    </row>
    <row r="416" spans="2:5">
      <c r="B416" s="16"/>
      <c r="C416" s="51" t="s">
        <v>443</v>
      </c>
      <c r="D416" s="12"/>
      <c r="E416" s="12"/>
    </row>
    <row r="417" spans="2:5">
      <c r="B417" s="16"/>
      <c r="C417" s="51" t="s">
        <v>444</v>
      </c>
      <c r="D417" s="12"/>
      <c r="E417" s="12"/>
    </row>
    <row r="418" spans="2:5">
      <c r="B418" s="16"/>
      <c r="C418" s="51" t="s">
        <v>445</v>
      </c>
      <c r="D418" s="12"/>
      <c r="E418" s="12"/>
    </row>
    <row r="419" spans="2:5">
      <c r="B419" s="16"/>
      <c r="C419" s="51" t="s">
        <v>446</v>
      </c>
      <c r="D419" s="12"/>
      <c r="E419" s="12"/>
    </row>
    <row r="420" spans="2:5">
      <c r="B420" s="16"/>
      <c r="C420" s="51" t="s">
        <v>447</v>
      </c>
      <c r="D420" s="12"/>
      <c r="E420" s="12"/>
    </row>
    <row r="421" spans="2:5">
      <c r="B421" s="16"/>
      <c r="C421" s="51" t="s">
        <v>448</v>
      </c>
      <c r="D421" s="12"/>
      <c r="E421" s="12"/>
    </row>
    <row r="422" spans="2:5">
      <c r="B422" s="16"/>
      <c r="C422" s="51" t="s">
        <v>449</v>
      </c>
      <c r="D422" s="12"/>
      <c r="E422" s="12"/>
    </row>
    <row r="423" spans="2:5">
      <c r="B423" s="16"/>
      <c r="C423" s="51" t="s">
        <v>450</v>
      </c>
      <c r="D423" s="12"/>
      <c r="E423" s="12"/>
    </row>
    <row r="424" spans="2:5">
      <c r="B424" s="16"/>
      <c r="C424" s="51" t="s">
        <v>451</v>
      </c>
      <c r="D424" s="12"/>
      <c r="E424" s="12"/>
    </row>
    <row r="425" spans="2:5">
      <c r="B425" s="16"/>
      <c r="C425" s="51" t="s">
        <v>452</v>
      </c>
      <c r="D425" s="12"/>
      <c r="E425" s="12"/>
    </row>
    <row r="426" spans="2:5">
      <c r="B426" s="16"/>
      <c r="C426" s="51" t="s">
        <v>453</v>
      </c>
      <c r="D426" s="12"/>
      <c r="E426" s="12"/>
    </row>
    <row r="427" spans="2:5">
      <c r="B427" s="16"/>
      <c r="C427" s="51" t="s">
        <v>454</v>
      </c>
      <c r="D427" s="12"/>
      <c r="E427" s="12"/>
    </row>
    <row r="428" spans="2:5">
      <c r="B428" s="16"/>
      <c r="C428" s="51" t="s">
        <v>455</v>
      </c>
      <c r="D428" s="12"/>
      <c r="E428" s="12"/>
    </row>
    <row r="429" spans="2:5">
      <c r="B429" s="52">
        <v>27</v>
      </c>
      <c r="C429" s="53" t="s">
        <v>26</v>
      </c>
      <c r="D429" s="54">
        <f t="shared" ref="D429:E429" si="24">SUM(D430:D453)</f>
        <v>0</v>
      </c>
      <c r="E429" s="54">
        <f t="shared" si="24"/>
        <v>0</v>
      </c>
    </row>
    <row r="430" spans="2:5">
      <c r="B430" s="16"/>
      <c r="C430" s="51" t="s">
        <v>458</v>
      </c>
      <c r="D430" s="12"/>
      <c r="E430" s="12"/>
    </row>
    <row r="431" spans="2:5">
      <c r="B431" s="16"/>
      <c r="C431" s="51" t="s">
        <v>459</v>
      </c>
      <c r="D431" s="12"/>
      <c r="E431" s="12"/>
    </row>
    <row r="432" spans="2:5">
      <c r="B432" s="16"/>
      <c r="C432" s="51" t="s">
        <v>460</v>
      </c>
      <c r="D432" s="12"/>
      <c r="E432" s="12"/>
    </row>
    <row r="433" spans="2:5">
      <c r="B433" s="16"/>
      <c r="C433" s="51" t="s">
        <v>461</v>
      </c>
      <c r="D433" s="12"/>
      <c r="E433" s="12"/>
    </row>
    <row r="434" spans="2:5">
      <c r="B434" s="16"/>
      <c r="C434" s="51" t="s">
        <v>462</v>
      </c>
      <c r="D434" s="12"/>
      <c r="E434" s="12"/>
    </row>
    <row r="435" spans="2:5">
      <c r="B435" s="16"/>
      <c r="C435" s="51" t="s">
        <v>463</v>
      </c>
      <c r="D435" s="12"/>
      <c r="E435" s="12"/>
    </row>
    <row r="436" spans="2:5">
      <c r="B436" s="16"/>
      <c r="C436" s="51" t="s">
        <v>464</v>
      </c>
      <c r="D436" s="12"/>
      <c r="E436" s="12"/>
    </row>
    <row r="437" spans="2:5">
      <c r="B437" s="16"/>
      <c r="C437" s="51" t="s">
        <v>465</v>
      </c>
      <c r="D437" s="12"/>
      <c r="E437" s="12"/>
    </row>
    <row r="438" spans="2:5">
      <c r="B438" s="16"/>
      <c r="C438" s="51" t="s">
        <v>466</v>
      </c>
      <c r="D438" s="12"/>
      <c r="E438" s="12"/>
    </row>
    <row r="439" spans="2:5">
      <c r="B439" s="16"/>
      <c r="C439" s="51" t="s">
        <v>467</v>
      </c>
      <c r="D439" s="12"/>
      <c r="E439" s="12"/>
    </row>
    <row r="440" spans="2:5">
      <c r="B440" s="16"/>
      <c r="C440" s="51" t="s">
        <v>468</v>
      </c>
      <c r="D440" s="12"/>
      <c r="E440" s="12"/>
    </row>
    <row r="441" spans="2:5">
      <c r="B441" s="16"/>
      <c r="C441" s="51" t="s">
        <v>469</v>
      </c>
      <c r="D441" s="12"/>
      <c r="E441" s="12"/>
    </row>
    <row r="442" spans="2:5">
      <c r="B442" s="16"/>
      <c r="C442" s="51" t="s">
        <v>470</v>
      </c>
      <c r="D442" s="12"/>
      <c r="E442" s="12"/>
    </row>
    <row r="443" spans="2:5">
      <c r="B443" s="16"/>
      <c r="C443" s="51" t="s">
        <v>471</v>
      </c>
      <c r="D443" s="12"/>
      <c r="E443" s="12"/>
    </row>
    <row r="444" spans="2:5">
      <c r="B444" s="16"/>
      <c r="C444" s="51" t="s">
        <v>472</v>
      </c>
      <c r="D444" s="12"/>
      <c r="E444" s="12"/>
    </row>
    <row r="445" spans="2:5">
      <c r="B445" s="16"/>
      <c r="C445" s="51" t="s">
        <v>473</v>
      </c>
      <c r="D445" s="12"/>
      <c r="E445" s="12"/>
    </row>
    <row r="446" spans="2:5">
      <c r="B446" s="16"/>
      <c r="C446" s="51" t="s">
        <v>474</v>
      </c>
      <c r="D446" s="12"/>
      <c r="E446" s="12"/>
    </row>
    <row r="447" spans="2:5">
      <c r="B447" s="16"/>
      <c r="C447" s="51" t="s">
        <v>475</v>
      </c>
      <c r="D447" s="12"/>
      <c r="E447" s="12"/>
    </row>
    <row r="448" spans="2:5">
      <c r="B448" s="16"/>
      <c r="C448" s="51" t="s">
        <v>476</v>
      </c>
      <c r="D448" s="12"/>
      <c r="E448" s="12"/>
    </row>
    <row r="449" spans="2:5">
      <c r="B449" s="16"/>
      <c r="C449" s="51" t="s">
        <v>477</v>
      </c>
      <c r="D449" s="12"/>
      <c r="E449" s="12"/>
    </row>
    <row r="450" spans="2:5">
      <c r="B450" s="16"/>
      <c r="C450" s="51" t="s">
        <v>478</v>
      </c>
      <c r="D450" s="12"/>
      <c r="E450" s="12"/>
    </row>
    <row r="451" spans="2:5">
      <c r="B451" s="16"/>
      <c r="C451" s="51" t="s">
        <v>479</v>
      </c>
      <c r="D451" s="12"/>
      <c r="E451" s="12"/>
    </row>
    <row r="452" spans="2:5">
      <c r="B452" s="16"/>
      <c r="C452" s="51" t="s">
        <v>480</v>
      </c>
      <c r="D452" s="12"/>
      <c r="E452" s="12"/>
    </row>
    <row r="453" spans="2:5">
      <c r="B453" s="16"/>
      <c r="C453" s="51" t="s">
        <v>481</v>
      </c>
      <c r="D453" s="12"/>
      <c r="E453" s="12"/>
    </row>
    <row r="454" spans="2:5">
      <c r="B454" s="52">
        <v>28</v>
      </c>
      <c r="C454" s="53" t="s">
        <v>27</v>
      </c>
      <c r="D454" s="54">
        <f t="shared" ref="D454:E454" si="25">SUM(D455:D471)</f>
        <v>0</v>
      </c>
      <c r="E454" s="54">
        <f t="shared" si="25"/>
        <v>0</v>
      </c>
    </row>
    <row r="455" spans="2:5">
      <c r="B455" s="16"/>
      <c r="C455" s="51" t="s">
        <v>482</v>
      </c>
      <c r="D455" s="12"/>
      <c r="E455" s="12"/>
    </row>
    <row r="456" spans="2:5">
      <c r="B456" s="16"/>
      <c r="C456" s="51" t="s">
        <v>483</v>
      </c>
      <c r="D456" s="12"/>
      <c r="E456" s="12"/>
    </row>
    <row r="457" spans="2:5">
      <c r="B457" s="16"/>
      <c r="C457" s="51" t="s">
        <v>484</v>
      </c>
      <c r="D457" s="12"/>
      <c r="E457" s="12"/>
    </row>
    <row r="458" spans="2:5">
      <c r="B458" s="16"/>
      <c r="C458" s="51" t="s">
        <v>485</v>
      </c>
      <c r="D458" s="12"/>
      <c r="E458" s="12"/>
    </row>
    <row r="459" spans="2:5">
      <c r="B459" s="16"/>
      <c r="C459" s="51" t="s">
        <v>486</v>
      </c>
      <c r="D459" s="12"/>
      <c r="E459" s="12"/>
    </row>
    <row r="460" spans="2:5">
      <c r="B460" s="16"/>
      <c r="C460" s="51" t="s">
        <v>487</v>
      </c>
      <c r="D460" s="12"/>
      <c r="E460" s="12"/>
    </row>
    <row r="461" spans="2:5">
      <c r="B461" s="16"/>
      <c r="C461" s="51" t="s">
        <v>488</v>
      </c>
      <c r="D461" s="12"/>
      <c r="E461" s="12"/>
    </row>
    <row r="462" spans="2:5">
      <c r="B462" s="16"/>
      <c r="C462" s="51" t="s">
        <v>489</v>
      </c>
      <c r="D462" s="12"/>
      <c r="E462" s="12"/>
    </row>
    <row r="463" spans="2:5">
      <c r="B463" s="16"/>
      <c r="C463" s="51" t="s">
        <v>490</v>
      </c>
      <c r="D463" s="12"/>
      <c r="E463" s="12"/>
    </row>
    <row r="464" spans="2:5">
      <c r="B464" s="16"/>
      <c r="C464" s="51" t="s">
        <v>491</v>
      </c>
      <c r="D464" s="12"/>
      <c r="E464" s="12"/>
    </row>
    <row r="465" spans="2:5">
      <c r="B465" s="16"/>
      <c r="C465" s="51" t="s">
        <v>492</v>
      </c>
      <c r="D465" s="12"/>
      <c r="E465" s="12"/>
    </row>
    <row r="466" spans="2:5">
      <c r="B466" s="16"/>
      <c r="C466" s="51" t="s">
        <v>493</v>
      </c>
      <c r="D466" s="12"/>
      <c r="E466" s="12"/>
    </row>
    <row r="467" spans="2:5">
      <c r="B467" s="16"/>
      <c r="C467" s="51" t="s">
        <v>494</v>
      </c>
      <c r="D467" s="12"/>
      <c r="E467" s="12"/>
    </row>
    <row r="468" spans="2:5">
      <c r="B468" s="16"/>
      <c r="C468" s="51" t="s">
        <v>495</v>
      </c>
      <c r="D468" s="12"/>
      <c r="E468" s="12"/>
    </row>
    <row r="469" spans="2:5">
      <c r="B469" s="16"/>
      <c r="C469" s="51" t="s">
        <v>496</v>
      </c>
      <c r="D469" s="12"/>
      <c r="E469" s="12"/>
    </row>
    <row r="470" spans="2:5">
      <c r="B470" s="16"/>
      <c r="C470" s="51" t="s">
        <v>497</v>
      </c>
      <c r="D470" s="12"/>
      <c r="E470" s="12"/>
    </row>
    <row r="471" spans="2:5">
      <c r="B471" s="16"/>
      <c r="C471" s="51" t="s">
        <v>498</v>
      </c>
      <c r="D471" s="12"/>
      <c r="E471" s="12"/>
    </row>
    <row r="472" spans="2:5">
      <c r="B472" s="52">
        <v>29</v>
      </c>
      <c r="C472" s="53" t="s">
        <v>28</v>
      </c>
      <c r="D472" s="54">
        <f t="shared" ref="D472:E472" si="26">SUM(D473:D478)</f>
        <v>0</v>
      </c>
      <c r="E472" s="54">
        <f t="shared" si="26"/>
        <v>0</v>
      </c>
    </row>
    <row r="473" spans="2:5">
      <c r="B473" s="16"/>
      <c r="C473" s="51" t="s">
        <v>499</v>
      </c>
      <c r="D473" s="12"/>
      <c r="E473" s="12"/>
    </row>
    <row r="474" spans="2:5">
      <c r="B474" s="16"/>
      <c r="C474" s="51" t="s">
        <v>500</v>
      </c>
      <c r="D474" s="12"/>
      <c r="E474" s="12"/>
    </row>
    <row r="475" spans="2:5">
      <c r="B475" s="16"/>
      <c r="C475" s="51" t="s">
        <v>501</v>
      </c>
      <c r="D475" s="12"/>
      <c r="E475" s="12"/>
    </row>
    <row r="476" spans="2:5">
      <c r="B476" s="16"/>
      <c r="C476" s="51" t="s">
        <v>502</v>
      </c>
      <c r="D476" s="12"/>
      <c r="E476" s="12"/>
    </row>
    <row r="477" spans="2:5">
      <c r="B477" s="16"/>
      <c r="C477" s="56" t="s">
        <v>503</v>
      </c>
      <c r="D477" s="12"/>
      <c r="E477" s="12"/>
    </row>
    <row r="478" spans="2:5">
      <c r="B478" s="16"/>
      <c r="C478" s="51" t="s">
        <v>504</v>
      </c>
      <c r="D478" s="12"/>
      <c r="E478" s="12"/>
    </row>
    <row r="479" spans="2:5">
      <c r="B479" s="52">
        <v>30</v>
      </c>
      <c r="C479" s="53" t="s">
        <v>29</v>
      </c>
      <c r="D479" s="54">
        <f t="shared" ref="D479:E479" si="27">SUM(D480:D485)</f>
        <v>0</v>
      </c>
      <c r="E479" s="54">
        <f t="shared" si="27"/>
        <v>0</v>
      </c>
    </row>
    <row r="480" spans="2:5">
      <c r="B480" s="16"/>
      <c r="C480" s="51" t="s">
        <v>505</v>
      </c>
      <c r="D480" s="12"/>
      <c r="E480" s="12"/>
    </row>
    <row r="481" spans="2:5">
      <c r="B481" s="16"/>
      <c r="C481" s="51" t="s">
        <v>506</v>
      </c>
      <c r="D481" s="12"/>
      <c r="E481" s="12"/>
    </row>
    <row r="482" spans="2:5">
      <c r="B482" s="16"/>
      <c r="C482" s="51" t="s">
        <v>507</v>
      </c>
      <c r="D482" s="12"/>
      <c r="E482" s="12"/>
    </row>
    <row r="483" spans="2:5">
      <c r="B483" s="16"/>
      <c r="C483" s="51" t="s">
        <v>508</v>
      </c>
      <c r="D483" s="12"/>
      <c r="E483" s="12"/>
    </row>
    <row r="484" spans="2:5">
      <c r="B484" s="16"/>
      <c r="C484" s="51" t="s">
        <v>509</v>
      </c>
      <c r="D484" s="12"/>
      <c r="E484" s="12"/>
    </row>
    <row r="485" spans="2:5">
      <c r="B485" s="16"/>
      <c r="C485" s="51" t="s">
        <v>510</v>
      </c>
      <c r="D485" s="12"/>
      <c r="E485" s="12"/>
    </row>
    <row r="486" spans="2:5">
      <c r="B486" s="52">
        <v>31</v>
      </c>
      <c r="C486" s="53" t="s">
        <v>30</v>
      </c>
      <c r="D486" s="54">
        <f t="shared" ref="D486:E486" si="28">SUM(D487:D497)</f>
        <v>0</v>
      </c>
      <c r="E486" s="54">
        <f t="shared" si="28"/>
        <v>0</v>
      </c>
    </row>
    <row r="487" spans="2:5">
      <c r="B487" s="16"/>
      <c r="C487" s="51" t="s">
        <v>511</v>
      </c>
      <c r="D487" s="12"/>
      <c r="E487" s="12"/>
    </row>
    <row r="488" spans="2:5">
      <c r="B488" s="16"/>
      <c r="C488" s="51" t="s">
        <v>512</v>
      </c>
      <c r="D488" s="12"/>
      <c r="E488" s="12"/>
    </row>
    <row r="489" spans="2:5">
      <c r="B489" s="16"/>
      <c r="C489" s="51" t="s">
        <v>513</v>
      </c>
      <c r="D489" s="12"/>
      <c r="E489" s="12"/>
    </row>
    <row r="490" spans="2:5">
      <c r="B490" s="16"/>
      <c r="C490" s="51" t="s">
        <v>514</v>
      </c>
      <c r="D490" s="12"/>
      <c r="E490" s="12"/>
    </row>
    <row r="491" spans="2:5">
      <c r="B491" s="16"/>
      <c r="C491" s="51" t="s">
        <v>515</v>
      </c>
      <c r="D491" s="12"/>
      <c r="E491" s="12"/>
    </row>
    <row r="492" spans="2:5">
      <c r="B492" s="16"/>
      <c r="C492" s="51" t="s">
        <v>516</v>
      </c>
      <c r="D492" s="12"/>
      <c r="E492" s="12"/>
    </row>
    <row r="493" spans="2:5">
      <c r="B493" s="16"/>
      <c r="C493" s="51" t="s">
        <v>517</v>
      </c>
      <c r="D493" s="12"/>
      <c r="E493" s="12"/>
    </row>
    <row r="494" spans="2:5">
      <c r="B494" s="16"/>
      <c r="C494" s="51" t="s">
        <v>518</v>
      </c>
      <c r="D494" s="12"/>
      <c r="E494" s="12"/>
    </row>
    <row r="495" spans="2:5">
      <c r="B495" s="16"/>
      <c r="C495" s="51" t="s">
        <v>519</v>
      </c>
      <c r="D495" s="12"/>
      <c r="E495" s="12"/>
    </row>
    <row r="496" spans="2:5">
      <c r="B496" s="16"/>
      <c r="C496" s="51" t="s">
        <v>520</v>
      </c>
      <c r="D496" s="12"/>
      <c r="E496" s="12"/>
    </row>
    <row r="497" spans="2:5">
      <c r="B497" s="16"/>
      <c r="C497" s="51" t="s">
        <v>521</v>
      </c>
      <c r="D497" s="12"/>
      <c r="E497" s="12"/>
    </row>
    <row r="498" spans="2:5">
      <c r="B498" s="52">
        <v>32</v>
      </c>
      <c r="C498" s="53" t="s">
        <v>31</v>
      </c>
      <c r="D498" s="54">
        <f t="shared" ref="D498:E498" si="29">SUM(D499:D508)</f>
        <v>0</v>
      </c>
      <c r="E498" s="54">
        <f t="shared" si="29"/>
        <v>0</v>
      </c>
    </row>
    <row r="499" spans="2:5">
      <c r="B499" s="16"/>
      <c r="C499" s="51" t="s">
        <v>522</v>
      </c>
      <c r="D499" s="12"/>
      <c r="E499" s="12"/>
    </row>
    <row r="500" spans="2:5">
      <c r="B500" s="16"/>
      <c r="C500" s="51" t="s">
        <v>523</v>
      </c>
      <c r="D500" s="12"/>
      <c r="E500" s="12"/>
    </row>
    <row r="501" spans="2:5">
      <c r="B501" s="16"/>
      <c r="C501" s="51" t="s">
        <v>524</v>
      </c>
      <c r="D501" s="12"/>
      <c r="E501" s="12"/>
    </row>
    <row r="502" spans="2:5">
      <c r="B502" s="16"/>
      <c r="C502" s="51" t="s">
        <v>525</v>
      </c>
      <c r="D502" s="12"/>
      <c r="E502" s="12"/>
    </row>
    <row r="503" spans="2:5">
      <c r="B503" s="16"/>
      <c r="C503" s="56" t="s">
        <v>526</v>
      </c>
      <c r="D503" s="12"/>
      <c r="E503" s="12"/>
    </row>
    <row r="504" spans="2:5">
      <c r="B504" s="16"/>
      <c r="C504" s="51" t="s">
        <v>527</v>
      </c>
      <c r="D504" s="12"/>
      <c r="E504" s="12"/>
    </row>
    <row r="505" spans="2:5">
      <c r="B505" s="16"/>
      <c r="C505" s="51" t="s">
        <v>528</v>
      </c>
      <c r="D505" s="12"/>
      <c r="E505" s="12"/>
    </row>
    <row r="506" spans="2:5">
      <c r="B506" s="16"/>
      <c r="C506" s="51" t="s">
        <v>529</v>
      </c>
      <c r="D506" s="12"/>
      <c r="E506" s="12"/>
    </row>
    <row r="507" spans="2:5">
      <c r="B507" s="16"/>
      <c r="C507" s="51" t="s">
        <v>530</v>
      </c>
      <c r="D507" s="12"/>
      <c r="E507" s="12"/>
    </row>
    <row r="508" spans="2:5">
      <c r="B508" s="16"/>
      <c r="C508" s="51" t="s">
        <v>531</v>
      </c>
      <c r="D508" s="12"/>
      <c r="E508" s="12"/>
    </row>
    <row r="509" spans="2:5">
      <c r="B509" s="52">
        <v>33</v>
      </c>
      <c r="C509" s="53" t="s">
        <v>32</v>
      </c>
      <c r="D509" s="54">
        <f t="shared" ref="D509:E509" si="30">SUM(D510:D538)</f>
        <v>0</v>
      </c>
      <c r="E509" s="54">
        <f t="shared" si="30"/>
        <v>0</v>
      </c>
    </row>
    <row r="510" spans="2:5">
      <c r="B510" s="16"/>
      <c r="C510" s="51" t="s">
        <v>532</v>
      </c>
      <c r="D510" s="12"/>
      <c r="E510" s="12"/>
    </row>
    <row r="511" spans="2:5">
      <c r="B511" s="16"/>
      <c r="C511" s="51" t="s">
        <v>533</v>
      </c>
      <c r="D511" s="12"/>
      <c r="E511" s="12"/>
    </row>
    <row r="512" spans="2:5">
      <c r="B512" s="16"/>
      <c r="C512" s="51" t="s">
        <v>534</v>
      </c>
      <c r="D512" s="12"/>
      <c r="E512" s="12"/>
    </row>
    <row r="513" spans="2:5">
      <c r="B513" s="16"/>
      <c r="C513" s="51" t="s">
        <v>535</v>
      </c>
      <c r="D513" s="12"/>
      <c r="E513" s="12"/>
    </row>
    <row r="514" spans="2:5">
      <c r="B514" s="16"/>
      <c r="C514" s="51" t="s">
        <v>536</v>
      </c>
      <c r="D514" s="12"/>
      <c r="E514" s="12"/>
    </row>
    <row r="515" spans="2:5">
      <c r="B515" s="16"/>
      <c r="C515" s="51" t="s">
        <v>537</v>
      </c>
      <c r="D515" s="12"/>
      <c r="E515" s="12"/>
    </row>
    <row r="516" spans="2:5">
      <c r="B516" s="16"/>
      <c r="C516" s="51" t="s">
        <v>538</v>
      </c>
      <c r="D516" s="12"/>
      <c r="E516" s="12"/>
    </row>
    <row r="517" spans="2:5">
      <c r="B517" s="16"/>
      <c r="C517" s="51" t="s">
        <v>539</v>
      </c>
      <c r="D517" s="12"/>
      <c r="E517" s="12"/>
    </row>
    <row r="518" spans="2:5">
      <c r="B518" s="16"/>
      <c r="C518" s="51" t="s">
        <v>540</v>
      </c>
      <c r="D518" s="12"/>
      <c r="E518" s="12"/>
    </row>
    <row r="519" spans="2:5">
      <c r="B519" s="16"/>
      <c r="C519" s="51" t="s">
        <v>541</v>
      </c>
      <c r="D519" s="12"/>
      <c r="E519" s="12"/>
    </row>
    <row r="520" spans="2:5">
      <c r="B520" s="16"/>
      <c r="C520" s="51" t="s">
        <v>542</v>
      </c>
      <c r="D520" s="12"/>
      <c r="E520" s="12"/>
    </row>
    <row r="521" spans="2:5">
      <c r="B521" s="16"/>
      <c r="C521" s="51" t="s">
        <v>543</v>
      </c>
      <c r="D521" s="12"/>
      <c r="E521" s="12"/>
    </row>
    <row r="522" spans="2:5">
      <c r="B522" s="16"/>
      <c r="C522" s="51" t="s">
        <v>544</v>
      </c>
      <c r="D522" s="12"/>
      <c r="E522" s="12"/>
    </row>
    <row r="523" spans="2:5">
      <c r="B523" s="16"/>
      <c r="C523" s="51" t="s">
        <v>545</v>
      </c>
      <c r="D523" s="12"/>
      <c r="E523" s="12"/>
    </row>
    <row r="524" spans="2:5">
      <c r="B524" s="16"/>
      <c r="C524" s="51" t="s">
        <v>546</v>
      </c>
      <c r="D524" s="12"/>
      <c r="E524" s="12"/>
    </row>
    <row r="525" spans="2:5">
      <c r="B525" s="16"/>
      <c r="C525" s="51" t="s">
        <v>547</v>
      </c>
      <c r="D525" s="12"/>
      <c r="E525" s="12"/>
    </row>
    <row r="526" spans="2:5">
      <c r="B526" s="16"/>
      <c r="C526" s="51" t="s">
        <v>548</v>
      </c>
      <c r="D526" s="12"/>
      <c r="E526" s="12"/>
    </row>
    <row r="527" spans="2:5">
      <c r="B527" s="16"/>
      <c r="C527" s="51" t="s">
        <v>549</v>
      </c>
      <c r="D527" s="12"/>
      <c r="E527" s="12"/>
    </row>
    <row r="528" spans="2:5">
      <c r="B528" s="16"/>
      <c r="C528" s="51" t="s">
        <v>550</v>
      </c>
      <c r="D528" s="12"/>
      <c r="E528" s="12"/>
    </row>
    <row r="529" spans="2:5">
      <c r="B529" s="16"/>
      <c r="C529" s="51" t="s">
        <v>551</v>
      </c>
      <c r="D529" s="12"/>
      <c r="E529" s="12"/>
    </row>
    <row r="530" spans="2:5">
      <c r="B530" s="16"/>
      <c r="C530" s="51" t="s">
        <v>552</v>
      </c>
      <c r="D530" s="12"/>
      <c r="E530" s="12"/>
    </row>
    <row r="531" spans="2:5">
      <c r="B531" s="16"/>
      <c r="C531" s="51" t="s">
        <v>553</v>
      </c>
      <c r="D531" s="12"/>
      <c r="E531" s="12"/>
    </row>
    <row r="532" spans="2:5">
      <c r="B532" s="16"/>
      <c r="C532" s="51" t="s">
        <v>554</v>
      </c>
      <c r="D532" s="12"/>
      <c r="E532" s="12"/>
    </row>
    <row r="533" spans="2:5">
      <c r="B533" s="16"/>
      <c r="C533" s="51" t="s">
        <v>555</v>
      </c>
      <c r="D533" s="12"/>
      <c r="E533" s="12"/>
    </row>
    <row r="534" spans="2:5">
      <c r="B534" s="16"/>
      <c r="C534" s="51" t="s">
        <v>556</v>
      </c>
      <c r="D534" s="12"/>
      <c r="E534" s="12"/>
    </row>
    <row r="535" spans="2:5">
      <c r="B535" s="16"/>
      <c r="C535" s="51" t="s">
        <v>557</v>
      </c>
      <c r="D535" s="12"/>
      <c r="E535" s="12"/>
    </row>
    <row r="536" spans="2:5">
      <c r="B536" s="16"/>
      <c r="C536" s="51" t="s">
        <v>558</v>
      </c>
      <c r="D536" s="12"/>
      <c r="E536" s="12"/>
    </row>
    <row r="537" spans="2:5">
      <c r="B537" s="16"/>
      <c r="C537" s="51" t="s">
        <v>559</v>
      </c>
      <c r="D537" s="12"/>
      <c r="E537" s="12"/>
    </row>
    <row r="538" spans="2:5">
      <c r="B538" s="16"/>
      <c r="C538" s="51" t="s">
        <v>560</v>
      </c>
      <c r="D538" s="12"/>
      <c r="E538" s="12"/>
    </row>
    <row r="539" spans="2:5">
      <c r="B539" s="52">
        <v>34</v>
      </c>
      <c r="C539" s="53" t="s">
        <v>33</v>
      </c>
      <c r="D539" s="54">
        <f>SUM(D540:D549)</f>
        <v>0</v>
      </c>
      <c r="E539" s="54">
        <f>SUM(E540:E549)</f>
        <v>0</v>
      </c>
    </row>
    <row r="540" spans="2:5">
      <c r="B540" s="16"/>
      <c r="C540" s="51" t="s">
        <v>561</v>
      </c>
      <c r="D540" s="12"/>
      <c r="E540" s="12"/>
    </row>
    <row r="541" spans="2:5">
      <c r="B541" s="16"/>
      <c r="C541" s="51" t="s">
        <v>562</v>
      </c>
      <c r="D541" s="12"/>
      <c r="E541" s="12"/>
    </row>
    <row r="542" spans="2:5">
      <c r="B542" s="16"/>
      <c r="C542" s="51" t="s">
        <v>563</v>
      </c>
      <c r="D542" s="12"/>
      <c r="E542" s="12"/>
    </row>
    <row r="543" spans="2:5">
      <c r="B543" s="16"/>
      <c r="C543" s="51" t="s">
        <v>564</v>
      </c>
      <c r="D543" s="12"/>
      <c r="E543" s="12"/>
    </row>
    <row r="544" spans="2:5">
      <c r="B544" s="16"/>
      <c r="C544" s="51" t="s">
        <v>565</v>
      </c>
      <c r="D544" s="12"/>
      <c r="E544" s="12"/>
    </row>
    <row r="545" spans="2:5">
      <c r="B545" s="16"/>
      <c r="C545" s="51" t="s">
        <v>566</v>
      </c>
      <c r="D545" s="12"/>
      <c r="E545" s="12"/>
    </row>
    <row r="546" spans="2:5">
      <c r="B546" s="16"/>
      <c r="C546" s="51" t="s">
        <v>567</v>
      </c>
      <c r="D546" s="12"/>
      <c r="E546" s="12"/>
    </row>
    <row r="547" spans="2:5">
      <c r="B547" s="16"/>
      <c r="C547" s="51" t="s">
        <v>568</v>
      </c>
      <c r="D547" s="12"/>
      <c r="E547" s="12"/>
    </row>
    <row r="548" spans="2:5">
      <c r="B548" s="16"/>
      <c r="C548" s="51" t="s">
        <v>578</v>
      </c>
      <c r="D548" s="12"/>
      <c r="E548" s="12"/>
    </row>
    <row r="549" spans="2:5">
      <c r="B549" s="16"/>
      <c r="C549" s="51" t="s">
        <v>572</v>
      </c>
      <c r="D549" s="12"/>
      <c r="E549" s="12"/>
    </row>
  </sheetData>
  <mergeCells count="1">
    <mergeCell ref="D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E549"/>
  <sheetViews>
    <sheetView zoomScale="120" zoomScaleNormal="120" workbookViewId="0">
      <pane xSplit="3" ySplit="4" topLeftCell="D534" activePane="bottomRight" state="frozen"/>
      <selection pane="topRight" activeCell="D1" sqref="D1"/>
      <selection pane="bottomLeft" activeCell="A5" sqref="A5"/>
      <selection pane="bottomRight" activeCell="E549" sqref="E549"/>
    </sheetView>
  </sheetViews>
  <sheetFormatPr defaultRowHeight="15"/>
  <cols>
    <col min="2" max="2" width="6.5703125" customWidth="1"/>
    <col min="3" max="3" width="42.28515625" bestFit="1" customWidth="1"/>
  </cols>
  <sheetData>
    <row r="1" spans="2:5" ht="15" customHeight="1"/>
    <row r="3" spans="2:5" ht="15" customHeight="1">
      <c r="B3" s="13" t="s">
        <v>34</v>
      </c>
      <c r="C3" s="14" t="s">
        <v>35</v>
      </c>
      <c r="D3" s="80" t="s">
        <v>569</v>
      </c>
      <c r="E3" s="81"/>
    </row>
    <row r="4" spans="2:5" ht="15" customHeight="1">
      <c r="B4" s="13"/>
      <c r="C4" s="14"/>
      <c r="D4" s="12" t="s">
        <v>38</v>
      </c>
      <c r="E4" s="12" t="s">
        <v>39</v>
      </c>
    </row>
    <row r="5" spans="2:5" ht="15" customHeight="1">
      <c r="B5" s="52">
        <v>1</v>
      </c>
      <c r="C5" s="53" t="s">
        <v>0</v>
      </c>
      <c r="D5" s="54">
        <f t="shared" ref="D5:E5" si="0">SUM(D6:D28)</f>
        <v>0</v>
      </c>
      <c r="E5" s="54">
        <f t="shared" si="0"/>
        <v>0</v>
      </c>
    </row>
    <row r="6" spans="2:5">
      <c r="B6" s="16"/>
      <c r="C6" s="51" t="s">
        <v>60</v>
      </c>
      <c r="D6" s="12"/>
      <c r="E6" s="12"/>
    </row>
    <row r="7" spans="2:5" ht="15" customHeight="1">
      <c r="B7" s="16"/>
      <c r="C7" s="51" t="s">
        <v>61</v>
      </c>
      <c r="D7" s="12"/>
      <c r="E7" s="12"/>
    </row>
    <row r="8" spans="2:5" ht="15" customHeight="1">
      <c r="B8" s="16"/>
      <c r="C8" s="51" t="s">
        <v>62</v>
      </c>
      <c r="D8" s="12"/>
      <c r="E8" s="12"/>
    </row>
    <row r="9" spans="2:5" ht="15" customHeight="1">
      <c r="B9" s="16"/>
      <c r="C9" s="51" t="s">
        <v>63</v>
      </c>
      <c r="D9" s="12"/>
      <c r="E9" s="12"/>
    </row>
    <row r="10" spans="2:5">
      <c r="B10" s="16"/>
      <c r="C10" s="51" t="s">
        <v>64</v>
      </c>
      <c r="D10" s="12"/>
      <c r="E10" s="12"/>
    </row>
    <row r="11" spans="2:5" ht="15" customHeight="1">
      <c r="B11" s="16"/>
      <c r="C11" s="51" t="s">
        <v>65</v>
      </c>
      <c r="D11" s="12"/>
      <c r="E11" s="12"/>
    </row>
    <row r="12" spans="2:5" ht="15" customHeight="1">
      <c r="B12" s="16"/>
      <c r="C12" s="51" t="s">
        <v>66</v>
      </c>
      <c r="D12" s="12"/>
      <c r="E12" s="12"/>
    </row>
    <row r="13" spans="2:5" ht="15" customHeight="1">
      <c r="B13" s="16"/>
      <c r="C13" s="51" t="s">
        <v>67</v>
      </c>
      <c r="D13" s="12"/>
      <c r="E13" s="12"/>
    </row>
    <row r="14" spans="2:5" ht="15" customHeight="1">
      <c r="B14" s="16"/>
      <c r="C14" s="51" t="s">
        <v>68</v>
      </c>
      <c r="D14" s="12"/>
      <c r="E14" s="12"/>
    </row>
    <row r="15" spans="2:5" ht="15" customHeight="1">
      <c r="B15" s="16"/>
      <c r="C15" s="51" t="s">
        <v>69</v>
      </c>
      <c r="D15" s="12"/>
      <c r="E15" s="12"/>
    </row>
    <row r="16" spans="2:5" ht="15" customHeight="1">
      <c r="B16" s="16"/>
      <c r="C16" s="51" t="s">
        <v>70</v>
      </c>
      <c r="D16" s="12"/>
      <c r="E16" s="12"/>
    </row>
    <row r="17" spans="2:5" ht="15" customHeight="1">
      <c r="B17" s="16"/>
      <c r="C17" s="51" t="s">
        <v>71</v>
      </c>
      <c r="D17" s="12"/>
      <c r="E17" s="12"/>
    </row>
    <row r="18" spans="2:5" ht="15" customHeight="1">
      <c r="B18" s="16"/>
      <c r="C18" s="51" t="s">
        <v>72</v>
      </c>
      <c r="D18" s="12"/>
      <c r="E18" s="12"/>
    </row>
    <row r="19" spans="2:5">
      <c r="B19" s="16"/>
      <c r="C19" s="51" t="s">
        <v>73</v>
      </c>
      <c r="D19" s="12"/>
      <c r="E19" s="12"/>
    </row>
    <row r="20" spans="2:5">
      <c r="B20" s="16"/>
      <c r="C20" s="51" t="s">
        <v>74</v>
      </c>
      <c r="D20" s="12"/>
      <c r="E20" s="12"/>
    </row>
    <row r="21" spans="2:5" ht="15" customHeight="1">
      <c r="B21" s="16"/>
      <c r="C21" s="51" t="s">
        <v>75</v>
      </c>
      <c r="D21" s="12"/>
      <c r="E21" s="12"/>
    </row>
    <row r="22" spans="2:5">
      <c r="B22" s="16"/>
      <c r="C22" s="51" t="s">
        <v>76</v>
      </c>
      <c r="D22" s="12"/>
      <c r="E22" s="12"/>
    </row>
    <row r="23" spans="2:5">
      <c r="B23" s="16"/>
      <c r="C23" s="51" t="s">
        <v>77</v>
      </c>
      <c r="D23" s="12"/>
      <c r="E23" s="12"/>
    </row>
    <row r="24" spans="2:5" ht="15" customHeight="1">
      <c r="B24" s="16"/>
      <c r="C24" s="51" t="s">
        <v>78</v>
      </c>
      <c r="D24" s="12"/>
      <c r="E24" s="12"/>
    </row>
    <row r="25" spans="2:5">
      <c r="B25" s="16"/>
      <c r="C25" s="51" t="s">
        <v>79</v>
      </c>
      <c r="D25" s="12"/>
      <c r="E25" s="12"/>
    </row>
    <row r="26" spans="2:5" ht="15" customHeight="1">
      <c r="B26" s="16"/>
      <c r="C26" s="51" t="s">
        <v>80</v>
      </c>
      <c r="D26" s="12"/>
      <c r="E26" s="12"/>
    </row>
    <row r="27" spans="2:5" ht="15" customHeight="1">
      <c r="B27" s="16"/>
      <c r="C27" s="51" t="s">
        <v>81</v>
      </c>
      <c r="D27" s="12"/>
      <c r="E27" s="12"/>
    </row>
    <row r="28" spans="2:5">
      <c r="B28" s="16"/>
      <c r="C28" s="51" t="s">
        <v>82</v>
      </c>
      <c r="D28" s="12"/>
      <c r="E28" s="12"/>
    </row>
    <row r="29" spans="2:5">
      <c r="B29" s="52">
        <v>2</v>
      </c>
      <c r="C29" s="53" t="s">
        <v>1</v>
      </c>
      <c r="D29" s="54">
        <f t="shared" ref="D29:E29" si="1">SUM(D30:D62)</f>
        <v>0</v>
      </c>
      <c r="E29" s="54">
        <f t="shared" si="1"/>
        <v>0</v>
      </c>
    </row>
    <row r="30" spans="2:5" ht="15" customHeight="1">
      <c r="B30" s="16"/>
      <c r="C30" s="17" t="s">
        <v>83</v>
      </c>
      <c r="D30" s="12"/>
      <c r="E30" s="12"/>
    </row>
    <row r="31" spans="2:5">
      <c r="B31" s="16"/>
      <c r="C31" s="17" t="s">
        <v>84</v>
      </c>
      <c r="D31" s="12"/>
      <c r="E31" s="12"/>
    </row>
    <row r="32" spans="2:5">
      <c r="B32" s="16"/>
      <c r="C32" s="17" t="s">
        <v>85</v>
      </c>
      <c r="D32" s="12"/>
      <c r="E32" s="12"/>
    </row>
    <row r="33" spans="2:5" ht="15" customHeight="1">
      <c r="B33" s="16"/>
      <c r="C33" s="17" t="s">
        <v>86</v>
      </c>
      <c r="D33" s="12"/>
      <c r="E33" s="12"/>
    </row>
    <row r="34" spans="2:5" ht="15" customHeight="1">
      <c r="B34" s="16"/>
      <c r="C34" s="17" t="s">
        <v>87</v>
      </c>
      <c r="D34" s="12"/>
      <c r="E34" s="12"/>
    </row>
    <row r="35" spans="2:5" ht="15" customHeight="1">
      <c r="B35" s="16"/>
      <c r="C35" s="17" t="s">
        <v>88</v>
      </c>
      <c r="D35" s="12"/>
      <c r="E35" s="12"/>
    </row>
    <row r="36" spans="2:5">
      <c r="B36" s="16"/>
      <c r="C36" s="17" t="s">
        <v>89</v>
      </c>
      <c r="D36" s="12"/>
      <c r="E36" s="12"/>
    </row>
    <row r="37" spans="2:5">
      <c r="B37" s="16"/>
      <c r="C37" s="17" t="s">
        <v>90</v>
      </c>
      <c r="D37" s="12"/>
      <c r="E37" s="12"/>
    </row>
    <row r="38" spans="2:5" ht="15" customHeight="1">
      <c r="B38" s="16"/>
      <c r="C38" s="17" t="s">
        <v>91</v>
      </c>
      <c r="D38" s="12"/>
      <c r="E38" s="12"/>
    </row>
    <row r="39" spans="2:5">
      <c r="B39" s="16"/>
      <c r="C39" s="17" t="s">
        <v>92</v>
      </c>
      <c r="D39" s="12"/>
      <c r="E39" s="12"/>
    </row>
    <row r="40" spans="2:5">
      <c r="B40" s="16"/>
      <c r="C40" s="17" t="s">
        <v>93</v>
      </c>
      <c r="D40" s="12"/>
      <c r="E40" s="12"/>
    </row>
    <row r="41" spans="2:5">
      <c r="B41" s="16"/>
      <c r="C41" s="17" t="s">
        <v>94</v>
      </c>
      <c r="D41" s="12"/>
      <c r="E41" s="12"/>
    </row>
    <row r="42" spans="2:5">
      <c r="B42" s="16"/>
      <c r="C42" s="17" t="s">
        <v>95</v>
      </c>
      <c r="D42" s="12"/>
      <c r="E42" s="12"/>
    </row>
    <row r="43" spans="2:5">
      <c r="B43" s="16"/>
      <c r="C43" s="17" t="s">
        <v>96</v>
      </c>
      <c r="D43" s="12"/>
      <c r="E43" s="12"/>
    </row>
    <row r="44" spans="2:5">
      <c r="B44" s="16"/>
      <c r="C44" s="17" t="s">
        <v>97</v>
      </c>
      <c r="D44" s="12"/>
      <c r="E44" s="12"/>
    </row>
    <row r="45" spans="2:5">
      <c r="B45" s="16"/>
      <c r="C45" s="17" t="s">
        <v>98</v>
      </c>
      <c r="D45" s="12"/>
      <c r="E45" s="12"/>
    </row>
    <row r="46" spans="2:5">
      <c r="B46" s="16"/>
      <c r="C46" s="17" t="s">
        <v>99</v>
      </c>
      <c r="D46" s="12"/>
      <c r="E46" s="12"/>
    </row>
    <row r="47" spans="2:5">
      <c r="B47" s="16"/>
      <c r="C47" s="17" t="s">
        <v>100</v>
      </c>
      <c r="D47" s="12"/>
      <c r="E47" s="12"/>
    </row>
    <row r="48" spans="2:5">
      <c r="B48" s="16"/>
      <c r="C48" s="17" t="s">
        <v>101</v>
      </c>
      <c r="D48" s="12"/>
      <c r="E48" s="12"/>
    </row>
    <row r="49" spans="2:5">
      <c r="B49" s="16"/>
      <c r="C49" s="17" t="s">
        <v>102</v>
      </c>
      <c r="D49" s="12"/>
      <c r="E49" s="12"/>
    </row>
    <row r="50" spans="2:5">
      <c r="B50" s="16"/>
      <c r="C50" s="17" t="s">
        <v>103</v>
      </c>
      <c r="D50" s="12"/>
      <c r="E50" s="12"/>
    </row>
    <row r="51" spans="2:5">
      <c r="B51" s="16"/>
      <c r="C51" s="17" t="s">
        <v>104</v>
      </c>
      <c r="D51" s="12"/>
      <c r="E51" s="12"/>
    </row>
    <row r="52" spans="2:5">
      <c r="B52" s="16"/>
      <c r="C52" s="17" t="s">
        <v>105</v>
      </c>
      <c r="D52" s="12"/>
      <c r="E52" s="12"/>
    </row>
    <row r="53" spans="2:5">
      <c r="B53" s="16"/>
      <c r="C53" s="17" t="s">
        <v>106</v>
      </c>
      <c r="D53" s="12"/>
      <c r="E53" s="12"/>
    </row>
    <row r="54" spans="2:5">
      <c r="B54" s="16"/>
      <c r="C54" s="17" t="s">
        <v>107</v>
      </c>
      <c r="D54" s="12"/>
      <c r="E54" s="12"/>
    </row>
    <row r="55" spans="2:5">
      <c r="B55" s="16"/>
      <c r="C55" s="17" t="s">
        <v>108</v>
      </c>
      <c r="D55" s="12"/>
      <c r="E55" s="12"/>
    </row>
    <row r="56" spans="2:5">
      <c r="B56" s="16"/>
      <c r="C56" s="17" t="s">
        <v>109</v>
      </c>
      <c r="D56" s="12"/>
      <c r="E56" s="12"/>
    </row>
    <row r="57" spans="2:5">
      <c r="B57" s="16"/>
      <c r="C57" s="17" t="s">
        <v>110</v>
      </c>
      <c r="D57" s="12"/>
      <c r="E57" s="12"/>
    </row>
    <row r="58" spans="2:5">
      <c r="B58" s="16"/>
      <c r="C58" s="17" t="s">
        <v>111</v>
      </c>
      <c r="D58" s="12"/>
      <c r="E58" s="12"/>
    </row>
    <row r="59" spans="2:5">
      <c r="B59" s="16"/>
      <c r="C59" s="17" t="s">
        <v>112</v>
      </c>
      <c r="D59" s="12"/>
      <c r="E59" s="12"/>
    </row>
    <row r="60" spans="2:5">
      <c r="B60" s="16"/>
      <c r="C60" s="17" t="s">
        <v>113</v>
      </c>
      <c r="D60" s="12"/>
      <c r="E60" s="12"/>
    </row>
    <row r="61" spans="2:5">
      <c r="B61" s="16"/>
      <c r="C61" s="17" t="s">
        <v>114</v>
      </c>
      <c r="D61" s="12"/>
      <c r="E61" s="12"/>
    </row>
    <row r="62" spans="2:5">
      <c r="B62" s="16"/>
      <c r="C62" s="17" t="s">
        <v>115</v>
      </c>
      <c r="D62" s="12"/>
      <c r="E62" s="12"/>
    </row>
    <row r="63" spans="2:5">
      <c r="B63" s="52">
        <v>3</v>
      </c>
      <c r="C63" s="53" t="s">
        <v>2</v>
      </c>
      <c r="D63" s="54">
        <f t="shared" ref="D63:E63" si="2">SUM(D64:D82)</f>
        <v>0</v>
      </c>
      <c r="E63" s="54">
        <f t="shared" si="2"/>
        <v>0</v>
      </c>
    </row>
    <row r="64" spans="2:5">
      <c r="B64" s="16"/>
      <c r="C64" s="51" t="s">
        <v>116</v>
      </c>
      <c r="D64" s="12"/>
      <c r="E64" s="12"/>
    </row>
    <row r="65" spans="2:5">
      <c r="B65" s="16"/>
      <c r="C65" s="51" t="s">
        <v>117</v>
      </c>
      <c r="D65" s="12"/>
      <c r="E65" s="12"/>
    </row>
    <row r="66" spans="2:5">
      <c r="B66" s="16"/>
      <c r="C66" s="51" t="s">
        <v>118</v>
      </c>
      <c r="D66" s="12"/>
      <c r="E66" s="12"/>
    </row>
    <row r="67" spans="2:5">
      <c r="B67" s="16"/>
      <c r="C67" s="17" t="s">
        <v>119</v>
      </c>
      <c r="D67" s="12"/>
      <c r="E67" s="12"/>
    </row>
    <row r="68" spans="2:5">
      <c r="B68" s="16"/>
      <c r="C68" s="51" t="s">
        <v>120</v>
      </c>
      <c r="D68" s="12"/>
      <c r="E68" s="12"/>
    </row>
    <row r="69" spans="2:5">
      <c r="B69" s="16"/>
      <c r="C69" s="51" t="s">
        <v>121</v>
      </c>
      <c r="D69" s="12"/>
      <c r="E69" s="12"/>
    </row>
    <row r="70" spans="2:5">
      <c r="B70" s="16"/>
      <c r="C70" s="17" t="s">
        <v>122</v>
      </c>
      <c r="D70" s="12"/>
      <c r="E70" s="12"/>
    </row>
    <row r="71" spans="2:5">
      <c r="B71" s="16"/>
      <c r="C71" s="17" t="s">
        <v>123</v>
      </c>
      <c r="D71" s="12"/>
      <c r="E71" s="12"/>
    </row>
    <row r="72" spans="2:5">
      <c r="B72" s="16"/>
      <c r="C72" s="51" t="s">
        <v>124</v>
      </c>
      <c r="D72" s="12"/>
      <c r="E72" s="12"/>
    </row>
    <row r="73" spans="2:5">
      <c r="B73" s="16"/>
      <c r="C73" s="51" t="s">
        <v>125</v>
      </c>
      <c r="D73" s="12"/>
      <c r="E73" s="12"/>
    </row>
    <row r="74" spans="2:5">
      <c r="B74" s="16"/>
      <c r="C74" s="51" t="s">
        <v>126</v>
      </c>
      <c r="D74" s="12"/>
      <c r="E74" s="12"/>
    </row>
    <row r="75" spans="2:5">
      <c r="B75" s="16"/>
      <c r="C75" s="51" t="s">
        <v>127</v>
      </c>
      <c r="D75" s="12"/>
      <c r="E75" s="12"/>
    </row>
    <row r="76" spans="2:5">
      <c r="B76" s="16"/>
      <c r="C76" s="51" t="s">
        <v>128</v>
      </c>
      <c r="D76" s="12"/>
      <c r="E76" s="12"/>
    </row>
    <row r="77" spans="2:5">
      <c r="B77" s="16"/>
      <c r="C77" s="51" t="s">
        <v>129</v>
      </c>
      <c r="D77" s="12"/>
      <c r="E77" s="12"/>
    </row>
    <row r="78" spans="2:5">
      <c r="B78" s="16"/>
      <c r="C78" s="51" t="s">
        <v>130</v>
      </c>
      <c r="D78" s="12"/>
      <c r="E78" s="12"/>
    </row>
    <row r="79" spans="2:5">
      <c r="B79" s="16"/>
      <c r="C79" s="51" t="s">
        <v>131</v>
      </c>
      <c r="D79" s="12"/>
      <c r="E79" s="12"/>
    </row>
    <row r="80" spans="2:5">
      <c r="B80" s="16"/>
      <c r="C80" s="51" t="s">
        <v>132</v>
      </c>
      <c r="D80" s="12"/>
      <c r="E80" s="12"/>
    </row>
    <row r="81" spans="2:5">
      <c r="B81" s="16"/>
      <c r="C81" s="51" t="s">
        <v>133</v>
      </c>
      <c r="D81" s="12"/>
      <c r="E81" s="12"/>
    </row>
    <row r="82" spans="2:5">
      <c r="B82" s="16"/>
      <c r="C82" s="51" t="s">
        <v>134</v>
      </c>
      <c r="D82" s="12"/>
      <c r="E82" s="12"/>
    </row>
    <row r="83" spans="2:5">
      <c r="B83" s="52">
        <v>4</v>
      </c>
      <c r="C83" s="53" t="s">
        <v>3</v>
      </c>
      <c r="D83" s="54">
        <f t="shared" ref="D83:E83" si="3">SUM(D84:D95)</f>
        <v>0</v>
      </c>
      <c r="E83" s="54">
        <f t="shared" si="3"/>
        <v>0</v>
      </c>
    </row>
    <row r="84" spans="2:5">
      <c r="B84" s="16"/>
      <c r="C84" s="51" t="s">
        <v>135</v>
      </c>
      <c r="D84" s="12"/>
      <c r="E84" s="12"/>
    </row>
    <row r="85" spans="2:5">
      <c r="B85" s="16"/>
      <c r="C85" s="51" t="s">
        <v>136</v>
      </c>
      <c r="D85" s="12"/>
      <c r="E85" s="12"/>
    </row>
    <row r="86" spans="2:5">
      <c r="B86" s="16"/>
      <c r="C86" s="51" t="s">
        <v>137</v>
      </c>
      <c r="D86" s="12"/>
      <c r="E86" s="12"/>
    </row>
    <row r="87" spans="2:5">
      <c r="B87" s="16"/>
      <c r="C87" s="51" t="s">
        <v>138</v>
      </c>
      <c r="D87" s="12"/>
      <c r="E87" s="12"/>
    </row>
    <row r="88" spans="2:5">
      <c r="B88" s="16"/>
      <c r="C88" s="51" t="s">
        <v>139</v>
      </c>
      <c r="D88" s="12"/>
      <c r="E88" s="12"/>
    </row>
    <row r="89" spans="2:5">
      <c r="B89" s="16"/>
      <c r="C89" s="51" t="s">
        <v>140</v>
      </c>
      <c r="D89" s="12"/>
      <c r="E89" s="12"/>
    </row>
    <row r="90" spans="2:5">
      <c r="B90" s="16"/>
      <c r="C90" s="51" t="s">
        <v>141</v>
      </c>
      <c r="D90" s="12"/>
      <c r="E90" s="12"/>
    </row>
    <row r="91" spans="2:5">
      <c r="B91" s="16"/>
      <c r="C91" s="51" t="s">
        <v>142</v>
      </c>
      <c r="D91" s="12"/>
      <c r="E91" s="12"/>
    </row>
    <row r="92" spans="2:5">
      <c r="B92" s="16"/>
      <c r="C92" s="51" t="s">
        <v>143</v>
      </c>
      <c r="D92" s="12"/>
      <c r="E92" s="12"/>
    </row>
    <row r="93" spans="2:5">
      <c r="B93" s="16"/>
      <c r="C93" s="51" t="s">
        <v>144</v>
      </c>
      <c r="D93" s="12"/>
      <c r="E93" s="12"/>
    </row>
    <row r="94" spans="2:5">
      <c r="B94" s="16"/>
      <c r="C94" s="51" t="s">
        <v>145</v>
      </c>
      <c r="D94" s="12"/>
      <c r="E94" s="12"/>
    </row>
    <row r="95" spans="2:5">
      <c r="B95" s="16"/>
      <c r="C95" s="51" t="s">
        <v>146</v>
      </c>
      <c r="D95" s="12"/>
      <c r="E95" s="12"/>
    </row>
    <row r="96" spans="2:5">
      <c r="B96" s="52">
        <v>5</v>
      </c>
      <c r="C96" s="53" t="s">
        <v>4</v>
      </c>
      <c r="D96" s="54">
        <f t="shared" ref="D96:E96" si="4">SUM(D97:D107)</f>
        <v>0</v>
      </c>
      <c r="E96" s="54">
        <f t="shared" si="4"/>
        <v>0</v>
      </c>
    </row>
    <row r="97" spans="2:5">
      <c r="B97" s="16"/>
      <c r="C97" s="51" t="s">
        <v>147</v>
      </c>
      <c r="D97" s="12"/>
      <c r="E97" s="12"/>
    </row>
    <row r="98" spans="2:5">
      <c r="B98" s="16"/>
      <c r="C98" s="51" t="s">
        <v>148</v>
      </c>
      <c r="D98" s="12"/>
      <c r="E98" s="12"/>
    </row>
    <row r="99" spans="2:5">
      <c r="B99" s="16"/>
      <c r="C99" s="51" t="s">
        <v>149</v>
      </c>
      <c r="D99" s="12"/>
      <c r="E99" s="12"/>
    </row>
    <row r="100" spans="2:5">
      <c r="B100" s="16"/>
      <c r="C100" s="51" t="s">
        <v>150</v>
      </c>
      <c r="D100" s="12"/>
      <c r="E100" s="12"/>
    </row>
    <row r="101" spans="2:5">
      <c r="B101" s="16"/>
      <c r="C101" s="51" t="s">
        <v>151</v>
      </c>
      <c r="D101" s="12"/>
      <c r="E101" s="12"/>
    </row>
    <row r="102" spans="2:5">
      <c r="B102" s="16"/>
      <c r="C102" s="51" t="s">
        <v>152</v>
      </c>
      <c r="D102" s="12"/>
      <c r="E102" s="12"/>
    </row>
    <row r="103" spans="2:5">
      <c r="B103" s="16"/>
      <c r="C103" s="51" t="s">
        <v>153</v>
      </c>
      <c r="D103" s="12"/>
      <c r="E103" s="12"/>
    </row>
    <row r="104" spans="2:5">
      <c r="B104" s="16"/>
      <c r="C104" s="51" t="s">
        <v>154</v>
      </c>
      <c r="D104" s="12"/>
      <c r="E104" s="12"/>
    </row>
    <row r="105" spans="2:5">
      <c r="B105" s="16"/>
      <c r="C105" s="51" t="s">
        <v>155</v>
      </c>
      <c r="D105" s="12"/>
      <c r="E105" s="12"/>
    </row>
    <row r="106" spans="2:5">
      <c r="B106" s="16"/>
      <c r="C106" s="51" t="s">
        <v>156</v>
      </c>
      <c r="D106" s="12"/>
      <c r="E106" s="12"/>
    </row>
    <row r="107" spans="2:5">
      <c r="B107" s="16"/>
      <c r="C107" s="51" t="s">
        <v>157</v>
      </c>
      <c r="D107" s="12"/>
      <c r="E107" s="12"/>
    </row>
    <row r="108" spans="2:5">
      <c r="B108" s="52">
        <v>6</v>
      </c>
      <c r="C108" s="53" t="s">
        <v>5</v>
      </c>
      <c r="D108" s="54">
        <f t="shared" ref="D108:E108" si="5">SUM(D109:D125)</f>
        <v>0</v>
      </c>
      <c r="E108" s="54">
        <f t="shared" si="5"/>
        <v>0</v>
      </c>
    </row>
    <row r="109" spans="2:5">
      <c r="B109" s="16"/>
      <c r="C109" s="51" t="s">
        <v>158</v>
      </c>
      <c r="D109" s="12"/>
      <c r="E109" s="12"/>
    </row>
    <row r="110" spans="2:5">
      <c r="B110" s="16"/>
      <c r="C110" s="51" t="s">
        <v>159</v>
      </c>
      <c r="D110" s="12"/>
      <c r="E110" s="12"/>
    </row>
    <row r="111" spans="2:5">
      <c r="B111" s="16"/>
      <c r="C111" s="51" t="s">
        <v>160</v>
      </c>
      <c r="D111" s="12"/>
      <c r="E111" s="12"/>
    </row>
    <row r="112" spans="2:5">
      <c r="B112" s="16"/>
      <c r="C112" s="51" t="s">
        <v>161</v>
      </c>
      <c r="D112" s="12"/>
      <c r="E112" s="12"/>
    </row>
    <row r="113" spans="2:5">
      <c r="B113" s="16"/>
      <c r="C113" s="51" t="s">
        <v>162</v>
      </c>
      <c r="D113" s="12"/>
      <c r="E113" s="12"/>
    </row>
    <row r="114" spans="2:5">
      <c r="B114" s="16"/>
      <c r="C114" s="51" t="s">
        <v>163</v>
      </c>
      <c r="D114" s="12"/>
      <c r="E114" s="12"/>
    </row>
    <row r="115" spans="2:5">
      <c r="B115" s="16"/>
      <c r="C115" s="51" t="s">
        <v>164</v>
      </c>
      <c r="D115" s="12"/>
      <c r="E115" s="12"/>
    </row>
    <row r="116" spans="2:5">
      <c r="B116" s="16"/>
      <c r="C116" s="51" t="s">
        <v>165</v>
      </c>
      <c r="D116" s="12"/>
      <c r="E116" s="12"/>
    </row>
    <row r="117" spans="2:5">
      <c r="B117" s="16"/>
      <c r="C117" s="51" t="s">
        <v>166</v>
      </c>
      <c r="D117" s="12"/>
      <c r="E117" s="12"/>
    </row>
    <row r="118" spans="2:5">
      <c r="B118" s="16"/>
      <c r="C118" s="51" t="s">
        <v>167</v>
      </c>
      <c r="D118" s="12"/>
      <c r="E118" s="12"/>
    </row>
    <row r="119" spans="2:5">
      <c r="B119" s="16"/>
      <c r="C119" s="51" t="s">
        <v>168</v>
      </c>
      <c r="D119" s="12"/>
      <c r="E119" s="12"/>
    </row>
    <row r="120" spans="2:5">
      <c r="B120" s="16"/>
      <c r="C120" s="51" t="s">
        <v>169</v>
      </c>
      <c r="D120" s="12"/>
      <c r="E120" s="12"/>
    </row>
    <row r="121" spans="2:5">
      <c r="B121" s="16"/>
      <c r="C121" s="51" t="s">
        <v>170</v>
      </c>
      <c r="D121" s="12"/>
      <c r="E121" s="12"/>
    </row>
    <row r="122" spans="2:5">
      <c r="B122" s="16"/>
      <c r="C122" s="51" t="s">
        <v>171</v>
      </c>
      <c r="D122" s="12"/>
      <c r="E122" s="12"/>
    </row>
    <row r="123" spans="2:5">
      <c r="B123" s="16"/>
      <c r="C123" s="51" t="s">
        <v>172</v>
      </c>
      <c r="D123" s="12"/>
      <c r="E123" s="12"/>
    </row>
    <row r="124" spans="2:5">
      <c r="B124" s="16"/>
      <c r="C124" s="51" t="s">
        <v>173</v>
      </c>
      <c r="D124" s="12"/>
      <c r="E124" s="12"/>
    </row>
    <row r="125" spans="2:5">
      <c r="B125" s="16"/>
      <c r="C125" s="51" t="s">
        <v>174</v>
      </c>
      <c r="D125" s="12"/>
      <c r="E125" s="12"/>
    </row>
    <row r="126" spans="2:5">
      <c r="B126" s="52">
        <v>7</v>
      </c>
      <c r="C126" s="53" t="s">
        <v>6</v>
      </c>
      <c r="D126" s="54">
        <f t="shared" ref="D126:E126" si="6">SUM(D127:D136)</f>
        <v>0</v>
      </c>
      <c r="E126" s="54">
        <f t="shared" si="6"/>
        <v>0</v>
      </c>
    </row>
    <row r="127" spans="2:5">
      <c r="B127" s="16"/>
      <c r="C127" s="51" t="s">
        <v>184</v>
      </c>
      <c r="D127" s="12"/>
      <c r="E127" s="12"/>
    </row>
    <row r="128" spans="2:5">
      <c r="B128" s="16"/>
      <c r="C128" s="51" t="s">
        <v>175</v>
      </c>
      <c r="D128" s="12"/>
      <c r="E128" s="12"/>
    </row>
    <row r="129" spans="2:5">
      <c r="B129" s="16"/>
      <c r="C129" s="51" t="s">
        <v>176</v>
      </c>
      <c r="D129" s="12"/>
      <c r="E129" s="12"/>
    </row>
    <row r="130" spans="2:5">
      <c r="B130" s="16"/>
      <c r="C130" s="51" t="s">
        <v>177</v>
      </c>
      <c r="D130" s="12"/>
      <c r="E130" s="12"/>
    </row>
    <row r="131" spans="2:5">
      <c r="B131" s="16"/>
      <c r="C131" s="51" t="s">
        <v>178</v>
      </c>
      <c r="D131" s="12"/>
      <c r="E131" s="12"/>
    </row>
    <row r="132" spans="2:5">
      <c r="B132" s="16"/>
      <c r="C132" s="51" t="s">
        <v>179</v>
      </c>
      <c r="D132" s="12"/>
      <c r="E132" s="12"/>
    </row>
    <row r="133" spans="2:5">
      <c r="B133" s="16"/>
      <c r="C133" s="51" t="s">
        <v>180</v>
      </c>
      <c r="D133" s="12"/>
      <c r="E133" s="12"/>
    </row>
    <row r="134" spans="2:5">
      <c r="B134" s="16"/>
      <c r="C134" s="51" t="s">
        <v>181</v>
      </c>
      <c r="D134" s="12"/>
      <c r="E134" s="12"/>
    </row>
    <row r="135" spans="2:5">
      <c r="B135" s="16"/>
      <c r="C135" s="51" t="s">
        <v>182</v>
      </c>
      <c r="D135" s="12"/>
      <c r="E135" s="12"/>
    </row>
    <row r="136" spans="2:5">
      <c r="B136" s="16"/>
      <c r="C136" s="51" t="s">
        <v>183</v>
      </c>
      <c r="D136" s="12"/>
      <c r="E136" s="12"/>
    </row>
    <row r="137" spans="2:5">
      <c r="B137" s="52">
        <v>8</v>
      </c>
      <c r="C137" s="53" t="s">
        <v>7</v>
      </c>
      <c r="D137" s="54">
        <f t="shared" ref="D137:E137" si="7">SUM(D138:D152)</f>
        <v>0</v>
      </c>
      <c r="E137" s="54">
        <f t="shared" si="7"/>
        <v>0</v>
      </c>
    </row>
    <row r="138" spans="2:5">
      <c r="B138" s="16"/>
      <c r="C138" s="51" t="s">
        <v>185</v>
      </c>
      <c r="D138" s="12"/>
      <c r="E138" s="12"/>
    </row>
    <row r="139" spans="2:5">
      <c r="B139" s="16"/>
      <c r="C139" s="51" t="s">
        <v>186</v>
      </c>
      <c r="D139" s="12"/>
      <c r="E139" s="12"/>
    </row>
    <row r="140" spans="2:5">
      <c r="B140" s="16"/>
      <c r="C140" s="51" t="s">
        <v>187</v>
      </c>
      <c r="D140" s="12"/>
      <c r="E140" s="12"/>
    </row>
    <row r="141" spans="2:5">
      <c r="B141" s="16"/>
      <c r="C141" s="51" t="s">
        <v>188</v>
      </c>
      <c r="D141" s="12"/>
      <c r="E141" s="12"/>
    </row>
    <row r="142" spans="2:5">
      <c r="B142" s="16"/>
      <c r="C142" s="51" t="s">
        <v>189</v>
      </c>
      <c r="D142" s="12"/>
      <c r="E142" s="12"/>
    </row>
    <row r="143" spans="2:5">
      <c r="B143" s="16"/>
      <c r="C143" s="51" t="s">
        <v>190</v>
      </c>
      <c r="D143" s="12"/>
      <c r="E143" s="12"/>
    </row>
    <row r="144" spans="2:5">
      <c r="B144" s="16"/>
      <c r="C144" s="51" t="s">
        <v>191</v>
      </c>
      <c r="D144" s="12"/>
      <c r="E144" s="12"/>
    </row>
    <row r="145" spans="2:5">
      <c r="B145" s="16"/>
      <c r="C145" s="51" t="s">
        <v>192</v>
      </c>
      <c r="D145" s="12"/>
      <c r="E145" s="12"/>
    </row>
    <row r="146" spans="2:5">
      <c r="B146" s="16"/>
      <c r="C146" s="51" t="s">
        <v>193</v>
      </c>
      <c r="D146" s="12"/>
      <c r="E146" s="12"/>
    </row>
    <row r="147" spans="2:5">
      <c r="B147" s="16"/>
      <c r="C147" s="51" t="s">
        <v>194</v>
      </c>
      <c r="D147" s="12"/>
      <c r="E147" s="12"/>
    </row>
    <row r="148" spans="2:5">
      <c r="B148" s="16"/>
      <c r="C148" s="51" t="s">
        <v>195</v>
      </c>
      <c r="D148" s="12"/>
      <c r="E148" s="12"/>
    </row>
    <row r="149" spans="2:5">
      <c r="B149" s="16"/>
      <c r="C149" s="51" t="s">
        <v>196</v>
      </c>
      <c r="D149" s="12"/>
      <c r="E149" s="12"/>
    </row>
    <row r="150" spans="2:5">
      <c r="B150" s="16"/>
      <c r="C150" s="51" t="s">
        <v>197</v>
      </c>
      <c r="D150" s="12"/>
      <c r="E150" s="12"/>
    </row>
    <row r="151" spans="2:5">
      <c r="B151" s="16"/>
      <c r="C151" s="51" t="s">
        <v>198</v>
      </c>
      <c r="D151" s="12"/>
      <c r="E151" s="12"/>
    </row>
    <row r="152" spans="2:5">
      <c r="B152" s="16"/>
      <c r="C152" s="51" t="s">
        <v>199</v>
      </c>
      <c r="D152" s="12"/>
      <c r="E152" s="12"/>
    </row>
    <row r="153" spans="2:5">
      <c r="B153" s="52">
        <v>9</v>
      </c>
      <c r="C153" s="53" t="s">
        <v>8</v>
      </c>
      <c r="D153" s="54">
        <f t="shared" ref="D153:E153" si="8">SUM(D154:D160)</f>
        <v>0</v>
      </c>
      <c r="E153" s="54">
        <f t="shared" si="8"/>
        <v>0</v>
      </c>
    </row>
    <row r="154" spans="2:5">
      <c r="B154" s="16"/>
      <c r="C154" s="51" t="s">
        <v>200</v>
      </c>
      <c r="D154" s="12"/>
      <c r="E154" s="12"/>
    </row>
    <row r="155" spans="2:5">
      <c r="B155" s="16"/>
      <c r="C155" s="51" t="s">
        <v>201</v>
      </c>
      <c r="D155" s="12"/>
      <c r="E155" s="12"/>
    </row>
    <row r="156" spans="2:5">
      <c r="B156" s="16"/>
      <c r="C156" s="51" t="s">
        <v>202</v>
      </c>
      <c r="D156" s="12"/>
      <c r="E156" s="12"/>
    </row>
    <row r="157" spans="2:5">
      <c r="B157" s="16"/>
      <c r="C157" s="51" t="s">
        <v>203</v>
      </c>
      <c r="D157" s="12"/>
      <c r="E157" s="12"/>
    </row>
    <row r="158" spans="2:5">
      <c r="B158" s="16"/>
      <c r="C158" s="51" t="s">
        <v>204</v>
      </c>
      <c r="D158" s="12"/>
      <c r="E158" s="12"/>
    </row>
    <row r="159" spans="2:5">
      <c r="B159" s="16"/>
      <c r="C159" s="51" t="s">
        <v>205</v>
      </c>
      <c r="D159" s="12"/>
      <c r="E159" s="12"/>
    </row>
    <row r="160" spans="2:5">
      <c r="B160" s="16"/>
      <c r="C160" s="51" t="s">
        <v>206</v>
      </c>
      <c r="D160" s="12"/>
      <c r="E160" s="12"/>
    </row>
    <row r="161" spans="2:5">
      <c r="B161" s="52">
        <v>10</v>
      </c>
      <c r="C161" s="53" t="s">
        <v>9</v>
      </c>
      <c r="D161" s="54">
        <f t="shared" ref="D161:E161" si="9">SUM(D162:D168)</f>
        <v>0</v>
      </c>
      <c r="E161" s="54">
        <f t="shared" si="9"/>
        <v>0</v>
      </c>
    </row>
    <row r="162" spans="2:5">
      <c r="B162" s="16"/>
      <c r="C162" s="51" t="s">
        <v>207</v>
      </c>
      <c r="D162" s="12"/>
      <c r="E162" s="12"/>
    </row>
    <row r="163" spans="2:5">
      <c r="B163" s="16"/>
      <c r="C163" s="51" t="s">
        <v>208</v>
      </c>
      <c r="D163" s="12"/>
      <c r="E163" s="12"/>
    </row>
    <row r="164" spans="2:5">
      <c r="B164" s="16"/>
      <c r="C164" s="51" t="s">
        <v>209</v>
      </c>
      <c r="D164" s="12"/>
      <c r="E164" s="12"/>
    </row>
    <row r="165" spans="2:5">
      <c r="B165" s="16"/>
      <c r="C165" s="51" t="s">
        <v>210</v>
      </c>
      <c r="D165" s="12"/>
      <c r="E165" s="12"/>
    </row>
    <row r="166" spans="2:5">
      <c r="B166" s="16"/>
      <c r="C166" s="51" t="s">
        <v>211</v>
      </c>
      <c r="D166" s="12"/>
      <c r="E166" s="12"/>
    </row>
    <row r="167" spans="2:5">
      <c r="B167" s="16"/>
      <c r="C167" s="51" t="s">
        <v>212</v>
      </c>
      <c r="D167" s="12"/>
      <c r="E167" s="12"/>
    </row>
    <row r="168" spans="2:5">
      <c r="B168" s="16"/>
      <c r="C168" s="51" t="s">
        <v>213</v>
      </c>
      <c r="D168" s="12"/>
      <c r="E168" s="12"/>
    </row>
    <row r="169" spans="2:5">
      <c r="B169" s="52">
        <v>11</v>
      </c>
      <c r="C169" s="53" t="s">
        <v>10</v>
      </c>
      <c r="D169" s="54">
        <f t="shared" ref="D169:E169" si="10">SUM(D170:D174)</f>
        <v>0</v>
      </c>
      <c r="E169" s="54">
        <f t="shared" si="10"/>
        <v>0</v>
      </c>
    </row>
    <row r="170" spans="2:5">
      <c r="B170" s="16"/>
      <c r="C170" s="51" t="s">
        <v>214</v>
      </c>
      <c r="D170" s="12"/>
      <c r="E170" s="12"/>
    </row>
    <row r="171" spans="2:5">
      <c r="B171" s="16"/>
      <c r="C171" s="51" t="s">
        <v>215</v>
      </c>
      <c r="D171" s="12"/>
      <c r="E171" s="12"/>
    </row>
    <row r="172" spans="2:5">
      <c r="B172" s="16"/>
      <c r="C172" s="51" t="s">
        <v>216</v>
      </c>
      <c r="D172" s="12"/>
      <c r="E172" s="12"/>
    </row>
    <row r="173" spans="2:5">
      <c r="B173" s="16"/>
      <c r="C173" s="51" t="s">
        <v>217</v>
      </c>
      <c r="D173" s="12"/>
      <c r="E173" s="12"/>
    </row>
    <row r="174" spans="2:5">
      <c r="B174" s="16"/>
      <c r="C174" s="51" t="s">
        <v>218</v>
      </c>
      <c r="D174" s="12"/>
      <c r="E174" s="12"/>
    </row>
    <row r="175" spans="2:5">
      <c r="B175" s="52">
        <v>12</v>
      </c>
      <c r="C175" s="53" t="s">
        <v>11</v>
      </c>
      <c r="D175" s="54">
        <f t="shared" ref="D175:E175" si="11">SUM(D176:D202)</f>
        <v>0</v>
      </c>
      <c r="E175" s="54">
        <f t="shared" si="11"/>
        <v>0</v>
      </c>
    </row>
    <row r="176" spans="2:5">
      <c r="B176" s="16"/>
      <c r="C176" s="51" t="s">
        <v>219</v>
      </c>
      <c r="D176" s="12"/>
      <c r="E176" s="12"/>
    </row>
    <row r="177" spans="2:5">
      <c r="B177" s="16"/>
      <c r="C177" s="51" t="s">
        <v>220</v>
      </c>
      <c r="D177" s="12"/>
      <c r="E177" s="12"/>
    </row>
    <row r="178" spans="2:5">
      <c r="B178" s="16"/>
      <c r="C178" s="51" t="s">
        <v>221</v>
      </c>
      <c r="D178" s="12"/>
      <c r="E178" s="12"/>
    </row>
    <row r="179" spans="2:5">
      <c r="B179" s="16"/>
      <c r="C179" s="51" t="s">
        <v>222</v>
      </c>
      <c r="D179" s="12"/>
      <c r="E179" s="12"/>
    </row>
    <row r="180" spans="2:5">
      <c r="B180" s="16"/>
      <c r="C180" s="51" t="s">
        <v>223</v>
      </c>
      <c r="D180" s="12"/>
      <c r="E180" s="12"/>
    </row>
    <row r="181" spans="2:5">
      <c r="B181" s="16"/>
      <c r="C181" s="51" t="s">
        <v>224</v>
      </c>
      <c r="D181" s="12"/>
      <c r="E181" s="12"/>
    </row>
    <row r="182" spans="2:5">
      <c r="B182" s="16"/>
      <c r="C182" s="51" t="s">
        <v>225</v>
      </c>
      <c r="D182" s="12"/>
      <c r="E182" s="12"/>
    </row>
    <row r="183" spans="2:5">
      <c r="B183" s="16"/>
      <c r="C183" s="51" t="s">
        <v>226</v>
      </c>
      <c r="D183" s="12"/>
      <c r="E183" s="12"/>
    </row>
    <row r="184" spans="2:5">
      <c r="B184" s="16"/>
      <c r="C184" s="51" t="s">
        <v>227</v>
      </c>
      <c r="D184" s="12"/>
      <c r="E184" s="12"/>
    </row>
    <row r="185" spans="2:5">
      <c r="B185" s="16"/>
      <c r="C185" s="51" t="s">
        <v>228</v>
      </c>
      <c r="D185" s="12"/>
      <c r="E185" s="12"/>
    </row>
    <row r="186" spans="2:5">
      <c r="B186" s="16"/>
      <c r="C186" s="51" t="s">
        <v>229</v>
      </c>
      <c r="D186" s="12"/>
      <c r="E186" s="12"/>
    </row>
    <row r="187" spans="2:5">
      <c r="B187" s="16"/>
      <c r="C187" s="51" t="s">
        <v>230</v>
      </c>
      <c r="D187" s="12"/>
      <c r="E187" s="12"/>
    </row>
    <row r="188" spans="2:5">
      <c r="B188" s="16"/>
      <c r="C188" s="51" t="s">
        <v>231</v>
      </c>
      <c r="D188" s="12"/>
      <c r="E188" s="12"/>
    </row>
    <row r="189" spans="2:5">
      <c r="B189" s="16"/>
      <c r="C189" s="51" t="s">
        <v>232</v>
      </c>
      <c r="D189" s="12"/>
      <c r="E189" s="12"/>
    </row>
    <row r="190" spans="2:5">
      <c r="B190" s="16"/>
      <c r="C190" s="51" t="s">
        <v>233</v>
      </c>
      <c r="D190" s="12"/>
      <c r="E190" s="12"/>
    </row>
    <row r="191" spans="2:5">
      <c r="B191" s="16"/>
      <c r="C191" s="51" t="s">
        <v>234</v>
      </c>
      <c r="D191" s="12"/>
      <c r="E191" s="12"/>
    </row>
    <row r="192" spans="2:5">
      <c r="B192" s="16"/>
      <c r="C192" s="51" t="s">
        <v>235</v>
      </c>
      <c r="D192" s="12"/>
      <c r="E192" s="12"/>
    </row>
    <row r="193" spans="2:5">
      <c r="B193" s="16"/>
      <c r="C193" s="51" t="s">
        <v>236</v>
      </c>
      <c r="D193" s="12"/>
      <c r="E193" s="12"/>
    </row>
    <row r="194" spans="2:5">
      <c r="B194" s="16"/>
      <c r="C194" s="51" t="s">
        <v>237</v>
      </c>
      <c r="D194" s="12"/>
      <c r="E194" s="12"/>
    </row>
    <row r="195" spans="2:5">
      <c r="B195" s="16"/>
      <c r="C195" s="51" t="s">
        <v>238</v>
      </c>
      <c r="D195" s="12"/>
      <c r="E195" s="12"/>
    </row>
    <row r="196" spans="2:5">
      <c r="B196" s="16"/>
      <c r="C196" s="51" t="s">
        <v>239</v>
      </c>
      <c r="D196" s="12"/>
      <c r="E196" s="12"/>
    </row>
    <row r="197" spans="2:5">
      <c r="B197" s="16"/>
      <c r="C197" s="51" t="s">
        <v>240</v>
      </c>
      <c r="D197" s="12"/>
      <c r="E197" s="12"/>
    </row>
    <row r="198" spans="2:5">
      <c r="B198" s="16"/>
      <c r="C198" s="51" t="s">
        <v>241</v>
      </c>
      <c r="D198" s="12"/>
      <c r="E198" s="12"/>
    </row>
    <row r="199" spans="2:5">
      <c r="B199" s="16"/>
      <c r="C199" s="51" t="s">
        <v>242</v>
      </c>
      <c r="D199" s="12"/>
      <c r="E199" s="12"/>
    </row>
    <row r="200" spans="2:5">
      <c r="B200" s="16"/>
      <c r="C200" s="51" t="s">
        <v>243</v>
      </c>
      <c r="D200" s="12"/>
      <c r="E200" s="12"/>
    </row>
    <row r="201" spans="2:5">
      <c r="B201" s="16"/>
      <c r="C201" s="51" t="s">
        <v>244</v>
      </c>
      <c r="D201" s="12"/>
      <c r="E201" s="12"/>
    </row>
    <row r="202" spans="2:5">
      <c r="B202" s="16"/>
      <c r="C202" s="51" t="s">
        <v>245</v>
      </c>
      <c r="D202" s="12"/>
      <c r="E202" s="12"/>
    </row>
    <row r="203" spans="2:5">
      <c r="B203" s="52">
        <v>13</v>
      </c>
      <c r="C203" s="53" t="s">
        <v>12</v>
      </c>
      <c r="D203" s="54">
        <f t="shared" ref="D203:E203" si="12">SUM(D204:D238)</f>
        <v>0</v>
      </c>
      <c r="E203" s="54">
        <f t="shared" si="12"/>
        <v>0</v>
      </c>
    </row>
    <row r="204" spans="2:5">
      <c r="B204" s="16"/>
      <c r="C204" s="17" t="s">
        <v>246</v>
      </c>
      <c r="D204" s="12"/>
      <c r="E204" s="12"/>
    </row>
    <row r="205" spans="2:5">
      <c r="B205" s="16"/>
      <c r="C205" s="17" t="s">
        <v>247</v>
      </c>
      <c r="D205" s="12"/>
      <c r="E205" s="12"/>
    </row>
    <row r="206" spans="2:5">
      <c r="B206" s="16"/>
      <c r="C206" s="17" t="s">
        <v>248</v>
      </c>
      <c r="D206" s="12"/>
      <c r="E206" s="12"/>
    </row>
    <row r="207" spans="2:5">
      <c r="B207" s="16"/>
      <c r="C207" s="17" t="s">
        <v>249</v>
      </c>
      <c r="D207" s="12"/>
      <c r="E207" s="12"/>
    </row>
    <row r="208" spans="2:5">
      <c r="B208" s="16"/>
      <c r="C208" s="17" t="s">
        <v>250</v>
      </c>
      <c r="D208" s="12"/>
      <c r="E208" s="12"/>
    </row>
    <row r="209" spans="2:5">
      <c r="B209" s="16"/>
      <c r="C209" s="17" t="s">
        <v>251</v>
      </c>
      <c r="D209" s="12"/>
      <c r="E209" s="12"/>
    </row>
    <row r="210" spans="2:5">
      <c r="B210" s="16"/>
      <c r="C210" s="17" t="s">
        <v>252</v>
      </c>
      <c r="D210" s="12"/>
      <c r="E210" s="12"/>
    </row>
    <row r="211" spans="2:5">
      <c r="B211" s="16"/>
      <c r="C211" s="17" t="s">
        <v>253</v>
      </c>
      <c r="D211" s="12"/>
      <c r="E211" s="12"/>
    </row>
    <row r="212" spans="2:5">
      <c r="B212" s="16"/>
      <c r="C212" s="17" t="s">
        <v>254</v>
      </c>
      <c r="D212" s="12"/>
      <c r="E212" s="12"/>
    </row>
    <row r="213" spans="2:5">
      <c r="B213" s="16"/>
      <c r="C213" s="17" t="s">
        <v>255</v>
      </c>
      <c r="D213" s="12"/>
      <c r="E213" s="12"/>
    </row>
    <row r="214" spans="2:5">
      <c r="B214" s="16"/>
      <c r="C214" s="17" t="s">
        <v>256</v>
      </c>
      <c r="D214" s="12"/>
      <c r="E214" s="12"/>
    </row>
    <row r="215" spans="2:5">
      <c r="B215" s="16"/>
      <c r="C215" s="17" t="s">
        <v>257</v>
      </c>
      <c r="D215" s="12"/>
      <c r="E215" s="12"/>
    </row>
    <row r="216" spans="2:5">
      <c r="B216" s="16"/>
      <c r="C216" s="17" t="s">
        <v>258</v>
      </c>
      <c r="D216" s="12"/>
      <c r="E216" s="12"/>
    </row>
    <row r="217" spans="2:5">
      <c r="B217" s="16"/>
      <c r="C217" s="17" t="s">
        <v>259</v>
      </c>
      <c r="D217" s="12"/>
      <c r="E217" s="12"/>
    </row>
    <row r="218" spans="2:5">
      <c r="B218" s="16"/>
      <c r="C218" s="17" t="s">
        <v>260</v>
      </c>
      <c r="D218" s="12"/>
      <c r="E218" s="12"/>
    </row>
    <row r="219" spans="2:5">
      <c r="B219" s="16"/>
      <c r="C219" s="17" t="s">
        <v>261</v>
      </c>
      <c r="D219" s="12"/>
      <c r="E219" s="12"/>
    </row>
    <row r="220" spans="2:5">
      <c r="B220" s="16"/>
      <c r="C220" s="17" t="s">
        <v>262</v>
      </c>
      <c r="D220" s="12"/>
      <c r="E220" s="12"/>
    </row>
    <row r="221" spans="2:5">
      <c r="B221" s="16"/>
      <c r="C221" s="17" t="s">
        <v>263</v>
      </c>
      <c r="D221" s="12"/>
      <c r="E221" s="12"/>
    </row>
    <row r="222" spans="2:5">
      <c r="B222" s="16"/>
      <c r="C222" s="17" t="s">
        <v>264</v>
      </c>
      <c r="D222" s="12"/>
      <c r="E222" s="12"/>
    </row>
    <row r="223" spans="2:5">
      <c r="B223" s="16"/>
      <c r="C223" s="17" t="s">
        <v>265</v>
      </c>
      <c r="D223" s="12"/>
      <c r="E223" s="12"/>
    </row>
    <row r="224" spans="2:5">
      <c r="B224" s="16"/>
      <c r="C224" s="17" t="s">
        <v>266</v>
      </c>
      <c r="D224" s="12"/>
      <c r="E224" s="12"/>
    </row>
    <row r="225" spans="2:5">
      <c r="B225" s="16"/>
      <c r="C225" s="17" t="s">
        <v>267</v>
      </c>
      <c r="D225" s="12"/>
      <c r="E225" s="12"/>
    </row>
    <row r="226" spans="2:5">
      <c r="B226" s="16"/>
      <c r="C226" s="17" t="s">
        <v>268</v>
      </c>
      <c r="D226" s="12"/>
      <c r="E226" s="12"/>
    </row>
    <row r="227" spans="2:5">
      <c r="B227" s="16"/>
      <c r="C227" s="17" t="s">
        <v>269</v>
      </c>
      <c r="D227" s="12"/>
      <c r="E227" s="12"/>
    </row>
    <row r="228" spans="2:5">
      <c r="B228" s="16"/>
      <c r="C228" s="17" t="s">
        <v>270</v>
      </c>
      <c r="D228" s="12"/>
      <c r="E228" s="12"/>
    </row>
    <row r="229" spans="2:5">
      <c r="B229" s="16"/>
      <c r="C229" s="17" t="s">
        <v>271</v>
      </c>
      <c r="D229" s="12"/>
      <c r="E229" s="12"/>
    </row>
    <row r="230" spans="2:5">
      <c r="B230" s="16"/>
      <c r="C230" s="17" t="s">
        <v>272</v>
      </c>
      <c r="D230" s="12"/>
      <c r="E230" s="12"/>
    </row>
    <row r="231" spans="2:5">
      <c r="B231" s="16"/>
      <c r="C231" s="17" t="s">
        <v>273</v>
      </c>
      <c r="D231" s="12"/>
      <c r="E231" s="12"/>
    </row>
    <row r="232" spans="2:5">
      <c r="B232" s="16"/>
      <c r="C232" s="17" t="s">
        <v>274</v>
      </c>
      <c r="D232" s="12"/>
      <c r="E232" s="12"/>
    </row>
    <row r="233" spans="2:5">
      <c r="B233" s="16"/>
      <c r="C233" s="17" t="s">
        <v>275</v>
      </c>
      <c r="D233" s="12"/>
      <c r="E233" s="12"/>
    </row>
    <row r="234" spans="2:5">
      <c r="B234" s="16"/>
      <c r="C234" s="17" t="s">
        <v>276</v>
      </c>
      <c r="D234" s="12"/>
      <c r="E234" s="12"/>
    </row>
    <row r="235" spans="2:5">
      <c r="B235" s="16"/>
      <c r="C235" s="17" t="s">
        <v>277</v>
      </c>
      <c r="D235" s="12"/>
      <c r="E235" s="12"/>
    </row>
    <row r="236" spans="2:5">
      <c r="B236" s="16"/>
      <c r="C236" s="17" t="s">
        <v>278</v>
      </c>
      <c r="D236" s="12"/>
      <c r="E236" s="12"/>
    </row>
    <row r="237" spans="2:5">
      <c r="B237" s="16"/>
      <c r="C237" s="17" t="s">
        <v>279</v>
      </c>
      <c r="D237" s="12"/>
      <c r="E237" s="12"/>
    </row>
    <row r="238" spans="2:5">
      <c r="B238" s="16"/>
      <c r="C238" s="17" t="s">
        <v>280</v>
      </c>
      <c r="D238" s="12"/>
      <c r="E238" s="12"/>
    </row>
    <row r="239" spans="2:5">
      <c r="B239" s="52">
        <v>14</v>
      </c>
      <c r="C239" s="53" t="s">
        <v>13</v>
      </c>
      <c r="D239" s="54">
        <f t="shared" ref="D239:E239" si="13">SUM(D240:D247)</f>
        <v>0</v>
      </c>
      <c r="E239" s="54">
        <f t="shared" si="13"/>
        <v>0</v>
      </c>
    </row>
    <row r="240" spans="2:5">
      <c r="B240" s="16"/>
      <c r="C240" s="51" t="s">
        <v>281</v>
      </c>
      <c r="D240" s="12"/>
      <c r="E240" s="12"/>
    </row>
    <row r="241" spans="2:5">
      <c r="B241" s="16"/>
      <c r="C241" s="51" t="s">
        <v>282</v>
      </c>
      <c r="D241" s="12"/>
      <c r="E241" s="12"/>
    </row>
    <row r="242" spans="2:5">
      <c r="B242" s="16"/>
      <c r="C242" s="51" t="s">
        <v>283</v>
      </c>
      <c r="D242" s="12"/>
      <c r="E242" s="12"/>
    </row>
    <row r="243" spans="2:5">
      <c r="B243" s="16"/>
      <c r="C243" s="51" t="s">
        <v>284</v>
      </c>
      <c r="D243" s="12"/>
      <c r="E243" s="12"/>
    </row>
    <row r="244" spans="2:5">
      <c r="B244" s="16"/>
      <c r="C244" s="51" t="s">
        <v>285</v>
      </c>
      <c r="D244" s="12"/>
      <c r="E244" s="12"/>
    </row>
    <row r="245" spans="2:5">
      <c r="B245" s="16"/>
      <c r="C245" s="51" t="s">
        <v>286</v>
      </c>
      <c r="D245" s="12"/>
      <c r="E245" s="12"/>
    </row>
    <row r="246" spans="2:5">
      <c r="B246" s="16"/>
      <c r="C246" s="51" t="s">
        <v>287</v>
      </c>
      <c r="D246" s="12"/>
      <c r="E246" s="12"/>
    </row>
    <row r="247" spans="2:5">
      <c r="B247" s="16"/>
      <c r="C247" s="51" t="s">
        <v>288</v>
      </c>
      <c r="D247" s="12"/>
      <c r="E247" s="12"/>
    </row>
    <row r="248" spans="2:5">
      <c r="B248" s="52">
        <v>15</v>
      </c>
      <c r="C248" s="53" t="s">
        <v>14</v>
      </c>
      <c r="D248" s="54">
        <f t="shared" ref="D248:E248" si="14">SUM(D249:D286)</f>
        <v>0</v>
      </c>
      <c r="E248" s="54">
        <f t="shared" si="14"/>
        <v>0</v>
      </c>
    </row>
    <row r="249" spans="2:5">
      <c r="B249" s="16"/>
      <c r="C249" s="17" t="s">
        <v>289</v>
      </c>
      <c r="D249" s="12"/>
      <c r="E249" s="12"/>
    </row>
    <row r="250" spans="2:5">
      <c r="B250" s="16"/>
      <c r="C250" s="17" t="s">
        <v>290</v>
      </c>
      <c r="D250" s="12"/>
      <c r="E250" s="12"/>
    </row>
    <row r="251" spans="2:5">
      <c r="B251" s="16"/>
      <c r="C251" s="17" t="s">
        <v>291</v>
      </c>
      <c r="D251" s="12"/>
      <c r="E251" s="12"/>
    </row>
    <row r="252" spans="2:5">
      <c r="B252" s="16"/>
      <c r="C252" s="17" t="s">
        <v>292</v>
      </c>
      <c r="D252" s="12"/>
      <c r="E252" s="12"/>
    </row>
    <row r="253" spans="2:5">
      <c r="B253" s="16"/>
      <c r="C253" s="17" t="s">
        <v>293</v>
      </c>
      <c r="D253" s="12"/>
      <c r="E253" s="12"/>
    </row>
    <row r="254" spans="2:5">
      <c r="B254" s="16"/>
      <c r="C254" s="17" t="s">
        <v>294</v>
      </c>
      <c r="D254" s="12"/>
      <c r="E254" s="12"/>
    </row>
    <row r="255" spans="2:5">
      <c r="B255" s="16"/>
      <c r="C255" s="17" t="s">
        <v>295</v>
      </c>
      <c r="D255" s="12"/>
      <c r="E255" s="12"/>
    </row>
    <row r="256" spans="2:5">
      <c r="B256" s="16"/>
      <c r="C256" s="17" t="s">
        <v>296</v>
      </c>
      <c r="D256" s="12"/>
      <c r="E256" s="12"/>
    </row>
    <row r="257" spans="2:5">
      <c r="B257" s="16"/>
      <c r="C257" s="17" t="s">
        <v>297</v>
      </c>
      <c r="D257" s="12"/>
      <c r="E257" s="12"/>
    </row>
    <row r="258" spans="2:5">
      <c r="B258" s="16"/>
      <c r="C258" s="17" t="s">
        <v>298</v>
      </c>
      <c r="D258" s="12"/>
      <c r="E258" s="12"/>
    </row>
    <row r="259" spans="2:5">
      <c r="B259" s="16"/>
      <c r="C259" s="17" t="s">
        <v>299</v>
      </c>
      <c r="D259" s="12"/>
      <c r="E259" s="12"/>
    </row>
    <row r="260" spans="2:5">
      <c r="B260" s="16"/>
      <c r="C260" s="17" t="s">
        <v>300</v>
      </c>
      <c r="D260" s="12"/>
      <c r="E260" s="12"/>
    </row>
    <row r="261" spans="2:5">
      <c r="B261" s="16"/>
      <c r="C261" s="17" t="s">
        <v>301</v>
      </c>
      <c r="D261" s="12"/>
      <c r="E261" s="12"/>
    </row>
    <row r="262" spans="2:5">
      <c r="B262" s="16"/>
      <c r="C262" s="17" t="s">
        <v>302</v>
      </c>
      <c r="D262" s="12"/>
      <c r="E262" s="12"/>
    </row>
    <row r="263" spans="2:5">
      <c r="B263" s="16"/>
      <c r="C263" s="17" t="s">
        <v>303</v>
      </c>
      <c r="D263" s="12"/>
      <c r="E263" s="12"/>
    </row>
    <row r="264" spans="2:5">
      <c r="B264" s="16"/>
      <c r="C264" s="17" t="s">
        <v>304</v>
      </c>
      <c r="D264" s="12"/>
      <c r="E264" s="12"/>
    </row>
    <row r="265" spans="2:5">
      <c r="B265" s="16"/>
      <c r="C265" s="17" t="s">
        <v>305</v>
      </c>
      <c r="D265" s="12"/>
      <c r="E265" s="12"/>
    </row>
    <row r="266" spans="2:5">
      <c r="B266" s="16"/>
      <c r="C266" s="17" t="s">
        <v>306</v>
      </c>
      <c r="D266" s="12"/>
      <c r="E266" s="12"/>
    </row>
    <row r="267" spans="2:5">
      <c r="B267" s="16"/>
      <c r="C267" s="17" t="s">
        <v>307</v>
      </c>
      <c r="D267" s="12"/>
      <c r="E267" s="12"/>
    </row>
    <row r="268" spans="2:5">
      <c r="B268" s="16"/>
      <c r="C268" s="17" t="s">
        <v>308</v>
      </c>
      <c r="D268" s="12"/>
      <c r="E268" s="12"/>
    </row>
    <row r="269" spans="2:5">
      <c r="B269" s="16"/>
      <c r="C269" s="17" t="s">
        <v>309</v>
      </c>
      <c r="D269" s="12"/>
      <c r="E269" s="12"/>
    </row>
    <row r="270" spans="2:5">
      <c r="B270" s="16"/>
      <c r="C270" s="17" t="s">
        <v>310</v>
      </c>
      <c r="D270" s="12"/>
      <c r="E270" s="12"/>
    </row>
    <row r="271" spans="2:5">
      <c r="B271" s="16"/>
      <c r="C271" s="17" t="s">
        <v>311</v>
      </c>
      <c r="D271" s="12"/>
      <c r="E271" s="12"/>
    </row>
    <row r="272" spans="2:5">
      <c r="B272" s="16"/>
      <c r="C272" s="17" t="s">
        <v>312</v>
      </c>
      <c r="D272" s="12"/>
      <c r="E272" s="12"/>
    </row>
    <row r="273" spans="2:5">
      <c r="B273" s="16"/>
      <c r="C273" s="17" t="s">
        <v>313</v>
      </c>
      <c r="D273" s="12"/>
      <c r="E273" s="12"/>
    </row>
    <row r="274" spans="2:5">
      <c r="B274" s="16"/>
      <c r="C274" s="17" t="s">
        <v>314</v>
      </c>
      <c r="D274" s="12"/>
      <c r="E274" s="12"/>
    </row>
    <row r="275" spans="2:5">
      <c r="B275" s="16"/>
      <c r="C275" s="17" t="s">
        <v>315</v>
      </c>
      <c r="D275" s="12"/>
      <c r="E275" s="12"/>
    </row>
    <row r="276" spans="2:5">
      <c r="B276" s="16"/>
      <c r="C276" s="17" t="s">
        <v>316</v>
      </c>
      <c r="D276" s="12"/>
      <c r="E276" s="12"/>
    </row>
    <row r="277" spans="2:5">
      <c r="B277" s="16"/>
      <c r="C277" s="17" t="s">
        <v>317</v>
      </c>
      <c r="D277" s="12"/>
      <c r="E277" s="12"/>
    </row>
    <row r="278" spans="2:5">
      <c r="B278" s="16"/>
      <c r="C278" s="17" t="s">
        <v>318</v>
      </c>
      <c r="D278" s="12"/>
      <c r="E278" s="12"/>
    </row>
    <row r="279" spans="2:5">
      <c r="B279" s="16"/>
      <c r="C279" s="17" t="s">
        <v>319</v>
      </c>
      <c r="D279" s="12"/>
      <c r="E279" s="12"/>
    </row>
    <row r="280" spans="2:5">
      <c r="B280" s="16"/>
      <c r="C280" s="17" t="s">
        <v>320</v>
      </c>
      <c r="D280" s="12"/>
      <c r="E280" s="12"/>
    </row>
    <row r="281" spans="2:5">
      <c r="B281" s="16"/>
      <c r="C281" s="17" t="s">
        <v>321</v>
      </c>
      <c r="D281" s="12"/>
      <c r="E281" s="12"/>
    </row>
    <row r="282" spans="2:5">
      <c r="B282" s="16"/>
      <c r="C282" s="17" t="s">
        <v>322</v>
      </c>
      <c r="D282" s="12"/>
      <c r="E282" s="12"/>
    </row>
    <row r="283" spans="2:5">
      <c r="B283" s="16"/>
      <c r="C283" s="17" t="s">
        <v>323</v>
      </c>
      <c r="D283" s="12"/>
      <c r="E283" s="12"/>
    </row>
    <row r="284" spans="2:5">
      <c r="B284" s="16"/>
      <c r="C284" s="17" t="s">
        <v>324</v>
      </c>
      <c r="D284" s="12"/>
      <c r="E284" s="12"/>
    </row>
    <row r="285" spans="2:5">
      <c r="B285" s="16"/>
      <c r="C285" s="17" t="s">
        <v>325</v>
      </c>
      <c r="D285" s="12"/>
      <c r="E285" s="12"/>
    </row>
    <row r="286" spans="2:5">
      <c r="B286" s="16"/>
      <c r="C286" s="17" t="s">
        <v>326</v>
      </c>
      <c r="D286" s="12"/>
      <c r="E286" s="12"/>
    </row>
    <row r="287" spans="2:5">
      <c r="B287" s="52">
        <v>16</v>
      </c>
      <c r="C287" s="53" t="s">
        <v>15</v>
      </c>
      <c r="D287" s="54">
        <f t="shared" ref="D287:E287" si="15">SUM(D288:D292)</f>
        <v>0</v>
      </c>
      <c r="E287" s="54">
        <f t="shared" si="15"/>
        <v>0</v>
      </c>
    </row>
    <row r="288" spans="2:5">
      <c r="B288" s="16"/>
      <c r="C288" s="51" t="s">
        <v>327</v>
      </c>
      <c r="D288" s="12"/>
      <c r="E288" s="12"/>
    </row>
    <row r="289" spans="2:5">
      <c r="B289" s="16"/>
      <c r="C289" s="51" t="s">
        <v>328</v>
      </c>
      <c r="D289" s="12"/>
      <c r="E289" s="12"/>
    </row>
    <row r="290" spans="2:5">
      <c r="B290" s="16"/>
      <c r="C290" s="51" t="s">
        <v>329</v>
      </c>
      <c r="D290" s="12"/>
      <c r="E290" s="12"/>
    </row>
    <row r="291" spans="2:5">
      <c r="B291" s="16"/>
      <c r="C291" s="51" t="s">
        <v>330</v>
      </c>
      <c r="D291" s="12"/>
      <c r="E291" s="12"/>
    </row>
    <row r="292" spans="2:5">
      <c r="B292" s="16"/>
      <c r="C292" s="51" t="s">
        <v>331</v>
      </c>
      <c r="D292" s="12"/>
      <c r="E292" s="12"/>
    </row>
    <row r="293" spans="2:5">
      <c r="B293" s="52">
        <v>17</v>
      </c>
      <c r="C293" s="53" t="s">
        <v>16</v>
      </c>
      <c r="D293" s="54">
        <f>SUM(D294:D303)</f>
        <v>0</v>
      </c>
      <c r="E293" s="54">
        <f>SUM(E294:E303)</f>
        <v>0</v>
      </c>
    </row>
    <row r="294" spans="2:5">
      <c r="B294" s="16"/>
      <c r="C294" s="51" t="s">
        <v>340</v>
      </c>
      <c r="D294" s="12"/>
      <c r="E294" s="12"/>
    </row>
    <row r="295" spans="2:5">
      <c r="B295" s="16"/>
      <c r="C295" s="17" t="s">
        <v>332</v>
      </c>
      <c r="D295" s="12"/>
      <c r="E295" s="12"/>
    </row>
    <row r="296" spans="2:5">
      <c r="B296" s="16"/>
      <c r="C296" s="17" t="s">
        <v>333</v>
      </c>
      <c r="D296" s="12"/>
      <c r="E296" s="12"/>
    </row>
    <row r="297" spans="2:5">
      <c r="B297" s="16"/>
      <c r="C297" s="51" t="s">
        <v>574</v>
      </c>
      <c r="D297" s="12"/>
      <c r="E297" s="12"/>
    </row>
    <row r="298" spans="2:5">
      <c r="B298" s="16"/>
      <c r="C298" s="17" t="s">
        <v>334</v>
      </c>
      <c r="D298" s="12"/>
      <c r="E298" s="12"/>
    </row>
    <row r="299" spans="2:5">
      <c r="B299" s="16"/>
      <c r="C299" s="17" t="s">
        <v>335</v>
      </c>
      <c r="D299" s="12"/>
      <c r="E299" s="12"/>
    </row>
    <row r="300" spans="2:5">
      <c r="B300" s="16"/>
      <c r="C300" s="17" t="s">
        <v>336</v>
      </c>
      <c r="D300" s="12"/>
      <c r="E300" s="12"/>
    </row>
    <row r="301" spans="2:5">
      <c r="B301" s="16"/>
      <c r="C301" s="17" t="s">
        <v>337</v>
      </c>
      <c r="D301" s="12"/>
      <c r="E301" s="12"/>
    </row>
    <row r="302" spans="2:5">
      <c r="B302" s="16"/>
      <c r="C302" s="17" t="s">
        <v>338</v>
      </c>
      <c r="D302" s="12"/>
      <c r="E302" s="12"/>
    </row>
    <row r="303" spans="2:5">
      <c r="B303" s="16"/>
      <c r="C303" s="17" t="s">
        <v>339</v>
      </c>
      <c r="D303" s="12"/>
      <c r="E303" s="12"/>
    </row>
    <row r="304" spans="2:5">
      <c r="B304" s="52">
        <v>18</v>
      </c>
      <c r="C304" s="53" t="s">
        <v>17</v>
      </c>
      <c r="D304" s="54">
        <f t="shared" ref="D304:E304" si="16">SUM(D305:D314)</f>
        <v>0</v>
      </c>
      <c r="E304" s="54">
        <f t="shared" si="16"/>
        <v>0</v>
      </c>
    </row>
    <row r="305" spans="2:5">
      <c r="B305" s="16"/>
      <c r="C305" s="51" t="s">
        <v>341</v>
      </c>
      <c r="D305" s="12"/>
      <c r="E305" s="12"/>
    </row>
    <row r="306" spans="2:5">
      <c r="B306" s="16"/>
      <c r="C306" s="51" t="s">
        <v>342</v>
      </c>
      <c r="D306" s="12"/>
      <c r="E306" s="12"/>
    </row>
    <row r="307" spans="2:5">
      <c r="B307" s="16"/>
      <c r="C307" s="51" t="s">
        <v>343</v>
      </c>
      <c r="D307" s="12"/>
      <c r="E307" s="12"/>
    </row>
    <row r="308" spans="2:5">
      <c r="B308" s="16"/>
      <c r="C308" s="51" t="s">
        <v>348</v>
      </c>
      <c r="D308" s="12"/>
      <c r="E308" s="12"/>
    </row>
    <row r="309" spans="2:5">
      <c r="B309" s="16"/>
      <c r="C309" s="51" t="s">
        <v>344</v>
      </c>
      <c r="D309" s="12"/>
      <c r="E309" s="12"/>
    </row>
    <row r="310" spans="2:5">
      <c r="B310" s="16"/>
      <c r="C310" s="51" t="s">
        <v>345</v>
      </c>
      <c r="D310" s="12"/>
      <c r="E310" s="12"/>
    </row>
    <row r="311" spans="2:5">
      <c r="B311" s="16"/>
      <c r="C311" s="51" t="s">
        <v>571</v>
      </c>
      <c r="D311" s="12"/>
      <c r="E311" s="12"/>
    </row>
    <row r="312" spans="2:5">
      <c r="B312" s="16"/>
      <c r="C312" s="51" t="s">
        <v>346</v>
      </c>
      <c r="D312" s="12"/>
      <c r="E312" s="12"/>
    </row>
    <row r="313" spans="2:5">
      <c r="B313" s="16"/>
      <c r="C313" s="51" t="s">
        <v>349</v>
      </c>
      <c r="D313" s="12"/>
      <c r="E313" s="12"/>
    </row>
    <row r="314" spans="2:5">
      <c r="B314" s="16"/>
      <c r="C314" s="51" t="s">
        <v>347</v>
      </c>
      <c r="D314" s="12"/>
      <c r="E314" s="12"/>
    </row>
    <row r="315" spans="2:5">
      <c r="B315" s="52">
        <v>19</v>
      </c>
      <c r="C315" s="53" t="s">
        <v>18</v>
      </c>
      <c r="D315" s="54">
        <f t="shared" ref="D315:E315" si="17">SUM(D316:D337)</f>
        <v>0</v>
      </c>
      <c r="E315" s="54">
        <f t="shared" si="17"/>
        <v>0</v>
      </c>
    </row>
    <row r="316" spans="2:5">
      <c r="B316" s="16"/>
      <c r="C316" s="51" t="s">
        <v>350</v>
      </c>
      <c r="D316" s="12"/>
      <c r="E316" s="12"/>
    </row>
    <row r="317" spans="2:5">
      <c r="B317" s="16"/>
      <c r="C317" s="17" t="s">
        <v>351</v>
      </c>
      <c r="D317" s="12"/>
      <c r="E317" s="12"/>
    </row>
    <row r="318" spans="2:5">
      <c r="B318" s="16"/>
      <c r="C318" s="17" t="s">
        <v>352</v>
      </c>
      <c r="D318" s="12"/>
      <c r="E318" s="12"/>
    </row>
    <row r="319" spans="2:5">
      <c r="B319" s="16"/>
      <c r="C319" s="17" t="s">
        <v>353</v>
      </c>
      <c r="D319" s="12"/>
      <c r="E319" s="12"/>
    </row>
    <row r="320" spans="2:5">
      <c r="B320" s="16"/>
      <c r="C320" s="17" t="s">
        <v>354</v>
      </c>
      <c r="D320" s="12"/>
      <c r="E320" s="12"/>
    </row>
    <row r="321" spans="2:5">
      <c r="B321" s="16"/>
      <c r="C321" s="17" t="s">
        <v>355</v>
      </c>
      <c r="D321" s="12"/>
      <c r="E321" s="12"/>
    </row>
    <row r="322" spans="2:5">
      <c r="B322" s="16"/>
      <c r="C322" s="17" t="s">
        <v>356</v>
      </c>
      <c r="D322" s="12"/>
      <c r="E322" s="12"/>
    </row>
    <row r="323" spans="2:5">
      <c r="B323" s="16"/>
      <c r="C323" s="17" t="s">
        <v>357</v>
      </c>
      <c r="D323" s="12"/>
      <c r="E323" s="12"/>
    </row>
    <row r="324" spans="2:5">
      <c r="B324" s="16"/>
      <c r="C324" s="17" t="s">
        <v>358</v>
      </c>
      <c r="D324" s="12"/>
      <c r="E324" s="12"/>
    </row>
    <row r="325" spans="2:5">
      <c r="B325" s="16"/>
      <c r="C325" s="17" t="s">
        <v>359</v>
      </c>
      <c r="D325" s="12"/>
      <c r="E325" s="12"/>
    </row>
    <row r="326" spans="2:5">
      <c r="B326" s="16"/>
      <c r="C326" s="17" t="s">
        <v>360</v>
      </c>
      <c r="D326" s="12"/>
      <c r="E326" s="12"/>
    </row>
    <row r="327" spans="2:5">
      <c r="B327" s="16"/>
      <c r="C327" s="17" t="s">
        <v>361</v>
      </c>
      <c r="D327" s="12"/>
      <c r="E327" s="12"/>
    </row>
    <row r="328" spans="2:5">
      <c r="B328" s="16"/>
      <c r="C328" s="17" t="s">
        <v>362</v>
      </c>
      <c r="D328" s="12"/>
      <c r="E328" s="12"/>
    </row>
    <row r="329" spans="2:5">
      <c r="B329" s="16"/>
      <c r="C329" s="17" t="s">
        <v>363</v>
      </c>
      <c r="D329" s="12"/>
      <c r="E329" s="12"/>
    </row>
    <row r="330" spans="2:5">
      <c r="B330" s="16"/>
      <c r="C330" s="17" t="s">
        <v>364</v>
      </c>
      <c r="D330" s="12"/>
      <c r="E330" s="12"/>
    </row>
    <row r="331" spans="2:5">
      <c r="B331" s="16"/>
      <c r="C331" s="17" t="s">
        <v>365</v>
      </c>
      <c r="D331" s="12"/>
      <c r="E331" s="12"/>
    </row>
    <row r="332" spans="2:5">
      <c r="B332" s="16"/>
      <c r="C332" s="17" t="s">
        <v>366</v>
      </c>
      <c r="D332" s="12"/>
      <c r="E332" s="12"/>
    </row>
    <row r="333" spans="2:5">
      <c r="B333" s="16"/>
      <c r="C333" s="17" t="s">
        <v>367</v>
      </c>
      <c r="D333" s="12"/>
      <c r="E333" s="12"/>
    </row>
    <row r="334" spans="2:5">
      <c r="B334" s="16"/>
      <c r="C334" s="17" t="s">
        <v>368</v>
      </c>
      <c r="D334" s="12"/>
      <c r="E334" s="12"/>
    </row>
    <row r="335" spans="2:5">
      <c r="B335" s="16"/>
      <c r="C335" s="17" t="s">
        <v>369</v>
      </c>
      <c r="D335" s="12"/>
      <c r="E335" s="12"/>
    </row>
    <row r="336" spans="2:5">
      <c r="B336" s="16"/>
      <c r="C336" s="17" t="s">
        <v>370</v>
      </c>
      <c r="D336" s="12"/>
      <c r="E336" s="12"/>
    </row>
    <row r="337" spans="2:5">
      <c r="B337" s="16"/>
      <c r="C337" s="17" t="s">
        <v>371</v>
      </c>
      <c r="D337" s="12"/>
      <c r="E337" s="12"/>
    </row>
    <row r="338" spans="2:5">
      <c r="B338" s="52">
        <v>20</v>
      </c>
      <c r="C338" s="53" t="s">
        <v>19</v>
      </c>
      <c r="D338" s="54">
        <f t="shared" ref="D338:E338" si="18">SUM(D339:D352)</f>
        <v>0</v>
      </c>
      <c r="E338" s="54">
        <f t="shared" si="18"/>
        <v>0</v>
      </c>
    </row>
    <row r="339" spans="2:5">
      <c r="B339" s="16"/>
      <c r="C339" s="17" t="s">
        <v>372</v>
      </c>
      <c r="D339" s="12"/>
      <c r="E339" s="12"/>
    </row>
    <row r="340" spans="2:5">
      <c r="B340" s="16"/>
      <c r="C340" s="17" t="s">
        <v>373</v>
      </c>
      <c r="D340" s="12"/>
      <c r="E340" s="12"/>
    </row>
    <row r="341" spans="2:5">
      <c r="B341" s="16"/>
      <c r="C341" s="17" t="s">
        <v>374</v>
      </c>
      <c r="D341" s="12"/>
      <c r="E341" s="12"/>
    </row>
    <row r="342" spans="2:5">
      <c r="B342" s="16"/>
      <c r="C342" s="17" t="s">
        <v>375</v>
      </c>
      <c r="D342" s="12"/>
      <c r="E342" s="12"/>
    </row>
    <row r="343" spans="2:5">
      <c r="B343" s="16"/>
      <c r="C343" s="17" t="s">
        <v>376</v>
      </c>
      <c r="D343" s="12"/>
      <c r="E343" s="12"/>
    </row>
    <row r="344" spans="2:5">
      <c r="B344" s="16"/>
      <c r="C344" s="17" t="s">
        <v>377</v>
      </c>
      <c r="D344" s="12"/>
      <c r="E344" s="12"/>
    </row>
    <row r="345" spans="2:5">
      <c r="B345" s="16"/>
      <c r="C345" s="17" t="s">
        <v>378</v>
      </c>
      <c r="D345" s="12"/>
      <c r="E345" s="12"/>
    </row>
    <row r="346" spans="2:5">
      <c r="B346" s="16"/>
      <c r="C346" s="17" t="s">
        <v>379</v>
      </c>
      <c r="D346" s="12"/>
      <c r="E346" s="12"/>
    </row>
    <row r="347" spans="2:5">
      <c r="B347" s="16"/>
      <c r="C347" s="17" t="s">
        <v>380</v>
      </c>
      <c r="D347" s="12"/>
      <c r="E347" s="12"/>
    </row>
    <row r="348" spans="2:5">
      <c r="B348" s="16"/>
      <c r="C348" s="17" t="s">
        <v>381</v>
      </c>
      <c r="D348" s="12"/>
      <c r="E348" s="12"/>
    </row>
    <row r="349" spans="2:5">
      <c r="B349" s="16"/>
      <c r="C349" s="17" t="s">
        <v>382</v>
      </c>
      <c r="D349" s="12"/>
      <c r="E349" s="12"/>
    </row>
    <row r="350" spans="2:5">
      <c r="B350" s="16"/>
      <c r="C350" s="17" t="s">
        <v>383</v>
      </c>
      <c r="D350" s="12"/>
      <c r="E350" s="12"/>
    </row>
    <row r="351" spans="2:5">
      <c r="B351" s="16"/>
      <c r="C351" s="17" t="s">
        <v>384</v>
      </c>
      <c r="D351" s="12"/>
      <c r="E351" s="12"/>
    </row>
    <row r="352" spans="2:5">
      <c r="B352" s="16"/>
      <c r="C352" s="17" t="s">
        <v>385</v>
      </c>
      <c r="D352" s="12"/>
      <c r="E352" s="12"/>
    </row>
    <row r="353" spans="2:5">
      <c r="B353" s="52">
        <v>21</v>
      </c>
      <c r="C353" s="53" t="s">
        <v>20</v>
      </c>
      <c r="D353" s="54">
        <f t="shared" ref="D353:E353" si="19">SUM(D354:D367)</f>
        <v>0</v>
      </c>
      <c r="E353" s="54">
        <f t="shared" si="19"/>
        <v>0</v>
      </c>
    </row>
    <row r="354" spans="2:5">
      <c r="B354" s="16"/>
      <c r="C354" s="51" t="s">
        <v>386</v>
      </c>
      <c r="D354" s="12"/>
      <c r="E354" s="12"/>
    </row>
    <row r="355" spans="2:5">
      <c r="B355" s="16"/>
      <c r="C355" s="51" t="s">
        <v>387</v>
      </c>
      <c r="D355" s="12"/>
      <c r="E355" s="12"/>
    </row>
    <row r="356" spans="2:5">
      <c r="B356" s="16"/>
      <c r="C356" s="51" t="s">
        <v>388</v>
      </c>
      <c r="D356" s="12"/>
      <c r="E356" s="12"/>
    </row>
    <row r="357" spans="2:5">
      <c r="B357" s="16"/>
      <c r="C357" s="51" t="s">
        <v>389</v>
      </c>
      <c r="D357" s="12"/>
      <c r="E357" s="12"/>
    </row>
    <row r="358" spans="2:5">
      <c r="B358" s="16"/>
      <c r="C358" s="51" t="s">
        <v>390</v>
      </c>
      <c r="D358" s="12"/>
      <c r="E358" s="12"/>
    </row>
    <row r="359" spans="2:5">
      <c r="B359" s="16"/>
      <c r="C359" s="51" t="s">
        <v>391</v>
      </c>
      <c r="D359" s="12"/>
      <c r="E359" s="12"/>
    </row>
    <row r="360" spans="2:5">
      <c r="B360" s="16"/>
      <c r="C360" s="51" t="s">
        <v>392</v>
      </c>
      <c r="D360" s="12"/>
      <c r="E360" s="12"/>
    </row>
    <row r="361" spans="2:5">
      <c r="B361" s="16"/>
      <c r="C361" s="51" t="s">
        <v>393</v>
      </c>
      <c r="D361" s="12"/>
      <c r="E361" s="12"/>
    </row>
    <row r="362" spans="2:5">
      <c r="B362" s="16"/>
      <c r="C362" s="51" t="s">
        <v>394</v>
      </c>
      <c r="D362" s="12"/>
      <c r="E362" s="12"/>
    </row>
    <row r="363" spans="2:5">
      <c r="B363" s="16"/>
      <c r="C363" s="51" t="s">
        <v>395</v>
      </c>
      <c r="D363" s="12"/>
      <c r="E363" s="12"/>
    </row>
    <row r="364" spans="2:5">
      <c r="B364" s="16"/>
      <c r="C364" s="51" t="s">
        <v>396</v>
      </c>
      <c r="D364" s="12"/>
      <c r="E364" s="12"/>
    </row>
    <row r="365" spans="2:5">
      <c r="B365" s="16"/>
      <c r="C365" s="51" t="s">
        <v>397</v>
      </c>
      <c r="D365" s="12"/>
      <c r="E365" s="12"/>
    </row>
    <row r="366" spans="2:5">
      <c r="B366" s="16"/>
      <c r="C366" s="51" t="s">
        <v>398</v>
      </c>
      <c r="D366" s="12"/>
      <c r="E366" s="12"/>
    </row>
    <row r="367" spans="2:5">
      <c r="B367" s="16"/>
      <c r="C367" s="51" t="s">
        <v>399</v>
      </c>
      <c r="D367" s="12"/>
      <c r="E367" s="12"/>
    </row>
    <row r="368" spans="2:5">
      <c r="B368" s="52">
        <v>22</v>
      </c>
      <c r="C368" s="53" t="s">
        <v>21</v>
      </c>
      <c r="D368" s="54">
        <f t="shared" ref="D368:E368" si="20">SUM(D369:D381)</f>
        <v>0</v>
      </c>
      <c r="E368" s="54">
        <f t="shared" si="20"/>
        <v>0</v>
      </c>
    </row>
    <row r="369" spans="2:5">
      <c r="B369" s="16"/>
      <c r="C369" s="51" t="s">
        <v>400</v>
      </c>
      <c r="D369" s="12"/>
      <c r="E369" s="12"/>
    </row>
    <row r="370" spans="2:5">
      <c r="B370" s="16"/>
      <c r="C370" s="51" t="s">
        <v>401</v>
      </c>
      <c r="D370" s="12"/>
      <c r="E370" s="12"/>
    </row>
    <row r="371" spans="2:5">
      <c r="B371" s="16"/>
      <c r="C371" s="51" t="s">
        <v>402</v>
      </c>
      <c r="D371" s="12"/>
      <c r="E371" s="12"/>
    </row>
    <row r="372" spans="2:5">
      <c r="B372" s="16"/>
      <c r="C372" s="51" t="s">
        <v>403</v>
      </c>
      <c r="D372" s="12"/>
      <c r="E372" s="12"/>
    </row>
    <row r="373" spans="2:5">
      <c r="B373" s="16"/>
      <c r="C373" s="51" t="s">
        <v>404</v>
      </c>
      <c r="D373" s="12"/>
      <c r="E373" s="12"/>
    </row>
    <row r="374" spans="2:5">
      <c r="B374" s="16"/>
      <c r="C374" s="51" t="s">
        <v>405</v>
      </c>
      <c r="D374" s="12"/>
      <c r="E374" s="12"/>
    </row>
    <row r="375" spans="2:5">
      <c r="B375" s="16"/>
      <c r="C375" s="51" t="s">
        <v>406</v>
      </c>
      <c r="D375" s="12"/>
      <c r="E375" s="12"/>
    </row>
    <row r="376" spans="2:5">
      <c r="B376" s="16"/>
      <c r="C376" s="51" t="s">
        <v>407</v>
      </c>
      <c r="D376" s="12"/>
      <c r="E376" s="12"/>
    </row>
    <row r="377" spans="2:5">
      <c r="B377" s="16"/>
      <c r="C377" s="51" t="s">
        <v>408</v>
      </c>
      <c r="D377" s="12"/>
      <c r="E377" s="12"/>
    </row>
    <row r="378" spans="2:5">
      <c r="B378" s="16"/>
      <c r="C378" s="51" t="s">
        <v>409</v>
      </c>
      <c r="D378" s="12"/>
      <c r="E378" s="12"/>
    </row>
    <row r="379" spans="2:5">
      <c r="B379" s="16"/>
      <c r="C379" s="51" t="s">
        <v>410</v>
      </c>
      <c r="D379" s="12"/>
      <c r="E379" s="12"/>
    </row>
    <row r="380" spans="2:5">
      <c r="B380" s="16"/>
      <c r="C380" s="51" t="s">
        <v>411</v>
      </c>
      <c r="D380" s="12"/>
      <c r="E380" s="12"/>
    </row>
    <row r="381" spans="2:5">
      <c r="B381" s="16"/>
      <c r="C381" s="51" t="s">
        <v>412</v>
      </c>
      <c r="D381" s="12"/>
      <c r="E381" s="12"/>
    </row>
    <row r="382" spans="2:5">
      <c r="B382" s="52">
        <v>23</v>
      </c>
      <c r="C382" s="53" t="s">
        <v>22</v>
      </c>
      <c r="D382" s="54">
        <f t="shared" ref="D382:E382" si="21">SUM(D383:D392)</f>
        <v>0</v>
      </c>
      <c r="E382" s="54">
        <f t="shared" si="21"/>
        <v>0</v>
      </c>
    </row>
    <row r="383" spans="2:5">
      <c r="B383" s="16"/>
      <c r="C383" s="51" t="s">
        <v>413</v>
      </c>
      <c r="D383" s="12"/>
      <c r="E383" s="12"/>
    </row>
    <row r="384" spans="2:5">
      <c r="B384" s="16"/>
      <c r="C384" s="51" t="s">
        <v>414</v>
      </c>
      <c r="D384" s="12"/>
      <c r="E384" s="12"/>
    </row>
    <row r="385" spans="2:5">
      <c r="B385" s="16"/>
      <c r="C385" s="51" t="s">
        <v>415</v>
      </c>
      <c r="D385" s="12"/>
      <c r="E385" s="12"/>
    </row>
    <row r="386" spans="2:5">
      <c r="B386" s="16"/>
      <c r="C386" s="51" t="s">
        <v>416</v>
      </c>
      <c r="D386" s="12"/>
      <c r="E386" s="12"/>
    </row>
    <row r="387" spans="2:5">
      <c r="B387" s="16"/>
      <c r="C387" s="51" t="s">
        <v>417</v>
      </c>
      <c r="D387" s="12"/>
      <c r="E387" s="12"/>
    </row>
    <row r="388" spans="2:5">
      <c r="B388" s="16"/>
      <c r="C388" s="51" t="s">
        <v>418</v>
      </c>
      <c r="D388" s="12"/>
      <c r="E388" s="12"/>
    </row>
    <row r="389" spans="2:5">
      <c r="B389" s="16"/>
      <c r="C389" s="51" t="s">
        <v>419</v>
      </c>
      <c r="D389" s="12"/>
      <c r="E389" s="12"/>
    </row>
    <row r="390" spans="2:5">
      <c r="B390" s="16"/>
      <c r="C390" s="51" t="s">
        <v>420</v>
      </c>
      <c r="D390" s="12"/>
      <c r="E390" s="12"/>
    </row>
    <row r="391" spans="2:5">
      <c r="B391" s="16"/>
      <c r="C391" s="51" t="s">
        <v>421</v>
      </c>
      <c r="D391" s="12"/>
      <c r="E391" s="12"/>
    </row>
    <row r="392" spans="2:5">
      <c r="B392" s="16"/>
      <c r="C392" s="51" t="s">
        <v>422</v>
      </c>
      <c r="D392" s="12"/>
      <c r="E392" s="12"/>
    </row>
    <row r="393" spans="2:5">
      <c r="B393" s="52">
        <v>24</v>
      </c>
      <c r="C393" s="53" t="s">
        <v>23</v>
      </c>
      <c r="D393" s="54">
        <f t="shared" ref="D393:E393" si="22">SUM(D394:D398)</f>
        <v>0</v>
      </c>
      <c r="E393" s="54">
        <f t="shared" si="22"/>
        <v>0</v>
      </c>
    </row>
    <row r="394" spans="2:5">
      <c r="B394" s="16"/>
      <c r="C394" s="51" t="s">
        <v>423</v>
      </c>
      <c r="D394" s="12"/>
      <c r="E394" s="12"/>
    </row>
    <row r="395" spans="2:5">
      <c r="B395" s="16"/>
      <c r="C395" s="51" t="s">
        <v>424</v>
      </c>
      <c r="D395" s="12"/>
      <c r="E395" s="12"/>
    </row>
    <row r="396" spans="2:5">
      <c r="B396" s="16"/>
      <c r="C396" s="51" t="s">
        <v>425</v>
      </c>
      <c r="D396" s="12"/>
      <c r="E396" s="12"/>
    </row>
    <row r="397" spans="2:5">
      <c r="B397" s="16"/>
      <c r="C397" s="51" t="s">
        <v>426</v>
      </c>
      <c r="D397" s="12"/>
      <c r="E397" s="12"/>
    </row>
    <row r="398" spans="2:5">
      <c r="B398" s="16"/>
      <c r="C398" s="51" t="s">
        <v>427</v>
      </c>
      <c r="D398" s="12"/>
      <c r="E398" s="12"/>
    </row>
    <row r="399" spans="2:5">
      <c r="B399" s="52">
        <v>25</v>
      </c>
      <c r="C399" s="53" t="s">
        <v>24</v>
      </c>
      <c r="D399" s="54">
        <f>SUM(D400:D414)</f>
        <v>0</v>
      </c>
      <c r="E399" s="54">
        <f>SUM(E400:E414)</f>
        <v>0</v>
      </c>
    </row>
    <row r="400" spans="2:5">
      <c r="B400" s="16"/>
      <c r="C400" s="51" t="s">
        <v>428</v>
      </c>
      <c r="D400" s="12"/>
      <c r="E400" s="12"/>
    </row>
    <row r="401" spans="2:5">
      <c r="B401" s="16"/>
      <c r="C401" s="51" t="s">
        <v>429</v>
      </c>
      <c r="D401" s="12"/>
      <c r="E401" s="12"/>
    </row>
    <row r="402" spans="2:5">
      <c r="B402" s="16"/>
      <c r="C402" s="51" t="s">
        <v>430</v>
      </c>
      <c r="D402" s="12"/>
      <c r="E402" s="12"/>
    </row>
    <row r="403" spans="2:5">
      <c r="B403" s="16"/>
      <c r="C403" s="51" t="s">
        <v>431</v>
      </c>
      <c r="D403" s="12"/>
      <c r="E403" s="12"/>
    </row>
    <row r="404" spans="2:5">
      <c r="B404" s="16"/>
      <c r="C404" s="51" t="s">
        <v>432</v>
      </c>
      <c r="D404" s="12"/>
      <c r="E404" s="12"/>
    </row>
    <row r="405" spans="2:5">
      <c r="B405" s="16"/>
      <c r="C405" s="51" t="s">
        <v>433</v>
      </c>
      <c r="D405" s="12"/>
      <c r="E405" s="12"/>
    </row>
    <row r="406" spans="2:5">
      <c r="B406" s="16"/>
      <c r="C406" s="51" t="s">
        <v>434</v>
      </c>
      <c r="D406" s="12"/>
      <c r="E406" s="12"/>
    </row>
    <row r="407" spans="2:5">
      <c r="B407" s="16"/>
      <c r="C407" s="51" t="s">
        <v>435</v>
      </c>
      <c r="D407" s="12"/>
      <c r="E407" s="12"/>
    </row>
    <row r="408" spans="2:5">
      <c r="B408" s="16"/>
      <c r="C408" s="51" t="s">
        <v>436</v>
      </c>
      <c r="D408" s="12"/>
      <c r="E408" s="12"/>
    </row>
    <row r="409" spans="2:5">
      <c r="B409" s="16"/>
      <c r="C409" s="51" t="s">
        <v>575</v>
      </c>
      <c r="D409" s="12"/>
      <c r="E409" s="12"/>
    </row>
    <row r="410" spans="2:5">
      <c r="B410" s="16"/>
      <c r="C410" s="51" t="s">
        <v>576</v>
      </c>
      <c r="D410" s="12"/>
      <c r="E410" s="12"/>
    </row>
    <row r="411" spans="2:5">
      <c r="B411" s="16"/>
      <c r="C411" s="51" t="s">
        <v>439</v>
      </c>
      <c r="D411" s="12"/>
      <c r="E411" s="12"/>
    </row>
    <row r="412" spans="2:5">
      <c r="B412" s="16"/>
      <c r="C412" s="51" t="s">
        <v>440</v>
      </c>
      <c r="D412" s="12"/>
      <c r="E412" s="12"/>
    </row>
    <row r="413" spans="2:5">
      <c r="B413" s="16"/>
      <c r="C413" s="51" t="s">
        <v>441</v>
      </c>
      <c r="D413" s="12"/>
      <c r="E413" s="12"/>
    </row>
    <row r="414" spans="2:5">
      <c r="B414" s="16"/>
      <c r="C414" s="51" t="s">
        <v>442</v>
      </c>
      <c r="D414" s="12"/>
      <c r="E414" s="12"/>
    </row>
    <row r="415" spans="2:5">
      <c r="B415" s="52">
        <v>26</v>
      </c>
      <c r="C415" s="53" t="s">
        <v>25</v>
      </c>
      <c r="D415" s="54">
        <f t="shared" ref="D415:E415" si="23">SUM(D416:D428)</f>
        <v>0</v>
      </c>
      <c r="E415" s="54">
        <f t="shared" si="23"/>
        <v>0</v>
      </c>
    </row>
    <row r="416" spans="2:5">
      <c r="B416" s="16"/>
      <c r="C416" s="51" t="s">
        <v>443</v>
      </c>
      <c r="D416" s="12"/>
      <c r="E416" s="12"/>
    </row>
    <row r="417" spans="2:5">
      <c r="B417" s="16"/>
      <c r="C417" s="51" t="s">
        <v>444</v>
      </c>
      <c r="D417" s="12"/>
      <c r="E417" s="12"/>
    </row>
    <row r="418" spans="2:5">
      <c r="B418" s="16"/>
      <c r="C418" s="51" t="s">
        <v>445</v>
      </c>
      <c r="D418" s="12"/>
      <c r="E418" s="12"/>
    </row>
    <row r="419" spans="2:5">
      <c r="B419" s="16"/>
      <c r="C419" s="51" t="s">
        <v>446</v>
      </c>
      <c r="D419" s="12"/>
      <c r="E419" s="12"/>
    </row>
    <row r="420" spans="2:5">
      <c r="B420" s="16"/>
      <c r="C420" s="51" t="s">
        <v>447</v>
      </c>
      <c r="D420" s="12"/>
      <c r="E420" s="12"/>
    </row>
    <row r="421" spans="2:5">
      <c r="B421" s="16"/>
      <c r="C421" s="51" t="s">
        <v>448</v>
      </c>
      <c r="D421" s="12"/>
      <c r="E421" s="12"/>
    </row>
    <row r="422" spans="2:5">
      <c r="B422" s="16"/>
      <c r="C422" s="51" t="s">
        <v>449</v>
      </c>
      <c r="D422" s="12"/>
      <c r="E422" s="12"/>
    </row>
    <row r="423" spans="2:5">
      <c r="B423" s="16"/>
      <c r="C423" s="51" t="s">
        <v>450</v>
      </c>
      <c r="D423" s="12"/>
      <c r="E423" s="12"/>
    </row>
    <row r="424" spans="2:5">
      <c r="B424" s="16"/>
      <c r="C424" s="51" t="s">
        <v>451</v>
      </c>
      <c r="D424" s="12"/>
      <c r="E424" s="12"/>
    </row>
    <row r="425" spans="2:5">
      <c r="B425" s="16"/>
      <c r="C425" s="51" t="s">
        <v>452</v>
      </c>
      <c r="D425" s="12"/>
      <c r="E425" s="12"/>
    </row>
    <row r="426" spans="2:5">
      <c r="B426" s="16"/>
      <c r="C426" s="51" t="s">
        <v>453</v>
      </c>
      <c r="D426" s="12"/>
      <c r="E426" s="12"/>
    </row>
    <row r="427" spans="2:5">
      <c r="B427" s="16"/>
      <c r="C427" s="51" t="s">
        <v>454</v>
      </c>
      <c r="D427" s="12"/>
      <c r="E427" s="12"/>
    </row>
    <row r="428" spans="2:5">
      <c r="B428" s="16"/>
      <c r="C428" s="51" t="s">
        <v>455</v>
      </c>
      <c r="D428" s="12"/>
      <c r="E428" s="12"/>
    </row>
    <row r="429" spans="2:5">
      <c r="B429" s="52">
        <v>27</v>
      </c>
      <c r="C429" s="53" t="s">
        <v>26</v>
      </c>
      <c r="D429" s="54">
        <f t="shared" ref="D429:E429" si="24">SUM(D430:D453)</f>
        <v>0</v>
      </c>
      <c r="E429" s="54">
        <f t="shared" si="24"/>
        <v>0</v>
      </c>
    </row>
    <row r="430" spans="2:5">
      <c r="B430" s="16"/>
      <c r="C430" s="51" t="s">
        <v>458</v>
      </c>
      <c r="D430" s="12"/>
      <c r="E430" s="12"/>
    </row>
    <row r="431" spans="2:5">
      <c r="B431" s="16"/>
      <c r="C431" s="51" t="s">
        <v>459</v>
      </c>
      <c r="D431" s="12"/>
      <c r="E431" s="12"/>
    </row>
    <row r="432" spans="2:5">
      <c r="B432" s="16"/>
      <c r="C432" s="51" t="s">
        <v>460</v>
      </c>
      <c r="D432" s="12"/>
      <c r="E432" s="12"/>
    </row>
    <row r="433" spans="2:5">
      <c r="B433" s="16"/>
      <c r="C433" s="51" t="s">
        <v>461</v>
      </c>
      <c r="D433" s="12"/>
      <c r="E433" s="12"/>
    </row>
    <row r="434" spans="2:5">
      <c r="B434" s="16"/>
      <c r="C434" s="51" t="s">
        <v>462</v>
      </c>
      <c r="D434" s="12"/>
      <c r="E434" s="12"/>
    </row>
    <row r="435" spans="2:5">
      <c r="B435" s="16"/>
      <c r="C435" s="51" t="s">
        <v>463</v>
      </c>
      <c r="D435" s="12"/>
      <c r="E435" s="12"/>
    </row>
    <row r="436" spans="2:5">
      <c r="B436" s="16"/>
      <c r="C436" s="51" t="s">
        <v>464</v>
      </c>
      <c r="D436" s="12"/>
      <c r="E436" s="12"/>
    </row>
    <row r="437" spans="2:5">
      <c r="B437" s="16"/>
      <c r="C437" s="51" t="s">
        <v>465</v>
      </c>
      <c r="D437" s="12"/>
      <c r="E437" s="12"/>
    </row>
    <row r="438" spans="2:5">
      <c r="B438" s="16"/>
      <c r="C438" s="51" t="s">
        <v>466</v>
      </c>
      <c r="D438" s="12"/>
      <c r="E438" s="12"/>
    </row>
    <row r="439" spans="2:5">
      <c r="B439" s="16"/>
      <c r="C439" s="51" t="s">
        <v>467</v>
      </c>
      <c r="D439" s="12"/>
      <c r="E439" s="12"/>
    </row>
    <row r="440" spans="2:5">
      <c r="B440" s="16"/>
      <c r="C440" s="51" t="s">
        <v>468</v>
      </c>
      <c r="D440" s="12"/>
      <c r="E440" s="12"/>
    </row>
    <row r="441" spans="2:5">
      <c r="B441" s="16"/>
      <c r="C441" s="51" t="s">
        <v>469</v>
      </c>
      <c r="D441" s="12"/>
      <c r="E441" s="12"/>
    </row>
    <row r="442" spans="2:5">
      <c r="B442" s="16"/>
      <c r="C442" s="51" t="s">
        <v>470</v>
      </c>
      <c r="D442" s="12"/>
      <c r="E442" s="12"/>
    </row>
    <row r="443" spans="2:5">
      <c r="B443" s="16"/>
      <c r="C443" s="51" t="s">
        <v>471</v>
      </c>
      <c r="D443" s="12"/>
      <c r="E443" s="12"/>
    </row>
    <row r="444" spans="2:5">
      <c r="B444" s="16"/>
      <c r="C444" s="51" t="s">
        <v>472</v>
      </c>
      <c r="D444" s="12"/>
      <c r="E444" s="12"/>
    </row>
    <row r="445" spans="2:5">
      <c r="B445" s="16"/>
      <c r="C445" s="51" t="s">
        <v>473</v>
      </c>
      <c r="D445" s="12"/>
      <c r="E445" s="12"/>
    </row>
    <row r="446" spans="2:5">
      <c r="B446" s="16"/>
      <c r="C446" s="51" t="s">
        <v>474</v>
      </c>
      <c r="D446" s="12"/>
      <c r="E446" s="12"/>
    </row>
    <row r="447" spans="2:5">
      <c r="B447" s="16"/>
      <c r="C447" s="51" t="s">
        <v>475</v>
      </c>
      <c r="D447" s="12"/>
      <c r="E447" s="12"/>
    </row>
    <row r="448" spans="2:5">
      <c r="B448" s="16"/>
      <c r="C448" s="51" t="s">
        <v>476</v>
      </c>
      <c r="D448" s="12"/>
      <c r="E448" s="12"/>
    </row>
    <row r="449" spans="2:5">
      <c r="B449" s="16"/>
      <c r="C449" s="51" t="s">
        <v>477</v>
      </c>
      <c r="D449" s="12"/>
      <c r="E449" s="12"/>
    </row>
    <row r="450" spans="2:5">
      <c r="B450" s="16"/>
      <c r="C450" s="51" t="s">
        <v>478</v>
      </c>
      <c r="D450" s="12"/>
      <c r="E450" s="12"/>
    </row>
    <row r="451" spans="2:5">
      <c r="B451" s="16"/>
      <c r="C451" s="51" t="s">
        <v>479</v>
      </c>
      <c r="D451" s="12"/>
      <c r="E451" s="12"/>
    </row>
    <row r="452" spans="2:5">
      <c r="B452" s="16"/>
      <c r="C452" s="51" t="s">
        <v>480</v>
      </c>
      <c r="D452" s="12"/>
      <c r="E452" s="12"/>
    </row>
    <row r="453" spans="2:5">
      <c r="B453" s="16"/>
      <c r="C453" s="51" t="s">
        <v>481</v>
      </c>
      <c r="D453" s="12"/>
      <c r="E453" s="12"/>
    </row>
    <row r="454" spans="2:5">
      <c r="B454" s="52">
        <v>28</v>
      </c>
      <c r="C454" s="53" t="s">
        <v>27</v>
      </c>
      <c r="D454" s="54">
        <f t="shared" ref="D454:E454" si="25">SUM(D455:D471)</f>
        <v>0</v>
      </c>
      <c r="E454" s="54">
        <f t="shared" si="25"/>
        <v>0</v>
      </c>
    </row>
    <row r="455" spans="2:5">
      <c r="B455" s="16"/>
      <c r="C455" s="51" t="s">
        <v>482</v>
      </c>
      <c r="D455" s="12"/>
      <c r="E455" s="12"/>
    </row>
    <row r="456" spans="2:5">
      <c r="B456" s="16"/>
      <c r="C456" s="51" t="s">
        <v>483</v>
      </c>
      <c r="D456" s="12"/>
      <c r="E456" s="12"/>
    </row>
    <row r="457" spans="2:5">
      <c r="B457" s="16"/>
      <c r="C457" s="51" t="s">
        <v>484</v>
      </c>
      <c r="D457" s="12"/>
      <c r="E457" s="12"/>
    </row>
    <row r="458" spans="2:5">
      <c r="B458" s="16"/>
      <c r="C458" s="51" t="s">
        <v>485</v>
      </c>
      <c r="D458" s="12"/>
      <c r="E458" s="12"/>
    </row>
    <row r="459" spans="2:5">
      <c r="B459" s="16"/>
      <c r="C459" s="51" t="s">
        <v>486</v>
      </c>
      <c r="D459" s="12"/>
      <c r="E459" s="12"/>
    </row>
    <row r="460" spans="2:5">
      <c r="B460" s="16"/>
      <c r="C460" s="51" t="s">
        <v>487</v>
      </c>
      <c r="D460" s="12"/>
      <c r="E460" s="12"/>
    </row>
    <row r="461" spans="2:5">
      <c r="B461" s="16"/>
      <c r="C461" s="51" t="s">
        <v>488</v>
      </c>
      <c r="D461" s="12"/>
      <c r="E461" s="12"/>
    </row>
    <row r="462" spans="2:5">
      <c r="B462" s="16"/>
      <c r="C462" s="51" t="s">
        <v>489</v>
      </c>
      <c r="D462" s="12"/>
      <c r="E462" s="12"/>
    </row>
    <row r="463" spans="2:5">
      <c r="B463" s="16"/>
      <c r="C463" s="51" t="s">
        <v>490</v>
      </c>
      <c r="D463" s="12"/>
      <c r="E463" s="12"/>
    </row>
    <row r="464" spans="2:5">
      <c r="B464" s="16"/>
      <c r="C464" s="51" t="s">
        <v>491</v>
      </c>
      <c r="D464" s="12"/>
      <c r="E464" s="12"/>
    </row>
    <row r="465" spans="2:5">
      <c r="B465" s="16"/>
      <c r="C465" s="51" t="s">
        <v>492</v>
      </c>
      <c r="D465" s="12"/>
      <c r="E465" s="12"/>
    </row>
    <row r="466" spans="2:5">
      <c r="B466" s="16"/>
      <c r="C466" s="51" t="s">
        <v>493</v>
      </c>
      <c r="D466" s="12"/>
      <c r="E466" s="12"/>
    </row>
    <row r="467" spans="2:5">
      <c r="B467" s="16"/>
      <c r="C467" s="51" t="s">
        <v>494</v>
      </c>
      <c r="D467" s="12"/>
      <c r="E467" s="12"/>
    </row>
    <row r="468" spans="2:5">
      <c r="B468" s="16"/>
      <c r="C468" s="51" t="s">
        <v>495</v>
      </c>
      <c r="D468" s="12"/>
      <c r="E468" s="12"/>
    </row>
    <row r="469" spans="2:5">
      <c r="B469" s="16"/>
      <c r="C469" s="51" t="s">
        <v>496</v>
      </c>
      <c r="D469" s="12"/>
      <c r="E469" s="12"/>
    </row>
    <row r="470" spans="2:5">
      <c r="B470" s="16"/>
      <c r="C470" s="51" t="s">
        <v>497</v>
      </c>
      <c r="D470" s="12"/>
      <c r="E470" s="12"/>
    </row>
    <row r="471" spans="2:5">
      <c r="B471" s="16"/>
      <c r="C471" s="51" t="s">
        <v>498</v>
      </c>
      <c r="D471" s="12"/>
      <c r="E471" s="12"/>
    </row>
    <row r="472" spans="2:5">
      <c r="B472" s="52">
        <v>29</v>
      </c>
      <c r="C472" s="53" t="s">
        <v>28</v>
      </c>
      <c r="D472" s="54">
        <f t="shared" ref="D472:E472" si="26">SUM(D473:D478)</f>
        <v>0</v>
      </c>
      <c r="E472" s="54">
        <f t="shared" si="26"/>
        <v>0</v>
      </c>
    </row>
    <row r="473" spans="2:5">
      <c r="B473" s="16"/>
      <c r="C473" s="51" t="s">
        <v>499</v>
      </c>
      <c r="D473" s="12"/>
      <c r="E473" s="12"/>
    </row>
    <row r="474" spans="2:5">
      <c r="B474" s="16"/>
      <c r="C474" s="51" t="s">
        <v>500</v>
      </c>
      <c r="D474" s="12"/>
      <c r="E474" s="12"/>
    </row>
    <row r="475" spans="2:5">
      <c r="B475" s="16"/>
      <c r="C475" s="51" t="s">
        <v>501</v>
      </c>
      <c r="D475" s="12"/>
      <c r="E475" s="12"/>
    </row>
    <row r="476" spans="2:5">
      <c r="B476" s="16"/>
      <c r="C476" s="51" t="s">
        <v>502</v>
      </c>
      <c r="D476" s="12"/>
      <c r="E476" s="12"/>
    </row>
    <row r="477" spans="2:5">
      <c r="B477" s="16"/>
      <c r="C477" s="56" t="s">
        <v>503</v>
      </c>
      <c r="D477" s="12"/>
      <c r="E477" s="12"/>
    </row>
    <row r="478" spans="2:5">
      <c r="B478" s="16"/>
      <c r="C478" s="51" t="s">
        <v>504</v>
      </c>
      <c r="D478" s="12"/>
      <c r="E478" s="12"/>
    </row>
    <row r="479" spans="2:5">
      <c r="B479" s="52">
        <v>30</v>
      </c>
      <c r="C479" s="53" t="s">
        <v>29</v>
      </c>
      <c r="D479" s="54">
        <f t="shared" ref="D479:E479" si="27">SUM(D480:D485)</f>
        <v>0</v>
      </c>
      <c r="E479" s="54">
        <f t="shared" si="27"/>
        <v>0</v>
      </c>
    </row>
    <row r="480" spans="2:5">
      <c r="B480" s="16"/>
      <c r="C480" s="51" t="s">
        <v>505</v>
      </c>
      <c r="D480" s="12"/>
      <c r="E480" s="12"/>
    </row>
    <row r="481" spans="2:5">
      <c r="B481" s="16"/>
      <c r="C481" s="51" t="s">
        <v>506</v>
      </c>
      <c r="D481" s="12"/>
      <c r="E481" s="12"/>
    </row>
    <row r="482" spans="2:5">
      <c r="B482" s="16"/>
      <c r="C482" s="51" t="s">
        <v>507</v>
      </c>
      <c r="D482" s="12"/>
      <c r="E482" s="12"/>
    </row>
    <row r="483" spans="2:5">
      <c r="B483" s="16"/>
      <c r="C483" s="51" t="s">
        <v>508</v>
      </c>
      <c r="D483" s="12"/>
      <c r="E483" s="12"/>
    </row>
    <row r="484" spans="2:5">
      <c r="B484" s="16"/>
      <c r="C484" s="51" t="s">
        <v>509</v>
      </c>
      <c r="D484" s="12"/>
      <c r="E484" s="12"/>
    </row>
    <row r="485" spans="2:5">
      <c r="B485" s="16"/>
      <c r="C485" s="51" t="s">
        <v>510</v>
      </c>
      <c r="D485" s="12"/>
      <c r="E485" s="12"/>
    </row>
    <row r="486" spans="2:5">
      <c r="B486" s="52">
        <v>31</v>
      </c>
      <c r="C486" s="53" t="s">
        <v>30</v>
      </c>
      <c r="D486" s="54">
        <f t="shared" ref="D486:E486" si="28">SUM(D487:D497)</f>
        <v>0</v>
      </c>
      <c r="E486" s="54">
        <f t="shared" si="28"/>
        <v>0</v>
      </c>
    </row>
    <row r="487" spans="2:5">
      <c r="B487" s="16"/>
      <c r="C487" s="51" t="s">
        <v>511</v>
      </c>
      <c r="D487" s="12"/>
      <c r="E487" s="12"/>
    </row>
    <row r="488" spans="2:5">
      <c r="B488" s="16"/>
      <c r="C488" s="51" t="s">
        <v>512</v>
      </c>
      <c r="D488" s="12"/>
      <c r="E488" s="12"/>
    </row>
    <row r="489" spans="2:5">
      <c r="B489" s="16"/>
      <c r="C489" s="51" t="s">
        <v>513</v>
      </c>
      <c r="D489" s="12"/>
      <c r="E489" s="12"/>
    </row>
    <row r="490" spans="2:5">
      <c r="B490" s="16"/>
      <c r="C490" s="51" t="s">
        <v>514</v>
      </c>
      <c r="D490" s="12"/>
      <c r="E490" s="12"/>
    </row>
    <row r="491" spans="2:5">
      <c r="B491" s="16"/>
      <c r="C491" s="51" t="s">
        <v>515</v>
      </c>
      <c r="D491" s="12"/>
      <c r="E491" s="12"/>
    </row>
    <row r="492" spans="2:5">
      <c r="B492" s="16"/>
      <c r="C492" s="51" t="s">
        <v>516</v>
      </c>
      <c r="D492" s="12"/>
      <c r="E492" s="12"/>
    </row>
    <row r="493" spans="2:5">
      <c r="B493" s="16"/>
      <c r="C493" s="51" t="s">
        <v>517</v>
      </c>
      <c r="D493" s="12"/>
      <c r="E493" s="12"/>
    </row>
    <row r="494" spans="2:5">
      <c r="B494" s="16"/>
      <c r="C494" s="51" t="s">
        <v>518</v>
      </c>
      <c r="D494" s="12"/>
      <c r="E494" s="12"/>
    </row>
    <row r="495" spans="2:5">
      <c r="B495" s="16"/>
      <c r="C495" s="51" t="s">
        <v>519</v>
      </c>
      <c r="D495" s="12"/>
      <c r="E495" s="12"/>
    </row>
    <row r="496" spans="2:5">
      <c r="B496" s="16"/>
      <c r="C496" s="51" t="s">
        <v>520</v>
      </c>
      <c r="D496" s="12"/>
      <c r="E496" s="12"/>
    </row>
    <row r="497" spans="2:5">
      <c r="B497" s="16"/>
      <c r="C497" s="51" t="s">
        <v>521</v>
      </c>
      <c r="D497" s="12"/>
      <c r="E497" s="12"/>
    </row>
    <row r="498" spans="2:5">
      <c r="B498" s="52">
        <v>32</v>
      </c>
      <c r="C498" s="53" t="s">
        <v>31</v>
      </c>
      <c r="D498" s="54">
        <f t="shared" ref="D498:E498" si="29">SUM(D499:D508)</f>
        <v>0</v>
      </c>
      <c r="E498" s="54">
        <f t="shared" si="29"/>
        <v>0</v>
      </c>
    </row>
    <row r="499" spans="2:5">
      <c r="B499" s="16"/>
      <c r="C499" s="51" t="s">
        <v>522</v>
      </c>
      <c r="D499" s="12"/>
      <c r="E499" s="12"/>
    </row>
    <row r="500" spans="2:5">
      <c r="B500" s="16"/>
      <c r="C500" s="51" t="s">
        <v>523</v>
      </c>
      <c r="D500" s="12"/>
      <c r="E500" s="12"/>
    </row>
    <row r="501" spans="2:5">
      <c r="B501" s="16"/>
      <c r="C501" s="51" t="s">
        <v>524</v>
      </c>
      <c r="D501" s="12"/>
      <c r="E501" s="12"/>
    </row>
    <row r="502" spans="2:5">
      <c r="B502" s="16"/>
      <c r="C502" s="51" t="s">
        <v>525</v>
      </c>
      <c r="D502" s="12"/>
      <c r="E502" s="12"/>
    </row>
    <row r="503" spans="2:5">
      <c r="B503" s="16"/>
      <c r="C503" s="56" t="s">
        <v>526</v>
      </c>
      <c r="D503" s="12"/>
      <c r="E503" s="12"/>
    </row>
    <row r="504" spans="2:5">
      <c r="B504" s="16"/>
      <c r="C504" s="51" t="s">
        <v>527</v>
      </c>
      <c r="D504" s="12"/>
      <c r="E504" s="12"/>
    </row>
    <row r="505" spans="2:5">
      <c r="B505" s="16"/>
      <c r="C505" s="51" t="s">
        <v>528</v>
      </c>
      <c r="D505" s="12"/>
      <c r="E505" s="12"/>
    </row>
    <row r="506" spans="2:5">
      <c r="B506" s="16"/>
      <c r="C506" s="51" t="s">
        <v>529</v>
      </c>
      <c r="D506" s="12"/>
      <c r="E506" s="12"/>
    </row>
    <row r="507" spans="2:5">
      <c r="B507" s="16"/>
      <c r="C507" s="51" t="s">
        <v>530</v>
      </c>
      <c r="D507" s="12"/>
      <c r="E507" s="12"/>
    </row>
    <row r="508" spans="2:5">
      <c r="B508" s="16"/>
      <c r="C508" s="51" t="s">
        <v>531</v>
      </c>
      <c r="D508" s="12"/>
      <c r="E508" s="12"/>
    </row>
    <row r="509" spans="2:5">
      <c r="B509" s="52">
        <v>33</v>
      </c>
      <c r="C509" s="53" t="s">
        <v>32</v>
      </c>
      <c r="D509" s="54">
        <f t="shared" ref="D509:E509" si="30">SUM(D510:D538)</f>
        <v>0</v>
      </c>
      <c r="E509" s="54">
        <f t="shared" si="30"/>
        <v>0</v>
      </c>
    </row>
    <row r="510" spans="2:5">
      <c r="B510" s="16"/>
      <c r="C510" s="51" t="s">
        <v>532</v>
      </c>
      <c r="D510" s="12"/>
      <c r="E510" s="12"/>
    </row>
    <row r="511" spans="2:5">
      <c r="B511" s="16"/>
      <c r="C511" s="51" t="s">
        <v>533</v>
      </c>
      <c r="D511" s="12"/>
      <c r="E511" s="12"/>
    </row>
    <row r="512" spans="2:5">
      <c r="B512" s="16"/>
      <c r="C512" s="51" t="s">
        <v>534</v>
      </c>
      <c r="D512" s="12"/>
      <c r="E512" s="12"/>
    </row>
    <row r="513" spans="2:5">
      <c r="B513" s="16"/>
      <c r="C513" s="51" t="s">
        <v>535</v>
      </c>
      <c r="D513" s="12"/>
      <c r="E513" s="12"/>
    </row>
    <row r="514" spans="2:5">
      <c r="B514" s="16"/>
      <c r="C514" s="51" t="s">
        <v>536</v>
      </c>
      <c r="D514" s="12"/>
      <c r="E514" s="12"/>
    </row>
    <row r="515" spans="2:5">
      <c r="B515" s="16"/>
      <c r="C515" s="51" t="s">
        <v>537</v>
      </c>
      <c r="D515" s="12"/>
      <c r="E515" s="12"/>
    </row>
    <row r="516" spans="2:5">
      <c r="B516" s="16"/>
      <c r="C516" s="51" t="s">
        <v>538</v>
      </c>
      <c r="D516" s="12"/>
      <c r="E516" s="12"/>
    </row>
    <row r="517" spans="2:5">
      <c r="B517" s="16"/>
      <c r="C517" s="51" t="s">
        <v>539</v>
      </c>
      <c r="D517" s="12"/>
      <c r="E517" s="12"/>
    </row>
    <row r="518" spans="2:5">
      <c r="B518" s="16"/>
      <c r="C518" s="51" t="s">
        <v>540</v>
      </c>
      <c r="D518" s="12"/>
      <c r="E518" s="12"/>
    </row>
    <row r="519" spans="2:5">
      <c r="B519" s="16"/>
      <c r="C519" s="51" t="s">
        <v>541</v>
      </c>
      <c r="D519" s="12"/>
      <c r="E519" s="12"/>
    </row>
    <row r="520" spans="2:5">
      <c r="B520" s="16"/>
      <c r="C520" s="51" t="s">
        <v>542</v>
      </c>
      <c r="D520" s="12"/>
      <c r="E520" s="12"/>
    </row>
    <row r="521" spans="2:5">
      <c r="B521" s="16"/>
      <c r="C521" s="51" t="s">
        <v>543</v>
      </c>
      <c r="D521" s="12"/>
      <c r="E521" s="12"/>
    </row>
    <row r="522" spans="2:5">
      <c r="B522" s="16"/>
      <c r="C522" s="51" t="s">
        <v>544</v>
      </c>
      <c r="D522" s="12"/>
      <c r="E522" s="12"/>
    </row>
    <row r="523" spans="2:5">
      <c r="B523" s="16"/>
      <c r="C523" s="51" t="s">
        <v>545</v>
      </c>
      <c r="D523" s="12"/>
      <c r="E523" s="12"/>
    </row>
    <row r="524" spans="2:5">
      <c r="B524" s="16"/>
      <c r="C524" s="51" t="s">
        <v>546</v>
      </c>
      <c r="D524" s="12"/>
      <c r="E524" s="12"/>
    </row>
    <row r="525" spans="2:5">
      <c r="B525" s="16"/>
      <c r="C525" s="51" t="s">
        <v>547</v>
      </c>
      <c r="D525" s="12"/>
      <c r="E525" s="12"/>
    </row>
    <row r="526" spans="2:5">
      <c r="B526" s="16"/>
      <c r="C526" s="51" t="s">
        <v>548</v>
      </c>
      <c r="D526" s="12"/>
      <c r="E526" s="12"/>
    </row>
    <row r="527" spans="2:5">
      <c r="B527" s="16"/>
      <c r="C527" s="51" t="s">
        <v>549</v>
      </c>
      <c r="D527" s="12"/>
      <c r="E527" s="12"/>
    </row>
    <row r="528" spans="2:5">
      <c r="B528" s="16"/>
      <c r="C528" s="51" t="s">
        <v>550</v>
      </c>
      <c r="D528" s="12"/>
      <c r="E528" s="12"/>
    </row>
    <row r="529" spans="2:5">
      <c r="B529" s="16"/>
      <c r="C529" s="51" t="s">
        <v>551</v>
      </c>
      <c r="D529" s="12"/>
      <c r="E529" s="12"/>
    </row>
    <row r="530" spans="2:5">
      <c r="B530" s="16"/>
      <c r="C530" s="51" t="s">
        <v>552</v>
      </c>
      <c r="D530" s="12"/>
      <c r="E530" s="12"/>
    </row>
    <row r="531" spans="2:5">
      <c r="B531" s="16"/>
      <c r="C531" s="51" t="s">
        <v>553</v>
      </c>
      <c r="D531" s="12"/>
      <c r="E531" s="12"/>
    </row>
    <row r="532" spans="2:5">
      <c r="B532" s="16"/>
      <c r="C532" s="51" t="s">
        <v>554</v>
      </c>
      <c r="D532" s="12"/>
      <c r="E532" s="12"/>
    </row>
    <row r="533" spans="2:5">
      <c r="B533" s="16"/>
      <c r="C533" s="51" t="s">
        <v>555</v>
      </c>
      <c r="D533" s="12"/>
      <c r="E533" s="12"/>
    </row>
    <row r="534" spans="2:5">
      <c r="B534" s="16"/>
      <c r="C534" s="51" t="s">
        <v>556</v>
      </c>
      <c r="D534" s="12"/>
      <c r="E534" s="12"/>
    </row>
    <row r="535" spans="2:5">
      <c r="B535" s="16"/>
      <c r="C535" s="51" t="s">
        <v>557</v>
      </c>
      <c r="D535" s="12"/>
      <c r="E535" s="12"/>
    </row>
    <row r="536" spans="2:5">
      <c r="B536" s="16"/>
      <c r="C536" s="51" t="s">
        <v>558</v>
      </c>
      <c r="D536" s="12"/>
      <c r="E536" s="12"/>
    </row>
    <row r="537" spans="2:5">
      <c r="B537" s="16"/>
      <c r="C537" s="51" t="s">
        <v>559</v>
      </c>
      <c r="D537" s="12"/>
      <c r="E537" s="12"/>
    </row>
    <row r="538" spans="2:5">
      <c r="B538" s="16"/>
      <c r="C538" s="51" t="s">
        <v>560</v>
      </c>
      <c r="D538" s="12"/>
      <c r="E538" s="12"/>
    </row>
    <row r="539" spans="2:5">
      <c r="B539" s="52">
        <v>34</v>
      </c>
      <c r="C539" s="53" t="s">
        <v>33</v>
      </c>
      <c r="D539" s="54">
        <f>SUM(D540:D549)</f>
        <v>0</v>
      </c>
      <c r="E539" s="54">
        <f>SUM(E540:E549)</f>
        <v>0</v>
      </c>
    </row>
    <row r="540" spans="2:5">
      <c r="B540" s="16"/>
      <c r="C540" s="51" t="s">
        <v>561</v>
      </c>
      <c r="D540" s="12"/>
      <c r="E540" s="12"/>
    </row>
    <row r="541" spans="2:5">
      <c r="B541" s="16"/>
      <c r="C541" s="51" t="s">
        <v>562</v>
      </c>
      <c r="D541" s="12"/>
      <c r="E541" s="12"/>
    </row>
    <row r="542" spans="2:5">
      <c r="B542" s="16"/>
      <c r="C542" s="51" t="s">
        <v>563</v>
      </c>
      <c r="D542" s="12"/>
      <c r="E542" s="12"/>
    </row>
    <row r="543" spans="2:5">
      <c r="B543" s="16"/>
      <c r="C543" s="51" t="s">
        <v>564</v>
      </c>
      <c r="D543" s="12"/>
      <c r="E543" s="12"/>
    </row>
    <row r="544" spans="2:5">
      <c r="B544" s="16"/>
      <c r="C544" s="51" t="s">
        <v>565</v>
      </c>
      <c r="D544" s="12"/>
      <c r="E544" s="12"/>
    </row>
    <row r="545" spans="2:5">
      <c r="B545" s="16"/>
      <c r="C545" s="51" t="s">
        <v>566</v>
      </c>
      <c r="D545" s="12"/>
      <c r="E545" s="12"/>
    </row>
    <row r="546" spans="2:5">
      <c r="B546" s="16"/>
      <c r="C546" s="51" t="s">
        <v>567</v>
      </c>
      <c r="D546" s="12"/>
      <c r="E546" s="12"/>
    </row>
    <row r="547" spans="2:5">
      <c r="B547" s="16"/>
      <c r="C547" s="51" t="s">
        <v>568</v>
      </c>
      <c r="D547" s="12"/>
      <c r="E547" s="12"/>
    </row>
    <row r="548" spans="2:5">
      <c r="B548" s="16"/>
      <c r="C548" s="51" t="s">
        <v>578</v>
      </c>
      <c r="D548" s="12"/>
      <c r="E548" s="12"/>
    </row>
    <row r="549" spans="2:5">
      <c r="B549" s="16"/>
      <c r="C549" s="51" t="s">
        <v>572</v>
      </c>
      <c r="D549" s="12"/>
      <c r="E549" s="12"/>
    </row>
  </sheetData>
  <mergeCells count="1">
    <mergeCell ref="D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E549"/>
  <sheetViews>
    <sheetView zoomScale="120" zoomScaleNormal="120" workbookViewId="0">
      <pane xSplit="3" ySplit="4" topLeftCell="D504" activePane="bottomRight" state="frozen"/>
      <selection pane="topRight" activeCell="D1" sqref="D1"/>
      <selection pane="bottomLeft" activeCell="A5" sqref="A5"/>
      <selection pane="bottomRight" activeCell="E549" sqref="E549"/>
    </sheetView>
  </sheetViews>
  <sheetFormatPr defaultRowHeight="15"/>
  <cols>
    <col min="2" max="2" width="6.5703125" customWidth="1"/>
    <col min="3" max="3" width="42.28515625" bestFit="1" customWidth="1"/>
  </cols>
  <sheetData>
    <row r="1" spans="2:5" ht="15" customHeight="1"/>
    <row r="3" spans="2:5" ht="15" customHeight="1">
      <c r="B3" s="13" t="s">
        <v>34</v>
      </c>
      <c r="C3" s="14" t="s">
        <v>35</v>
      </c>
      <c r="D3" s="80" t="s">
        <v>569</v>
      </c>
      <c r="E3" s="81"/>
    </row>
    <row r="4" spans="2:5" ht="15" customHeight="1">
      <c r="B4" s="13"/>
      <c r="C4" s="14"/>
      <c r="D4" s="12" t="s">
        <v>38</v>
      </c>
      <c r="E4" s="12" t="s">
        <v>39</v>
      </c>
    </row>
    <row r="5" spans="2:5" ht="15" customHeight="1">
      <c r="B5" s="52">
        <v>1</v>
      </c>
      <c r="C5" s="53" t="s">
        <v>0</v>
      </c>
      <c r="D5" s="54">
        <f t="shared" ref="D5:E5" si="0">SUM(D6:D28)</f>
        <v>0</v>
      </c>
      <c r="E5" s="54">
        <f t="shared" si="0"/>
        <v>0</v>
      </c>
    </row>
    <row r="6" spans="2:5">
      <c r="B6" s="16"/>
      <c r="C6" s="51" t="s">
        <v>60</v>
      </c>
      <c r="D6" s="12"/>
      <c r="E6" s="12"/>
    </row>
    <row r="7" spans="2:5" ht="15" customHeight="1">
      <c r="B7" s="16"/>
      <c r="C7" s="51" t="s">
        <v>61</v>
      </c>
      <c r="D7" s="12"/>
      <c r="E7" s="12"/>
    </row>
    <row r="8" spans="2:5" ht="15" customHeight="1">
      <c r="B8" s="16"/>
      <c r="C8" s="51" t="s">
        <v>62</v>
      </c>
      <c r="D8" s="12"/>
      <c r="E8" s="12"/>
    </row>
    <row r="9" spans="2:5" ht="15" customHeight="1">
      <c r="B9" s="16"/>
      <c r="C9" s="51" t="s">
        <v>63</v>
      </c>
      <c r="D9" s="12"/>
      <c r="E9" s="12"/>
    </row>
    <row r="10" spans="2:5">
      <c r="B10" s="16"/>
      <c r="C10" s="51" t="s">
        <v>64</v>
      </c>
      <c r="D10" s="12"/>
      <c r="E10" s="12"/>
    </row>
    <row r="11" spans="2:5" ht="15" customHeight="1">
      <c r="B11" s="16"/>
      <c r="C11" s="51" t="s">
        <v>65</v>
      </c>
      <c r="D11" s="12"/>
      <c r="E11" s="12"/>
    </row>
    <row r="12" spans="2:5" ht="15" customHeight="1">
      <c r="B12" s="16"/>
      <c r="C12" s="51" t="s">
        <v>66</v>
      </c>
      <c r="D12" s="12"/>
      <c r="E12" s="12"/>
    </row>
    <row r="13" spans="2:5" ht="15" customHeight="1">
      <c r="B13" s="16"/>
      <c r="C13" s="51" t="s">
        <v>67</v>
      </c>
      <c r="D13" s="12"/>
      <c r="E13" s="12"/>
    </row>
    <row r="14" spans="2:5" ht="15" customHeight="1">
      <c r="B14" s="16"/>
      <c r="C14" s="51" t="s">
        <v>68</v>
      </c>
      <c r="D14" s="12"/>
      <c r="E14" s="12"/>
    </row>
    <row r="15" spans="2:5" ht="15" customHeight="1">
      <c r="B15" s="16"/>
      <c r="C15" s="51" t="s">
        <v>69</v>
      </c>
      <c r="D15" s="12"/>
      <c r="E15" s="12"/>
    </row>
    <row r="16" spans="2:5" ht="15" customHeight="1">
      <c r="B16" s="16"/>
      <c r="C16" s="51" t="s">
        <v>70</v>
      </c>
      <c r="D16" s="12"/>
      <c r="E16" s="12"/>
    </row>
    <row r="17" spans="2:5" ht="15" customHeight="1">
      <c r="B17" s="16"/>
      <c r="C17" s="51" t="s">
        <v>71</v>
      </c>
      <c r="D17" s="12"/>
      <c r="E17" s="12"/>
    </row>
    <row r="18" spans="2:5" ht="15" customHeight="1">
      <c r="B18" s="16"/>
      <c r="C18" s="51" t="s">
        <v>72</v>
      </c>
      <c r="D18" s="12"/>
      <c r="E18" s="12"/>
    </row>
    <row r="19" spans="2:5">
      <c r="B19" s="16"/>
      <c r="C19" s="51" t="s">
        <v>73</v>
      </c>
      <c r="D19" s="12"/>
      <c r="E19" s="12"/>
    </row>
    <row r="20" spans="2:5">
      <c r="B20" s="16"/>
      <c r="C20" s="51" t="s">
        <v>74</v>
      </c>
      <c r="D20" s="12"/>
      <c r="E20" s="12"/>
    </row>
    <row r="21" spans="2:5" ht="15" customHeight="1">
      <c r="B21" s="16"/>
      <c r="C21" s="51" t="s">
        <v>75</v>
      </c>
      <c r="D21" s="12"/>
      <c r="E21" s="12"/>
    </row>
    <row r="22" spans="2:5">
      <c r="B22" s="16"/>
      <c r="C22" s="51" t="s">
        <v>76</v>
      </c>
      <c r="D22" s="12"/>
      <c r="E22" s="12"/>
    </row>
    <row r="23" spans="2:5">
      <c r="B23" s="16"/>
      <c r="C23" s="51" t="s">
        <v>77</v>
      </c>
      <c r="D23" s="12"/>
      <c r="E23" s="12"/>
    </row>
    <row r="24" spans="2:5" ht="15" customHeight="1">
      <c r="B24" s="16"/>
      <c r="C24" s="51" t="s">
        <v>78</v>
      </c>
      <c r="D24" s="12"/>
      <c r="E24" s="12"/>
    </row>
    <row r="25" spans="2:5">
      <c r="B25" s="16"/>
      <c r="C25" s="51" t="s">
        <v>79</v>
      </c>
      <c r="D25" s="12"/>
      <c r="E25" s="12"/>
    </row>
    <row r="26" spans="2:5" ht="15" customHeight="1">
      <c r="B26" s="16"/>
      <c r="C26" s="51" t="s">
        <v>80</v>
      </c>
      <c r="D26" s="12"/>
      <c r="E26" s="12"/>
    </row>
    <row r="27" spans="2:5" ht="15" customHeight="1">
      <c r="B27" s="16"/>
      <c r="C27" s="51" t="s">
        <v>81</v>
      </c>
      <c r="D27" s="12"/>
      <c r="E27" s="12"/>
    </row>
    <row r="28" spans="2:5">
      <c r="B28" s="16"/>
      <c r="C28" s="51" t="s">
        <v>82</v>
      </c>
      <c r="D28" s="12"/>
      <c r="E28" s="12"/>
    </row>
    <row r="29" spans="2:5">
      <c r="B29" s="52">
        <v>2</v>
      </c>
      <c r="C29" s="53" t="s">
        <v>1</v>
      </c>
      <c r="D29" s="54">
        <f t="shared" ref="D29:E29" si="1">SUM(D30:D62)</f>
        <v>0</v>
      </c>
      <c r="E29" s="54">
        <f t="shared" si="1"/>
        <v>0</v>
      </c>
    </row>
    <row r="30" spans="2:5" ht="15" customHeight="1">
      <c r="B30" s="16"/>
      <c r="C30" s="17" t="s">
        <v>83</v>
      </c>
      <c r="D30" s="12"/>
      <c r="E30" s="12"/>
    </row>
    <row r="31" spans="2:5">
      <c r="B31" s="16"/>
      <c r="C31" s="17" t="s">
        <v>84</v>
      </c>
      <c r="D31" s="12"/>
      <c r="E31" s="12"/>
    </row>
    <row r="32" spans="2:5">
      <c r="B32" s="16"/>
      <c r="C32" s="17" t="s">
        <v>85</v>
      </c>
      <c r="D32" s="12"/>
      <c r="E32" s="12"/>
    </row>
    <row r="33" spans="2:5" ht="15" customHeight="1">
      <c r="B33" s="16"/>
      <c r="C33" s="17" t="s">
        <v>86</v>
      </c>
      <c r="D33" s="12"/>
      <c r="E33" s="12"/>
    </row>
    <row r="34" spans="2:5" ht="15" customHeight="1">
      <c r="B34" s="16"/>
      <c r="C34" s="17" t="s">
        <v>87</v>
      </c>
      <c r="D34" s="12"/>
      <c r="E34" s="12"/>
    </row>
    <row r="35" spans="2:5" ht="15" customHeight="1">
      <c r="B35" s="16"/>
      <c r="C35" s="17" t="s">
        <v>88</v>
      </c>
      <c r="D35" s="12"/>
      <c r="E35" s="12"/>
    </row>
    <row r="36" spans="2:5">
      <c r="B36" s="16"/>
      <c r="C36" s="17" t="s">
        <v>89</v>
      </c>
      <c r="D36" s="12"/>
      <c r="E36" s="12"/>
    </row>
    <row r="37" spans="2:5">
      <c r="B37" s="16"/>
      <c r="C37" s="17" t="s">
        <v>90</v>
      </c>
      <c r="D37" s="12"/>
      <c r="E37" s="12"/>
    </row>
    <row r="38" spans="2:5" ht="15" customHeight="1">
      <c r="B38" s="16"/>
      <c r="C38" s="17" t="s">
        <v>91</v>
      </c>
      <c r="D38" s="12"/>
      <c r="E38" s="12"/>
    </row>
    <row r="39" spans="2:5">
      <c r="B39" s="16"/>
      <c r="C39" s="17" t="s">
        <v>92</v>
      </c>
      <c r="D39" s="12"/>
      <c r="E39" s="12"/>
    </row>
    <row r="40" spans="2:5">
      <c r="B40" s="16"/>
      <c r="C40" s="17" t="s">
        <v>93</v>
      </c>
      <c r="D40" s="12"/>
      <c r="E40" s="12"/>
    </row>
    <row r="41" spans="2:5">
      <c r="B41" s="16"/>
      <c r="C41" s="17" t="s">
        <v>94</v>
      </c>
      <c r="D41" s="12"/>
      <c r="E41" s="12"/>
    </row>
    <row r="42" spans="2:5">
      <c r="B42" s="16"/>
      <c r="C42" s="17" t="s">
        <v>95</v>
      </c>
      <c r="D42" s="12"/>
      <c r="E42" s="12"/>
    </row>
    <row r="43" spans="2:5">
      <c r="B43" s="16"/>
      <c r="C43" s="17" t="s">
        <v>96</v>
      </c>
      <c r="D43" s="12"/>
      <c r="E43" s="12"/>
    </row>
    <row r="44" spans="2:5">
      <c r="B44" s="16"/>
      <c r="C44" s="17" t="s">
        <v>97</v>
      </c>
      <c r="D44" s="12"/>
      <c r="E44" s="12"/>
    </row>
    <row r="45" spans="2:5">
      <c r="B45" s="16"/>
      <c r="C45" s="17" t="s">
        <v>98</v>
      </c>
      <c r="D45" s="12"/>
      <c r="E45" s="12"/>
    </row>
    <row r="46" spans="2:5">
      <c r="B46" s="16"/>
      <c r="C46" s="17" t="s">
        <v>99</v>
      </c>
      <c r="D46" s="12"/>
      <c r="E46" s="12"/>
    </row>
    <row r="47" spans="2:5">
      <c r="B47" s="16"/>
      <c r="C47" s="17" t="s">
        <v>100</v>
      </c>
      <c r="D47" s="12"/>
      <c r="E47" s="12"/>
    </row>
    <row r="48" spans="2:5">
      <c r="B48" s="16"/>
      <c r="C48" s="17" t="s">
        <v>101</v>
      </c>
      <c r="D48" s="12"/>
      <c r="E48" s="12"/>
    </row>
    <row r="49" spans="2:5">
      <c r="B49" s="16"/>
      <c r="C49" s="17" t="s">
        <v>102</v>
      </c>
      <c r="D49" s="12"/>
      <c r="E49" s="12"/>
    </row>
    <row r="50" spans="2:5">
      <c r="B50" s="16"/>
      <c r="C50" s="17" t="s">
        <v>103</v>
      </c>
      <c r="D50" s="12"/>
      <c r="E50" s="12"/>
    </row>
    <row r="51" spans="2:5">
      <c r="B51" s="16"/>
      <c r="C51" s="17" t="s">
        <v>104</v>
      </c>
      <c r="D51" s="12"/>
      <c r="E51" s="12"/>
    </row>
    <row r="52" spans="2:5">
      <c r="B52" s="16"/>
      <c r="C52" s="17" t="s">
        <v>105</v>
      </c>
      <c r="D52" s="12"/>
      <c r="E52" s="12"/>
    </row>
    <row r="53" spans="2:5">
      <c r="B53" s="16"/>
      <c r="C53" s="17" t="s">
        <v>106</v>
      </c>
      <c r="D53" s="12"/>
      <c r="E53" s="12"/>
    </row>
    <row r="54" spans="2:5">
      <c r="B54" s="16"/>
      <c r="C54" s="17" t="s">
        <v>107</v>
      </c>
      <c r="D54" s="12"/>
      <c r="E54" s="12"/>
    </row>
    <row r="55" spans="2:5">
      <c r="B55" s="16"/>
      <c r="C55" s="17" t="s">
        <v>108</v>
      </c>
      <c r="D55" s="12"/>
      <c r="E55" s="12"/>
    </row>
    <row r="56" spans="2:5">
      <c r="B56" s="16"/>
      <c r="C56" s="17" t="s">
        <v>109</v>
      </c>
      <c r="D56" s="12"/>
      <c r="E56" s="12"/>
    </row>
    <row r="57" spans="2:5">
      <c r="B57" s="16"/>
      <c r="C57" s="17" t="s">
        <v>110</v>
      </c>
      <c r="D57" s="12"/>
      <c r="E57" s="12"/>
    </row>
    <row r="58" spans="2:5">
      <c r="B58" s="16"/>
      <c r="C58" s="17" t="s">
        <v>111</v>
      </c>
      <c r="D58" s="12"/>
      <c r="E58" s="12"/>
    </row>
    <row r="59" spans="2:5">
      <c r="B59" s="16"/>
      <c r="C59" s="17" t="s">
        <v>112</v>
      </c>
      <c r="D59" s="12"/>
      <c r="E59" s="12"/>
    </row>
    <row r="60" spans="2:5">
      <c r="B60" s="16"/>
      <c r="C60" s="17" t="s">
        <v>113</v>
      </c>
      <c r="D60" s="12"/>
      <c r="E60" s="12"/>
    </row>
    <row r="61" spans="2:5">
      <c r="B61" s="16"/>
      <c r="C61" s="17" t="s">
        <v>114</v>
      </c>
      <c r="D61" s="12"/>
      <c r="E61" s="12"/>
    </row>
    <row r="62" spans="2:5">
      <c r="B62" s="16"/>
      <c r="C62" s="17" t="s">
        <v>115</v>
      </c>
      <c r="D62" s="12"/>
      <c r="E62" s="12"/>
    </row>
    <row r="63" spans="2:5">
      <c r="B63" s="52">
        <v>3</v>
      </c>
      <c r="C63" s="53" t="s">
        <v>2</v>
      </c>
      <c r="D63" s="54">
        <f t="shared" ref="D63:E63" si="2">SUM(D64:D82)</f>
        <v>0</v>
      </c>
      <c r="E63" s="54">
        <f t="shared" si="2"/>
        <v>0</v>
      </c>
    </row>
    <row r="64" spans="2:5">
      <c r="B64" s="16"/>
      <c r="C64" s="51" t="s">
        <v>116</v>
      </c>
      <c r="D64" s="12"/>
      <c r="E64" s="12"/>
    </row>
    <row r="65" spans="2:5">
      <c r="B65" s="16"/>
      <c r="C65" s="51" t="s">
        <v>117</v>
      </c>
      <c r="D65" s="12"/>
      <c r="E65" s="12"/>
    </row>
    <row r="66" spans="2:5">
      <c r="B66" s="16"/>
      <c r="C66" s="51" t="s">
        <v>118</v>
      </c>
      <c r="D66" s="12"/>
      <c r="E66" s="12"/>
    </row>
    <row r="67" spans="2:5">
      <c r="B67" s="16"/>
      <c r="C67" s="17" t="s">
        <v>119</v>
      </c>
      <c r="D67" s="12"/>
      <c r="E67" s="12"/>
    </row>
    <row r="68" spans="2:5">
      <c r="B68" s="16"/>
      <c r="C68" s="51" t="s">
        <v>120</v>
      </c>
      <c r="D68" s="12"/>
      <c r="E68" s="12"/>
    </row>
    <row r="69" spans="2:5">
      <c r="B69" s="16"/>
      <c r="C69" s="51" t="s">
        <v>121</v>
      </c>
      <c r="D69" s="12"/>
      <c r="E69" s="12"/>
    </row>
    <row r="70" spans="2:5">
      <c r="B70" s="16"/>
      <c r="C70" s="17" t="s">
        <v>122</v>
      </c>
      <c r="D70" s="12"/>
      <c r="E70" s="12"/>
    </row>
    <row r="71" spans="2:5">
      <c r="B71" s="16"/>
      <c r="C71" s="17" t="s">
        <v>123</v>
      </c>
      <c r="D71" s="12"/>
      <c r="E71" s="12"/>
    </row>
    <row r="72" spans="2:5">
      <c r="B72" s="16"/>
      <c r="C72" s="51" t="s">
        <v>124</v>
      </c>
      <c r="D72" s="12"/>
      <c r="E72" s="12"/>
    </row>
    <row r="73" spans="2:5">
      <c r="B73" s="16"/>
      <c r="C73" s="51" t="s">
        <v>125</v>
      </c>
      <c r="D73" s="12"/>
      <c r="E73" s="12"/>
    </row>
    <row r="74" spans="2:5">
      <c r="B74" s="16"/>
      <c r="C74" s="51" t="s">
        <v>126</v>
      </c>
      <c r="D74" s="12"/>
      <c r="E74" s="12"/>
    </row>
    <row r="75" spans="2:5">
      <c r="B75" s="16"/>
      <c r="C75" s="51" t="s">
        <v>127</v>
      </c>
      <c r="D75" s="12"/>
      <c r="E75" s="12"/>
    </row>
    <row r="76" spans="2:5">
      <c r="B76" s="16"/>
      <c r="C76" s="51" t="s">
        <v>128</v>
      </c>
      <c r="D76" s="12"/>
      <c r="E76" s="12"/>
    </row>
    <row r="77" spans="2:5">
      <c r="B77" s="16"/>
      <c r="C77" s="51" t="s">
        <v>129</v>
      </c>
      <c r="D77" s="12"/>
      <c r="E77" s="12"/>
    </row>
    <row r="78" spans="2:5">
      <c r="B78" s="16"/>
      <c r="C78" s="51" t="s">
        <v>130</v>
      </c>
      <c r="D78" s="12"/>
      <c r="E78" s="12"/>
    </row>
    <row r="79" spans="2:5">
      <c r="B79" s="16"/>
      <c r="C79" s="51" t="s">
        <v>131</v>
      </c>
      <c r="D79" s="12"/>
      <c r="E79" s="12"/>
    </row>
    <row r="80" spans="2:5">
      <c r="B80" s="16"/>
      <c r="C80" s="51" t="s">
        <v>132</v>
      </c>
      <c r="D80" s="12"/>
      <c r="E80" s="12"/>
    </row>
    <row r="81" spans="2:5">
      <c r="B81" s="16"/>
      <c r="C81" s="51" t="s">
        <v>133</v>
      </c>
      <c r="D81" s="12"/>
      <c r="E81" s="12"/>
    </row>
    <row r="82" spans="2:5">
      <c r="B82" s="16"/>
      <c r="C82" s="51" t="s">
        <v>134</v>
      </c>
      <c r="D82" s="12"/>
      <c r="E82" s="12"/>
    </row>
    <row r="83" spans="2:5">
      <c r="B83" s="52">
        <v>4</v>
      </c>
      <c r="C83" s="53" t="s">
        <v>3</v>
      </c>
      <c r="D83" s="54">
        <f t="shared" ref="D83:E83" si="3">SUM(D84:D95)</f>
        <v>0</v>
      </c>
      <c r="E83" s="54">
        <f t="shared" si="3"/>
        <v>0</v>
      </c>
    </row>
    <row r="84" spans="2:5">
      <c r="B84" s="16"/>
      <c r="C84" s="51" t="s">
        <v>135</v>
      </c>
      <c r="D84" s="12"/>
      <c r="E84" s="12"/>
    </row>
    <row r="85" spans="2:5">
      <c r="B85" s="16"/>
      <c r="C85" s="51" t="s">
        <v>136</v>
      </c>
      <c r="D85" s="12"/>
      <c r="E85" s="12"/>
    </row>
    <row r="86" spans="2:5">
      <c r="B86" s="16"/>
      <c r="C86" s="51" t="s">
        <v>137</v>
      </c>
      <c r="D86" s="12"/>
      <c r="E86" s="12"/>
    </row>
    <row r="87" spans="2:5">
      <c r="B87" s="16"/>
      <c r="C87" s="51" t="s">
        <v>138</v>
      </c>
      <c r="D87" s="12"/>
      <c r="E87" s="12"/>
    </row>
    <row r="88" spans="2:5">
      <c r="B88" s="16"/>
      <c r="C88" s="51" t="s">
        <v>139</v>
      </c>
      <c r="D88" s="12"/>
      <c r="E88" s="12"/>
    </row>
    <row r="89" spans="2:5">
      <c r="B89" s="16"/>
      <c r="C89" s="51" t="s">
        <v>140</v>
      </c>
      <c r="D89" s="12"/>
      <c r="E89" s="12"/>
    </row>
    <row r="90" spans="2:5">
      <c r="B90" s="16"/>
      <c r="C90" s="51" t="s">
        <v>141</v>
      </c>
      <c r="D90" s="12"/>
      <c r="E90" s="12"/>
    </row>
    <row r="91" spans="2:5">
      <c r="B91" s="16"/>
      <c r="C91" s="51" t="s">
        <v>142</v>
      </c>
      <c r="D91" s="12"/>
      <c r="E91" s="12"/>
    </row>
    <row r="92" spans="2:5">
      <c r="B92" s="16"/>
      <c r="C92" s="51" t="s">
        <v>143</v>
      </c>
      <c r="D92" s="12"/>
      <c r="E92" s="12"/>
    </row>
    <row r="93" spans="2:5">
      <c r="B93" s="16"/>
      <c r="C93" s="51" t="s">
        <v>144</v>
      </c>
      <c r="D93" s="12"/>
      <c r="E93" s="12"/>
    </row>
    <row r="94" spans="2:5">
      <c r="B94" s="16"/>
      <c r="C94" s="51" t="s">
        <v>145</v>
      </c>
      <c r="D94" s="12"/>
      <c r="E94" s="12"/>
    </row>
    <row r="95" spans="2:5">
      <c r="B95" s="16"/>
      <c r="C95" s="51" t="s">
        <v>146</v>
      </c>
      <c r="D95" s="12"/>
      <c r="E95" s="12"/>
    </row>
    <row r="96" spans="2:5">
      <c r="B96" s="52">
        <v>5</v>
      </c>
      <c r="C96" s="53" t="s">
        <v>4</v>
      </c>
      <c r="D96" s="54">
        <f t="shared" ref="D96:E96" si="4">SUM(D97:D107)</f>
        <v>0</v>
      </c>
      <c r="E96" s="54">
        <f t="shared" si="4"/>
        <v>0</v>
      </c>
    </row>
    <row r="97" spans="2:5">
      <c r="B97" s="16"/>
      <c r="C97" s="51" t="s">
        <v>147</v>
      </c>
      <c r="D97" s="12"/>
      <c r="E97" s="12"/>
    </row>
    <row r="98" spans="2:5">
      <c r="B98" s="16"/>
      <c r="C98" s="51" t="s">
        <v>148</v>
      </c>
      <c r="D98" s="12"/>
      <c r="E98" s="12"/>
    </row>
    <row r="99" spans="2:5">
      <c r="B99" s="16"/>
      <c r="C99" s="51" t="s">
        <v>149</v>
      </c>
      <c r="D99" s="12"/>
      <c r="E99" s="12"/>
    </row>
    <row r="100" spans="2:5">
      <c r="B100" s="16"/>
      <c r="C100" s="51" t="s">
        <v>150</v>
      </c>
      <c r="D100" s="12"/>
      <c r="E100" s="12"/>
    </row>
    <row r="101" spans="2:5">
      <c r="B101" s="16"/>
      <c r="C101" s="51" t="s">
        <v>151</v>
      </c>
      <c r="D101" s="12"/>
      <c r="E101" s="12"/>
    </row>
    <row r="102" spans="2:5">
      <c r="B102" s="16"/>
      <c r="C102" s="51" t="s">
        <v>152</v>
      </c>
      <c r="D102" s="12"/>
      <c r="E102" s="12"/>
    </row>
    <row r="103" spans="2:5">
      <c r="B103" s="16"/>
      <c r="C103" s="51" t="s">
        <v>153</v>
      </c>
      <c r="D103" s="12"/>
      <c r="E103" s="12"/>
    </row>
    <row r="104" spans="2:5">
      <c r="B104" s="16"/>
      <c r="C104" s="51" t="s">
        <v>154</v>
      </c>
      <c r="D104" s="12"/>
      <c r="E104" s="12"/>
    </row>
    <row r="105" spans="2:5">
      <c r="B105" s="16"/>
      <c r="C105" s="51" t="s">
        <v>155</v>
      </c>
      <c r="D105" s="12"/>
      <c r="E105" s="12"/>
    </row>
    <row r="106" spans="2:5">
      <c r="B106" s="16"/>
      <c r="C106" s="51" t="s">
        <v>156</v>
      </c>
      <c r="D106" s="12"/>
      <c r="E106" s="12"/>
    </row>
    <row r="107" spans="2:5">
      <c r="B107" s="16"/>
      <c r="C107" s="51" t="s">
        <v>157</v>
      </c>
      <c r="D107" s="12"/>
      <c r="E107" s="12"/>
    </row>
    <row r="108" spans="2:5">
      <c r="B108" s="52">
        <v>6</v>
      </c>
      <c r="C108" s="53" t="s">
        <v>5</v>
      </c>
      <c r="D108" s="54">
        <f t="shared" ref="D108:E108" si="5">SUM(D109:D125)</f>
        <v>0</v>
      </c>
      <c r="E108" s="54">
        <f t="shared" si="5"/>
        <v>0</v>
      </c>
    </row>
    <row r="109" spans="2:5">
      <c r="B109" s="16"/>
      <c r="C109" s="51" t="s">
        <v>158</v>
      </c>
      <c r="D109" s="12"/>
      <c r="E109" s="12"/>
    </row>
    <row r="110" spans="2:5">
      <c r="B110" s="16"/>
      <c r="C110" s="51" t="s">
        <v>159</v>
      </c>
      <c r="D110" s="12"/>
      <c r="E110" s="12"/>
    </row>
    <row r="111" spans="2:5">
      <c r="B111" s="16"/>
      <c r="C111" s="51" t="s">
        <v>160</v>
      </c>
      <c r="D111" s="12"/>
      <c r="E111" s="12"/>
    </row>
    <row r="112" spans="2:5">
      <c r="B112" s="16"/>
      <c r="C112" s="51" t="s">
        <v>161</v>
      </c>
      <c r="D112" s="12"/>
      <c r="E112" s="12"/>
    </row>
    <row r="113" spans="2:5">
      <c r="B113" s="16"/>
      <c r="C113" s="51" t="s">
        <v>162</v>
      </c>
      <c r="D113" s="12"/>
      <c r="E113" s="12"/>
    </row>
    <row r="114" spans="2:5">
      <c r="B114" s="16"/>
      <c r="C114" s="51" t="s">
        <v>163</v>
      </c>
      <c r="D114" s="12"/>
      <c r="E114" s="12"/>
    </row>
    <row r="115" spans="2:5">
      <c r="B115" s="16"/>
      <c r="C115" s="51" t="s">
        <v>164</v>
      </c>
      <c r="D115" s="12"/>
      <c r="E115" s="12"/>
    </row>
    <row r="116" spans="2:5">
      <c r="B116" s="16"/>
      <c r="C116" s="51" t="s">
        <v>165</v>
      </c>
      <c r="D116" s="12"/>
      <c r="E116" s="12"/>
    </row>
    <row r="117" spans="2:5">
      <c r="B117" s="16"/>
      <c r="C117" s="51" t="s">
        <v>166</v>
      </c>
      <c r="D117" s="12"/>
      <c r="E117" s="12"/>
    </row>
    <row r="118" spans="2:5">
      <c r="B118" s="16"/>
      <c r="C118" s="51" t="s">
        <v>167</v>
      </c>
      <c r="D118" s="12"/>
      <c r="E118" s="12"/>
    </row>
    <row r="119" spans="2:5">
      <c r="B119" s="16"/>
      <c r="C119" s="51" t="s">
        <v>168</v>
      </c>
      <c r="D119" s="12"/>
      <c r="E119" s="12"/>
    </row>
    <row r="120" spans="2:5">
      <c r="B120" s="16"/>
      <c r="C120" s="51" t="s">
        <v>169</v>
      </c>
      <c r="D120" s="12"/>
      <c r="E120" s="12"/>
    </row>
    <row r="121" spans="2:5">
      <c r="B121" s="16"/>
      <c r="C121" s="51" t="s">
        <v>170</v>
      </c>
      <c r="D121" s="12"/>
      <c r="E121" s="12"/>
    </row>
    <row r="122" spans="2:5">
      <c r="B122" s="16"/>
      <c r="C122" s="51" t="s">
        <v>171</v>
      </c>
      <c r="D122" s="12"/>
      <c r="E122" s="12"/>
    </row>
    <row r="123" spans="2:5">
      <c r="B123" s="16"/>
      <c r="C123" s="51" t="s">
        <v>172</v>
      </c>
      <c r="D123" s="12"/>
      <c r="E123" s="12"/>
    </row>
    <row r="124" spans="2:5">
      <c r="B124" s="16"/>
      <c r="C124" s="51" t="s">
        <v>173</v>
      </c>
      <c r="D124" s="12"/>
      <c r="E124" s="12"/>
    </row>
    <row r="125" spans="2:5">
      <c r="B125" s="16"/>
      <c r="C125" s="51" t="s">
        <v>174</v>
      </c>
      <c r="D125" s="12"/>
      <c r="E125" s="12"/>
    </row>
    <row r="126" spans="2:5">
      <c r="B126" s="52">
        <v>7</v>
      </c>
      <c r="C126" s="53" t="s">
        <v>6</v>
      </c>
      <c r="D126" s="54">
        <f t="shared" ref="D126:E126" si="6">SUM(D127:D136)</f>
        <v>0</v>
      </c>
      <c r="E126" s="54">
        <f t="shared" si="6"/>
        <v>0</v>
      </c>
    </row>
    <row r="127" spans="2:5">
      <c r="B127" s="16"/>
      <c r="C127" s="51" t="s">
        <v>184</v>
      </c>
      <c r="D127" s="12"/>
      <c r="E127" s="12"/>
    </row>
    <row r="128" spans="2:5">
      <c r="B128" s="16"/>
      <c r="C128" s="51" t="s">
        <v>175</v>
      </c>
      <c r="D128" s="12"/>
      <c r="E128" s="12"/>
    </row>
    <row r="129" spans="2:5">
      <c r="B129" s="16"/>
      <c r="C129" s="51" t="s">
        <v>176</v>
      </c>
      <c r="D129" s="12"/>
      <c r="E129" s="12"/>
    </row>
    <row r="130" spans="2:5">
      <c r="B130" s="16"/>
      <c r="C130" s="51" t="s">
        <v>177</v>
      </c>
      <c r="D130" s="12"/>
      <c r="E130" s="12"/>
    </row>
    <row r="131" spans="2:5">
      <c r="B131" s="16"/>
      <c r="C131" s="51" t="s">
        <v>178</v>
      </c>
      <c r="D131" s="12"/>
      <c r="E131" s="12"/>
    </row>
    <row r="132" spans="2:5">
      <c r="B132" s="16"/>
      <c r="C132" s="51" t="s">
        <v>179</v>
      </c>
      <c r="D132" s="12"/>
      <c r="E132" s="12"/>
    </row>
    <row r="133" spans="2:5">
      <c r="B133" s="16"/>
      <c r="C133" s="51" t="s">
        <v>180</v>
      </c>
      <c r="D133" s="12"/>
      <c r="E133" s="12"/>
    </row>
    <row r="134" spans="2:5">
      <c r="B134" s="16"/>
      <c r="C134" s="51" t="s">
        <v>181</v>
      </c>
      <c r="D134" s="12"/>
      <c r="E134" s="12"/>
    </row>
    <row r="135" spans="2:5">
      <c r="B135" s="16"/>
      <c r="C135" s="51" t="s">
        <v>182</v>
      </c>
      <c r="D135" s="12"/>
      <c r="E135" s="12"/>
    </row>
    <row r="136" spans="2:5">
      <c r="B136" s="16"/>
      <c r="C136" s="51" t="s">
        <v>183</v>
      </c>
      <c r="D136" s="12"/>
      <c r="E136" s="12"/>
    </row>
    <row r="137" spans="2:5">
      <c r="B137" s="52">
        <v>8</v>
      </c>
      <c r="C137" s="53" t="s">
        <v>7</v>
      </c>
      <c r="D137" s="54">
        <f t="shared" ref="D137:E137" si="7">SUM(D138:D152)</f>
        <v>0</v>
      </c>
      <c r="E137" s="54">
        <f t="shared" si="7"/>
        <v>0</v>
      </c>
    </row>
    <row r="138" spans="2:5">
      <c r="B138" s="16"/>
      <c r="C138" s="51" t="s">
        <v>185</v>
      </c>
      <c r="D138" s="12"/>
      <c r="E138" s="12"/>
    </row>
    <row r="139" spans="2:5">
      <c r="B139" s="16"/>
      <c r="C139" s="51" t="s">
        <v>186</v>
      </c>
      <c r="D139" s="12"/>
      <c r="E139" s="12"/>
    </row>
    <row r="140" spans="2:5">
      <c r="B140" s="16"/>
      <c r="C140" s="51" t="s">
        <v>187</v>
      </c>
      <c r="D140" s="12"/>
      <c r="E140" s="12"/>
    </row>
    <row r="141" spans="2:5">
      <c r="B141" s="16"/>
      <c r="C141" s="51" t="s">
        <v>188</v>
      </c>
      <c r="D141" s="12"/>
      <c r="E141" s="12"/>
    </row>
    <row r="142" spans="2:5">
      <c r="B142" s="16"/>
      <c r="C142" s="51" t="s">
        <v>189</v>
      </c>
      <c r="D142" s="12"/>
      <c r="E142" s="12"/>
    </row>
    <row r="143" spans="2:5">
      <c r="B143" s="16"/>
      <c r="C143" s="51" t="s">
        <v>190</v>
      </c>
      <c r="D143" s="12"/>
      <c r="E143" s="12"/>
    </row>
    <row r="144" spans="2:5">
      <c r="B144" s="16"/>
      <c r="C144" s="51" t="s">
        <v>191</v>
      </c>
      <c r="D144" s="12"/>
      <c r="E144" s="12"/>
    </row>
    <row r="145" spans="2:5">
      <c r="B145" s="16"/>
      <c r="C145" s="51" t="s">
        <v>192</v>
      </c>
      <c r="D145" s="12"/>
      <c r="E145" s="12"/>
    </row>
    <row r="146" spans="2:5">
      <c r="B146" s="16"/>
      <c r="C146" s="51" t="s">
        <v>193</v>
      </c>
      <c r="D146" s="12"/>
      <c r="E146" s="12"/>
    </row>
    <row r="147" spans="2:5">
      <c r="B147" s="16"/>
      <c r="C147" s="51" t="s">
        <v>194</v>
      </c>
      <c r="D147" s="12"/>
      <c r="E147" s="12"/>
    </row>
    <row r="148" spans="2:5">
      <c r="B148" s="16"/>
      <c r="C148" s="51" t="s">
        <v>195</v>
      </c>
      <c r="D148" s="12"/>
      <c r="E148" s="12"/>
    </row>
    <row r="149" spans="2:5">
      <c r="B149" s="16"/>
      <c r="C149" s="51" t="s">
        <v>196</v>
      </c>
      <c r="D149" s="12"/>
      <c r="E149" s="12"/>
    </row>
    <row r="150" spans="2:5">
      <c r="B150" s="16"/>
      <c r="C150" s="51" t="s">
        <v>197</v>
      </c>
      <c r="D150" s="12"/>
      <c r="E150" s="12"/>
    </row>
    <row r="151" spans="2:5">
      <c r="B151" s="16"/>
      <c r="C151" s="51" t="s">
        <v>198</v>
      </c>
      <c r="D151" s="12"/>
      <c r="E151" s="12"/>
    </row>
    <row r="152" spans="2:5">
      <c r="B152" s="16"/>
      <c r="C152" s="51" t="s">
        <v>199</v>
      </c>
      <c r="D152" s="12"/>
      <c r="E152" s="12"/>
    </row>
    <row r="153" spans="2:5">
      <c r="B153" s="52">
        <v>9</v>
      </c>
      <c r="C153" s="53" t="s">
        <v>8</v>
      </c>
      <c r="D153" s="54">
        <f t="shared" ref="D153:E153" si="8">SUM(D154:D160)</f>
        <v>0</v>
      </c>
      <c r="E153" s="54">
        <f t="shared" si="8"/>
        <v>0</v>
      </c>
    </row>
    <row r="154" spans="2:5">
      <c r="B154" s="16"/>
      <c r="C154" s="51" t="s">
        <v>200</v>
      </c>
      <c r="D154" s="12"/>
      <c r="E154" s="12"/>
    </row>
    <row r="155" spans="2:5">
      <c r="B155" s="16"/>
      <c r="C155" s="51" t="s">
        <v>201</v>
      </c>
      <c r="D155" s="12"/>
      <c r="E155" s="12"/>
    </row>
    <row r="156" spans="2:5">
      <c r="B156" s="16"/>
      <c r="C156" s="51" t="s">
        <v>202</v>
      </c>
      <c r="D156" s="12"/>
      <c r="E156" s="12"/>
    </row>
    <row r="157" spans="2:5">
      <c r="B157" s="16"/>
      <c r="C157" s="51" t="s">
        <v>203</v>
      </c>
      <c r="D157" s="12"/>
      <c r="E157" s="12"/>
    </row>
    <row r="158" spans="2:5">
      <c r="B158" s="16"/>
      <c r="C158" s="51" t="s">
        <v>204</v>
      </c>
      <c r="D158" s="12"/>
      <c r="E158" s="12"/>
    </row>
    <row r="159" spans="2:5">
      <c r="B159" s="16"/>
      <c r="C159" s="51" t="s">
        <v>205</v>
      </c>
      <c r="D159" s="12"/>
      <c r="E159" s="12"/>
    </row>
    <row r="160" spans="2:5">
      <c r="B160" s="16"/>
      <c r="C160" s="51" t="s">
        <v>206</v>
      </c>
      <c r="D160" s="12"/>
      <c r="E160" s="12"/>
    </row>
    <row r="161" spans="2:5">
      <c r="B161" s="52">
        <v>10</v>
      </c>
      <c r="C161" s="53" t="s">
        <v>9</v>
      </c>
      <c r="D161" s="54">
        <f t="shared" ref="D161:E161" si="9">SUM(D162:D168)</f>
        <v>0</v>
      </c>
      <c r="E161" s="54">
        <f t="shared" si="9"/>
        <v>0</v>
      </c>
    </row>
    <row r="162" spans="2:5">
      <c r="B162" s="16"/>
      <c r="C162" s="51" t="s">
        <v>207</v>
      </c>
      <c r="D162" s="12"/>
      <c r="E162" s="12"/>
    </row>
    <row r="163" spans="2:5">
      <c r="B163" s="16"/>
      <c r="C163" s="51" t="s">
        <v>208</v>
      </c>
      <c r="D163" s="12"/>
      <c r="E163" s="12"/>
    </row>
    <row r="164" spans="2:5">
      <c r="B164" s="16"/>
      <c r="C164" s="51" t="s">
        <v>209</v>
      </c>
      <c r="D164" s="12"/>
      <c r="E164" s="12"/>
    </row>
    <row r="165" spans="2:5">
      <c r="B165" s="16"/>
      <c r="C165" s="51" t="s">
        <v>210</v>
      </c>
      <c r="D165" s="12"/>
      <c r="E165" s="12"/>
    </row>
    <row r="166" spans="2:5">
      <c r="B166" s="16"/>
      <c r="C166" s="51" t="s">
        <v>211</v>
      </c>
      <c r="D166" s="12"/>
      <c r="E166" s="12"/>
    </row>
    <row r="167" spans="2:5">
      <c r="B167" s="16"/>
      <c r="C167" s="51" t="s">
        <v>212</v>
      </c>
      <c r="D167" s="12"/>
      <c r="E167" s="12"/>
    </row>
    <row r="168" spans="2:5">
      <c r="B168" s="16"/>
      <c r="C168" s="51" t="s">
        <v>213</v>
      </c>
      <c r="D168" s="12"/>
      <c r="E168" s="12"/>
    </row>
    <row r="169" spans="2:5">
      <c r="B169" s="52">
        <v>11</v>
      </c>
      <c r="C169" s="53" t="s">
        <v>10</v>
      </c>
      <c r="D169" s="54">
        <f t="shared" ref="D169:E169" si="10">SUM(D170:D174)</f>
        <v>0</v>
      </c>
      <c r="E169" s="54">
        <f t="shared" si="10"/>
        <v>0</v>
      </c>
    </row>
    <row r="170" spans="2:5">
      <c r="B170" s="16"/>
      <c r="C170" s="51" t="s">
        <v>214</v>
      </c>
      <c r="D170" s="12"/>
      <c r="E170" s="12"/>
    </row>
    <row r="171" spans="2:5">
      <c r="B171" s="16"/>
      <c r="C171" s="51" t="s">
        <v>215</v>
      </c>
      <c r="D171" s="12"/>
      <c r="E171" s="12"/>
    </row>
    <row r="172" spans="2:5">
      <c r="B172" s="16"/>
      <c r="C172" s="51" t="s">
        <v>216</v>
      </c>
      <c r="D172" s="12"/>
      <c r="E172" s="12"/>
    </row>
    <row r="173" spans="2:5">
      <c r="B173" s="16"/>
      <c r="C173" s="51" t="s">
        <v>217</v>
      </c>
      <c r="D173" s="12"/>
      <c r="E173" s="12"/>
    </row>
    <row r="174" spans="2:5">
      <c r="B174" s="16"/>
      <c r="C174" s="51" t="s">
        <v>218</v>
      </c>
      <c r="D174" s="12"/>
      <c r="E174" s="12"/>
    </row>
    <row r="175" spans="2:5">
      <c r="B175" s="52">
        <v>12</v>
      </c>
      <c r="C175" s="53" t="s">
        <v>11</v>
      </c>
      <c r="D175" s="54">
        <f t="shared" ref="D175:E175" si="11">SUM(D176:D202)</f>
        <v>0</v>
      </c>
      <c r="E175" s="54">
        <f t="shared" si="11"/>
        <v>0</v>
      </c>
    </row>
    <row r="176" spans="2:5">
      <c r="B176" s="16"/>
      <c r="C176" s="51" t="s">
        <v>219</v>
      </c>
      <c r="D176" s="12"/>
      <c r="E176" s="12"/>
    </row>
    <row r="177" spans="2:5">
      <c r="B177" s="16"/>
      <c r="C177" s="51" t="s">
        <v>220</v>
      </c>
      <c r="D177" s="12"/>
      <c r="E177" s="12"/>
    </row>
    <row r="178" spans="2:5">
      <c r="B178" s="16"/>
      <c r="C178" s="51" t="s">
        <v>221</v>
      </c>
      <c r="D178" s="12"/>
      <c r="E178" s="12"/>
    </row>
    <row r="179" spans="2:5">
      <c r="B179" s="16"/>
      <c r="C179" s="51" t="s">
        <v>222</v>
      </c>
      <c r="D179" s="12"/>
      <c r="E179" s="12"/>
    </row>
    <row r="180" spans="2:5">
      <c r="B180" s="16"/>
      <c r="C180" s="51" t="s">
        <v>223</v>
      </c>
      <c r="D180" s="12"/>
      <c r="E180" s="12"/>
    </row>
    <row r="181" spans="2:5">
      <c r="B181" s="16"/>
      <c r="C181" s="51" t="s">
        <v>224</v>
      </c>
      <c r="D181" s="12"/>
      <c r="E181" s="12"/>
    </row>
    <row r="182" spans="2:5">
      <c r="B182" s="16"/>
      <c r="C182" s="51" t="s">
        <v>225</v>
      </c>
      <c r="D182" s="12"/>
      <c r="E182" s="12"/>
    </row>
    <row r="183" spans="2:5">
      <c r="B183" s="16"/>
      <c r="C183" s="51" t="s">
        <v>226</v>
      </c>
      <c r="D183" s="12"/>
      <c r="E183" s="12"/>
    </row>
    <row r="184" spans="2:5">
      <c r="B184" s="16"/>
      <c r="C184" s="51" t="s">
        <v>227</v>
      </c>
      <c r="D184" s="12"/>
      <c r="E184" s="12"/>
    </row>
    <row r="185" spans="2:5">
      <c r="B185" s="16"/>
      <c r="C185" s="51" t="s">
        <v>228</v>
      </c>
      <c r="D185" s="12"/>
      <c r="E185" s="12"/>
    </row>
    <row r="186" spans="2:5">
      <c r="B186" s="16"/>
      <c r="C186" s="51" t="s">
        <v>229</v>
      </c>
      <c r="D186" s="12"/>
      <c r="E186" s="12"/>
    </row>
    <row r="187" spans="2:5">
      <c r="B187" s="16"/>
      <c r="C187" s="51" t="s">
        <v>230</v>
      </c>
      <c r="D187" s="12"/>
      <c r="E187" s="12"/>
    </row>
    <row r="188" spans="2:5">
      <c r="B188" s="16"/>
      <c r="C188" s="51" t="s">
        <v>231</v>
      </c>
      <c r="D188" s="12"/>
      <c r="E188" s="12"/>
    </row>
    <row r="189" spans="2:5">
      <c r="B189" s="16"/>
      <c r="C189" s="51" t="s">
        <v>232</v>
      </c>
      <c r="D189" s="12"/>
      <c r="E189" s="12"/>
    </row>
    <row r="190" spans="2:5">
      <c r="B190" s="16"/>
      <c r="C190" s="51" t="s">
        <v>233</v>
      </c>
      <c r="D190" s="12"/>
      <c r="E190" s="12"/>
    </row>
    <row r="191" spans="2:5">
      <c r="B191" s="16"/>
      <c r="C191" s="51" t="s">
        <v>234</v>
      </c>
      <c r="D191" s="12"/>
      <c r="E191" s="12"/>
    </row>
    <row r="192" spans="2:5">
      <c r="B192" s="16"/>
      <c r="C192" s="51" t="s">
        <v>235</v>
      </c>
      <c r="D192" s="12"/>
      <c r="E192" s="12"/>
    </row>
    <row r="193" spans="2:5">
      <c r="B193" s="16"/>
      <c r="C193" s="51" t="s">
        <v>236</v>
      </c>
      <c r="D193" s="12"/>
      <c r="E193" s="12"/>
    </row>
    <row r="194" spans="2:5">
      <c r="B194" s="16"/>
      <c r="C194" s="51" t="s">
        <v>237</v>
      </c>
      <c r="D194" s="12"/>
      <c r="E194" s="12"/>
    </row>
    <row r="195" spans="2:5">
      <c r="B195" s="16"/>
      <c r="C195" s="51" t="s">
        <v>238</v>
      </c>
      <c r="D195" s="12"/>
      <c r="E195" s="12"/>
    </row>
    <row r="196" spans="2:5">
      <c r="B196" s="16"/>
      <c r="C196" s="51" t="s">
        <v>239</v>
      </c>
      <c r="D196" s="12"/>
      <c r="E196" s="12"/>
    </row>
    <row r="197" spans="2:5">
      <c r="B197" s="16"/>
      <c r="C197" s="51" t="s">
        <v>240</v>
      </c>
      <c r="D197" s="12"/>
      <c r="E197" s="12"/>
    </row>
    <row r="198" spans="2:5">
      <c r="B198" s="16"/>
      <c r="C198" s="51" t="s">
        <v>241</v>
      </c>
      <c r="D198" s="12"/>
      <c r="E198" s="12"/>
    </row>
    <row r="199" spans="2:5">
      <c r="B199" s="16"/>
      <c r="C199" s="51" t="s">
        <v>242</v>
      </c>
      <c r="D199" s="12"/>
      <c r="E199" s="12"/>
    </row>
    <row r="200" spans="2:5">
      <c r="B200" s="16"/>
      <c r="C200" s="51" t="s">
        <v>243</v>
      </c>
      <c r="D200" s="12"/>
      <c r="E200" s="12"/>
    </row>
    <row r="201" spans="2:5">
      <c r="B201" s="16"/>
      <c r="C201" s="51" t="s">
        <v>244</v>
      </c>
      <c r="D201" s="12"/>
      <c r="E201" s="12"/>
    </row>
    <row r="202" spans="2:5">
      <c r="B202" s="16"/>
      <c r="C202" s="51" t="s">
        <v>245</v>
      </c>
      <c r="D202" s="12"/>
      <c r="E202" s="12"/>
    </row>
    <row r="203" spans="2:5">
      <c r="B203" s="52">
        <v>13</v>
      </c>
      <c r="C203" s="53" t="s">
        <v>12</v>
      </c>
      <c r="D203" s="54">
        <f t="shared" ref="D203:E203" si="12">SUM(D204:D238)</f>
        <v>0</v>
      </c>
      <c r="E203" s="54">
        <f t="shared" si="12"/>
        <v>0</v>
      </c>
    </row>
    <row r="204" spans="2:5">
      <c r="B204" s="16"/>
      <c r="C204" s="17" t="s">
        <v>246</v>
      </c>
      <c r="D204" s="12"/>
      <c r="E204" s="12"/>
    </row>
    <row r="205" spans="2:5">
      <c r="B205" s="16"/>
      <c r="C205" s="17" t="s">
        <v>247</v>
      </c>
      <c r="D205" s="12"/>
      <c r="E205" s="12"/>
    </row>
    <row r="206" spans="2:5">
      <c r="B206" s="16"/>
      <c r="C206" s="17" t="s">
        <v>248</v>
      </c>
      <c r="D206" s="12"/>
      <c r="E206" s="12"/>
    </row>
    <row r="207" spans="2:5">
      <c r="B207" s="16"/>
      <c r="C207" s="17" t="s">
        <v>249</v>
      </c>
      <c r="D207" s="12"/>
      <c r="E207" s="12"/>
    </row>
    <row r="208" spans="2:5">
      <c r="B208" s="16"/>
      <c r="C208" s="17" t="s">
        <v>250</v>
      </c>
      <c r="D208" s="12"/>
      <c r="E208" s="12"/>
    </row>
    <row r="209" spans="2:5">
      <c r="B209" s="16"/>
      <c r="C209" s="17" t="s">
        <v>251</v>
      </c>
      <c r="D209" s="12"/>
      <c r="E209" s="12"/>
    </row>
    <row r="210" spans="2:5">
      <c r="B210" s="16"/>
      <c r="C210" s="17" t="s">
        <v>252</v>
      </c>
      <c r="D210" s="12"/>
      <c r="E210" s="12"/>
    </row>
    <row r="211" spans="2:5">
      <c r="B211" s="16"/>
      <c r="C211" s="17" t="s">
        <v>253</v>
      </c>
      <c r="D211" s="12"/>
      <c r="E211" s="12"/>
    </row>
    <row r="212" spans="2:5">
      <c r="B212" s="16"/>
      <c r="C212" s="17" t="s">
        <v>254</v>
      </c>
      <c r="D212" s="12"/>
      <c r="E212" s="12"/>
    </row>
    <row r="213" spans="2:5">
      <c r="B213" s="16"/>
      <c r="C213" s="17" t="s">
        <v>255</v>
      </c>
      <c r="D213" s="12"/>
      <c r="E213" s="12"/>
    </row>
    <row r="214" spans="2:5">
      <c r="B214" s="16"/>
      <c r="C214" s="17" t="s">
        <v>256</v>
      </c>
      <c r="D214" s="12"/>
      <c r="E214" s="12"/>
    </row>
    <row r="215" spans="2:5">
      <c r="B215" s="16"/>
      <c r="C215" s="17" t="s">
        <v>257</v>
      </c>
      <c r="D215" s="12"/>
      <c r="E215" s="12"/>
    </row>
    <row r="216" spans="2:5">
      <c r="B216" s="16"/>
      <c r="C216" s="17" t="s">
        <v>258</v>
      </c>
      <c r="D216" s="12"/>
      <c r="E216" s="12"/>
    </row>
    <row r="217" spans="2:5">
      <c r="B217" s="16"/>
      <c r="C217" s="17" t="s">
        <v>259</v>
      </c>
      <c r="D217" s="12"/>
      <c r="E217" s="12"/>
    </row>
    <row r="218" spans="2:5">
      <c r="B218" s="16"/>
      <c r="C218" s="17" t="s">
        <v>260</v>
      </c>
      <c r="D218" s="12"/>
      <c r="E218" s="12"/>
    </row>
    <row r="219" spans="2:5">
      <c r="B219" s="16"/>
      <c r="C219" s="17" t="s">
        <v>261</v>
      </c>
      <c r="D219" s="12"/>
      <c r="E219" s="12"/>
    </row>
    <row r="220" spans="2:5">
      <c r="B220" s="16"/>
      <c r="C220" s="17" t="s">
        <v>262</v>
      </c>
      <c r="D220" s="12"/>
      <c r="E220" s="12"/>
    </row>
    <row r="221" spans="2:5">
      <c r="B221" s="16"/>
      <c r="C221" s="17" t="s">
        <v>263</v>
      </c>
      <c r="D221" s="12"/>
      <c r="E221" s="12"/>
    </row>
    <row r="222" spans="2:5">
      <c r="B222" s="16"/>
      <c r="C222" s="17" t="s">
        <v>264</v>
      </c>
      <c r="D222" s="12"/>
      <c r="E222" s="12"/>
    </row>
    <row r="223" spans="2:5">
      <c r="B223" s="16"/>
      <c r="C223" s="17" t="s">
        <v>265</v>
      </c>
      <c r="D223" s="12"/>
      <c r="E223" s="12"/>
    </row>
    <row r="224" spans="2:5">
      <c r="B224" s="16"/>
      <c r="C224" s="17" t="s">
        <v>266</v>
      </c>
      <c r="D224" s="12"/>
      <c r="E224" s="12"/>
    </row>
    <row r="225" spans="2:5">
      <c r="B225" s="16"/>
      <c r="C225" s="17" t="s">
        <v>267</v>
      </c>
      <c r="D225" s="12"/>
      <c r="E225" s="12"/>
    </row>
    <row r="226" spans="2:5">
      <c r="B226" s="16"/>
      <c r="C226" s="17" t="s">
        <v>268</v>
      </c>
      <c r="D226" s="12"/>
      <c r="E226" s="12"/>
    </row>
    <row r="227" spans="2:5">
      <c r="B227" s="16"/>
      <c r="C227" s="17" t="s">
        <v>269</v>
      </c>
      <c r="D227" s="12"/>
      <c r="E227" s="12"/>
    </row>
    <row r="228" spans="2:5">
      <c r="B228" s="16"/>
      <c r="C228" s="17" t="s">
        <v>270</v>
      </c>
      <c r="D228" s="12"/>
      <c r="E228" s="12"/>
    </row>
    <row r="229" spans="2:5">
      <c r="B229" s="16"/>
      <c r="C229" s="17" t="s">
        <v>271</v>
      </c>
      <c r="D229" s="12"/>
      <c r="E229" s="12"/>
    </row>
    <row r="230" spans="2:5">
      <c r="B230" s="16"/>
      <c r="C230" s="17" t="s">
        <v>272</v>
      </c>
      <c r="D230" s="12"/>
      <c r="E230" s="12"/>
    </row>
    <row r="231" spans="2:5">
      <c r="B231" s="16"/>
      <c r="C231" s="17" t="s">
        <v>273</v>
      </c>
      <c r="D231" s="12"/>
      <c r="E231" s="12"/>
    </row>
    <row r="232" spans="2:5">
      <c r="B232" s="16"/>
      <c r="C232" s="17" t="s">
        <v>274</v>
      </c>
      <c r="D232" s="12"/>
      <c r="E232" s="12"/>
    </row>
    <row r="233" spans="2:5">
      <c r="B233" s="16"/>
      <c r="C233" s="17" t="s">
        <v>275</v>
      </c>
      <c r="D233" s="12"/>
      <c r="E233" s="12"/>
    </row>
    <row r="234" spans="2:5">
      <c r="B234" s="16"/>
      <c r="C234" s="17" t="s">
        <v>276</v>
      </c>
      <c r="D234" s="12"/>
      <c r="E234" s="12"/>
    </row>
    <row r="235" spans="2:5">
      <c r="B235" s="16"/>
      <c r="C235" s="17" t="s">
        <v>277</v>
      </c>
      <c r="D235" s="12"/>
      <c r="E235" s="12"/>
    </row>
    <row r="236" spans="2:5">
      <c r="B236" s="16"/>
      <c r="C236" s="17" t="s">
        <v>278</v>
      </c>
      <c r="D236" s="12"/>
      <c r="E236" s="12"/>
    </row>
    <row r="237" spans="2:5">
      <c r="B237" s="16"/>
      <c r="C237" s="17" t="s">
        <v>279</v>
      </c>
      <c r="D237" s="12"/>
      <c r="E237" s="12"/>
    </row>
    <row r="238" spans="2:5">
      <c r="B238" s="16"/>
      <c r="C238" s="17" t="s">
        <v>280</v>
      </c>
      <c r="D238" s="12"/>
      <c r="E238" s="12"/>
    </row>
    <row r="239" spans="2:5">
      <c r="B239" s="52">
        <v>14</v>
      </c>
      <c r="C239" s="53" t="s">
        <v>13</v>
      </c>
      <c r="D239" s="54">
        <f t="shared" ref="D239:E239" si="13">SUM(D240:D247)</f>
        <v>0</v>
      </c>
      <c r="E239" s="54">
        <f t="shared" si="13"/>
        <v>0</v>
      </c>
    </row>
    <row r="240" spans="2:5">
      <c r="B240" s="16"/>
      <c r="C240" s="51" t="s">
        <v>281</v>
      </c>
      <c r="D240" s="12"/>
      <c r="E240" s="12"/>
    </row>
    <row r="241" spans="2:5">
      <c r="B241" s="16"/>
      <c r="C241" s="51" t="s">
        <v>282</v>
      </c>
      <c r="D241" s="12"/>
      <c r="E241" s="12"/>
    </row>
    <row r="242" spans="2:5">
      <c r="B242" s="16"/>
      <c r="C242" s="51" t="s">
        <v>283</v>
      </c>
      <c r="D242" s="12"/>
      <c r="E242" s="12"/>
    </row>
    <row r="243" spans="2:5">
      <c r="B243" s="16"/>
      <c r="C243" s="51" t="s">
        <v>284</v>
      </c>
      <c r="D243" s="12"/>
      <c r="E243" s="12"/>
    </row>
    <row r="244" spans="2:5">
      <c r="B244" s="16"/>
      <c r="C244" s="51" t="s">
        <v>285</v>
      </c>
      <c r="D244" s="12"/>
      <c r="E244" s="12"/>
    </row>
    <row r="245" spans="2:5">
      <c r="B245" s="16"/>
      <c r="C245" s="51" t="s">
        <v>286</v>
      </c>
      <c r="D245" s="12"/>
      <c r="E245" s="12"/>
    </row>
    <row r="246" spans="2:5">
      <c r="B246" s="16"/>
      <c r="C246" s="51" t="s">
        <v>287</v>
      </c>
      <c r="D246" s="12"/>
      <c r="E246" s="12"/>
    </row>
    <row r="247" spans="2:5">
      <c r="B247" s="16"/>
      <c r="C247" s="51" t="s">
        <v>288</v>
      </c>
      <c r="D247" s="12"/>
      <c r="E247" s="12"/>
    </row>
    <row r="248" spans="2:5">
      <c r="B248" s="52">
        <v>15</v>
      </c>
      <c r="C248" s="53" t="s">
        <v>14</v>
      </c>
      <c r="D248" s="54">
        <f t="shared" ref="D248:E248" si="14">SUM(D249:D286)</f>
        <v>0</v>
      </c>
      <c r="E248" s="54">
        <f t="shared" si="14"/>
        <v>0</v>
      </c>
    </row>
    <row r="249" spans="2:5">
      <c r="B249" s="16"/>
      <c r="C249" s="17" t="s">
        <v>289</v>
      </c>
      <c r="D249" s="12"/>
      <c r="E249" s="12"/>
    </row>
    <row r="250" spans="2:5">
      <c r="B250" s="16"/>
      <c r="C250" s="17" t="s">
        <v>290</v>
      </c>
      <c r="D250" s="12"/>
      <c r="E250" s="12"/>
    </row>
    <row r="251" spans="2:5">
      <c r="B251" s="16"/>
      <c r="C251" s="17" t="s">
        <v>291</v>
      </c>
      <c r="D251" s="12"/>
      <c r="E251" s="12"/>
    </row>
    <row r="252" spans="2:5">
      <c r="B252" s="16"/>
      <c r="C252" s="17" t="s">
        <v>292</v>
      </c>
      <c r="D252" s="12"/>
      <c r="E252" s="12"/>
    </row>
    <row r="253" spans="2:5">
      <c r="B253" s="16"/>
      <c r="C253" s="17" t="s">
        <v>293</v>
      </c>
      <c r="D253" s="12"/>
      <c r="E253" s="12"/>
    </row>
    <row r="254" spans="2:5">
      <c r="B254" s="16"/>
      <c r="C254" s="17" t="s">
        <v>294</v>
      </c>
      <c r="D254" s="12"/>
      <c r="E254" s="12"/>
    </row>
    <row r="255" spans="2:5">
      <c r="B255" s="16"/>
      <c r="C255" s="17" t="s">
        <v>295</v>
      </c>
      <c r="D255" s="12"/>
      <c r="E255" s="12"/>
    </row>
    <row r="256" spans="2:5">
      <c r="B256" s="16"/>
      <c r="C256" s="17" t="s">
        <v>296</v>
      </c>
      <c r="D256" s="12"/>
      <c r="E256" s="12"/>
    </row>
    <row r="257" spans="2:5">
      <c r="B257" s="16"/>
      <c r="C257" s="17" t="s">
        <v>297</v>
      </c>
      <c r="D257" s="12"/>
      <c r="E257" s="12"/>
    </row>
    <row r="258" spans="2:5">
      <c r="B258" s="16"/>
      <c r="C258" s="17" t="s">
        <v>298</v>
      </c>
      <c r="D258" s="12"/>
      <c r="E258" s="12"/>
    </row>
    <row r="259" spans="2:5">
      <c r="B259" s="16"/>
      <c r="C259" s="17" t="s">
        <v>299</v>
      </c>
      <c r="D259" s="12"/>
      <c r="E259" s="12"/>
    </row>
    <row r="260" spans="2:5">
      <c r="B260" s="16"/>
      <c r="C260" s="17" t="s">
        <v>300</v>
      </c>
      <c r="D260" s="12"/>
      <c r="E260" s="12"/>
    </row>
    <row r="261" spans="2:5">
      <c r="B261" s="16"/>
      <c r="C261" s="17" t="s">
        <v>301</v>
      </c>
      <c r="D261" s="12"/>
      <c r="E261" s="12"/>
    </row>
    <row r="262" spans="2:5">
      <c r="B262" s="16"/>
      <c r="C262" s="17" t="s">
        <v>302</v>
      </c>
      <c r="D262" s="12"/>
      <c r="E262" s="12"/>
    </row>
    <row r="263" spans="2:5">
      <c r="B263" s="16"/>
      <c r="C263" s="17" t="s">
        <v>303</v>
      </c>
      <c r="D263" s="12"/>
      <c r="E263" s="12"/>
    </row>
    <row r="264" spans="2:5">
      <c r="B264" s="16"/>
      <c r="C264" s="17" t="s">
        <v>304</v>
      </c>
      <c r="D264" s="12"/>
      <c r="E264" s="12"/>
    </row>
    <row r="265" spans="2:5">
      <c r="B265" s="16"/>
      <c r="C265" s="17" t="s">
        <v>305</v>
      </c>
      <c r="D265" s="12"/>
      <c r="E265" s="12"/>
    </row>
    <row r="266" spans="2:5">
      <c r="B266" s="16"/>
      <c r="C266" s="17" t="s">
        <v>306</v>
      </c>
      <c r="D266" s="12"/>
      <c r="E266" s="12"/>
    </row>
    <row r="267" spans="2:5">
      <c r="B267" s="16"/>
      <c r="C267" s="17" t="s">
        <v>307</v>
      </c>
      <c r="D267" s="12"/>
      <c r="E267" s="12"/>
    </row>
    <row r="268" spans="2:5">
      <c r="B268" s="16"/>
      <c r="C268" s="17" t="s">
        <v>308</v>
      </c>
      <c r="D268" s="12"/>
      <c r="E268" s="12"/>
    </row>
    <row r="269" spans="2:5">
      <c r="B269" s="16"/>
      <c r="C269" s="17" t="s">
        <v>309</v>
      </c>
      <c r="D269" s="12"/>
      <c r="E269" s="12"/>
    </row>
    <row r="270" spans="2:5">
      <c r="B270" s="16"/>
      <c r="C270" s="17" t="s">
        <v>310</v>
      </c>
      <c r="D270" s="12"/>
      <c r="E270" s="12"/>
    </row>
    <row r="271" spans="2:5">
      <c r="B271" s="16"/>
      <c r="C271" s="17" t="s">
        <v>311</v>
      </c>
      <c r="D271" s="12"/>
      <c r="E271" s="12"/>
    </row>
    <row r="272" spans="2:5">
      <c r="B272" s="16"/>
      <c r="C272" s="17" t="s">
        <v>312</v>
      </c>
      <c r="D272" s="12"/>
      <c r="E272" s="12"/>
    </row>
    <row r="273" spans="2:5">
      <c r="B273" s="16"/>
      <c r="C273" s="17" t="s">
        <v>313</v>
      </c>
      <c r="D273" s="12"/>
      <c r="E273" s="12"/>
    </row>
    <row r="274" spans="2:5">
      <c r="B274" s="16"/>
      <c r="C274" s="17" t="s">
        <v>314</v>
      </c>
      <c r="D274" s="12"/>
      <c r="E274" s="12"/>
    </row>
    <row r="275" spans="2:5">
      <c r="B275" s="16"/>
      <c r="C275" s="17" t="s">
        <v>315</v>
      </c>
      <c r="D275" s="12"/>
      <c r="E275" s="12"/>
    </row>
    <row r="276" spans="2:5">
      <c r="B276" s="16"/>
      <c r="C276" s="17" t="s">
        <v>316</v>
      </c>
      <c r="D276" s="12"/>
      <c r="E276" s="12"/>
    </row>
    <row r="277" spans="2:5">
      <c r="B277" s="16"/>
      <c r="C277" s="17" t="s">
        <v>317</v>
      </c>
      <c r="D277" s="12"/>
      <c r="E277" s="12"/>
    </row>
    <row r="278" spans="2:5">
      <c r="B278" s="16"/>
      <c r="C278" s="17" t="s">
        <v>318</v>
      </c>
      <c r="D278" s="12"/>
      <c r="E278" s="12"/>
    </row>
    <row r="279" spans="2:5">
      <c r="B279" s="16"/>
      <c r="C279" s="17" t="s">
        <v>319</v>
      </c>
      <c r="D279" s="12"/>
      <c r="E279" s="12"/>
    </row>
    <row r="280" spans="2:5">
      <c r="B280" s="16"/>
      <c r="C280" s="17" t="s">
        <v>320</v>
      </c>
      <c r="D280" s="12"/>
      <c r="E280" s="12"/>
    </row>
    <row r="281" spans="2:5">
      <c r="B281" s="16"/>
      <c r="C281" s="17" t="s">
        <v>321</v>
      </c>
      <c r="D281" s="12"/>
      <c r="E281" s="12"/>
    </row>
    <row r="282" spans="2:5">
      <c r="B282" s="16"/>
      <c r="C282" s="17" t="s">
        <v>322</v>
      </c>
      <c r="D282" s="12"/>
      <c r="E282" s="12"/>
    </row>
    <row r="283" spans="2:5">
      <c r="B283" s="16"/>
      <c r="C283" s="17" t="s">
        <v>323</v>
      </c>
      <c r="D283" s="12"/>
      <c r="E283" s="12"/>
    </row>
    <row r="284" spans="2:5">
      <c r="B284" s="16"/>
      <c r="C284" s="17" t="s">
        <v>324</v>
      </c>
      <c r="D284" s="12"/>
      <c r="E284" s="12"/>
    </row>
    <row r="285" spans="2:5">
      <c r="B285" s="16"/>
      <c r="C285" s="17" t="s">
        <v>325</v>
      </c>
      <c r="D285" s="12"/>
      <c r="E285" s="12"/>
    </row>
    <row r="286" spans="2:5">
      <c r="B286" s="16"/>
      <c r="C286" s="17" t="s">
        <v>326</v>
      </c>
      <c r="D286" s="12"/>
      <c r="E286" s="12"/>
    </row>
    <row r="287" spans="2:5">
      <c r="B287" s="52">
        <v>16</v>
      </c>
      <c r="C287" s="53" t="s">
        <v>15</v>
      </c>
      <c r="D287" s="54">
        <f t="shared" ref="D287:E287" si="15">SUM(D288:D292)</f>
        <v>0</v>
      </c>
      <c r="E287" s="54">
        <f t="shared" si="15"/>
        <v>0</v>
      </c>
    </row>
    <row r="288" spans="2:5">
      <c r="B288" s="16"/>
      <c r="C288" s="51" t="s">
        <v>327</v>
      </c>
      <c r="D288" s="12"/>
      <c r="E288" s="12"/>
    </row>
    <row r="289" spans="2:5">
      <c r="B289" s="16"/>
      <c r="C289" s="51" t="s">
        <v>328</v>
      </c>
      <c r="D289" s="12"/>
      <c r="E289" s="12"/>
    </row>
    <row r="290" spans="2:5">
      <c r="B290" s="16"/>
      <c r="C290" s="51" t="s">
        <v>329</v>
      </c>
      <c r="D290" s="12"/>
      <c r="E290" s="12"/>
    </row>
    <row r="291" spans="2:5">
      <c r="B291" s="16"/>
      <c r="C291" s="51" t="s">
        <v>330</v>
      </c>
      <c r="D291" s="12"/>
      <c r="E291" s="12"/>
    </row>
    <row r="292" spans="2:5">
      <c r="B292" s="16"/>
      <c r="C292" s="51" t="s">
        <v>331</v>
      </c>
      <c r="D292" s="12"/>
      <c r="E292" s="12"/>
    </row>
    <row r="293" spans="2:5">
      <c r="B293" s="52">
        <v>17</v>
      </c>
      <c r="C293" s="53" t="s">
        <v>16</v>
      </c>
      <c r="D293" s="54">
        <f>SUM(D294:D303)</f>
        <v>0</v>
      </c>
      <c r="E293" s="54">
        <f>SUM(E294:E303)</f>
        <v>0</v>
      </c>
    </row>
    <row r="294" spans="2:5">
      <c r="B294" s="16"/>
      <c r="C294" s="51" t="s">
        <v>340</v>
      </c>
      <c r="D294" s="12"/>
      <c r="E294" s="12"/>
    </row>
    <row r="295" spans="2:5">
      <c r="B295" s="16"/>
      <c r="C295" s="17" t="s">
        <v>332</v>
      </c>
      <c r="D295" s="12"/>
      <c r="E295" s="12"/>
    </row>
    <row r="296" spans="2:5">
      <c r="B296" s="16"/>
      <c r="C296" s="17" t="s">
        <v>333</v>
      </c>
      <c r="D296" s="12"/>
      <c r="E296" s="12"/>
    </row>
    <row r="297" spans="2:5">
      <c r="B297" s="16"/>
      <c r="C297" s="51" t="s">
        <v>574</v>
      </c>
      <c r="D297" s="12"/>
      <c r="E297" s="12"/>
    </row>
    <row r="298" spans="2:5">
      <c r="B298" s="16"/>
      <c r="C298" s="17" t="s">
        <v>334</v>
      </c>
      <c r="D298" s="12"/>
      <c r="E298" s="12"/>
    </row>
    <row r="299" spans="2:5">
      <c r="B299" s="16"/>
      <c r="C299" s="17" t="s">
        <v>335</v>
      </c>
      <c r="D299" s="12"/>
      <c r="E299" s="12"/>
    </row>
    <row r="300" spans="2:5">
      <c r="B300" s="16"/>
      <c r="C300" s="17" t="s">
        <v>336</v>
      </c>
      <c r="D300" s="12"/>
      <c r="E300" s="12"/>
    </row>
    <row r="301" spans="2:5">
      <c r="B301" s="16"/>
      <c r="C301" s="17" t="s">
        <v>337</v>
      </c>
      <c r="D301" s="12"/>
      <c r="E301" s="12"/>
    </row>
    <row r="302" spans="2:5">
      <c r="B302" s="16"/>
      <c r="C302" s="17" t="s">
        <v>338</v>
      </c>
      <c r="D302" s="12"/>
      <c r="E302" s="12"/>
    </row>
    <row r="303" spans="2:5">
      <c r="B303" s="16"/>
      <c r="C303" s="17" t="s">
        <v>339</v>
      </c>
      <c r="D303" s="12"/>
      <c r="E303" s="12"/>
    </row>
    <row r="304" spans="2:5">
      <c r="B304" s="52">
        <v>18</v>
      </c>
      <c r="C304" s="53" t="s">
        <v>17</v>
      </c>
      <c r="D304" s="54">
        <f t="shared" ref="D304:E304" si="16">SUM(D305:D314)</f>
        <v>0</v>
      </c>
      <c r="E304" s="54">
        <f t="shared" si="16"/>
        <v>0</v>
      </c>
    </row>
    <row r="305" spans="2:5">
      <c r="B305" s="16"/>
      <c r="C305" s="51" t="s">
        <v>341</v>
      </c>
      <c r="D305" s="12"/>
      <c r="E305" s="12"/>
    </row>
    <row r="306" spans="2:5">
      <c r="B306" s="16"/>
      <c r="C306" s="51" t="s">
        <v>342</v>
      </c>
      <c r="D306" s="12"/>
      <c r="E306" s="12"/>
    </row>
    <row r="307" spans="2:5">
      <c r="B307" s="16"/>
      <c r="C307" s="51" t="s">
        <v>343</v>
      </c>
      <c r="D307" s="12"/>
      <c r="E307" s="12"/>
    </row>
    <row r="308" spans="2:5">
      <c r="B308" s="16"/>
      <c r="C308" s="51" t="s">
        <v>348</v>
      </c>
      <c r="D308" s="12"/>
      <c r="E308" s="12"/>
    </row>
    <row r="309" spans="2:5">
      <c r="B309" s="16"/>
      <c r="C309" s="51" t="s">
        <v>344</v>
      </c>
      <c r="D309" s="12"/>
      <c r="E309" s="12"/>
    </row>
    <row r="310" spans="2:5">
      <c r="B310" s="16"/>
      <c r="C310" s="51" t="s">
        <v>345</v>
      </c>
      <c r="D310" s="12"/>
      <c r="E310" s="12"/>
    </row>
    <row r="311" spans="2:5">
      <c r="B311" s="16"/>
      <c r="C311" s="51" t="s">
        <v>571</v>
      </c>
      <c r="D311" s="12"/>
      <c r="E311" s="12"/>
    </row>
    <row r="312" spans="2:5">
      <c r="B312" s="16"/>
      <c r="C312" s="51" t="s">
        <v>346</v>
      </c>
      <c r="D312" s="12"/>
      <c r="E312" s="12"/>
    </row>
    <row r="313" spans="2:5">
      <c r="B313" s="16"/>
      <c r="C313" s="51" t="s">
        <v>349</v>
      </c>
      <c r="D313" s="12"/>
      <c r="E313" s="12"/>
    </row>
    <row r="314" spans="2:5">
      <c r="B314" s="16"/>
      <c r="C314" s="51" t="s">
        <v>347</v>
      </c>
      <c r="D314" s="12"/>
      <c r="E314" s="12"/>
    </row>
    <row r="315" spans="2:5">
      <c r="B315" s="52">
        <v>19</v>
      </c>
      <c r="C315" s="53" t="s">
        <v>18</v>
      </c>
      <c r="D315" s="54">
        <f t="shared" ref="D315:E315" si="17">SUM(D316:D337)</f>
        <v>0</v>
      </c>
      <c r="E315" s="54">
        <f t="shared" si="17"/>
        <v>0</v>
      </c>
    </row>
    <row r="316" spans="2:5">
      <c r="B316" s="16"/>
      <c r="C316" s="51" t="s">
        <v>350</v>
      </c>
      <c r="D316" s="12"/>
      <c r="E316" s="12"/>
    </row>
    <row r="317" spans="2:5">
      <c r="B317" s="16"/>
      <c r="C317" s="17" t="s">
        <v>351</v>
      </c>
      <c r="D317" s="12"/>
      <c r="E317" s="12"/>
    </row>
    <row r="318" spans="2:5">
      <c r="B318" s="16"/>
      <c r="C318" s="17" t="s">
        <v>352</v>
      </c>
      <c r="D318" s="12"/>
      <c r="E318" s="12"/>
    </row>
    <row r="319" spans="2:5">
      <c r="B319" s="16"/>
      <c r="C319" s="17" t="s">
        <v>353</v>
      </c>
      <c r="D319" s="12"/>
      <c r="E319" s="12"/>
    </row>
    <row r="320" spans="2:5">
      <c r="B320" s="16"/>
      <c r="C320" s="17" t="s">
        <v>354</v>
      </c>
      <c r="D320" s="12"/>
      <c r="E320" s="12"/>
    </row>
    <row r="321" spans="2:5">
      <c r="B321" s="16"/>
      <c r="C321" s="17" t="s">
        <v>355</v>
      </c>
      <c r="D321" s="12"/>
      <c r="E321" s="12"/>
    </row>
    <row r="322" spans="2:5">
      <c r="B322" s="16"/>
      <c r="C322" s="17" t="s">
        <v>356</v>
      </c>
      <c r="D322" s="12"/>
      <c r="E322" s="12"/>
    </row>
    <row r="323" spans="2:5">
      <c r="B323" s="16"/>
      <c r="C323" s="17" t="s">
        <v>357</v>
      </c>
      <c r="D323" s="12"/>
      <c r="E323" s="12"/>
    </row>
    <row r="324" spans="2:5">
      <c r="B324" s="16"/>
      <c r="C324" s="17" t="s">
        <v>358</v>
      </c>
      <c r="D324" s="12"/>
      <c r="E324" s="12"/>
    </row>
    <row r="325" spans="2:5">
      <c r="B325" s="16"/>
      <c r="C325" s="17" t="s">
        <v>359</v>
      </c>
      <c r="D325" s="12"/>
      <c r="E325" s="12"/>
    </row>
    <row r="326" spans="2:5">
      <c r="B326" s="16"/>
      <c r="C326" s="17" t="s">
        <v>360</v>
      </c>
      <c r="D326" s="12"/>
      <c r="E326" s="12"/>
    </row>
    <row r="327" spans="2:5">
      <c r="B327" s="16"/>
      <c r="C327" s="17" t="s">
        <v>361</v>
      </c>
      <c r="D327" s="12"/>
      <c r="E327" s="12"/>
    </row>
    <row r="328" spans="2:5">
      <c r="B328" s="16"/>
      <c r="C328" s="17" t="s">
        <v>362</v>
      </c>
      <c r="D328" s="12"/>
      <c r="E328" s="12"/>
    </row>
    <row r="329" spans="2:5">
      <c r="B329" s="16"/>
      <c r="C329" s="17" t="s">
        <v>363</v>
      </c>
      <c r="D329" s="12"/>
      <c r="E329" s="12"/>
    </row>
    <row r="330" spans="2:5">
      <c r="B330" s="16"/>
      <c r="C330" s="17" t="s">
        <v>364</v>
      </c>
      <c r="D330" s="12"/>
      <c r="E330" s="12"/>
    </row>
    <row r="331" spans="2:5">
      <c r="B331" s="16"/>
      <c r="C331" s="17" t="s">
        <v>365</v>
      </c>
      <c r="D331" s="12"/>
      <c r="E331" s="12"/>
    </row>
    <row r="332" spans="2:5">
      <c r="B332" s="16"/>
      <c r="C332" s="17" t="s">
        <v>366</v>
      </c>
      <c r="D332" s="12"/>
      <c r="E332" s="12"/>
    </row>
    <row r="333" spans="2:5">
      <c r="B333" s="16"/>
      <c r="C333" s="17" t="s">
        <v>367</v>
      </c>
      <c r="D333" s="12"/>
      <c r="E333" s="12"/>
    </row>
    <row r="334" spans="2:5">
      <c r="B334" s="16"/>
      <c r="C334" s="17" t="s">
        <v>368</v>
      </c>
      <c r="D334" s="12"/>
      <c r="E334" s="12"/>
    </row>
    <row r="335" spans="2:5">
      <c r="B335" s="16"/>
      <c r="C335" s="17" t="s">
        <v>369</v>
      </c>
      <c r="D335" s="12"/>
      <c r="E335" s="12"/>
    </row>
    <row r="336" spans="2:5">
      <c r="B336" s="16"/>
      <c r="C336" s="17" t="s">
        <v>370</v>
      </c>
      <c r="D336" s="12"/>
      <c r="E336" s="12"/>
    </row>
    <row r="337" spans="2:5">
      <c r="B337" s="16"/>
      <c r="C337" s="17" t="s">
        <v>371</v>
      </c>
      <c r="D337" s="12"/>
      <c r="E337" s="12"/>
    </row>
    <row r="338" spans="2:5">
      <c r="B338" s="52">
        <v>20</v>
      </c>
      <c r="C338" s="53" t="s">
        <v>19</v>
      </c>
      <c r="D338" s="54">
        <f t="shared" ref="D338:E338" si="18">SUM(D339:D352)</f>
        <v>0</v>
      </c>
      <c r="E338" s="54">
        <f t="shared" si="18"/>
        <v>0</v>
      </c>
    </row>
    <row r="339" spans="2:5">
      <c r="B339" s="16"/>
      <c r="C339" s="17" t="s">
        <v>372</v>
      </c>
      <c r="D339" s="12"/>
      <c r="E339" s="12"/>
    </row>
    <row r="340" spans="2:5">
      <c r="B340" s="16"/>
      <c r="C340" s="17" t="s">
        <v>373</v>
      </c>
      <c r="D340" s="12"/>
      <c r="E340" s="12"/>
    </row>
    <row r="341" spans="2:5">
      <c r="B341" s="16"/>
      <c r="C341" s="17" t="s">
        <v>374</v>
      </c>
      <c r="D341" s="12"/>
      <c r="E341" s="12"/>
    </row>
    <row r="342" spans="2:5">
      <c r="B342" s="16"/>
      <c r="C342" s="17" t="s">
        <v>375</v>
      </c>
      <c r="D342" s="12"/>
      <c r="E342" s="12"/>
    </row>
    <row r="343" spans="2:5">
      <c r="B343" s="16"/>
      <c r="C343" s="17" t="s">
        <v>376</v>
      </c>
      <c r="D343" s="12"/>
      <c r="E343" s="12"/>
    </row>
    <row r="344" spans="2:5">
      <c r="B344" s="16"/>
      <c r="C344" s="17" t="s">
        <v>377</v>
      </c>
      <c r="D344" s="12"/>
      <c r="E344" s="12"/>
    </row>
    <row r="345" spans="2:5">
      <c r="B345" s="16"/>
      <c r="C345" s="17" t="s">
        <v>378</v>
      </c>
      <c r="D345" s="12"/>
      <c r="E345" s="12"/>
    </row>
    <row r="346" spans="2:5">
      <c r="B346" s="16"/>
      <c r="C346" s="17" t="s">
        <v>379</v>
      </c>
      <c r="D346" s="12"/>
      <c r="E346" s="12"/>
    </row>
    <row r="347" spans="2:5">
      <c r="B347" s="16"/>
      <c r="C347" s="17" t="s">
        <v>380</v>
      </c>
      <c r="D347" s="12"/>
      <c r="E347" s="12"/>
    </row>
    <row r="348" spans="2:5">
      <c r="B348" s="16"/>
      <c r="C348" s="17" t="s">
        <v>381</v>
      </c>
      <c r="D348" s="12"/>
      <c r="E348" s="12"/>
    </row>
    <row r="349" spans="2:5">
      <c r="B349" s="16"/>
      <c r="C349" s="17" t="s">
        <v>382</v>
      </c>
      <c r="D349" s="12"/>
      <c r="E349" s="12"/>
    </row>
    <row r="350" spans="2:5">
      <c r="B350" s="16"/>
      <c r="C350" s="17" t="s">
        <v>383</v>
      </c>
      <c r="D350" s="12"/>
      <c r="E350" s="12"/>
    </row>
    <row r="351" spans="2:5">
      <c r="B351" s="16"/>
      <c r="C351" s="17" t="s">
        <v>384</v>
      </c>
      <c r="D351" s="12"/>
      <c r="E351" s="12"/>
    </row>
    <row r="352" spans="2:5">
      <c r="B352" s="16"/>
      <c r="C352" s="17" t="s">
        <v>385</v>
      </c>
      <c r="D352" s="12"/>
      <c r="E352" s="12"/>
    </row>
    <row r="353" spans="2:5">
      <c r="B353" s="52">
        <v>21</v>
      </c>
      <c r="C353" s="53" t="s">
        <v>20</v>
      </c>
      <c r="D353" s="54">
        <f t="shared" ref="D353:E353" si="19">SUM(D354:D367)</f>
        <v>0</v>
      </c>
      <c r="E353" s="54">
        <f t="shared" si="19"/>
        <v>0</v>
      </c>
    </row>
    <row r="354" spans="2:5">
      <c r="B354" s="16"/>
      <c r="C354" s="51" t="s">
        <v>386</v>
      </c>
      <c r="D354" s="12"/>
      <c r="E354" s="12"/>
    </row>
    <row r="355" spans="2:5">
      <c r="B355" s="16"/>
      <c r="C355" s="51" t="s">
        <v>387</v>
      </c>
      <c r="D355" s="12"/>
      <c r="E355" s="12"/>
    </row>
    <row r="356" spans="2:5">
      <c r="B356" s="16"/>
      <c r="C356" s="51" t="s">
        <v>388</v>
      </c>
      <c r="D356" s="12"/>
      <c r="E356" s="12"/>
    </row>
    <row r="357" spans="2:5">
      <c r="B357" s="16"/>
      <c r="C357" s="51" t="s">
        <v>389</v>
      </c>
      <c r="D357" s="12"/>
      <c r="E357" s="12"/>
    </row>
    <row r="358" spans="2:5">
      <c r="B358" s="16"/>
      <c r="C358" s="51" t="s">
        <v>390</v>
      </c>
      <c r="D358" s="12"/>
      <c r="E358" s="12"/>
    </row>
    <row r="359" spans="2:5">
      <c r="B359" s="16"/>
      <c r="C359" s="51" t="s">
        <v>391</v>
      </c>
      <c r="D359" s="12"/>
      <c r="E359" s="12"/>
    </row>
    <row r="360" spans="2:5">
      <c r="B360" s="16"/>
      <c r="C360" s="51" t="s">
        <v>392</v>
      </c>
      <c r="D360" s="12"/>
      <c r="E360" s="12"/>
    </row>
    <row r="361" spans="2:5">
      <c r="B361" s="16"/>
      <c r="C361" s="51" t="s">
        <v>393</v>
      </c>
      <c r="D361" s="12"/>
      <c r="E361" s="12"/>
    </row>
    <row r="362" spans="2:5">
      <c r="B362" s="16"/>
      <c r="C362" s="51" t="s">
        <v>394</v>
      </c>
      <c r="D362" s="12"/>
      <c r="E362" s="12"/>
    </row>
    <row r="363" spans="2:5">
      <c r="B363" s="16"/>
      <c r="C363" s="51" t="s">
        <v>395</v>
      </c>
      <c r="D363" s="12"/>
      <c r="E363" s="12"/>
    </row>
    <row r="364" spans="2:5">
      <c r="B364" s="16"/>
      <c r="C364" s="51" t="s">
        <v>396</v>
      </c>
      <c r="D364" s="12"/>
      <c r="E364" s="12"/>
    </row>
    <row r="365" spans="2:5">
      <c r="B365" s="16"/>
      <c r="C365" s="51" t="s">
        <v>397</v>
      </c>
      <c r="D365" s="12"/>
      <c r="E365" s="12"/>
    </row>
    <row r="366" spans="2:5">
      <c r="B366" s="16"/>
      <c r="C366" s="51" t="s">
        <v>398</v>
      </c>
      <c r="D366" s="12"/>
      <c r="E366" s="12"/>
    </row>
    <row r="367" spans="2:5">
      <c r="B367" s="16"/>
      <c r="C367" s="51" t="s">
        <v>399</v>
      </c>
      <c r="D367" s="12"/>
      <c r="E367" s="12"/>
    </row>
    <row r="368" spans="2:5">
      <c r="B368" s="52">
        <v>22</v>
      </c>
      <c r="C368" s="53" t="s">
        <v>21</v>
      </c>
      <c r="D368" s="54">
        <f t="shared" ref="D368:E368" si="20">SUM(D369:D381)</f>
        <v>0</v>
      </c>
      <c r="E368" s="54">
        <f t="shared" si="20"/>
        <v>0</v>
      </c>
    </row>
    <row r="369" spans="2:5">
      <c r="B369" s="16"/>
      <c r="C369" s="51" t="s">
        <v>400</v>
      </c>
      <c r="D369" s="12"/>
      <c r="E369" s="12"/>
    </row>
    <row r="370" spans="2:5">
      <c r="B370" s="16"/>
      <c r="C370" s="51" t="s">
        <v>401</v>
      </c>
      <c r="D370" s="12"/>
      <c r="E370" s="12"/>
    </row>
    <row r="371" spans="2:5">
      <c r="B371" s="16"/>
      <c r="C371" s="51" t="s">
        <v>402</v>
      </c>
      <c r="D371" s="12"/>
      <c r="E371" s="12"/>
    </row>
    <row r="372" spans="2:5">
      <c r="B372" s="16"/>
      <c r="C372" s="51" t="s">
        <v>403</v>
      </c>
      <c r="D372" s="12"/>
      <c r="E372" s="12"/>
    </row>
    <row r="373" spans="2:5">
      <c r="B373" s="16"/>
      <c r="C373" s="51" t="s">
        <v>404</v>
      </c>
      <c r="D373" s="12"/>
      <c r="E373" s="12"/>
    </row>
    <row r="374" spans="2:5">
      <c r="B374" s="16"/>
      <c r="C374" s="51" t="s">
        <v>405</v>
      </c>
      <c r="D374" s="12"/>
      <c r="E374" s="12"/>
    </row>
    <row r="375" spans="2:5">
      <c r="B375" s="16"/>
      <c r="C375" s="51" t="s">
        <v>406</v>
      </c>
      <c r="D375" s="12"/>
      <c r="E375" s="12"/>
    </row>
    <row r="376" spans="2:5">
      <c r="B376" s="16"/>
      <c r="C376" s="51" t="s">
        <v>407</v>
      </c>
      <c r="D376" s="12"/>
      <c r="E376" s="12"/>
    </row>
    <row r="377" spans="2:5">
      <c r="B377" s="16"/>
      <c r="C377" s="51" t="s">
        <v>408</v>
      </c>
      <c r="D377" s="12"/>
      <c r="E377" s="12"/>
    </row>
    <row r="378" spans="2:5">
      <c r="B378" s="16"/>
      <c r="C378" s="51" t="s">
        <v>409</v>
      </c>
      <c r="D378" s="12"/>
      <c r="E378" s="12"/>
    </row>
    <row r="379" spans="2:5">
      <c r="B379" s="16"/>
      <c r="C379" s="51" t="s">
        <v>410</v>
      </c>
      <c r="D379" s="12"/>
      <c r="E379" s="12"/>
    </row>
    <row r="380" spans="2:5">
      <c r="B380" s="16"/>
      <c r="C380" s="51" t="s">
        <v>411</v>
      </c>
      <c r="D380" s="12"/>
      <c r="E380" s="12"/>
    </row>
    <row r="381" spans="2:5">
      <c r="B381" s="16"/>
      <c r="C381" s="51" t="s">
        <v>412</v>
      </c>
      <c r="D381" s="12"/>
      <c r="E381" s="12"/>
    </row>
    <row r="382" spans="2:5">
      <c r="B382" s="52">
        <v>23</v>
      </c>
      <c r="C382" s="53" t="s">
        <v>22</v>
      </c>
      <c r="D382" s="54">
        <f t="shared" ref="D382:E382" si="21">SUM(D383:D392)</f>
        <v>0</v>
      </c>
      <c r="E382" s="54">
        <f t="shared" si="21"/>
        <v>0</v>
      </c>
    </row>
    <row r="383" spans="2:5">
      <c r="B383" s="16"/>
      <c r="C383" s="51" t="s">
        <v>413</v>
      </c>
      <c r="D383" s="12"/>
      <c r="E383" s="12"/>
    </row>
    <row r="384" spans="2:5">
      <c r="B384" s="16"/>
      <c r="C384" s="51" t="s">
        <v>414</v>
      </c>
      <c r="D384" s="12"/>
      <c r="E384" s="12"/>
    </row>
    <row r="385" spans="2:5">
      <c r="B385" s="16"/>
      <c r="C385" s="51" t="s">
        <v>415</v>
      </c>
      <c r="D385" s="12"/>
      <c r="E385" s="12"/>
    </row>
    <row r="386" spans="2:5">
      <c r="B386" s="16"/>
      <c r="C386" s="51" t="s">
        <v>416</v>
      </c>
      <c r="D386" s="12"/>
      <c r="E386" s="12"/>
    </row>
    <row r="387" spans="2:5">
      <c r="B387" s="16"/>
      <c r="C387" s="51" t="s">
        <v>417</v>
      </c>
      <c r="D387" s="12"/>
      <c r="E387" s="12"/>
    </row>
    <row r="388" spans="2:5">
      <c r="B388" s="16"/>
      <c r="C388" s="51" t="s">
        <v>418</v>
      </c>
      <c r="D388" s="12"/>
      <c r="E388" s="12"/>
    </row>
    <row r="389" spans="2:5">
      <c r="B389" s="16"/>
      <c r="C389" s="51" t="s">
        <v>419</v>
      </c>
      <c r="D389" s="12"/>
      <c r="E389" s="12"/>
    </row>
    <row r="390" spans="2:5">
      <c r="B390" s="16"/>
      <c r="C390" s="51" t="s">
        <v>420</v>
      </c>
      <c r="D390" s="12"/>
      <c r="E390" s="12"/>
    </row>
    <row r="391" spans="2:5">
      <c r="B391" s="16"/>
      <c r="C391" s="51" t="s">
        <v>421</v>
      </c>
      <c r="D391" s="12"/>
      <c r="E391" s="12"/>
    </row>
    <row r="392" spans="2:5">
      <c r="B392" s="16"/>
      <c r="C392" s="51" t="s">
        <v>422</v>
      </c>
      <c r="D392" s="12"/>
      <c r="E392" s="12"/>
    </row>
    <row r="393" spans="2:5">
      <c r="B393" s="52">
        <v>24</v>
      </c>
      <c r="C393" s="53" t="s">
        <v>23</v>
      </c>
      <c r="D393" s="54">
        <f t="shared" ref="D393:E393" si="22">SUM(D394:D398)</f>
        <v>0</v>
      </c>
      <c r="E393" s="54">
        <f t="shared" si="22"/>
        <v>0</v>
      </c>
    </row>
    <row r="394" spans="2:5">
      <c r="B394" s="16"/>
      <c r="C394" s="51" t="s">
        <v>423</v>
      </c>
      <c r="D394" s="12"/>
      <c r="E394" s="12"/>
    </row>
    <row r="395" spans="2:5">
      <c r="B395" s="16"/>
      <c r="C395" s="51" t="s">
        <v>424</v>
      </c>
      <c r="D395" s="12"/>
      <c r="E395" s="12"/>
    </row>
    <row r="396" spans="2:5">
      <c r="B396" s="16"/>
      <c r="C396" s="51" t="s">
        <v>425</v>
      </c>
      <c r="D396" s="12"/>
      <c r="E396" s="12"/>
    </row>
    <row r="397" spans="2:5">
      <c r="B397" s="16"/>
      <c r="C397" s="51" t="s">
        <v>426</v>
      </c>
      <c r="D397" s="12"/>
      <c r="E397" s="12"/>
    </row>
    <row r="398" spans="2:5">
      <c r="B398" s="16"/>
      <c r="C398" s="51" t="s">
        <v>427</v>
      </c>
      <c r="D398" s="12"/>
      <c r="E398" s="12"/>
    </row>
    <row r="399" spans="2:5">
      <c r="B399" s="52">
        <v>25</v>
      </c>
      <c r="C399" s="53" t="s">
        <v>24</v>
      </c>
      <c r="D399" s="54">
        <f>SUM(D400:D414)</f>
        <v>0</v>
      </c>
      <c r="E399" s="54">
        <f>SUM(E400:E414)</f>
        <v>0</v>
      </c>
    </row>
    <row r="400" spans="2:5">
      <c r="B400" s="16"/>
      <c r="C400" s="51" t="s">
        <v>428</v>
      </c>
      <c r="D400" s="12"/>
      <c r="E400" s="12"/>
    </row>
    <row r="401" spans="2:5">
      <c r="B401" s="16"/>
      <c r="C401" s="51" t="s">
        <v>429</v>
      </c>
      <c r="D401" s="12"/>
      <c r="E401" s="12"/>
    </row>
    <row r="402" spans="2:5">
      <c r="B402" s="16"/>
      <c r="C402" s="51" t="s">
        <v>430</v>
      </c>
      <c r="D402" s="12"/>
      <c r="E402" s="12"/>
    </row>
    <row r="403" spans="2:5">
      <c r="B403" s="16"/>
      <c r="C403" s="51" t="s">
        <v>431</v>
      </c>
      <c r="D403" s="12"/>
      <c r="E403" s="12"/>
    </row>
    <row r="404" spans="2:5">
      <c r="B404" s="16"/>
      <c r="C404" s="51" t="s">
        <v>432</v>
      </c>
      <c r="D404" s="12"/>
      <c r="E404" s="12"/>
    </row>
    <row r="405" spans="2:5">
      <c r="B405" s="16"/>
      <c r="C405" s="51" t="s">
        <v>433</v>
      </c>
      <c r="D405" s="12"/>
      <c r="E405" s="12"/>
    </row>
    <row r="406" spans="2:5">
      <c r="B406" s="16"/>
      <c r="C406" s="51" t="s">
        <v>434</v>
      </c>
      <c r="D406" s="12"/>
      <c r="E406" s="12"/>
    </row>
    <row r="407" spans="2:5">
      <c r="B407" s="16"/>
      <c r="C407" s="51" t="s">
        <v>435</v>
      </c>
      <c r="D407" s="12"/>
      <c r="E407" s="12"/>
    </row>
    <row r="408" spans="2:5">
      <c r="B408" s="16"/>
      <c r="C408" s="51" t="s">
        <v>436</v>
      </c>
      <c r="D408" s="12"/>
      <c r="E408" s="12"/>
    </row>
    <row r="409" spans="2:5">
      <c r="B409" s="16"/>
      <c r="C409" s="51" t="s">
        <v>575</v>
      </c>
      <c r="D409" s="12"/>
      <c r="E409" s="12"/>
    </row>
    <row r="410" spans="2:5">
      <c r="B410" s="16"/>
      <c r="C410" s="51" t="s">
        <v>576</v>
      </c>
      <c r="D410" s="12"/>
      <c r="E410" s="12"/>
    </row>
    <row r="411" spans="2:5">
      <c r="B411" s="16"/>
      <c r="C411" s="51" t="s">
        <v>439</v>
      </c>
      <c r="D411" s="12"/>
      <c r="E411" s="12"/>
    </row>
    <row r="412" spans="2:5">
      <c r="B412" s="16"/>
      <c r="C412" s="51" t="s">
        <v>440</v>
      </c>
      <c r="D412" s="12"/>
      <c r="E412" s="12"/>
    </row>
    <row r="413" spans="2:5">
      <c r="B413" s="16"/>
      <c r="C413" s="51" t="s">
        <v>441</v>
      </c>
      <c r="D413" s="12"/>
      <c r="E413" s="12"/>
    </row>
    <row r="414" spans="2:5">
      <c r="B414" s="16"/>
      <c r="C414" s="51" t="s">
        <v>442</v>
      </c>
      <c r="D414" s="12"/>
      <c r="E414" s="12"/>
    </row>
    <row r="415" spans="2:5">
      <c r="B415" s="52">
        <v>26</v>
      </c>
      <c r="C415" s="53" t="s">
        <v>25</v>
      </c>
      <c r="D415" s="54">
        <f t="shared" ref="D415:E415" si="23">SUM(D416:D428)</f>
        <v>0</v>
      </c>
      <c r="E415" s="54">
        <f t="shared" si="23"/>
        <v>0</v>
      </c>
    </row>
    <row r="416" spans="2:5">
      <c r="B416" s="16"/>
      <c r="C416" s="51" t="s">
        <v>443</v>
      </c>
      <c r="D416" s="12"/>
      <c r="E416" s="12"/>
    </row>
    <row r="417" spans="2:5">
      <c r="B417" s="16"/>
      <c r="C417" s="51" t="s">
        <v>444</v>
      </c>
      <c r="D417" s="12"/>
      <c r="E417" s="12"/>
    </row>
    <row r="418" spans="2:5">
      <c r="B418" s="16"/>
      <c r="C418" s="51" t="s">
        <v>445</v>
      </c>
      <c r="D418" s="12"/>
      <c r="E418" s="12"/>
    </row>
    <row r="419" spans="2:5">
      <c r="B419" s="16"/>
      <c r="C419" s="51" t="s">
        <v>446</v>
      </c>
      <c r="D419" s="12"/>
      <c r="E419" s="12"/>
    </row>
    <row r="420" spans="2:5">
      <c r="B420" s="16"/>
      <c r="C420" s="51" t="s">
        <v>447</v>
      </c>
      <c r="D420" s="12"/>
      <c r="E420" s="12"/>
    </row>
    <row r="421" spans="2:5">
      <c r="B421" s="16"/>
      <c r="C421" s="51" t="s">
        <v>448</v>
      </c>
      <c r="D421" s="12"/>
      <c r="E421" s="12"/>
    </row>
    <row r="422" spans="2:5">
      <c r="B422" s="16"/>
      <c r="C422" s="51" t="s">
        <v>449</v>
      </c>
      <c r="D422" s="12"/>
      <c r="E422" s="12"/>
    </row>
    <row r="423" spans="2:5">
      <c r="B423" s="16"/>
      <c r="C423" s="51" t="s">
        <v>450</v>
      </c>
      <c r="D423" s="12"/>
      <c r="E423" s="12"/>
    </row>
    <row r="424" spans="2:5">
      <c r="B424" s="16"/>
      <c r="C424" s="51" t="s">
        <v>451</v>
      </c>
      <c r="D424" s="12"/>
      <c r="E424" s="12"/>
    </row>
    <row r="425" spans="2:5">
      <c r="B425" s="16"/>
      <c r="C425" s="51" t="s">
        <v>452</v>
      </c>
      <c r="D425" s="12"/>
      <c r="E425" s="12"/>
    </row>
    <row r="426" spans="2:5">
      <c r="B426" s="16"/>
      <c r="C426" s="51" t="s">
        <v>453</v>
      </c>
      <c r="D426" s="12"/>
      <c r="E426" s="12"/>
    </row>
    <row r="427" spans="2:5">
      <c r="B427" s="16"/>
      <c r="C427" s="51" t="s">
        <v>454</v>
      </c>
      <c r="D427" s="12"/>
      <c r="E427" s="12"/>
    </row>
    <row r="428" spans="2:5">
      <c r="B428" s="16"/>
      <c r="C428" s="51" t="s">
        <v>455</v>
      </c>
      <c r="D428" s="12"/>
      <c r="E428" s="12"/>
    </row>
    <row r="429" spans="2:5">
      <c r="B429" s="52">
        <v>27</v>
      </c>
      <c r="C429" s="53" t="s">
        <v>26</v>
      </c>
      <c r="D429" s="54">
        <f t="shared" ref="D429:E429" si="24">SUM(D430:D453)</f>
        <v>0</v>
      </c>
      <c r="E429" s="54">
        <f t="shared" si="24"/>
        <v>0</v>
      </c>
    </row>
    <row r="430" spans="2:5">
      <c r="B430" s="16"/>
      <c r="C430" s="51" t="s">
        <v>458</v>
      </c>
      <c r="D430" s="12"/>
      <c r="E430" s="12"/>
    </row>
    <row r="431" spans="2:5">
      <c r="B431" s="16"/>
      <c r="C431" s="51" t="s">
        <v>459</v>
      </c>
      <c r="D431" s="12"/>
      <c r="E431" s="12"/>
    </row>
    <row r="432" spans="2:5">
      <c r="B432" s="16"/>
      <c r="C432" s="51" t="s">
        <v>460</v>
      </c>
      <c r="D432" s="12"/>
      <c r="E432" s="12"/>
    </row>
    <row r="433" spans="2:5">
      <c r="B433" s="16"/>
      <c r="C433" s="51" t="s">
        <v>461</v>
      </c>
      <c r="D433" s="12"/>
      <c r="E433" s="12"/>
    </row>
    <row r="434" spans="2:5">
      <c r="B434" s="16"/>
      <c r="C434" s="51" t="s">
        <v>462</v>
      </c>
      <c r="D434" s="12"/>
      <c r="E434" s="12"/>
    </row>
    <row r="435" spans="2:5">
      <c r="B435" s="16"/>
      <c r="C435" s="51" t="s">
        <v>463</v>
      </c>
      <c r="D435" s="12"/>
      <c r="E435" s="12"/>
    </row>
    <row r="436" spans="2:5">
      <c r="B436" s="16"/>
      <c r="C436" s="51" t="s">
        <v>464</v>
      </c>
      <c r="D436" s="12"/>
      <c r="E436" s="12"/>
    </row>
    <row r="437" spans="2:5">
      <c r="B437" s="16"/>
      <c r="C437" s="51" t="s">
        <v>465</v>
      </c>
      <c r="D437" s="12"/>
      <c r="E437" s="12"/>
    </row>
    <row r="438" spans="2:5">
      <c r="B438" s="16"/>
      <c r="C438" s="51" t="s">
        <v>466</v>
      </c>
      <c r="D438" s="12"/>
      <c r="E438" s="12"/>
    </row>
    <row r="439" spans="2:5">
      <c r="B439" s="16"/>
      <c r="C439" s="51" t="s">
        <v>467</v>
      </c>
      <c r="D439" s="12"/>
      <c r="E439" s="12"/>
    </row>
    <row r="440" spans="2:5">
      <c r="B440" s="16"/>
      <c r="C440" s="51" t="s">
        <v>468</v>
      </c>
      <c r="D440" s="12"/>
      <c r="E440" s="12"/>
    </row>
    <row r="441" spans="2:5">
      <c r="B441" s="16"/>
      <c r="C441" s="51" t="s">
        <v>469</v>
      </c>
      <c r="D441" s="12"/>
      <c r="E441" s="12"/>
    </row>
    <row r="442" spans="2:5">
      <c r="B442" s="16"/>
      <c r="C442" s="51" t="s">
        <v>470</v>
      </c>
      <c r="D442" s="12"/>
      <c r="E442" s="12"/>
    </row>
    <row r="443" spans="2:5">
      <c r="B443" s="16"/>
      <c r="C443" s="51" t="s">
        <v>471</v>
      </c>
      <c r="D443" s="12"/>
      <c r="E443" s="12"/>
    </row>
    <row r="444" spans="2:5">
      <c r="B444" s="16"/>
      <c r="C444" s="51" t="s">
        <v>472</v>
      </c>
      <c r="D444" s="12"/>
      <c r="E444" s="12"/>
    </row>
    <row r="445" spans="2:5">
      <c r="B445" s="16"/>
      <c r="C445" s="51" t="s">
        <v>473</v>
      </c>
      <c r="D445" s="12"/>
      <c r="E445" s="12"/>
    </row>
    <row r="446" spans="2:5">
      <c r="B446" s="16"/>
      <c r="C446" s="51" t="s">
        <v>474</v>
      </c>
      <c r="D446" s="12"/>
      <c r="E446" s="12"/>
    </row>
    <row r="447" spans="2:5">
      <c r="B447" s="16"/>
      <c r="C447" s="51" t="s">
        <v>475</v>
      </c>
      <c r="D447" s="12"/>
      <c r="E447" s="12"/>
    </row>
    <row r="448" spans="2:5">
      <c r="B448" s="16"/>
      <c r="C448" s="51" t="s">
        <v>476</v>
      </c>
      <c r="D448" s="12"/>
      <c r="E448" s="12"/>
    </row>
    <row r="449" spans="2:5">
      <c r="B449" s="16"/>
      <c r="C449" s="51" t="s">
        <v>477</v>
      </c>
      <c r="D449" s="12"/>
      <c r="E449" s="12"/>
    </row>
    <row r="450" spans="2:5">
      <c r="B450" s="16"/>
      <c r="C450" s="51" t="s">
        <v>478</v>
      </c>
      <c r="D450" s="12"/>
      <c r="E450" s="12"/>
    </row>
    <row r="451" spans="2:5">
      <c r="B451" s="16"/>
      <c r="C451" s="51" t="s">
        <v>479</v>
      </c>
      <c r="D451" s="12"/>
      <c r="E451" s="12"/>
    </row>
    <row r="452" spans="2:5">
      <c r="B452" s="16"/>
      <c r="C452" s="51" t="s">
        <v>480</v>
      </c>
      <c r="D452" s="12"/>
      <c r="E452" s="12"/>
    </row>
    <row r="453" spans="2:5">
      <c r="B453" s="16"/>
      <c r="C453" s="51" t="s">
        <v>481</v>
      </c>
      <c r="D453" s="12"/>
      <c r="E453" s="12"/>
    </row>
    <row r="454" spans="2:5">
      <c r="B454" s="52">
        <v>28</v>
      </c>
      <c r="C454" s="53" t="s">
        <v>27</v>
      </c>
      <c r="D454" s="54">
        <f t="shared" ref="D454:E454" si="25">SUM(D455:D471)</f>
        <v>0</v>
      </c>
      <c r="E454" s="54">
        <f t="shared" si="25"/>
        <v>0</v>
      </c>
    </row>
    <row r="455" spans="2:5">
      <c r="B455" s="16"/>
      <c r="C455" s="51" t="s">
        <v>482</v>
      </c>
      <c r="D455" s="12"/>
      <c r="E455" s="12"/>
    </row>
    <row r="456" spans="2:5">
      <c r="B456" s="16"/>
      <c r="C456" s="51" t="s">
        <v>483</v>
      </c>
      <c r="D456" s="12"/>
      <c r="E456" s="12"/>
    </row>
    <row r="457" spans="2:5">
      <c r="B457" s="16"/>
      <c r="C457" s="51" t="s">
        <v>484</v>
      </c>
      <c r="D457" s="12"/>
      <c r="E457" s="12"/>
    </row>
    <row r="458" spans="2:5">
      <c r="B458" s="16"/>
      <c r="C458" s="51" t="s">
        <v>485</v>
      </c>
      <c r="D458" s="12"/>
      <c r="E458" s="12"/>
    </row>
    <row r="459" spans="2:5">
      <c r="B459" s="16"/>
      <c r="C459" s="51" t="s">
        <v>486</v>
      </c>
      <c r="D459" s="12"/>
      <c r="E459" s="12"/>
    </row>
    <row r="460" spans="2:5">
      <c r="B460" s="16"/>
      <c r="C460" s="51" t="s">
        <v>487</v>
      </c>
      <c r="D460" s="12"/>
      <c r="E460" s="12"/>
    </row>
    <row r="461" spans="2:5">
      <c r="B461" s="16"/>
      <c r="C461" s="51" t="s">
        <v>488</v>
      </c>
      <c r="D461" s="12"/>
      <c r="E461" s="12"/>
    </row>
    <row r="462" spans="2:5">
      <c r="B462" s="16"/>
      <c r="C462" s="51" t="s">
        <v>489</v>
      </c>
      <c r="D462" s="12"/>
      <c r="E462" s="12"/>
    </row>
    <row r="463" spans="2:5">
      <c r="B463" s="16"/>
      <c r="C463" s="51" t="s">
        <v>490</v>
      </c>
      <c r="D463" s="12"/>
      <c r="E463" s="12"/>
    </row>
    <row r="464" spans="2:5">
      <c r="B464" s="16"/>
      <c r="C464" s="51" t="s">
        <v>491</v>
      </c>
      <c r="D464" s="12"/>
      <c r="E464" s="12"/>
    </row>
    <row r="465" spans="2:5">
      <c r="B465" s="16"/>
      <c r="C465" s="51" t="s">
        <v>492</v>
      </c>
      <c r="D465" s="12"/>
      <c r="E465" s="12"/>
    </row>
    <row r="466" spans="2:5">
      <c r="B466" s="16"/>
      <c r="C466" s="51" t="s">
        <v>493</v>
      </c>
      <c r="D466" s="12"/>
      <c r="E466" s="12"/>
    </row>
    <row r="467" spans="2:5">
      <c r="B467" s="16"/>
      <c r="C467" s="51" t="s">
        <v>494</v>
      </c>
      <c r="D467" s="12"/>
      <c r="E467" s="12"/>
    </row>
    <row r="468" spans="2:5">
      <c r="B468" s="16"/>
      <c r="C468" s="51" t="s">
        <v>495</v>
      </c>
      <c r="D468" s="12"/>
      <c r="E468" s="12"/>
    </row>
    <row r="469" spans="2:5">
      <c r="B469" s="16"/>
      <c r="C469" s="51" t="s">
        <v>496</v>
      </c>
      <c r="D469" s="12"/>
      <c r="E469" s="12"/>
    </row>
    <row r="470" spans="2:5">
      <c r="B470" s="16"/>
      <c r="C470" s="51" t="s">
        <v>497</v>
      </c>
      <c r="D470" s="12"/>
      <c r="E470" s="12"/>
    </row>
    <row r="471" spans="2:5">
      <c r="B471" s="16"/>
      <c r="C471" s="51" t="s">
        <v>498</v>
      </c>
      <c r="D471" s="12"/>
      <c r="E471" s="12"/>
    </row>
    <row r="472" spans="2:5">
      <c r="B472" s="52">
        <v>29</v>
      </c>
      <c r="C472" s="53" t="s">
        <v>28</v>
      </c>
      <c r="D472" s="54">
        <f t="shared" ref="D472:E472" si="26">SUM(D473:D478)</f>
        <v>0</v>
      </c>
      <c r="E472" s="54">
        <f t="shared" si="26"/>
        <v>0</v>
      </c>
    </row>
    <row r="473" spans="2:5">
      <c r="B473" s="16"/>
      <c r="C473" s="51" t="s">
        <v>499</v>
      </c>
      <c r="D473" s="12"/>
      <c r="E473" s="12"/>
    </row>
    <row r="474" spans="2:5">
      <c r="B474" s="16"/>
      <c r="C474" s="51" t="s">
        <v>500</v>
      </c>
      <c r="D474" s="12"/>
      <c r="E474" s="12"/>
    </row>
    <row r="475" spans="2:5">
      <c r="B475" s="16"/>
      <c r="C475" s="51" t="s">
        <v>501</v>
      </c>
      <c r="D475" s="12"/>
      <c r="E475" s="12"/>
    </row>
    <row r="476" spans="2:5">
      <c r="B476" s="16"/>
      <c r="C476" s="51" t="s">
        <v>502</v>
      </c>
      <c r="D476" s="12"/>
      <c r="E476" s="12"/>
    </row>
    <row r="477" spans="2:5">
      <c r="B477" s="16"/>
      <c r="C477" s="56" t="s">
        <v>503</v>
      </c>
      <c r="D477" s="12"/>
      <c r="E477" s="12"/>
    </row>
    <row r="478" spans="2:5">
      <c r="B478" s="16"/>
      <c r="C478" s="51" t="s">
        <v>504</v>
      </c>
      <c r="D478" s="12"/>
      <c r="E478" s="12"/>
    </row>
    <row r="479" spans="2:5">
      <c r="B479" s="52">
        <v>30</v>
      </c>
      <c r="C479" s="53" t="s">
        <v>29</v>
      </c>
      <c r="D479" s="54">
        <f t="shared" ref="D479:E479" si="27">SUM(D480:D485)</f>
        <v>0</v>
      </c>
      <c r="E479" s="54">
        <f t="shared" si="27"/>
        <v>0</v>
      </c>
    </row>
    <row r="480" spans="2:5">
      <c r="B480" s="16"/>
      <c r="C480" s="51" t="s">
        <v>505</v>
      </c>
      <c r="D480" s="12"/>
      <c r="E480" s="12"/>
    </row>
    <row r="481" spans="2:5">
      <c r="B481" s="16"/>
      <c r="C481" s="51" t="s">
        <v>506</v>
      </c>
      <c r="D481" s="12"/>
      <c r="E481" s="12"/>
    </row>
    <row r="482" spans="2:5">
      <c r="B482" s="16"/>
      <c r="C482" s="51" t="s">
        <v>507</v>
      </c>
      <c r="D482" s="12"/>
      <c r="E482" s="12"/>
    </row>
    <row r="483" spans="2:5">
      <c r="B483" s="16"/>
      <c r="C483" s="51" t="s">
        <v>508</v>
      </c>
      <c r="D483" s="12"/>
      <c r="E483" s="12"/>
    </row>
    <row r="484" spans="2:5">
      <c r="B484" s="16"/>
      <c r="C484" s="51" t="s">
        <v>509</v>
      </c>
      <c r="D484" s="12"/>
      <c r="E484" s="12"/>
    </row>
    <row r="485" spans="2:5">
      <c r="B485" s="16"/>
      <c r="C485" s="51" t="s">
        <v>510</v>
      </c>
      <c r="D485" s="12"/>
      <c r="E485" s="12"/>
    </row>
    <row r="486" spans="2:5">
      <c r="B486" s="52">
        <v>31</v>
      </c>
      <c r="C486" s="53" t="s">
        <v>30</v>
      </c>
      <c r="D486" s="54">
        <f t="shared" ref="D486:E486" si="28">SUM(D487:D497)</f>
        <v>0</v>
      </c>
      <c r="E486" s="54">
        <f t="shared" si="28"/>
        <v>0</v>
      </c>
    </row>
    <row r="487" spans="2:5">
      <c r="B487" s="16"/>
      <c r="C487" s="51" t="s">
        <v>511</v>
      </c>
      <c r="D487" s="12"/>
      <c r="E487" s="12"/>
    </row>
    <row r="488" spans="2:5">
      <c r="B488" s="16"/>
      <c r="C488" s="51" t="s">
        <v>512</v>
      </c>
      <c r="D488" s="12"/>
      <c r="E488" s="12"/>
    </row>
    <row r="489" spans="2:5">
      <c r="B489" s="16"/>
      <c r="C489" s="51" t="s">
        <v>513</v>
      </c>
      <c r="D489" s="12"/>
      <c r="E489" s="12"/>
    </row>
    <row r="490" spans="2:5">
      <c r="B490" s="16"/>
      <c r="C490" s="51" t="s">
        <v>514</v>
      </c>
      <c r="D490" s="12"/>
      <c r="E490" s="12"/>
    </row>
    <row r="491" spans="2:5">
      <c r="B491" s="16"/>
      <c r="C491" s="51" t="s">
        <v>515</v>
      </c>
      <c r="D491" s="12"/>
      <c r="E491" s="12"/>
    </row>
    <row r="492" spans="2:5">
      <c r="B492" s="16"/>
      <c r="C492" s="51" t="s">
        <v>516</v>
      </c>
      <c r="D492" s="12"/>
      <c r="E492" s="12"/>
    </row>
    <row r="493" spans="2:5">
      <c r="B493" s="16"/>
      <c r="C493" s="51" t="s">
        <v>517</v>
      </c>
      <c r="D493" s="12"/>
      <c r="E493" s="12"/>
    </row>
    <row r="494" spans="2:5">
      <c r="B494" s="16"/>
      <c r="C494" s="51" t="s">
        <v>518</v>
      </c>
      <c r="D494" s="12"/>
      <c r="E494" s="12"/>
    </row>
    <row r="495" spans="2:5">
      <c r="B495" s="16"/>
      <c r="C495" s="51" t="s">
        <v>519</v>
      </c>
      <c r="D495" s="12"/>
      <c r="E495" s="12"/>
    </row>
    <row r="496" spans="2:5">
      <c r="B496" s="16"/>
      <c r="C496" s="51" t="s">
        <v>520</v>
      </c>
      <c r="D496" s="12"/>
      <c r="E496" s="12"/>
    </row>
    <row r="497" spans="2:5">
      <c r="B497" s="16"/>
      <c r="C497" s="51" t="s">
        <v>521</v>
      </c>
      <c r="D497" s="12"/>
      <c r="E497" s="12"/>
    </row>
    <row r="498" spans="2:5">
      <c r="B498" s="52">
        <v>32</v>
      </c>
      <c r="C498" s="53" t="s">
        <v>31</v>
      </c>
      <c r="D498" s="54">
        <f t="shared" ref="D498:E498" si="29">SUM(D499:D508)</f>
        <v>0</v>
      </c>
      <c r="E498" s="54">
        <f t="shared" si="29"/>
        <v>0</v>
      </c>
    </row>
    <row r="499" spans="2:5">
      <c r="B499" s="16"/>
      <c r="C499" s="51" t="s">
        <v>522</v>
      </c>
      <c r="D499" s="12"/>
      <c r="E499" s="12"/>
    </row>
    <row r="500" spans="2:5">
      <c r="B500" s="16"/>
      <c r="C500" s="51" t="s">
        <v>523</v>
      </c>
      <c r="D500" s="12"/>
      <c r="E500" s="12"/>
    </row>
    <row r="501" spans="2:5">
      <c r="B501" s="16"/>
      <c r="C501" s="51" t="s">
        <v>524</v>
      </c>
      <c r="D501" s="12"/>
      <c r="E501" s="12"/>
    </row>
    <row r="502" spans="2:5">
      <c r="B502" s="16"/>
      <c r="C502" s="51" t="s">
        <v>525</v>
      </c>
      <c r="D502" s="12"/>
      <c r="E502" s="12"/>
    </row>
    <row r="503" spans="2:5">
      <c r="B503" s="16"/>
      <c r="C503" s="56" t="s">
        <v>526</v>
      </c>
      <c r="D503" s="12"/>
      <c r="E503" s="12"/>
    </row>
    <row r="504" spans="2:5">
      <c r="B504" s="16"/>
      <c r="C504" s="51" t="s">
        <v>527</v>
      </c>
      <c r="D504" s="12"/>
      <c r="E504" s="12"/>
    </row>
    <row r="505" spans="2:5">
      <c r="B505" s="16"/>
      <c r="C505" s="51" t="s">
        <v>528</v>
      </c>
      <c r="D505" s="12"/>
      <c r="E505" s="12"/>
    </row>
    <row r="506" spans="2:5">
      <c r="B506" s="16"/>
      <c r="C506" s="51" t="s">
        <v>529</v>
      </c>
      <c r="D506" s="12"/>
      <c r="E506" s="12"/>
    </row>
    <row r="507" spans="2:5">
      <c r="B507" s="16"/>
      <c r="C507" s="51" t="s">
        <v>530</v>
      </c>
      <c r="D507" s="12"/>
      <c r="E507" s="12"/>
    </row>
    <row r="508" spans="2:5">
      <c r="B508" s="16"/>
      <c r="C508" s="51" t="s">
        <v>531</v>
      </c>
      <c r="D508" s="12"/>
      <c r="E508" s="12"/>
    </row>
    <row r="509" spans="2:5">
      <c r="B509" s="52">
        <v>33</v>
      </c>
      <c r="C509" s="53" t="s">
        <v>32</v>
      </c>
      <c r="D509" s="54">
        <f t="shared" ref="D509:E509" si="30">SUM(D510:D538)</f>
        <v>0</v>
      </c>
      <c r="E509" s="54">
        <f t="shared" si="30"/>
        <v>0</v>
      </c>
    </row>
    <row r="510" spans="2:5">
      <c r="B510" s="16"/>
      <c r="C510" s="51" t="s">
        <v>532</v>
      </c>
      <c r="D510" s="12"/>
      <c r="E510" s="12"/>
    </row>
    <row r="511" spans="2:5">
      <c r="B511" s="16"/>
      <c r="C511" s="51" t="s">
        <v>533</v>
      </c>
      <c r="D511" s="12"/>
      <c r="E511" s="12"/>
    </row>
    <row r="512" spans="2:5">
      <c r="B512" s="16"/>
      <c r="C512" s="51" t="s">
        <v>534</v>
      </c>
      <c r="D512" s="12"/>
      <c r="E512" s="12"/>
    </row>
    <row r="513" spans="2:5">
      <c r="B513" s="16"/>
      <c r="C513" s="51" t="s">
        <v>535</v>
      </c>
      <c r="D513" s="12"/>
      <c r="E513" s="12"/>
    </row>
    <row r="514" spans="2:5">
      <c r="B514" s="16"/>
      <c r="C514" s="51" t="s">
        <v>536</v>
      </c>
      <c r="D514" s="12"/>
      <c r="E514" s="12"/>
    </row>
    <row r="515" spans="2:5">
      <c r="B515" s="16"/>
      <c r="C515" s="51" t="s">
        <v>537</v>
      </c>
      <c r="D515" s="12"/>
      <c r="E515" s="12"/>
    </row>
    <row r="516" spans="2:5">
      <c r="B516" s="16"/>
      <c r="C516" s="51" t="s">
        <v>538</v>
      </c>
      <c r="D516" s="12"/>
      <c r="E516" s="12"/>
    </row>
    <row r="517" spans="2:5">
      <c r="B517" s="16"/>
      <c r="C517" s="51" t="s">
        <v>539</v>
      </c>
      <c r="D517" s="12"/>
      <c r="E517" s="12"/>
    </row>
    <row r="518" spans="2:5">
      <c r="B518" s="16"/>
      <c r="C518" s="51" t="s">
        <v>540</v>
      </c>
      <c r="D518" s="12"/>
      <c r="E518" s="12"/>
    </row>
    <row r="519" spans="2:5">
      <c r="B519" s="16"/>
      <c r="C519" s="51" t="s">
        <v>541</v>
      </c>
      <c r="D519" s="12"/>
      <c r="E519" s="12"/>
    </row>
    <row r="520" spans="2:5">
      <c r="B520" s="16"/>
      <c r="C520" s="51" t="s">
        <v>542</v>
      </c>
      <c r="D520" s="12"/>
      <c r="E520" s="12"/>
    </row>
    <row r="521" spans="2:5">
      <c r="B521" s="16"/>
      <c r="C521" s="51" t="s">
        <v>543</v>
      </c>
      <c r="D521" s="12"/>
      <c r="E521" s="12"/>
    </row>
    <row r="522" spans="2:5">
      <c r="B522" s="16"/>
      <c r="C522" s="51" t="s">
        <v>544</v>
      </c>
      <c r="D522" s="12"/>
      <c r="E522" s="12"/>
    </row>
    <row r="523" spans="2:5">
      <c r="B523" s="16"/>
      <c r="C523" s="51" t="s">
        <v>545</v>
      </c>
      <c r="D523" s="12"/>
      <c r="E523" s="12"/>
    </row>
    <row r="524" spans="2:5">
      <c r="B524" s="16"/>
      <c r="C524" s="51" t="s">
        <v>546</v>
      </c>
      <c r="D524" s="12"/>
      <c r="E524" s="12"/>
    </row>
    <row r="525" spans="2:5">
      <c r="B525" s="16"/>
      <c r="C525" s="51" t="s">
        <v>547</v>
      </c>
      <c r="D525" s="12"/>
      <c r="E525" s="12"/>
    </row>
    <row r="526" spans="2:5">
      <c r="B526" s="16"/>
      <c r="C526" s="51" t="s">
        <v>548</v>
      </c>
      <c r="D526" s="12"/>
      <c r="E526" s="12"/>
    </row>
    <row r="527" spans="2:5">
      <c r="B527" s="16"/>
      <c r="C527" s="51" t="s">
        <v>549</v>
      </c>
      <c r="D527" s="12"/>
      <c r="E527" s="12"/>
    </row>
    <row r="528" spans="2:5">
      <c r="B528" s="16"/>
      <c r="C528" s="51" t="s">
        <v>550</v>
      </c>
      <c r="D528" s="12"/>
      <c r="E528" s="12"/>
    </row>
    <row r="529" spans="2:5">
      <c r="B529" s="16"/>
      <c r="C529" s="51" t="s">
        <v>551</v>
      </c>
      <c r="D529" s="12"/>
      <c r="E529" s="12"/>
    </row>
    <row r="530" spans="2:5">
      <c r="B530" s="16"/>
      <c r="C530" s="51" t="s">
        <v>552</v>
      </c>
      <c r="D530" s="12"/>
      <c r="E530" s="12"/>
    </row>
    <row r="531" spans="2:5">
      <c r="B531" s="16"/>
      <c r="C531" s="51" t="s">
        <v>553</v>
      </c>
      <c r="D531" s="12"/>
      <c r="E531" s="12"/>
    </row>
    <row r="532" spans="2:5">
      <c r="B532" s="16"/>
      <c r="C532" s="51" t="s">
        <v>554</v>
      </c>
      <c r="D532" s="12"/>
      <c r="E532" s="12"/>
    </row>
    <row r="533" spans="2:5">
      <c r="B533" s="16"/>
      <c r="C533" s="51" t="s">
        <v>555</v>
      </c>
      <c r="D533" s="12"/>
      <c r="E533" s="12"/>
    </row>
    <row r="534" spans="2:5">
      <c r="B534" s="16"/>
      <c r="C534" s="51" t="s">
        <v>556</v>
      </c>
      <c r="D534" s="12"/>
      <c r="E534" s="12"/>
    </row>
    <row r="535" spans="2:5">
      <c r="B535" s="16"/>
      <c r="C535" s="51" t="s">
        <v>557</v>
      </c>
      <c r="D535" s="12"/>
      <c r="E535" s="12"/>
    </row>
    <row r="536" spans="2:5">
      <c r="B536" s="16"/>
      <c r="C536" s="51" t="s">
        <v>558</v>
      </c>
      <c r="D536" s="12"/>
      <c r="E536" s="12"/>
    </row>
    <row r="537" spans="2:5">
      <c r="B537" s="16"/>
      <c r="C537" s="51" t="s">
        <v>559</v>
      </c>
      <c r="D537" s="12"/>
      <c r="E537" s="12"/>
    </row>
    <row r="538" spans="2:5">
      <c r="B538" s="16"/>
      <c r="C538" s="51" t="s">
        <v>560</v>
      </c>
      <c r="D538" s="12"/>
      <c r="E538" s="12"/>
    </row>
    <row r="539" spans="2:5">
      <c r="B539" s="52">
        <v>34</v>
      </c>
      <c r="C539" s="53" t="s">
        <v>33</v>
      </c>
      <c r="D539" s="54">
        <f>SUM(D540:D549)</f>
        <v>0</v>
      </c>
      <c r="E539" s="54">
        <f>SUM(E540:E549)</f>
        <v>0</v>
      </c>
    </row>
    <row r="540" spans="2:5">
      <c r="B540" s="16"/>
      <c r="C540" s="51" t="s">
        <v>561</v>
      </c>
      <c r="D540" s="12"/>
      <c r="E540" s="12"/>
    </row>
    <row r="541" spans="2:5">
      <c r="B541" s="16"/>
      <c r="C541" s="51" t="s">
        <v>562</v>
      </c>
      <c r="D541" s="12"/>
      <c r="E541" s="12"/>
    </row>
    <row r="542" spans="2:5">
      <c r="B542" s="16"/>
      <c r="C542" s="51" t="s">
        <v>563</v>
      </c>
      <c r="D542" s="12"/>
      <c r="E542" s="12"/>
    </row>
    <row r="543" spans="2:5">
      <c r="B543" s="16"/>
      <c r="C543" s="51" t="s">
        <v>564</v>
      </c>
      <c r="D543" s="12"/>
      <c r="E543" s="12"/>
    </row>
    <row r="544" spans="2:5">
      <c r="B544" s="16"/>
      <c r="C544" s="51" t="s">
        <v>565</v>
      </c>
      <c r="D544" s="12"/>
      <c r="E544" s="12"/>
    </row>
    <row r="545" spans="2:5">
      <c r="B545" s="16"/>
      <c r="C545" s="51" t="s">
        <v>566</v>
      </c>
      <c r="D545" s="12"/>
      <c r="E545" s="12"/>
    </row>
    <row r="546" spans="2:5">
      <c r="B546" s="16"/>
      <c r="C546" s="51" t="s">
        <v>567</v>
      </c>
      <c r="D546" s="12"/>
      <c r="E546" s="12"/>
    </row>
    <row r="547" spans="2:5">
      <c r="B547" s="16"/>
      <c r="C547" s="51" t="s">
        <v>568</v>
      </c>
      <c r="D547" s="12"/>
      <c r="E547" s="12"/>
    </row>
    <row r="548" spans="2:5">
      <c r="B548" s="16"/>
      <c r="C548" s="51" t="s">
        <v>578</v>
      </c>
      <c r="D548" s="12"/>
      <c r="E548" s="12"/>
    </row>
    <row r="549" spans="2:5">
      <c r="B549" s="16"/>
      <c r="C549" s="51" t="s">
        <v>572</v>
      </c>
      <c r="D549" s="12"/>
      <c r="E549" s="12"/>
    </row>
  </sheetData>
  <mergeCells count="1">
    <mergeCell ref="D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E549"/>
  <sheetViews>
    <sheetView zoomScale="120" zoomScaleNormal="120" workbookViewId="0">
      <pane xSplit="3" ySplit="4" topLeftCell="D534" activePane="bottomRight" state="frozen"/>
      <selection pane="topRight" activeCell="D1" sqref="D1"/>
      <selection pane="bottomLeft" activeCell="A5" sqref="A5"/>
      <selection pane="bottomRight" activeCell="E549" sqref="E549"/>
    </sheetView>
  </sheetViews>
  <sheetFormatPr defaultRowHeight="15"/>
  <cols>
    <col min="2" max="2" width="6.5703125" customWidth="1"/>
    <col min="3" max="3" width="42.28515625" bestFit="1" customWidth="1"/>
  </cols>
  <sheetData>
    <row r="1" spans="2:5" ht="15" customHeight="1"/>
    <row r="3" spans="2:5" ht="15" customHeight="1">
      <c r="B3" s="13" t="s">
        <v>34</v>
      </c>
      <c r="C3" s="14" t="s">
        <v>35</v>
      </c>
      <c r="D3" s="80" t="s">
        <v>569</v>
      </c>
      <c r="E3" s="81"/>
    </row>
    <row r="4" spans="2:5" ht="15" customHeight="1">
      <c r="B4" s="13"/>
      <c r="C4" s="14"/>
      <c r="D4" s="12" t="s">
        <v>38</v>
      </c>
      <c r="E4" s="12" t="s">
        <v>39</v>
      </c>
    </row>
    <row r="5" spans="2:5" ht="15" customHeight="1">
      <c r="B5" s="52">
        <v>1</v>
      </c>
      <c r="C5" s="53" t="s">
        <v>0</v>
      </c>
      <c r="D5" s="54">
        <f t="shared" ref="D5:E5" si="0">SUM(D6:D28)</f>
        <v>0</v>
      </c>
      <c r="E5" s="54">
        <f t="shared" si="0"/>
        <v>0</v>
      </c>
    </row>
    <row r="6" spans="2:5">
      <c r="B6" s="16"/>
      <c r="C6" s="51" t="s">
        <v>60</v>
      </c>
      <c r="D6" s="12"/>
      <c r="E6" s="12"/>
    </row>
    <row r="7" spans="2:5" ht="15" customHeight="1">
      <c r="B7" s="16"/>
      <c r="C7" s="51" t="s">
        <v>61</v>
      </c>
      <c r="D7" s="12"/>
      <c r="E7" s="12"/>
    </row>
    <row r="8" spans="2:5" ht="15" customHeight="1">
      <c r="B8" s="16"/>
      <c r="C8" s="51" t="s">
        <v>62</v>
      </c>
      <c r="D8" s="12"/>
      <c r="E8" s="12"/>
    </row>
    <row r="9" spans="2:5" ht="15" customHeight="1">
      <c r="B9" s="16"/>
      <c r="C9" s="51" t="s">
        <v>63</v>
      </c>
      <c r="D9" s="12"/>
      <c r="E9" s="12"/>
    </row>
    <row r="10" spans="2:5">
      <c r="B10" s="16"/>
      <c r="C10" s="51" t="s">
        <v>64</v>
      </c>
      <c r="D10" s="12"/>
      <c r="E10" s="12"/>
    </row>
    <row r="11" spans="2:5" ht="15" customHeight="1">
      <c r="B11" s="16"/>
      <c r="C11" s="51" t="s">
        <v>65</v>
      </c>
      <c r="D11" s="12"/>
      <c r="E11" s="12"/>
    </row>
    <row r="12" spans="2:5" ht="15" customHeight="1">
      <c r="B12" s="16"/>
      <c r="C12" s="51" t="s">
        <v>66</v>
      </c>
      <c r="D12" s="12"/>
      <c r="E12" s="12"/>
    </row>
    <row r="13" spans="2:5" ht="15" customHeight="1">
      <c r="B13" s="16"/>
      <c r="C13" s="51" t="s">
        <v>67</v>
      </c>
      <c r="D13" s="12"/>
      <c r="E13" s="12"/>
    </row>
    <row r="14" spans="2:5" ht="15" customHeight="1">
      <c r="B14" s="16"/>
      <c r="C14" s="51" t="s">
        <v>68</v>
      </c>
      <c r="D14" s="12"/>
      <c r="E14" s="12"/>
    </row>
    <row r="15" spans="2:5" ht="15" customHeight="1">
      <c r="B15" s="16"/>
      <c r="C15" s="51" t="s">
        <v>69</v>
      </c>
      <c r="D15" s="12"/>
      <c r="E15" s="12"/>
    </row>
    <row r="16" spans="2:5" ht="15" customHeight="1">
      <c r="B16" s="16"/>
      <c r="C16" s="51" t="s">
        <v>70</v>
      </c>
      <c r="D16" s="12"/>
      <c r="E16" s="12"/>
    </row>
    <row r="17" spans="2:5" ht="15" customHeight="1">
      <c r="B17" s="16"/>
      <c r="C17" s="51" t="s">
        <v>71</v>
      </c>
      <c r="D17" s="12"/>
      <c r="E17" s="12"/>
    </row>
    <row r="18" spans="2:5" ht="15" customHeight="1">
      <c r="B18" s="16"/>
      <c r="C18" s="51" t="s">
        <v>72</v>
      </c>
      <c r="D18" s="12"/>
      <c r="E18" s="12"/>
    </row>
    <row r="19" spans="2:5">
      <c r="B19" s="16"/>
      <c r="C19" s="51" t="s">
        <v>73</v>
      </c>
      <c r="D19" s="12"/>
      <c r="E19" s="12"/>
    </row>
    <row r="20" spans="2:5">
      <c r="B20" s="16"/>
      <c r="C20" s="51" t="s">
        <v>74</v>
      </c>
      <c r="D20" s="12"/>
      <c r="E20" s="12"/>
    </row>
    <row r="21" spans="2:5" ht="15" customHeight="1">
      <c r="B21" s="16"/>
      <c r="C21" s="51" t="s">
        <v>75</v>
      </c>
      <c r="D21" s="12"/>
      <c r="E21" s="12"/>
    </row>
    <row r="22" spans="2:5">
      <c r="B22" s="16"/>
      <c r="C22" s="51" t="s">
        <v>76</v>
      </c>
      <c r="D22" s="12"/>
      <c r="E22" s="12"/>
    </row>
    <row r="23" spans="2:5">
      <c r="B23" s="16"/>
      <c r="C23" s="51" t="s">
        <v>77</v>
      </c>
      <c r="D23" s="12"/>
      <c r="E23" s="12"/>
    </row>
    <row r="24" spans="2:5" ht="15" customHeight="1">
      <c r="B24" s="16"/>
      <c r="C24" s="51" t="s">
        <v>78</v>
      </c>
      <c r="D24" s="12"/>
      <c r="E24" s="12"/>
    </row>
    <row r="25" spans="2:5">
      <c r="B25" s="16"/>
      <c r="C25" s="51" t="s">
        <v>79</v>
      </c>
      <c r="D25" s="12"/>
      <c r="E25" s="12"/>
    </row>
    <row r="26" spans="2:5" ht="15" customHeight="1">
      <c r="B26" s="16"/>
      <c r="C26" s="51" t="s">
        <v>80</v>
      </c>
      <c r="D26" s="12"/>
      <c r="E26" s="12"/>
    </row>
    <row r="27" spans="2:5" ht="15" customHeight="1">
      <c r="B27" s="16"/>
      <c r="C27" s="51" t="s">
        <v>81</v>
      </c>
      <c r="D27" s="12"/>
      <c r="E27" s="12"/>
    </row>
    <row r="28" spans="2:5">
      <c r="B28" s="16"/>
      <c r="C28" s="51" t="s">
        <v>82</v>
      </c>
      <c r="D28" s="12"/>
      <c r="E28" s="12"/>
    </row>
    <row r="29" spans="2:5">
      <c r="B29" s="52">
        <v>2</v>
      </c>
      <c r="C29" s="53" t="s">
        <v>1</v>
      </c>
      <c r="D29" s="54">
        <f t="shared" ref="D29:E29" si="1">SUM(D30:D62)</f>
        <v>0</v>
      </c>
      <c r="E29" s="54">
        <f t="shared" si="1"/>
        <v>0</v>
      </c>
    </row>
    <row r="30" spans="2:5" ht="15" customHeight="1">
      <c r="B30" s="16"/>
      <c r="C30" s="17" t="s">
        <v>83</v>
      </c>
      <c r="D30" s="12"/>
      <c r="E30" s="12"/>
    </row>
    <row r="31" spans="2:5">
      <c r="B31" s="16"/>
      <c r="C31" s="17" t="s">
        <v>84</v>
      </c>
      <c r="D31" s="12"/>
      <c r="E31" s="12"/>
    </row>
    <row r="32" spans="2:5">
      <c r="B32" s="16"/>
      <c r="C32" s="17" t="s">
        <v>85</v>
      </c>
      <c r="D32" s="12"/>
      <c r="E32" s="12"/>
    </row>
    <row r="33" spans="2:5" ht="15" customHeight="1">
      <c r="B33" s="16"/>
      <c r="C33" s="17" t="s">
        <v>86</v>
      </c>
      <c r="D33" s="12"/>
      <c r="E33" s="12"/>
    </row>
    <row r="34" spans="2:5" ht="15" customHeight="1">
      <c r="B34" s="16"/>
      <c r="C34" s="17" t="s">
        <v>87</v>
      </c>
      <c r="D34" s="12"/>
      <c r="E34" s="12"/>
    </row>
    <row r="35" spans="2:5" ht="15" customHeight="1">
      <c r="B35" s="16"/>
      <c r="C35" s="17" t="s">
        <v>88</v>
      </c>
      <c r="D35" s="12"/>
      <c r="E35" s="12"/>
    </row>
    <row r="36" spans="2:5">
      <c r="B36" s="16"/>
      <c r="C36" s="17" t="s">
        <v>89</v>
      </c>
      <c r="D36" s="12"/>
      <c r="E36" s="12"/>
    </row>
    <row r="37" spans="2:5">
      <c r="B37" s="16"/>
      <c r="C37" s="17" t="s">
        <v>90</v>
      </c>
      <c r="D37" s="12"/>
      <c r="E37" s="12"/>
    </row>
    <row r="38" spans="2:5" ht="15" customHeight="1">
      <c r="B38" s="16"/>
      <c r="C38" s="17" t="s">
        <v>91</v>
      </c>
      <c r="D38" s="12"/>
      <c r="E38" s="12"/>
    </row>
    <row r="39" spans="2:5">
      <c r="B39" s="16"/>
      <c r="C39" s="17" t="s">
        <v>92</v>
      </c>
      <c r="D39" s="12"/>
      <c r="E39" s="12"/>
    </row>
    <row r="40" spans="2:5">
      <c r="B40" s="16"/>
      <c r="C40" s="17" t="s">
        <v>93</v>
      </c>
      <c r="D40" s="12"/>
      <c r="E40" s="12"/>
    </row>
    <row r="41" spans="2:5">
      <c r="B41" s="16"/>
      <c r="C41" s="17" t="s">
        <v>94</v>
      </c>
      <c r="D41" s="12"/>
      <c r="E41" s="12"/>
    </row>
    <row r="42" spans="2:5">
      <c r="B42" s="16"/>
      <c r="C42" s="17" t="s">
        <v>95</v>
      </c>
      <c r="D42" s="12"/>
      <c r="E42" s="12"/>
    </row>
    <row r="43" spans="2:5">
      <c r="B43" s="16"/>
      <c r="C43" s="17" t="s">
        <v>96</v>
      </c>
      <c r="D43" s="12"/>
      <c r="E43" s="12"/>
    </row>
    <row r="44" spans="2:5">
      <c r="B44" s="16"/>
      <c r="C44" s="17" t="s">
        <v>97</v>
      </c>
      <c r="D44" s="12"/>
      <c r="E44" s="12"/>
    </row>
    <row r="45" spans="2:5">
      <c r="B45" s="16"/>
      <c r="C45" s="17" t="s">
        <v>98</v>
      </c>
      <c r="D45" s="12"/>
      <c r="E45" s="12"/>
    </row>
    <row r="46" spans="2:5">
      <c r="B46" s="16"/>
      <c r="C46" s="17" t="s">
        <v>99</v>
      </c>
      <c r="D46" s="12"/>
      <c r="E46" s="12"/>
    </row>
    <row r="47" spans="2:5">
      <c r="B47" s="16"/>
      <c r="C47" s="17" t="s">
        <v>100</v>
      </c>
      <c r="D47" s="12"/>
      <c r="E47" s="12"/>
    </row>
    <row r="48" spans="2:5">
      <c r="B48" s="16"/>
      <c r="C48" s="17" t="s">
        <v>101</v>
      </c>
      <c r="D48" s="12"/>
      <c r="E48" s="12"/>
    </row>
    <row r="49" spans="2:5">
      <c r="B49" s="16"/>
      <c r="C49" s="17" t="s">
        <v>102</v>
      </c>
      <c r="D49" s="12"/>
      <c r="E49" s="12"/>
    </row>
    <row r="50" spans="2:5">
      <c r="B50" s="16"/>
      <c r="C50" s="17" t="s">
        <v>103</v>
      </c>
      <c r="D50" s="12"/>
      <c r="E50" s="12"/>
    </row>
    <row r="51" spans="2:5">
      <c r="B51" s="16"/>
      <c r="C51" s="17" t="s">
        <v>104</v>
      </c>
      <c r="D51" s="12"/>
      <c r="E51" s="12"/>
    </row>
    <row r="52" spans="2:5">
      <c r="B52" s="16"/>
      <c r="C52" s="17" t="s">
        <v>105</v>
      </c>
      <c r="D52" s="12"/>
      <c r="E52" s="12"/>
    </row>
    <row r="53" spans="2:5">
      <c r="B53" s="16"/>
      <c r="C53" s="17" t="s">
        <v>106</v>
      </c>
      <c r="D53" s="12"/>
      <c r="E53" s="12"/>
    </row>
    <row r="54" spans="2:5">
      <c r="B54" s="16"/>
      <c r="C54" s="17" t="s">
        <v>107</v>
      </c>
      <c r="D54" s="12"/>
      <c r="E54" s="12"/>
    </row>
    <row r="55" spans="2:5">
      <c r="B55" s="16"/>
      <c r="C55" s="17" t="s">
        <v>108</v>
      </c>
      <c r="D55" s="12"/>
      <c r="E55" s="12"/>
    </row>
    <row r="56" spans="2:5">
      <c r="B56" s="16"/>
      <c r="C56" s="17" t="s">
        <v>109</v>
      </c>
      <c r="D56" s="12"/>
      <c r="E56" s="12"/>
    </row>
    <row r="57" spans="2:5">
      <c r="B57" s="16"/>
      <c r="C57" s="17" t="s">
        <v>110</v>
      </c>
      <c r="D57" s="12"/>
      <c r="E57" s="12"/>
    </row>
    <row r="58" spans="2:5">
      <c r="B58" s="16"/>
      <c r="C58" s="17" t="s">
        <v>111</v>
      </c>
      <c r="D58" s="12"/>
      <c r="E58" s="12"/>
    </row>
    <row r="59" spans="2:5">
      <c r="B59" s="16"/>
      <c r="C59" s="17" t="s">
        <v>112</v>
      </c>
      <c r="D59" s="12"/>
      <c r="E59" s="12"/>
    </row>
    <row r="60" spans="2:5">
      <c r="B60" s="16"/>
      <c r="C60" s="17" t="s">
        <v>113</v>
      </c>
      <c r="D60" s="12"/>
      <c r="E60" s="12"/>
    </row>
    <row r="61" spans="2:5">
      <c r="B61" s="16"/>
      <c r="C61" s="17" t="s">
        <v>114</v>
      </c>
      <c r="D61" s="12"/>
      <c r="E61" s="12"/>
    </row>
    <row r="62" spans="2:5">
      <c r="B62" s="16"/>
      <c r="C62" s="17" t="s">
        <v>115</v>
      </c>
      <c r="D62" s="12"/>
      <c r="E62" s="12"/>
    </row>
    <row r="63" spans="2:5">
      <c r="B63" s="52">
        <v>3</v>
      </c>
      <c r="C63" s="53" t="s">
        <v>2</v>
      </c>
      <c r="D63" s="54">
        <f t="shared" ref="D63:E63" si="2">SUM(D64:D82)</f>
        <v>0</v>
      </c>
      <c r="E63" s="54">
        <f t="shared" si="2"/>
        <v>0</v>
      </c>
    </row>
    <row r="64" spans="2:5">
      <c r="B64" s="16"/>
      <c r="C64" s="51" t="s">
        <v>116</v>
      </c>
      <c r="D64" s="12"/>
      <c r="E64" s="12"/>
    </row>
    <row r="65" spans="2:5">
      <c r="B65" s="16"/>
      <c r="C65" s="51" t="s">
        <v>117</v>
      </c>
      <c r="D65" s="12"/>
      <c r="E65" s="12"/>
    </row>
    <row r="66" spans="2:5">
      <c r="B66" s="16"/>
      <c r="C66" s="51" t="s">
        <v>118</v>
      </c>
      <c r="D66" s="12"/>
      <c r="E66" s="12"/>
    </row>
    <row r="67" spans="2:5">
      <c r="B67" s="16"/>
      <c r="C67" s="17" t="s">
        <v>119</v>
      </c>
      <c r="D67" s="12"/>
      <c r="E67" s="12"/>
    </row>
    <row r="68" spans="2:5">
      <c r="B68" s="16"/>
      <c r="C68" s="51" t="s">
        <v>120</v>
      </c>
      <c r="D68" s="12"/>
      <c r="E68" s="12"/>
    </row>
    <row r="69" spans="2:5">
      <c r="B69" s="16"/>
      <c r="C69" s="51" t="s">
        <v>121</v>
      </c>
      <c r="D69" s="12"/>
      <c r="E69" s="12"/>
    </row>
    <row r="70" spans="2:5">
      <c r="B70" s="16"/>
      <c r="C70" s="17" t="s">
        <v>122</v>
      </c>
      <c r="D70" s="12"/>
      <c r="E70" s="12"/>
    </row>
    <row r="71" spans="2:5">
      <c r="B71" s="16"/>
      <c r="C71" s="17" t="s">
        <v>123</v>
      </c>
      <c r="D71" s="12"/>
      <c r="E71" s="12"/>
    </row>
    <row r="72" spans="2:5">
      <c r="B72" s="16"/>
      <c r="C72" s="51" t="s">
        <v>124</v>
      </c>
      <c r="D72" s="12"/>
      <c r="E72" s="12"/>
    </row>
    <row r="73" spans="2:5">
      <c r="B73" s="16"/>
      <c r="C73" s="51" t="s">
        <v>125</v>
      </c>
      <c r="D73" s="12"/>
      <c r="E73" s="12"/>
    </row>
    <row r="74" spans="2:5">
      <c r="B74" s="16"/>
      <c r="C74" s="51" t="s">
        <v>126</v>
      </c>
      <c r="D74" s="12"/>
      <c r="E74" s="12"/>
    </row>
    <row r="75" spans="2:5">
      <c r="B75" s="16"/>
      <c r="C75" s="51" t="s">
        <v>127</v>
      </c>
      <c r="D75" s="12"/>
      <c r="E75" s="12"/>
    </row>
    <row r="76" spans="2:5">
      <c r="B76" s="16"/>
      <c r="C76" s="51" t="s">
        <v>128</v>
      </c>
      <c r="D76" s="12"/>
      <c r="E76" s="12"/>
    </row>
    <row r="77" spans="2:5">
      <c r="B77" s="16"/>
      <c r="C77" s="51" t="s">
        <v>129</v>
      </c>
      <c r="D77" s="12"/>
      <c r="E77" s="12"/>
    </row>
    <row r="78" spans="2:5">
      <c r="B78" s="16"/>
      <c r="C78" s="51" t="s">
        <v>130</v>
      </c>
      <c r="D78" s="12"/>
      <c r="E78" s="12"/>
    </row>
    <row r="79" spans="2:5">
      <c r="B79" s="16"/>
      <c r="C79" s="51" t="s">
        <v>131</v>
      </c>
      <c r="D79" s="12"/>
      <c r="E79" s="12"/>
    </row>
    <row r="80" spans="2:5">
      <c r="B80" s="16"/>
      <c r="C80" s="51" t="s">
        <v>132</v>
      </c>
      <c r="D80" s="12"/>
      <c r="E80" s="12"/>
    </row>
    <row r="81" spans="2:5">
      <c r="B81" s="16"/>
      <c r="C81" s="51" t="s">
        <v>133</v>
      </c>
      <c r="D81" s="12"/>
      <c r="E81" s="12"/>
    </row>
    <row r="82" spans="2:5">
      <c r="B82" s="16"/>
      <c r="C82" s="51" t="s">
        <v>134</v>
      </c>
      <c r="D82" s="12"/>
      <c r="E82" s="12"/>
    </row>
    <row r="83" spans="2:5">
      <c r="B83" s="52">
        <v>4</v>
      </c>
      <c r="C83" s="53" t="s">
        <v>3</v>
      </c>
      <c r="D83" s="54">
        <f t="shared" ref="D83:E83" si="3">SUM(D84:D95)</f>
        <v>0</v>
      </c>
      <c r="E83" s="54">
        <f t="shared" si="3"/>
        <v>0</v>
      </c>
    </row>
    <row r="84" spans="2:5">
      <c r="B84" s="16"/>
      <c r="C84" s="51" t="s">
        <v>135</v>
      </c>
      <c r="D84" s="12"/>
      <c r="E84" s="12"/>
    </row>
    <row r="85" spans="2:5">
      <c r="B85" s="16"/>
      <c r="C85" s="51" t="s">
        <v>136</v>
      </c>
      <c r="D85" s="12"/>
      <c r="E85" s="12"/>
    </row>
    <row r="86" spans="2:5">
      <c r="B86" s="16"/>
      <c r="C86" s="51" t="s">
        <v>137</v>
      </c>
      <c r="D86" s="12"/>
      <c r="E86" s="12"/>
    </row>
    <row r="87" spans="2:5">
      <c r="B87" s="16"/>
      <c r="C87" s="51" t="s">
        <v>138</v>
      </c>
      <c r="D87" s="12"/>
      <c r="E87" s="12"/>
    </row>
    <row r="88" spans="2:5">
      <c r="B88" s="16"/>
      <c r="C88" s="51" t="s">
        <v>139</v>
      </c>
      <c r="D88" s="12"/>
      <c r="E88" s="12"/>
    </row>
    <row r="89" spans="2:5">
      <c r="B89" s="16"/>
      <c r="C89" s="51" t="s">
        <v>140</v>
      </c>
      <c r="D89" s="12"/>
      <c r="E89" s="12"/>
    </row>
    <row r="90" spans="2:5">
      <c r="B90" s="16"/>
      <c r="C90" s="51" t="s">
        <v>141</v>
      </c>
      <c r="D90" s="12"/>
      <c r="E90" s="12"/>
    </row>
    <row r="91" spans="2:5">
      <c r="B91" s="16"/>
      <c r="C91" s="51" t="s">
        <v>142</v>
      </c>
      <c r="D91" s="12"/>
      <c r="E91" s="12"/>
    </row>
    <row r="92" spans="2:5">
      <c r="B92" s="16"/>
      <c r="C92" s="51" t="s">
        <v>143</v>
      </c>
      <c r="D92" s="12"/>
      <c r="E92" s="12"/>
    </row>
    <row r="93" spans="2:5">
      <c r="B93" s="16"/>
      <c r="C93" s="51" t="s">
        <v>144</v>
      </c>
      <c r="D93" s="12"/>
      <c r="E93" s="12"/>
    </row>
    <row r="94" spans="2:5">
      <c r="B94" s="16"/>
      <c r="C94" s="51" t="s">
        <v>145</v>
      </c>
      <c r="D94" s="12"/>
      <c r="E94" s="12"/>
    </row>
    <row r="95" spans="2:5">
      <c r="B95" s="16"/>
      <c r="C95" s="51" t="s">
        <v>146</v>
      </c>
      <c r="D95" s="12"/>
      <c r="E95" s="12"/>
    </row>
    <row r="96" spans="2:5">
      <c r="B96" s="52">
        <v>5</v>
      </c>
      <c r="C96" s="53" t="s">
        <v>4</v>
      </c>
      <c r="D96" s="54">
        <f t="shared" ref="D96:E96" si="4">SUM(D97:D107)</f>
        <v>0</v>
      </c>
      <c r="E96" s="54">
        <f t="shared" si="4"/>
        <v>0</v>
      </c>
    </row>
    <row r="97" spans="2:5">
      <c r="B97" s="16"/>
      <c r="C97" s="51" t="s">
        <v>147</v>
      </c>
      <c r="D97" s="12"/>
      <c r="E97" s="12"/>
    </row>
    <row r="98" spans="2:5">
      <c r="B98" s="16"/>
      <c r="C98" s="51" t="s">
        <v>148</v>
      </c>
      <c r="D98" s="12"/>
      <c r="E98" s="12"/>
    </row>
    <row r="99" spans="2:5">
      <c r="B99" s="16"/>
      <c r="C99" s="51" t="s">
        <v>149</v>
      </c>
      <c r="D99" s="12"/>
      <c r="E99" s="12"/>
    </row>
    <row r="100" spans="2:5">
      <c r="B100" s="16"/>
      <c r="C100" s="51" t="s">
        <v>150</v>
      </c>
      <c r="D100" s="12"/>
      <c r="E100" s="12"/>
    </row>
    <row r="101" spans="2:5">
      <c r="B101" s="16"/>
      <c r="C101" s="51" t="s">
        <v>151</v>
      </c>
      <c r="D101" s="12"/>
      <c r="E101" s="12"/>
    </row>
    <row r="102" spans="2:5">
      <c r="B102" s="16"/>
      <c r="C102" s="51" t="s">
        <v>152</v>
      </c>
      <c r="D102" s="12"/>
      <c r="E102" s="12"/>
    </row>
    <row r="103" spans="2:5">
      <c r="B103" s="16"/>
      <c r="C103" s="51" t="s">
        <v>153</v>
      </c>
      <c r="D103" s="12"/>
      <c r="E103" s="12"/>
    </row>
    <row r="104" spans="2:5">
      <c r="B104" s="16"/>
      <c r="C104" s="51" t="s">
        <v>154</v>
      </c>
      <c r="D104" s="12"/>
      <c r="E104" s="12"/>
    </row>
    <row r="105" spans="2:5">
      <c r="B105" s="16"/>
      <c r="C105" s="51" t="s">
        <v>155</v>
      </c>
      <c r="D105" s="12"/>
      <c r="E105" s="12"/>
    </row>
    <row r="106" spans="2:5">
      <c r="B106" s="16"/>
      <c r="C106" s="51" t="s">
        <v>156</v>
      </c>
      <c r="D106" s="12"/>
      <c r="E106" s="12"/>
    </row>
    <row r="107" spans="2:5">
      <c r="B107" s="16"/>
      <c r="C107" s="51" t="s">
        <v>157</v>
      </c>
      <c r="D107" s="12"/>
      <c r="E107" s="12"/>
    </row>
    <row r="108" spans="2:5">
      <c r="B108" s="52">
        <v>6</v>
      </c>
      <c r="C108" s="53" t="s">
        <v>5</v>
      </c>
      <c r="D108" s="54">
        <f t="shared" ref="D108:E108" si="5">SUM(D109:D125)</f>
        <v>0</v>
      </c>
      <c r="E108" s="54">
        <f t="shared" si="5"/>
        <v>0</v>
      </c>
    </row>
    <row r="109" spans="2:5">
      <c r="B109" s="16"/>
      <c r="C109" s="51" t="s">
        <v>158</v>
      </c>
      <c r="D109" s="12"/>
      <c r="E109" s="12"/>
    </row>
    <row r="110" spans="2:5">
      <c r="B110" s="16"/>
      <c r="C110" s="51" t="s">
        <v>159</v>
      </c>
      <c r="D110" s="12"/>
      <c r="E110" s="12"/>
    </row>
    <row r="111" spans="2:5">
      <c r="B111" s="16"/>
      <c r="C111" s="51" t="s">
        <v>160</v>
      </c>
      <c r="D111" s="12"/>
      <c r="E111" s="12"/>
    </row>
    <row r="112" spans="2:5">
      <c r="B112" s="16"/>
      <c r="C112" s="51" t="s">
        <v>161</v>
      </c>
      <c r="D112" s="12"/>
      <c r="E112" s="12"/>
    </row>
    <row r="113" spans="2:5">
      <c r="B113" s="16"/>
      <c r="C113" s="51" t="s">
        <v>162</v>
      </c>
      <c r="D113" s="12"/>
      <c r="E113" s="12"/>
    </row>
    <row r="114" spans="2:5">
      <c r="B114" s="16"/>
      <c r="C114" s="51" t="s">
        <v>163</v>
      </c>
      <c r="D114" s="12"/>
      <c r="E114" s="12"/>
    </row>
    <row r="115" spans="2:5">
      <c r="B115" s="16"/>
      <c r="C115" s="51" t="s">
        <v>164</v>
      </c>
      <c r="D115" s="12"/>
      <c r="E115" s="12"/>
    </row>
    <row r="116" spans="2:5">
      <c r="B116" s="16"/>
      <c r="C116" s="51" t="s">
        <v>165</v>
      </c>
      <c r="D116" s="12"/>
      <c r="E116" s="12"/>
    </row>
    <row r="117" spans="2:5">
      <c r="B117" s="16"/>
      <c r="C117" s="51" t="s">
        <v>166</v>
      </c>
      <c r="D117" s="12"/>
      <c r="E117" s="12"/>
    </row>
    <row r="118" spans="2:5">
      <c r="B118" s="16"/>
      <c r="C118" s="51" t="s">
        <v>167</v>
      </c>
      <c r="D118" s="12"/>
      <c r="E118" s="12"/>
    </row>
    <row r="119" spans="2:5">
      <c r="B119" s="16"/>
      <c r="C119" s="51" t="s">
        <v>168</v>
      </c>
      <c r="D119" s="12"/>
      <c r="E119" s="12"/>
    </row>
    <row r="120" spans="2:5">
      <c r="B120" s="16"/>
      <c r="C120" s="51" t="s">
        <v>169</v>
      </c>
      <c r="D120" s="12"/>
      <c r="E120" s="12"/>
    </row>
    <row r="121" spans="2:5">
      <c r="B121" s="16"/>
      <c r="C121" s="51" t="s">
        <v>170</v>
      </c>
      <c r="D121" s="12"/>
      <c r="E121" s="12"/>
    </row>
    <row r="122" spans="2:5">
      <c r="B122" s="16"/>
      <c r="C122" s="51" t="s">
        <v>171</v>
      </c>
      <c r="D122" s="12"/>
      <c r="E122" s="12"/>
    </row>
    <row r="123" spans="2:5">
      <c r="B123" s="16"/>
      <c r="C123" s="51" t="s">
        <v>172</v>
      </c>
      <c r="D123" s="12"/>
      <c r="E123" s="12"/>
    </row>
    <row r="124" spans="2:5">
      <c r="B124" s="16"/>
      <c r="C124" s="51" t="s">
        <v>173</v>
      </c>
      <c r="D124" s="12"/>
      <c r="E124" s="12"/>
    </row>
    <row r="125" spans="2:5">
      <c r="B125" s="16"/>
      <c r="C125" s="51" t="s">
        <v>174</v>
      </c>
      <c r="D125" s="12"/>
      <c r="E125" s="12"/>
    </row>
    <row r="126" spans="2:5">
      <c r="B126" s="52">
        <v>7</v>
      </c>
      <c r="C126" s="53" t="s">
        <v>6</v>
      </c>
      <c r="D126" s="54">
        <f t="shared" ref="D126:E126" si="6">SUM(D127:D136)</f>
        <v>0</v>
      </c>
      <c r="E126" s="54">
        <f t="shared" si="6"/>
        <v>0</v>
      </c>
    </row>
    <row r="127" spans="2:5">
      <c r="B127" s="16"/>
      <c r="C127" s="51" t="s">
        <v>184</v>
      </c>
      <c r="D127" s="12"/>
      <c r="E127" s="12"/>
    </row>
    <row r="128" spans="2:5">
      <c r="B128" s="16"/>
      <c r="C128" s="51" t="s">
        <v>175</v>
      </c>
      <c r="D128" s="12"/>
      <c r="E128" s="12"/>
    </row>
    <row r="129" spans="2:5">
      <c r="B129" s="16"/>
      <c r="C129" s="51" t="s">
        <v>176</v>
      </c>
      <c r="D129" s="12"/>
      <c r="E129" s="12"/>
    </row>
    <row r="130" spans="2:5">
      <c r="B130" s="16"/>
      <c r="C130" s="51" t="s">
        <v>177</v>
      </c>
      <c r="D130" s="12"/>
      <c r="E130" s="12"/>
    </row>
    <row r="131" spans="2:5">
      <c r="B131" s="16"/>
      <c r="C131" s="51" t="s">
        <v>178</v>
      </c>
      <c r="D131" s="12"/>
      <c r="E131" s="12"/>
    </row>
    <row r="132" spans="2:5">
      <c r="B132" s="16"/>
      <c r="C132" s="51" t="s">
        <v>179</v>
      </c>
      <c r="D132" s="12"/>
      <c r="E132" s="12"/>
    </row>
    <row r="133" spans="2:5">
      <c r="B133" s="16"/>
      <c r="C133" s="51" t="s">
        <v>180</v>
      </c>
      <c r="D133" s="12"/>
      <c r="E133" s="12"/>
    </row>
    <row r="134" spans="2:5">
      <c r="B134" s="16"/>
      <c r="C134" s="51" t="s">
        <v>181</v>
      </c>
      <c r="D134" s="12"/>
      <c r="E134" s="12"/>
    </row>
    <row r="135" spans="2:5">
      <c r="B135" s="16"/>
      <c r="C135" s="51" t="s">
        <v>182</v>
      </c>
      <c r="D135" s="12"/>
      <c r="E135" s="12"/>
    </row>
    <row r="136" spans="2:5">
      <c r="B136" s="16"/>
      <c r="C136" s="51" t="s">
        <v>183</v>
      </c>
      <c r="D136" s="12"/>
      <c r="E136" s="12"/>
    </row>
    <row r="137" spans="2:5">
      <c r="B137" s="52">
        <v>8</v>
      </c>
      <c r="C137" s="53" t="s">
        <v>7</v>
      </c>
      <c r="D137" s="54">
        <f t="shared" ref="D137:E137" si="7">SUM(D138:D152)</f>
        <v>0</v>
      </c>
      <c r="E137" s="54">
        <f t="shared" si="7"/>
        <v>0</v>
      </c>
    </row>
    <row r="138" spans="2:5">
      <c r="B138" s="16"/>
      <c r="C138" s="51" t="s">
        <v>185</v>
      </c>
      <c r="D138" s="12"/>
      <c r="E138" s="12"/>
    </row>
    <row r="139" spans="2:5">
      <c r="B139" s="16"/>
      <c r="C139" s="51" t="s">
        <v>186</v>
      </c>
      <c r="D139" s="12"/>
      <c r="E139" s="12"/>
    </row>
    <row r="140" spans="2:5">
      <c r="B140" s="16"/>
      <c r="C140" s="51" t="s">
        <v>187</v>
      </c>
      <c r="D140" s="12"/>
      <c r="E140" s="12"/>
    </row>
    <row r="141" spans="2:5">
      <c r="B141" s="16"/>
      <c r="C141" s="51" t="s">
        <v>188</v>
      </c>
      <c r="D141" s="12"/>
      <c r="E141" s="12"/>
    </row>
    <row r="142" spans="2:5">
      <c r="B142" s="16"/>
      <c r="C142" s="51" t="s">
        <v>189</v>
      </c>
      <c r="D142" s="12"/>
      <c r="E142" s="12"/>
    </row>
    <row r="143" spans="2:5">
      <c r="B143" s="16"/>
      <c r="C143" s="51" t="s">
        <v>190</v>
      </c>
      <c r="D143" s="12"/>
      <c r="E143" s="12"/>
    </row>
    <row r="144" spans="2:5">
      <c r="B144" s="16"/>
      <c r="C144" s="51" t="s">
        <v>191</v>
      </c>
      <c r="D144" s="12"/>
      <c r="E144" s="12"/>
    </row>
    <row r="145" spans="2:5">
      <c r="B145" s="16"/>
      <c r="C145" s="51" t="s">
        <v>192</v>
      </c>
      <c r="D145" s="12"/>
      <c r="E145" s="12"/>
    </row>
    <row r="146" spans="2:5">
      <c r="B146" s="16"/>
      <c r="C146" s="51" t="s">
        <v>193</v>
      </c>
      <c r="D146" s="12"/>
      <c r="E146" s="12"/>
    </row>
    <row r="147" spans="2:5">
      <c r="B147" s="16"/>
      <c r="C147" s="51" t="s">
        <v>194</v>
      </c>
      <c r="D147" s="12"/>
      <c r="E147" s="12"/>
    </row>
    <row r="148" spans="2:5">
      <c r="B148" s="16"/>
      <c r="C148" s="51" t="s">
        <v>195</v>
      </c>
      <c r="D148" s="12"/>
      <c r="E148" s="12"/>
    </row>
    <row r="149" spans="2:5">
      <c r="B149" s="16"/>
      <c r="C149" s="51" t="s">
        <v>196</v>
      </c>
      <c r="D149" s="12"/>
      <c r="E149" s="12"/>
    </row>
    <row r="150" spans="2:5">
      <c r="B150" s="16"/>
      <c r="C150" s="51" t="s">
        <v>197</v>
      </c>
      <c r="D150" s="12"/>
      <c r="E150" s="12"/>
    </row>
    <row r="151" spans="2:5">
      <c r="B151" s="16"/>
      <c r="C151" s="51" t="s">
        <v>198</v>
      </c>
      <c r="D151" s="12"/>
      <c r="E151" s="12"/>
    </row>
    <row r="152" spans="2:5">
      <c r="B152" s="16"/>
      <c r="C152" s="51" t="s">
        <v>199</v>
      </c>
      <c r="D152" s="12"/>
      <c r="E152" s="12"/>
    </row>
    <row r="153" spans="2:5">
      <c r="B153" s="52">
        <v>9</v>
      </c>
      <c r="C153" s="53" t="s">
        <v>8</v>
      </c>
      <c r="D153" s="54">
        <f t="shared" ref="D153:E153" si="8">SUM(D154:D160)</f>
        <v>0</v>
      </c>
      <c r="E153" s="54">
        <f t="shared" si="8"/>
        <v>0</v>
      </c>
    </row>
    <row r="154" spans="2:5">
      <c r="B154" s="16"/>
      <c r="C154" s="51" t="s">
        <v>200</v>
      </c>
      <c r="D154" s="12"/>
      <c r="E154" s="12"/>
    </row>
    <row r="155" spans="2:5">
      <c r="B155" s="16"/>
      <c r="C155" s="51" t="s">
        <v>201</v>
      </c>
      <c r="D155" s="12"/>
      <c r="E155" s="12"/>
    </row>
    <row r="156" spans="2:5">
      <c r="B156" s="16"/>
      <c r="C156" s="51" t="s">
        <v>202</v>
      </c>
      <c r="D156" s="12"/>
      <c r="E156" s="12"/>
    </row>
    <row r="157" spans="2:5">
      <c r="B157" s="16"/>
      <c r="C157" s="51" t="s">
        <v>203</v>
      </c>
      <c r="D157" s="12"/>
      <c r="E157" s="12"/>
    </row>
    <row r="158" spans="2:5">
      <c r="B158" s="16"/>
      <c r="C158" s="51" t="s">
        <v>204</v>
      </c>
      <c r="D158" s="12"/>
      <c r="E158" s="12"/>
    </row>
    <row r="159" spans="2:5">
      <c r="B159" s="16"/>
      <c r="C159" s="51" t="s">
        <v>205</v>
      </c>
      <c r="D159" s="12"/>
      <c r="E159" s="12"/>
    </row>
    <row r="160" spans="2:5">
      <c r="B160" s="16"/>
      <c r="C160" s="51" t="s">
        <v>206</v>
      </c>
      <c r="D160" s="12"/>
      <c r="E160" s="12"/>
    </row>
    <row r="161" spans="2:5">
      <c r="B161" s="52">
        <v>10</v>
      </c>
      <c r="C161" s="53" t="s">
        <v>9</v>
      </c>
      <c r="D161" s="54">
        <f t="shared" ref="D161:E161" si="9">SUM(D162:D168)</f>
        <v>0</v>
      </c>
      <c r="E161" s="54">
        <f t="shared" si="9"/>
        <v>0</v>
      </c>
    </row>
    <row r="162" spans="2:5">
      <c r="B162" s="16"/>
      <c r="C162" s="51" t="s">
        <v>207</v>
      </c>
      <c r="D162" s="12"/>
      <c r="E162" s="12"/>
    </row>
    <row r="163" spans="2:5">
      <c r="B163" s="16"/>
      <c r="C163" s="51" t="s">
        <v>208</v>
      </c>
      <c r="D163" s="12"/>
      <c r="E163" s="12"/>
    </row>
    <row r="164" spans="2:5">
      <c r="B164" s="16"/>
      <c r="C164" s="51" t="s">
        <v>209</v>
      </c>
      <c r="D164" s="12"/>
      <c r="E164" s="12"/>
    </row>
    <row r="165" spans="2:5">
      <c r="B165" s="16"/>
      <c r="C165" s="51" t="s">
        <v>210</v>
      </c>
      <c r="D165" s="12"/>
      <c r="E165" s="12"/>
    </row>
    <row r="166" spans="2:5">
      <c r="B166" s="16"/>
      <c r="C166" s="51" t="s">
        <v>211</v>
      </c>
      <c r="D166" s="12"/>
      <c r="E166" s="12"/>
    </row>
    <row r="167" spans="2:5">
      <c r="B167" s="16"/>
      <c r="C167" s="51" t="s">
        <v>212</v>
      </c>
      <c r="D167" s="12"/>
      <c r="E167" s="12"/>
    </row>
    <row r="168" spans="2:5">
      <c r="B168" s="16"/>
      <c r="C168" s="51" t="s">
        <v>213</v>
      </c>
      <c r="D168" s="12"/>
      <c r="E168" s="12"/>
    </row>
    <row r="169" spans="2:5">
      <c r="B169" s="52">
        <v>11</v>
      </c>
      <c r="C169" s="53" t="s">
        <v>10</v>
      </c>
      <c r="D169" s="54">
        <f t="shared" ref="D169:E169" si="10">SUM(D170:D174)</f>
        <v>0</v>
      </c>
      <c r="E169" s="54">
        <f t="shared" si="10"/>
        <v>0</v>
      </c>
    </row>
    <row r="170" spans="2:5">
      <c r="B170" s="16"/>
      <c r="C170" s="51" t="s">
        <v>214</v>
      </c>
      <c r="D170" s="12"/>
      <c r="E170" s="12"/>
    </row>
    <row r="171" spans="2:5">
      <c r="B171" s="16"/>
      <c r="C171" s="51" t="s">
        <v>215</v>
      </c>
      <c r="D171" s="12"/>
      <c r="E171" s="12"/>
    </row>
    <row r="172" spans="2:5">
      <c r="B172" s="16"/>
      <c r="C172" s="51" t="s">
        <v>216</v>
      </c>
      <c r="D172" s="12"/>
      <c r="E172" s="12"/>
    </row>
    <row r="173" spans="2:5">
      <c r="B173" s="16"/>
      <c r="C173" s="51" t="s">
        <v>217</v>
      </c>
      <c r="D173" s="12"/>
      <c r="E173" s="12"/>
    </row>
    <row r="174" spans="2:5">
      <c r="B174" s="16"/>
      <c r="C174" s="51" t="s">
        <v>218</v>
      </c>
      <c r="D174" s="12"/>
      <c r="E174" s="12"/>
    </row>
    <row r="175" spans="2:5">
      <c r="B175" s="52">
        <v>12</v>
      </c>
      <c r="C175" s="53" t="s">
        <v>11</v>
      </c>
      <c r="D175" s="54">
        <f t="shared" ref="D175:E175" si="11">SUM(D176:D202)</f>
        <v>0</v>
      </c>
      <c r="E175" s="54">
        <f t="shared" si="11"/>
        <v>0</v>
      </c>
    </row>
    <row r="176" spans="2:5">
      <c r="B176" s="16"/>
      <c r="C176" s="51" t="s">
        <v>219</v>
      </c>
      <c r="D176" s="12"/>
      <c r="E176" s="12"/>
    </row>
    <row r="177" spans="2:5">
      <c r="B177" s="16"/>
      <c r="C177" s="51" t="s">
        <v>220</v>
      </c>
      <c r="D177" s="12"/>
      <c r="E177" s="12"/>
    </row>
    <row r="178" spans="2:5">
      <c r="B178" s="16"/>
      <c r="C178" s="51" t="s">
        <v>221</v>
      </c>
      <c r="D178" s="12"/>
      <c r="E178" s="12"/>
    </row>
    <row r="179" spans="2:5">
      <c r="B179" s="16"/>
      <c r="C179" s="51" t="s">
        <v>222</v>
      </c>
      <c r="D179" s="12"/>
      <c r="E179" s="12"/>
    </row>
    <row r="180" spans="2:5">
      <c r="B180" s="16"/>
      <c r="C180" s="51" t="s">
        <v>223</v>
      </c>
      <c r="D180" s="12"/>
      <c r="E180" s="12"/>
    </row>
    <row r="181" spans="2:5">
      <c r="B181" s="16"/>
      <c r="C181" s="51" t="s">
        <v>224</v>
      </c>
      <c r="D181" s="12"/>
      <c r="E181" s="12"/>
    </row>
    <row r="182" spans="2:5">
      <c r="B182" s="16"/>
      <c r="C182" s="51" t="s">
        <v>225</v>
      </c>
      <c r="D182" s="12"/>
      <c r="E182" s="12"/>
    </row>
    <row r="183" spans="2:5">
      <c r="B183" s="16"/>
      <c r="C183" s="51" t="s">
        <v>226</v>
      </c>
      <c r="D183" s="12"/>
      <c r="E183" s="12"/>
    </row>
    <row r="184" spans="2:5">
      <c r="B184" s="16"/>
      <c r="C184" s="51" t="s">
        <v>227</v>
      </c>
      <c r="D184" s="12"/>
      <c r="E184" s="12"/>
    </row>
    <row r="185" spans="2:5">
      <c r="B185" s="16"/>
      <c r="C185" s="51" t="s">
        <v>228</v>
      </c>
      <c r="D185" s="12"/>
      <c r="E185" s="12"/>
    </row>
    <row r="186" spans="2:5">
      <c r="B186" s="16"/>
      <c r="C186" s="51" t="s">
        <v>229</v>
      </c>
      <c r="D186" s="12"/>
      <c r="E186" s="12"/>
    </row>
    <row r="187" spans="2:5">
      <c r="B187" s="16"/>
      <c r="C187" s="51" t="s">
        <v>230</v>
      </c>
      <c r="D187" s="12"/>
      <c r="E187" s="12"/>
    </row>
    <row r="188" spans="2:5">
      <c r="B188" s="16"/>
      <c r="C188" s="51" t="s">
        <v>231</v>
      </c>
      <c r="D188" s="12"/>
      <c r="E188" s="12"/>
    </row>
    <row r="189" spans="2:5">
      <c r="B189" s="16"/>
      <c r="C189" s="51" t="s">
        <v>232</v>
      </c>
      <c r="D189" s="12"/>
      <c r="E189" s="12"/>
    </row>
    <row r="190" spans="2:5">
      <c r="B190" s="16"/>
      <c r="C190" s="51" t="s">
        <v>233</v>
      </c>
      <c r="D190" s="12"/>
      <c r="E190" s="12"/>
    </row>
    <row r="191" spans="2:5">
      <c r="B191" s="16"/>
      <c r="C191" s="51" t="s">
        <v>234</v>
      </c>
      <c r="D191" s="12"/>
      <c r="E191" s="12"/>
    </row>
    <row r="192" spans="2:5">
      <c r="B192" s="16"/>
      <c r="C192" s="51" t="s">
        <v>235</v>
      </c>
      <c r="D192" s="12"/>
      <c r="E192" s="12"/>
    </row>
    <row r="193" spans="2:5">
      <c r="B193" s="16"/>
      <c r="C193" s="51" t="s">
        <v>236</v>
      </c>
      <c r="D193" s="12"/>
      <c r="E193" s="12"/>
    </row>
    <row r="194" spans="2:5">
      <c r="B194" s="16"/>
      <c r="C194" s="51" t="s">
        <v>237</v>
      </c>
      <c r="D194" s="12"/>
      <c r="E194" s="12"/>
    </row>
    <row r="195" spans="2:5">
      <c r="B195" s="16"/>
      <c r="C195" s="51" t="s">
        <v>238</v>
      </c>
      <c r="D195" s="12"/>
      <c r="E195" s="12"/>
    </row>
    <row r="196" spans="2:5">
      <c r="B196" s="16"/>
      <c r="C196" s="51" t="s">
        <v>239</v>
      </c>
      <c r="D196" s="12"/>
      <c r="E196" s="12"/>
    </row>
    <row r="197" spans="2:5">
      <c r="B197" s="16"/>
      <c r="C197" s="51" t="s">
        <v>240</v>
      </c>
      <c r="D197" s="12"/>
      <c r="E197" s="12"/>
    </row>
    <row r="198" spans="2:5">
      <c r="B198" s="16"/>
      <c r="C198" s="51" t="s">
        <v>241</v>
      </c>
      <c r="D198" s="12"/>
      <c r="E198" s="12"/>
    </row>
    <row r="199" spans="2:5">
      <c r="B199" s="16"/>
      <c r="C199" s="51" t="s">
        <v>242</v>
      </c>
      <c r="D199" s="12"/>
      <c r="E199" s="12"/>
    </row>
    <row r="200" spans="2:5">
      <c r="B200" s="16"/>
      <c r="C200" s="51" t="s">
        <v>243</v>
      </c>
      <c r="D200" s="12"/>
      <c r="E200" s="12"/>
    </row>
    <row r="201" spans="2:5">
      <c r="B201" s="16"/>
      <c r="C201" s="51" t="s">
        <v>244</v>
      </c>
      <c r="D201" s="12"/>
      <c r="E201" s="12"/>
    </row>
    <row r="202" spans="2:5">
      <c r="B202" s="16"/>
      <c r="C202" s="51" t="s">
        <v>245</v>
      </c>
      <c r="D202" s="12"/>
      <c r="E202" s="12"/>
    </row>
    <row r="203" spans="2:5">
      <c r="B203" s="52">
        <v>13</v>
      </c>
      <c r="C203" s="53" t="s">
        <v>12</v>
      </c>
      <c r="D203" s="54">
        <f t="shared" ref="D203:E203" si="12">SUM(D204:D238)</f>
        <v>0</v>
      </c>
      <c r="E203" s="54">
        <f t="shared" si="12"/>
        <v>0</v>
      </c>
    </row>
    <row r="204" spans="2:5">
      <c r="B204" s="16"/>
      <c r="C204" s="17" t="s">
        <v>246</v>
      </c>
      <c r="D204" s="12"/>
      <c r="E204" s="12"/>
    </row>
    <row r="205" spans="2:5">
      <c r="B205" s="16"/>
      <c r="C205" s="17" t="s">
        <v>247</v>
      </c>
      <c r="D205" s="12"/>
      <c r="E205" s="12"/>
    </row>
    <row r="206" spans="2:5">
      <c r="B206" s="16"/>
      <c r="C206" s="17" t="s">
        <v>248</v>
      </c>
      <c r="D206" s="12"/>
      <c r="E206" s="12"/>
    </row>
    <row r="207" spans="2:5">
      <c r="B207" s="16"/>
      <c r="C207" s="17" t="s">
        <v>249</v>
      </c>
      <c r="D207" s="12"/>
      <c r="E207" s="12"/>
    </row>
    <row r="208" spans="2:5">
      <c r="B208" s="16"/>
      <c r="C208" s="17" t="s">
        <v>250</v>
      </c>
      <c r="D208" s="12"/>
      <c r="E208" s="12"/>
    </row>
    <row r="209" spans="2:5">
      <c r="B209" s="16"/>
      <c r="C209" s="17" t="s">
        <v>251</v>
      </c>
      <c r="D209" s="12"/>
      <c r="E209" s="12"/>
    </row>
    <row r="210" spans="2:5">
      <c r="B210" s="16"/>
      <c r="C210" s="17" t="s">
        <v>252</v>
      </c>
      <c r="D210" s="12"/>
      <c r="E210" s="12"/>
    </row>
    <row r="211" spans="2:5">
      <c r="B211" s="16"/>
      <c r="C211" s="17" t="s">
        <v>253</v>
      </c>
      <c r="D211" s="12"/>
      <c r="E211" s="12"/>
    </row>
    <row r="212" spans="2:5">
      <c r="B212" s="16"/>
      <c r="C212" s="17" t="s">
        <v>254</v>
      </c>
      <c r="D212" s="12"/>
      <c r="E212" s="12"/>
    </row>
    <row r="213" spans="2:5">
      <c r="B213" s="16"/>
      <c r="C213" s="17" t="s">
        <v>255</v>
      </c>
      <c r="D213" s="12"/>
      <c r="E213" s="12"/>
    </row>
    <row r="214" spans="2:5">
      <c r="B214" s="16"/>
      <c r="C214" s="17" t="s">
        <v>256</v>
      </c>
      <c r="D214" s="12"/>
      <c r="E214" s="12"/>
    </row>
    <row r="215" spans="2:5">
      <c r="B215" s="16"/>
      <c r="C215" s="17" t="s">
        <v>257</v>
      </c>
      <c r="D215" s="12"/>
      <c r="E215" s="12"/>
    </row>
    <row r="216" spans="2:5">
      <c r="B216" s="16"/>
      <c r="C216" s="17" t="s">
        <v>258</v>
      </c>
      <c r="D216" s="12"/>
      <c r="E216" s="12"/>
    </row>
    <row r="217" spans="2:5">
      <c r="B217" s="16"/>
      <c r="C217" s="17" t="s">
        <v>259</v>
      </c>
      <c r="D217" s="12"/>
      <c r="E217" s="12"/>
    </row>
    <row r="218" spans="2:5">
      <c r="B218" s="16"/>
      <c r="C218" s="17" t="s">
        <v>260</v>
      </c>
      <c r="D218" s="12"/>
      <c r="E218" s="12"/>
    </row>
    <row r="219" spans="2:5">
      <c r="B219" s="16"/>
      <c r="C219" s="17" t="s">
        <v>261</v>
      </c>
      <c r="D219" s="12"/>
      <c r="E219" s="12"/>
    </row>
    <row r="220" spans="2:5">
      <c r="B220" s="16"/>
      <c r="C220" s="17" t="s">
        <v>262</v>
      </c>
      <c r="D220" s="12"/>
      <c r="E220" s="12"/>
    </row>
    <row r="221" spans="2:5">
      <c r="B221" s="16"/>
      <c r="C221" s="17" t="s">
        <v>263</v>
      </c>
      <c r="D221" s="12"/>
      <c r="E221" s="12"/>
    </row>
    <row r="222" spans="2:5">
      <c r="B222" s="16"/>
      <c r="C222" s="17" t="s">
        <v>264</v>
      </c>
      <c r="D222" s="12"/>
      <c r="E222" s="12"/>
    </row>
    <row r="223" spans="2:5">
      <c r="B223" s="16"/>
      <c r="C223" s="17" t="s">
        <v>265</v>
      </c>
      <c r="D223" s="12"/>
      <c r="E223" s="12"/>
    </row>
    <row r="224" spans="2:5">
      <c r="B224" s="16"/>
      <c r="C224" s="17" t="s">
        <v>266</v>
      </c>
      <c r="D224" s="12"/>
      <c r="E224" s="12"/>
    </row>
    <row r="225" spans="2:5">
      <c r="B225" s="16"/>
      <c r="C225" s="17" t="s">
        <v>267</v>
      </c>
      <c r="D225" s="12"/>
      <c r="E225" s="12"/>
    </row>
    <row r="226" spans="2:5">
      <c r="B226" s="16"/>
      <c r="C226" s="17" t="s">
        <v>268</v>
      </c>
      <c r="D226" s="12"/>
      <c r="E226" s="12"/>
    </row>
    <row r="227" spans="2:5">
      <c r="B227" s="16"/>
      <c r="C227" s="17" t="s">
        <v>269</v>
      </c>
      <c r="D227" s="12"/>
      <c r="E227" s="12"/>
    </row>
    <row r="228" spans="2:5">
      <c r="B228" s="16"/>
      <c r="C228" s="17" t="s">
        <v>270</v>
      </c>
      <c r="D228" s="12"/>
      <c r="E228" s="12"/>
    </row>
    <row r="229" spans="2:5">
      <c r="B229" s="16"/>
      <c r="C229" s="17" t="s">
        <v>271</v>
      </c>
      <c r="D229" s="12"/>
      <c r="E229" s="12"/>
    </row>
    <row r="230" spans="2:5">
      <c r="B230" s="16"/>
      <c r="C230" s="17" t="s">
        <v>272</v>
      </c>
      <c r="D230" s="12"/>
      <c r="E230" s="12"/>
    </row>
    <row r="231" spans="2:5">
      <c r="B231" s="16"/>
      <c r="C231" s="17" t="s">
        <v>273</v>
      </c>
      <c r="D231" s="12"/>
      <c r="E231" s="12"/>
    </row>
    <row r="232" spans="2:5">
      <c r="B232" s="16"/>
      <c r="C232" s="17" t="s">
        <v>274</v>
      </c>
      <c r="D232" s="12"/>
      <c r="E232" s="12"/>
    </row>
    <row r="233" spans="2:5">
      <c r="B233" s="16"/>
      <c r="C233" s="17" t="s">
        <v>275</v>
      </c>
      <c r="D233" s="12"/>
      <c r="E233" s="12"/>
    </row>
    <row r="234" spans="2:5">
      <c r="B234" s="16"/>
      <c r="C234" s="17" t="s">
        <v>276</v>
      </c>
      <c r="D234" s="12"/>
      <c r="E234" s="12"/>
    </row>
    <row r="235" spans="2:5">
      <c r="B235" s="16"/>
      <c r="C235" s="17" t="s">
        <v>277</v>
      </c>
      <c r="D235" s="12"/>
      <c r="E235" s="12"/>
    </row>
    <row r="236" spans="2:5">
      <c r="B236" s="16"/>
      <c r="C236" s="17" t="s">
        <v>278</v>
      </c>
      <c r="D236" s="12"/>
      <c r="E236" s="12"/>
    </row>
    <row r="237" spans="2:5">
      <c r="B237" s="16"/>
      <c r="C237" s="17" t="s">
        <v>279</v>
      </c>
      <c r="D237" s="12"/>
      <c r="E237" s="12"/>
    </row>
    <row r="238" spans="2:5">
      <c r="B238" s="16"/>
      <c r="C238" s="17" t="s">
        <v>280</v>
      </c>
      <c r="D238" s="12"/>
      <c r="E238" s="12"/>
    </row>
    <row r="239" spans="2:5">
      <c r="B239" s="52">
        <v>14</v>
      </c>
      <c r="C239" s="53" t="s">
        <v>13</v>
      </c>
      <c r="D239" s="54">
        <f t="shared" ref="D239:E239" si="13">SUM(D240:D247)</f>
        <v>0</v>
      </c>
      <c r="E239" s="54">
        <f t="shared" si="13"/>
        <v>0</v>
      </c>
    </row>
    <row r="240" spans="2:5">
      <c r="B240" s="16"/>
      <c r="C240" s="51" t="s">
        <v>281</v>
      </c>
      <c r="D240" s="12"/>
      <c r="E240" s="12"/>
    </row>
    <row r="241" spans="2:5">
      <c r="B241" s="16"/>
      <c r="C241" s="51" t="s">
        <v>282</v>
      </c>
      <c r="D241" s="12"/>
      <c r="E241" s="12"/>
    </row>
    <row r="242" spans="2:5">
      <c r="B242" s="16"/>
      <c r="C242" s="51" t="s">
        <v>283</v>
      </c>
      <c r="D242" s="12"/>
      <c r="E242" s="12"/>
    </row>
    <row r="243" spans="2:5">
      <c r="B243" s="16"/>
      <c r="C243" s="51" t="s">
        <v>284</v>
      </c>
      <c r="D243" s="12"/>
      <c r="E243" s="12"/>
    </row>
    <row r="244" spans="2:5">
      <c r="B244" s="16"/>
      <c r="C244" s="51" t="s">
        <v>285</v>
      </c>
      <c r="D244" s="12"/>
      <c r="E244" s="12"/>
    </row>
    <row r="245" spans="2:5">
      <c r="B245" s="16"/>
      <c r="C245" s="51" t="s">
        <v>286</v>
      </c>
      <c r="D245" s="12"/>
      <c r="E245" s="12"/>
    </row>
    <row r="246" spans="2:5">
      <c r="B246" s="16"/>
      <c r="C246" s="51" t="s">
        <v>287</v>
      </c>
      <c r="D246" s="12"/>
      <c r="E246" s="12"/>
    </row>
    <row r="247" spans="2:5">
      <c r="B247" s="16"/>
      <c r="C247" s="51" t="s">
        <v>288</v>
      </c>
      <c r="D247" s="12"/>
      <c r="E247" s="12"/>
    </row>
    <row r="248" spans="2:5">
      <c r="B248" s="52">
        <v>15</v>
      </c>
      <c r="C248" s="53" t="s">
        <v>14</v>
      </c>
      <c r="D248" s="54">
        <f t="shared" ref="D248:E248" si="14">SUM(D249:D286)</f>
        <v>0</v>
      </c>
      <c r="E248" s="54">
        <f t="shared" si="14"/>
        <v>0</v>
      </c>
    </row>
    <row r="249" spans="2:5">
      <c r="B249" s="16"/>
      <c r="C249" s="17" t="s">
        <v>289</v>
      </c>
      <c r="D249" s="12"/>
      <c r="E249" s="12"/>
    </row>
    <row r="250" spans="2:5">
      <c r="B250" s="16"/>
      <c r="C250" s="17" t="s">
        <v>290</v>
      </c>
      <c r="D250" s="12"/>
      <c r="E250" s="12"/>
    </row>
    <row r="251" spans="2:5">
      <c r="B251" s="16"/>
      <c r="C251" s="17" t="s">
        <v>291</v>
      </c>
      <c r="D251" s="12"/>
      <c r="E251" s="12"/>
    </row>
    <row r="252" spans="2:5">
      <c r="B252" s="16"/>
      <c r="C252" s="17" t="s">
        <v>292</v>
      </c>
      <c r="D252" s="12"/>
      <c r="E252" s="12"/>
    </row>
    <row r="253" spans="2:5">
      <c r="B253" s="16"/>
      <c r="C253" s="17" t="s">
        <v>293</v>
      </c>
      <c r="D253" s="12"/>
      <c r="E253" s="12"/>
    </row>
    <row r="254" spans="2:5">
      <c r="B254" s="16"/>
      <c r="C254" s="17" t="s">
        <v>294</v>
      </c>
      <c r="D254" s="12"/>
      <c r="E254" s="12"/>
    </row>
    <row r="255" spans="2:5">
      <c r="B255" s="16"/>
      <c r="C255" s="17" t="s">
        <v>295</v>
      </c>
      <c r="D255" s="12"/>
      <c r="E255" s="12"/>
    </row>
    <row r="256" spans="2:5">
      <c r="B256" s="16"/>
      <c r="C256" s="17" t="s">
        <v>296</v>
      </c>
      <c r="D256" s="12"/>
      <c r="E256" s="12"/>
    </row>
    <row r="257" spans="2:5">
      <c r="B257" s="16"/>
      <c r="C257" s="17" t="s">
        <v>297</v>
      </c>
      <c r="D257" s="12"/>
      <c r="E257" s="12"/>
    </row>
    <row r="258" spans="2:5">
      <c r="B258" s="16"/>
      <c r="C258" s="17" t="s">
        <v>298</v>
      </c>
      <c r="D258" s="12"/>
      <c r="E258" s="12"/>
    </row>
    <row r="259" spans="2:5">
      <c r="B259" s="16"/>
      <c r="C259" s="17" t="s">
        <v>299</v>
      </c>
      <c r="D259" s="12"/>
      <c r="E259" s="12"/>
    </row>
    <row r="260" spans="2:5">
      <c r="B260" s="16"/>
      <c r="C260" s="17" t="s">
        <v>300</v>
      </c>
      <c r="D260" s="12"/>
      <c r="E260" s="12"/>
    </row>
    <row r="261" spans="2:5">
      <c r="B261" s="16"/>
      <c r="C261" s="17" t="s">
        <v>301</v>
      </c>
      <c r="D261" s="12"/>
      <c r="E261" s="12"/>
    </row>
    <row r="262" spans="2:5">
      <c r="B262" s="16"/>
      <c r="C262" s="17" t="s">
        <v>302</v>
      </c>
      <c r="D262" s="12"/>
      <c r="E262" s="12"/>
    </row>
    <row r="263" spans="2:5">
      <c r="B263" s="16"/>
      <c r="C263" s="17" t="s">
        <v>303</v>
      </c>
      <c r="D263" s="12"/>
      <c r="E263" s="12"/>
    </row>
    <row r="264" spans="2:5">
      <c r="B264" s="16"/>
      <c r="C264" s="17" t="s">
        <v>304</v>
      </c>
      <c r="D264" s="12"/>
      <c r="E264" s="12"/>
    </row>
    <row r="265" spans="2:5">
      <c r="B265" s="16"/>
      <c r="C265" s="17" t="s">
        <v>305</v>
      </c>
      <c r="D265" s="12"/>
      <c r="E265" s="12"/>
    </row>
    <row r="266" spans="2:5">
      <c r="B266" s="16"/>
      <c r="C266" s="17" t="s">
        <v>306</v>
      </c>
      <c r="D266" s="12"/>
      <c r="E266" s="12"/>
    </row>
    <row r="267" spans="2:5">
      <c r="B267" s="16"/>
      <c r="C267" s="17" t="s">
        <v>307</v>
      </c>
      <c r="D267" s="12"/>
      <c r="E267" s="12"/>
    </row>
    <row r="268" spans="2:5">
      <c r="B268" s="16"/>
      <c r="C268" s="17" t="s">
        <v>308</v>
      </c>
      <c r="D268" s="12"/>
      <c r="E268" s="12"/>
    </row>
    <row r="269" spans="2:5">
      <c r="B269" s="16"/>
      <c r="C269" s="17" t="s">
        <v>309</v>
      </c>
      <c r="D269" s="12"/>
      <c r="E269" s="12"/>
    </row>
    <row r="270" spans="2:5">
      <c r="B270" s="16"/>
      <c r="C270" s="17" t="s">
        <v>310</v>
      </c>
      <c r="D270" s="12"/>
      <c r="E270" s="12"/>
    </row>
    <row r="271" spans="2:5">
      <c r="B271" s="16"/>
      <c r="C271" s="17" t="s">
        <v>311</v>
      </c>
      <c r="D271" s="12"/>
      <c r="E271" s="12"/>
    </row>
    <row r="272" spans="2:5">
      <c r="B272" s="16"/>
      <c r="C272" s="17" t="s">
        <v>312</v>
      </c>
      <c r="D272" s="12"/>
      <c r="E272" s="12"/>
    </row>
    <row r="273" spans="2:5">
      <c r="B273" s="16"/>
      <c r="C273" s="17" t="s">
        <v>313</v>
      </c>
      <c r="D273" s="12"/>
      <c r="E273" s="12"/>
    </row>
    <row r="274" spans="2:5">
      <c r="B274" s="16"/>
      <c r="C274" s="17" t="s">
        <v>314</v>
      </c>
      <c r="D274" s="12"/>
      <c r="E274" s="12"/>
    </row>
    <row r="275" spans="2:5">
      <c r="B275" s="16"/>
      <c r="C275" s="17" t="s">
        <v>315</v>
      </c>
      <c r="D275" s="12"/>
      <c r="E275" s="12"/>
    </row>
    <row r="276" spans="2:5">
      <c r="B276" s="16"/>
      <c r="C276" s="17" t="s">
        <v>316</v>
      </c>
      <c r="D276" s="12"/>
      <c r="E276" s="12"/>
    </row>
    <row r="277" spans="2:5">
      <c r="B277" s="16"/>
      <c r="C277" s="17" t="s">
        <v>317</v>
      </c>
      <c r="D277" s="12"/>
      <c r="E277" s="12"/>
    </row>
    <row r="278" spans="2:5">
      <c r="B278" s="16"/>
      <c r="C278" s="17" t="s">
        <v>318</v>
      </c>
      <c r="D278" s="12"/>
      <c r="E278" s="12"/>
    </row>
    <row r="279" spans="2:5">
      <c r="B279" s="16"/>
      <c r="C279" s="17" t="s">
        <v>319</v>
      </c>
      <c r="D279" s="12"/>
      <c r="E279" s="12"/>
    </row>
    <row r="280" spans="2:5">
      <c r="B280" s="16"/>
      <c r="C280" s="17" t="s">
        <v>320</v>
      </c>
      <c r="D280" s="12"/>
      <c r="E280" s="12"/>
    </row>
    <row r="281" spans="2:5">
      <c r="B281" s="16"/>
      <c r="C281" s="17" t="s">
        <v>321</v>
      </c>
      <c r="D281" s="12"/>
      <c r="E281" s="12"/>
    </row>
    <row r="282" spans="2:5">
      <c r="B282" s="16"/>
      <c r="C282" s="17" t="s">
        <v>322</v>
      </c>
      <c r="D282" s="12"/>
      <c r="E282" s="12"/>
    </row>
    <row r="283" spans="2:5">
      <c r="B283" s="16"/>
      <c r="C283" s="17" t="s">
        <v>323</v>
      </c>
      <c r="D283" s="12"/>
      <c r="E283" s="12"/>
    </row>
    <row r="284" spans="2:5">
      <c r="B284" s="16"/>
      <c r="C284" s="17" t="s">
        <v>324</v>
      </c>
      <c r="D284" s="12"/>
      <c r="E284" s="12"/>
    </row>
    <row r="285" spans="2:5">
      <c r="B285" s="16"/>
      <c r="C285" s="17" t="s">
        <v>325</v>
      </c>
      <c r="D285" s="12"/>
      <c r="E285" s="12"/>
    </row>
    <row r="286" spans="2:5">
      <c r="B286" s="16"/>
      <c r="C286" s="17" t="s">
        <v>326</v>
      </c>
      <c r="D286" s="12"/>
      <c r="E286" s="12"/>
    </row>
    <row r="287" spans="2:5">
      <c r="B287" s="52">
        <v>16</v>
      </c>
      <c r="C287" s="53" t="s">
        <v>15</v>
      </c>
      <c r="D287" s="54">
        <f t="shared" ref="D287:E287" si="15">SUM(D288:D292)</f>
        <v>0</v>
      </c>
      <c r="E287" s="54">
        <f t="shared" si="15"/>
        <v>0</v>
      </c>
    </row>
    <row r="288" spans="2:5">
      <c r="B288" s="16"/>
      <c r="C288" s="51" t="s">
        <v>327</v>
      </c>
      <c r="D288" s="12"/>
      <c r="E288" s="12"/>
    </row>
    <row r="289" spans="2:5">
      <c r="B289" s="16"/>
      <c r="C289" s="51" t="s">
        <v>328</v>
      </c>
      <c r="D289" s="12"/>
      <c r="E289" s="12"/>
    </row>
    <row r="290" spans="2:5">
      <c r="B290" s="16"/>
      <c r="C290" s="51" t="s">
        <v>329</v>
      </c>
      <c r="D290" s="12"/>
      <c r="E290" s="12"/>
    </row>
    <row r="291" spans="2:5">
      <c r="B291" s="16"/>
      <c r="C291" s="51" t="s">
        <v>330</v>
      </c>
      <c r="D291" s="12"/>
      <c r="E291" s="12"/>
    </row>
    <row r="292" spans="2:5">
      <c r="B292" s="16"/>
      <c r="C292" s="51" t="s">
        <v>331</v>
      </c>
      <c r="D292" s="12"/>
      <c r="E292" s="12"/>
    </row>
    <row r="293" spans="2:5">
      <c r="B293" s="52">
        <v>17</v>
      </c>
      <c r="C293" s="53" t="s">
        <v>16</v>
      </c>
      <c r="D293" s="54">
        <f>SUM(D294:D303)</f>
        <v>0</v>
      </c>
      <c r="E293" s="54">
        <f>SUM(E294:E303)</f>
        <v>0</v>
      </c>
    </row>
    <row r="294" spans="2:5">
      <c r="B294" s="16"/>
      <c r="C294" s="51" t="s">
        <v>340</v>
      </c>
      <c r="D294" s="12"/>
      <c r="E294" s="12"/>
    </row>
    <row r="295" spans="2:5">
      <c r="B295" s="16"/>
      <c r="C295" s="17" t="s">
        <v>332</v>
      </c>
      <c r="D295" s="12"/>
      <c r="E295" s="12"/>
    </row>
    <row r="296" spans="2:5">
      <c r="B296" s="16"/>
      <c r="C296" s="17" t="s">
        <v>333</v>
      </c>
      <c r="D296" s="12"/>
      <c r="E296" s="12"/>
    </row>
    <row r="297" spans="2:5">
      <c r="B297" s="16"/>
      <c r="C297" s="51" t="s">
        <v>574</v>
      </c>
      <c r="D297" s="12"/>
      <c r="E297" s="12"/>
    </row>
    <row r="298" spans="2:5">
      <c r="B298" s="16"/>
      <c r="C298" s="17" t="s">
        <v>334</v>
      </c>
      <c r="D298" s="12"/>
      <c r="E298" s="12"/>
    </row>
    <row r="299" spans="2:5">
      <c r="B299" s="16"/>
      <c r="C299" s="17" t="s">
        <v>335</v>
      </c>
      <c r="D299" s="12"/>
      <c r="E299" s="12"/>
    </row>
    <row r="300" spans="2:5">
      <c r="B300" s="16"/>
      <c r="C300" s="17" t="s">
        <v>336</v>
      </c>
      <c r="D300" s="12"/>
      <c r="E300" s="12"/>
    </row>
    <row r="301" spans="2:5">
      <c r="B301" s="16"/>
      <c r="C301" s="17" t="s">
        <v>337</v>
      </c>
      <c r="D301" s="12"/>
      <c r="E301" s="12"/>
    </row>
    <row r="302" spans="2:5">
      <c r="B302" s="16"/>
      <c r="C302" s="17" t="s">
        <v>338</v>
      </c>
      <c r="D302" s="12"/>
      <c r="E302" s="12"/>
    </row>
    <row r="303" spans="2:5">
      <c r="B303" s="16"/>
      <c r="C303" s="17" t="s">
        <v>339</v>
      </c>
      <c r="D303" s="12"/>
      <c r="E303" s="12"/>
    </row>
    <row r="304" spans="2:5">
      <c r="B304" s="52">
        <v>18</v>
      </c>
      <c r="C304" s="53" t="s">
        <v>17</v>
      </c>
      <c r="D304" s="54">
        <f t="shared" ref="D304:E304" si="16">SUM(D305:D314)</f>
        <v>0</v>
      </c>
      <c r="E304" s="54">
        <f t="shared" si="16"/>
        <v>0</v>
      </c>
    </row>
    <row r="305" spans="2:5">
      <c r="B305" s="16"/>
      <c r="C305" s="51" t="s">
        <v>341</v>
      </c>
      <c r="D305" s="12"/>
      <c r="E305" s="12"/>
    </row>
    <row r="306" spans="2:5">
      <c r="B306" s="16"/>
      <c r="C306" s="51" t="s">
        <v>342</v>
      </c>
      <c r="D306" s="12"/>
      <c r="E306" s="12"/>
    </row>
    <row r="307" spans="2:5">
      <c r="B307" s="16"/>
      <c r="C307" s="51" t="s">
        <v>343</v>
      </c>
      <c r="D307" s="12"/>
      <c r="E307" s="12"/>
    </row>
    <row r="308" spans="2:5">
      <c r="B308" s="16"/>
      <c r="C308" s="51" t="s">
        <v>348</v>
      </c>
      <c r="D308" s="12"/>
      <c r="E308" s="12"/>
    </row>
    <row r="309" spans="2:5">
      <c r="B309" s="16"/>
      <c r="C309" s="51" t="s">
        <v>344</v>
      </c>
      <c r="D309" s="12"/>
      <c r="E309" s="12"/>
    </row>
    <row r="310" spans="2:5">
      <c r="B310" s="16"/>
      <c r="C310" s="51" t="s">
        <v>345</v>
      </c>
      <c r="D310" s="12"/>
      <c r="E310" s="12"/>
    </row>
    <row r="311" spans="2:5">
      <c r="B311" s="16"/>
      <c r="C311" s="51" t="s">
        <v>571</v>
      </c>
      <c r="D311" s="12"/>
      <c r="E311" s="12"/>
    </row>
    <row r="312" spans="2:5">
      <c r="B312" s="16"/>
      <c r="C312" s="51" t="s">
        <v>346</v>
      </c>
      <c r="D312" s="12"/>
      <c r="E312" s="12"/>
    </row>
    <row r="313" spans="2:5">
      <c r="B313" s="16"/>
      <c r="C313" s="51" t="s">
        <v>349</v>
      </c>
      <c r="D313" s="12"/>
      <c r="E313" s="12"/>
    </row>
    <row r="314" spans="2:5">
      <c r="B314" s="16"/>
      <c r="C314" s="51" t="s">
        <v>347</v>
      </c>
      <c r="D314" s="12"/>
      <c r="E314" s="12"/>
    </row>
    <row r="315" spans="2:5">
      <c r="B315" s="52">
        <v>19</v>
      </c>
      <c r="C315" s="53" t="s">
        <v>18</v>
      </c>
      <c r="D315" s="54">
        <f t="shared" ref="D315:E315" si="17">SUM(D316:D337)</f>
        <v>0</v>
      </c>
      <c r="E315" s="54">
        <f t="shared" si="17"/>
        <v>0</v>
      </c>
    </row>
    <row r="316" spans="2:5">
      <c r="B316" s="16"/>
      <c r="C316" s="51" t="s">
        <v>350</v>
      </c>
      <c r="D316" s="12"/>
      <c r="E316" s="12"/>
    </row>
    <row r="317" spans="2:5">
      <c r="B317" s="16"/>
      <c r="C317" s="17" t="s">
        <v>351</v>
      </c>
      <c r="D317" s="12"/>
      <c r="E317" s="12"/>
    </row>
    <row r="318" spans="2:5">
      <c r="B318" s="16"/>
      <c r="C318" s="17" t="s">
        <v>352</v>
      </c>
      <c r="D318" s="12"/>
      <c r="E318" s="12"/>
    </row>
    <row r="319" spans="2:5">
      <c r="B319" s="16"/>
      <c r="C319" s="17" t="s">
        <v>353</v>
      </c>
      <c r="D319" s="12"/>
      <c r="E319" s="12"/>
    </row>
    <row r="320" spans="2:5">
      <c r="B320" s="16"/>
      <c r="C320" s="17" t="s">
        <v>354</v>
      </c>
      <c r="D320" s="12"/>
      <c r="E320" s="12"/>
    </row>
    <row r="321" spans="2:5">
      <c r="B321" s="16"/>
      <c r="C321" s="17" t="s">
        <v>355</v>
      </c>
      <c r="D321" s="12"/>
      <c r="E321" s="12"/>
    </row>
    <row r="322" spans="2:5">
      <c r="B322" s="16"/>
      <c r="C322" s="17" t="s">
        <v>356</v>
      </c>
      <c r="D322" s="12"/>
      <c r="E322" s="12"/>
    </row>
    <row r="323" spans="2:5">
      <c r="B323" s="16"/>
      <c r="C323" s="17" t="s">
        <v>357</v>
      </c>
      <c r="D323" s="12"/>
      <c r="E323" s="12"/>
    </row>
    <row r="324" spans="2:5">
      <c r="B324" s="16"/>
      <c r="C324" s="17" t="s">
        <v>358</v>
      </c>
      <c r="D324" s="12"/>
      <c r="E324" s="12"/>
    </row>
    <row r="325" spans="2:5">
      <c r="B325" s="16"/>
      <c r="C325" s="17" t="s">
        <v>359</v>
      </c>
      <c r="D325" s="12"/>
      <c r="E325" s="12"/>
    </row>
    <row r="326" spans="2:5">
      <c r="B326" s="16"/>
      <c r="C326" s="17" t="s">
        <v>360</v>
      </c>
      <c r="D326" s="12"/>
      <c r="E326" s="12"/>
    </row>
    <row r="327" spans="2:5">
      <c r="B327" s="16"/>
      <c r="C327" s="17" t="s">
        <v>361</v>
      </c>
      <c r="D327" s="12"/>
      <c r="E327" s="12"/>
    </row>
    <row r="328" spans="2:5">
      <c r="B328" s="16"/>
      <c r="C328" s="17" t="s">
        <v>362</v>
      </c>
      <c r="D328" s="12"/>
      <c r="E328" s="12"/>
    </row>
    <row r="329" spans="2:5">
      <c r="B329" s="16"/>
      <c r="C329" s="17" t="s">
        <v>363</v>
      </c>
      <c r="D329" s="12"/>
      <c r="E329" s="12"/>
    </row>
    <row r="330" spans="2:5">
      <c r="B330" s="16"/>
      <c r="C330" s="17" t="s">
        <v>364</v>
      </c>
      <c r="D330" s="12"/>
      <c r="E330" s="12"/>
    </row>
    <row r="331" spans="2:5">
      <c r="B331" s="16"/>
      <c r="C331" s="17" t="s">
        <v>365</v>
      </c>
      <c r="D331" s="12"/>
      <c r="E331" s="12"/>
    </row>
    <row r="332" spans="2:5">
      <c r="B332" s="16"/>
      <c r="C332" s="17" t="s">
        <v>366</v>
      </c>
      <c r="D332" s="12"/>
      <c r="E332" s="12"/>
    </row>
    <row r="333" spans="2:5">
      <c r="B333" s="16"/>
      <c r="C333" s="17" t="s">
        <v>367</v>
      </c>
      <c r="D333" s="12"/>
      <c r="E333" s="12"/>
    </row>
    <row r="334" spans="2:5">
      <c r="B334" s="16"/>
      <c r="C334" s="17" t="s">
        <v>368</v>
      </c>
      <c r="D334" s="12"/>
      <c r="E334" s="12"/>
    </row>
    <row r="335" spans="2:5">
      <c r="B335" s="16"/>
      <c r="C335" s="17" t="s">
        <v>369</v>
      </c>
      <c r="D335" s="12"/>
      <c r="E335" s="12"/>
    </row>
    <row r="336" spans="2:5">
      <c r="B336" s="16"/>
      <c r="C336" s="17" t="s">
        <v>370</v>
      </c>
      <c r="D336" s="12"/>
      <c r="E336" s="12"/>
    </row>
    <row r="337" spans="2:5">
      <c r="B337" s="16"/>
      <c r="C337" s="17" t="s">
        <v>371</v>
      </c>
      <c r="D337" s="12"/>
      <c r="E337" s="12"/>
    </row>
    <row r="338" spans="2:5">
      <c r="B338" s="52">
        <v>20</v>
      </c>
      <c r="C338" s="53" t="s">
        <v>19</v>
      </c>
      <c r="D338" s="54">
        <f t="shared" ref="D338:E338" si="18">SUM(D339:D352)</f>
        <v>0</v>
      </c>
      <c r="E338" s="54">
        <f t="shared" si="18"/>
        <v>0</v>
      </c>
    </row>
    <row r="339" spans="2:5">
      <c r="B339" s="16"/>
      <c r="C339" s="17" t="s">
        <v>372</v>
      </c>
      <c r="D339" s="12"/>
      <c r="E339" s="12"/>
    </row>
    <row r="340" spans="2:5">
      <c r="B340" s="16"/>
      <c r="C340" s="17" t="s">
        <v>373</v>
      </c>
      <c r="D340" s="12"/>
      <c r="E340" s="12"/>
    </row>
    <row r="341" spans="2:5">
      <c r="B341" s="16"/>
      <c r="C341" s="17" t="s">
        <v>374</v>
      </c>
      <c r="D341" s="12"/>
      <c r="E341" s="12"/>
    </row>
    <row r="342" spans="2:5">
      <c r="B342" s="16"/>
      <c r="C342" s="17" t="s">
        <v>375</v>
      </c>
      <c r="D342" s="12"/>
      <c r="E342" s="12"/>
    </row>
    <row r="343" spans="2:5">
      <c r="B343" s="16"/>
      <c r="C343" s="17" t="s">
        <v>376</v>
      </c>
      <c r="D343" s="12"/>
      <c r="E343" s="12"/>
    </row>
    <row r="344" spans="2:5">
      <c r="B344" s="16"/>
      <c r="C344" s="17" t="s">
        <v>377</v>
      </c>
      <c r="D344" s="12"/>
      <c r="E344" s="12"/>
    </row>
    <row r="345" spans="2:5">
      <c r="B345" s="16"/>
      <c r="C345" s="17" t="s">
        <v>378</v>
      </c>
      <c r="D345" s="12"/>
      <c r="E345" s="12"/>
    </row>
    <row r="346" spans="2:5">
      <c r="B346" s="16"/>
      <c r="C346" s="17" t="s">
        <v>379</v>
      </c>
      <c r="D346" s="12"/>
      <c r="E346" s="12"/>
    </row>
    <row r="347" spans="2:5">
      <c r="B347" s="16"/>
      <c r="C347" s="17" t="s">
        <v>380</v>
      </c>
      <c r="D347" s="12"/>
      <c r="E347" s="12"/>
    </row>
    <row r="348" spans="2:5">
      <c r="B348" s="16"/>
      <c r="C348" s="17" t="s">
        <v>381</v>
      </c>
      <c r="D348" s="12"/>
      <c r="E348" s="12"/>
    </row>
    <row r="349" spans="2:5">
      <c r="B349" s="16"/>
      <c r="C349" s="17" t="s">
        <v>382</v>
      </c>
      <c r="D349" s="12"/>
      <c r="E349" s="12"/>
    </row>
    <row r="350" spans="2:5">
      <c r="B350" s="16"/>
      <c r="C350" s="17" t="s">
        <v>383</v>
      </c>
      <c r="D350" s="12"/>
      <c r="E350" s="12"/>
    </row>
    <row r="351" spans="2:5">
      <c r="B351" s="16"/>
      <c r="C351" s="17" t="s">
        <v>384</v>
      </c>
      <c r="D351" s="12"/>
      <c r="E351" s="12"/>
    </row>
    <row r="352" spans="2:5">
      <c r="B352" s="16"/>
      <c r="C352" s="17" t="s">
        <v>385</v>
      </c>
      <c r="D352" s="12"/>
      <c r="E352" s="12"/>
    </row>
    <row r="353" spans="2:5">
      <c r="B353" s="52">
        <v>21</v>
      </c>
      <c r="C353" s="53" t="s">
        <v>20</v>
      </c>
      <c r="D353" s="54">
        <f t="shared" ref="D353:E353" si="19">SUM(D354:D367)</f>
        <v>0</v>
      </c>
      <c r="E353" s="54">
        <f t="shared" si="19"/>
        <v>0</v>
      </c>
    </row>
    <row r="354" spans="2:5">
      <c r="B354" s="16"/>
      <c r="C354" s="51" t="s">
        <v>386</v>
      </c>
      <c r="D354" s="12"/>
      <c r="E354" s="12"/>
    </row>
    <row r="355" spans="2:5">
      <c r="B355" s="16"/>
      <c r="C355" s="51" t="s">
        <v>387</v>
      </c>
      <c r="D355" s="12"/>
      <c r="E355" s="12"/>
    </row>
    <row r="356" spans="2:5">
      <c r="B356" s="16"/>
      <c r="C356" s="51" t="s">
        <v>388</v>
      </c>
      <c r="D356" s="12"/>
      <c r="E356" s="12"/>
    </row>
    <row r="357" spans="2:5">
      <c r="B357" s="16"/>
      <c r="C357" s="51" t="s">
        <v>389</v>
      </c>
      <c r="D357" s="12"/>
      <c r="E357" s="12"/>
    </row>
    <row r="358" spans="2:5">
      <c r="B358" s="16"/>
      <c r="C358" s="51" t="s">
        <v>390</v>
      </c>
      <c r="D358" s="12"/>
      <c r="E358" s="12"/>
    </row>
    <row r="359" spans="2:5">
      <c r="B359" s="16"/>
      <c r="C359" s="51" t="s">
        <v>391</v>
      </c>
      <c r="D359" s="12"/>
      <c r="E359" s="12"/>
    </row>
    <row r="360" spans="2:5">
      <c r="B360" s="16"/>
      <c r="C360" s="51" t="s">
        <v>392</v>
      </c>
      <c r="D360" s="12"/>
      <c r="E360" s="12"/>
    </row>
    <row r="361" spans="2:5">
      <c r="B361" s="16"/>
      <c r="C361" s="51" t="s">
        <v>393</v>
      </c>
      <c r="D361" s="12"/>
      <c r="E361" s="12"/>
    </row>
    <row r="362" spans="2:5">
      <c r="B362" s="16"/>
      <c r="C362" s="51" t="s">
        <v>394</v>
      </c>
      <c r="D362" s="12"/>
      <c r="E362" s="12"/>
    </row>
    <row r="363" spans="2:5">
      <c r="B363" s="16"/>
      <c r="C363" s="51" t="s">
        <v>395</v>
      </c>
      <c r="D363" s="12"/>
      <c r="E363" s="12"/>
    </row>
    <row r="364" spans="2:5">
      <c r="B364" s="16"/>
      <c r="C364" s="51" t="s">
        <v>396</v>
      </c>
      <c r="D364" s="12"/>
      <c r="E364" s="12"/>
    </row>
    <row r="365" spans="2:5">
      <c r="B365" s="16"/>
      <c r="C365" s="51" t="s">
        <v>397</v>
      </c>
      <c r="D365" s="12"/>
      <c r="E365" s="12"/>
    </row>
    <row r="366" spans="2:5">
      <c r="B366" s="16"/>
      <c r="C366" s="51" t="s">
        <v>398</v>
      </c>
      <c r="D366" s="12"/>
      <c r="E366" s="12"/>
    </row>
    <row r="367" spans="2:5">
      <c r="B367" s="16"/>
      <c r="C367" s="51" t="s">
        <v>399</v>
      </c>
      <c r="D367" s="12"/>
      <c r="E367" s="12"/>
    </row>
    <row r="368" spans="2:5">
      <c r="B368" s="52">
        <v>22</v>
      </c>
      <c r="C368" s="53" t="s">
        <v>21</v>
      </c>
      <c r="D368" s="54">
        <f t="shared" ref="D368:E368" si="20">SUM(D369:D381)</f>
        <v>0</v>
      </c>
      <c r="E368" s="54">
        <f t="shared" si="20"/>
        <v>0</v>
      </c>
    </row>
    <row r="369" spans="2:5">
      <c r="B369" s="16"/>
      <c r="C369" s="51" t="s">
        <v>400</v>
      </c>
      <c r="D369" s="12"/>
      <c r="E369" s="12"/>
    </row>
    <row r="370" spans="2:5">
      <c r="B370" s="16"/>
      <c r="C370" s="51" t="s">
        <v>401</v>
      </c>
      <c r="D370" s="12"/>
      <c r="E370" s="12"/>
    </row>
    <row r="371" spans="2:5">
      <c r="B371" s="16"/>
      <c r="C371" s="51" t="s">
        <v>402</v>
      </c>
      <c r="D371" s="12"/>
      <c r="E371" s="12"/>
    </row>
    <row r="372" spans="2:5">
      <c r="B372" s="16"/>
      <c r="C372" s="51" t="s">
        <v>403</v>
      </c>
      <c r="D372" s="12"/>
      <c r="E372" s="12"/>
    </row>
    <row r="373" spans="2:5">
      <c r="B373" s="16"/>
      <c r="C373" s="51" t="s">
        <v>404</v>
      </c>
      <c r="D373" s="12"/>
      <c r="E373" s="12"/>
    </row>
    <row r="374" spans="2:5">
      <c r="B374" s="16"/>
      <c r="C374" s="51" t="s">
        <v>405</v>
      </c>
      <c r="D374" s="12"/>
      <c r="E374" s="12"/>
    </row>
    <row r="375" spans="2:5">
      <c r="B375" s="16"/>
      <c r="C375" s="51" t="s">
        <v>406</v>
      </c>
      <c r="D375" s="12"/>
      <c r="E375" s="12"/>
    </row>
    <row r="376" spans="2:5">
      <c r="B376" s="16"/>
      <c r="C376" s="51" t="s">
        <v>407</v>
      </c>
      <c r="D376" s="12"/>
      <c r="E376" s="12"/>
    </row>
    <row r="377" spans="2:5">
      <c r="B377" s="16"/>
      <c r="C377" s="51" t="s">
        <v>408</v>
      </c>
      <c r="D377" s="12"/>
      <c r="E377" s="12"/>
    </row>
    <row r="378" spans="2:5">
      <c r="B378" s="16"/>
      <c r="C378" s="51" t="s">
        <v>409</v>
      </c>
      <c r="D378" s="12"/>
      <c r="E378" s="12"/>
    </row>
    <row r="379" spans="2:5">
      <c r="B379" s="16"/>
      <c r="C379" s="51" t="s">
        <v>410</v>
      </c>
      <c r="D379" s="12"/>
      <c r="E379" s="12"/>
    </row>
    <row r="380" spans="2:5">
      <c r="B380" s="16"/>
      <c r="C380" s="51" t="s">
        <v>411</v>
      </c>
      <c r="D380" s="12"/>
      <c r="E380" s="12"/>
    </row>
    <row r="381" spans="2:5">
      <c r="B381" s="16"/>
      <c r="C381" s="51" t="s">
        <v>412</v>
      </c>
      <c r="D381" s="12"/>
      <c r="E381" s="12"/>
    </row>
    <row r="382" spans="2:5">
      <c r="B382" s="52">
        <v>23</v>
      </c>
      <c r="C382" s="53" t="s">
        <v>22</v>
      </c>
      <c r="D382" s="54">
        <f t="shared" ref="D382:E382" si="21">SUM(D383:D392)</f>
        <v>0</v>
      </c>
      <c r="E382" s="54">
        <f t="shared" si="21"/>
        <v>0</v>
      </c>
    </row>
    <row r="383" spans="2:5">
      <c r="B383" s="16"/>
      <c r="C383" s="51" t="s">
        <v>413</v>
      </c>
      <c r="D383" s="12"/>
      <c r="E383" s="12"/>
    </row>
    <row r="384" spans="2:5">
      <c r="B384" s="16"/>
      <c r="C384" s="51" t="s">
        <v>414</v>
      </c>
      <c r="D384" s="12"/>
      <c r="E384" s="12"/>
    </row>
    <row r="385" spans="2:5">
      <c r="B385" s="16"/>
      <c r="C385" s="51" t="s">
        <v>415</v>
      </c>
      <c r="D385" s="12"/>
      <c r="E385" s="12"/>
    </row>
    <row r="386" spans="2:5">
      <c r="B386" s="16"/>
      <c r="C386" s="51" t="s">
        <v>416</v>
      </c>
      <c r="D386" s="12"/>
      <c r="E386" s="12"/>
    </row>
    <row r="387" spans="2:5">
      <c r="B387" s="16"/>
      <c r="C387" s="51" t="s">
        <v>417</v>
      </c>
      <c r="D387" s="12"/>
      <c r="E387" s="12"/>
    </row>
    <row r="388" spans="2:5">
      <c r="B388" s="16"/>
      <c r="C388" s="51" t="s">
        <v>418</v>
      </c>
      <c r="D388" s="12"/>
      <c r="E388" s="12"/>
    </row>
    <row r="389" spans="2:5">
      <c r="B389" s="16"/>
      <c r="C389" s="51" t="s">
        <v>419</v>
      </c>
      <c r="D389" s="12"/>
      <c r="E389" s="12"/>
    </row>
    <row r="390" spans="2:5">
      <c r="B390" s="16"/>
      <c r="C390" s="51" t="s">
        <v>420</v>
      </c>
      <c r="D390" s="12"/>
      <c r="E390" s="12"/>
    </row>
    <row r="391" spans="2:5">
      <c r="B391" s="16"/>
      <c r="C391" s="51" t="s">
        <v>421</v>
      </c>
      <c r="D391" s="12"/>
      <c r="E391" s="12"/>
    </row>
    <row r="392" spans="2:5">
      <c r="B392" s="16"/>
      <c r="C392" s="51" t="s">
        <v>422</v>
      </c>
      <c r="D392" s="12"/>
      <c r="E392" s="12"/>
    </row>
    <row r="393" spans="2:5">
      <c r="B393" s="52">
        <v>24</v>
      </c>
      <c r="C393" s="53" t="s">
        <v>23</v>
      </c>
      <c r="D393" s="54">
        <f t="shared" ref="D393:E393" si="22">SUM(D394:D398)</f>
        <v>0</v>
      </c>
      <c r="E393" s="54">
        <f t="shared" si="22"/>
        <v>0</v>
      </c>
    </row>
    <row r="394" spans="2:5">
      <c r="B394" s="16"/>
      <c r="C394" s="51" t="s">
        <v>423</v>
      </c>
      <c r="D394" s="12"/>
      <c r="E394" s="12"/>
    </row>
    <row r="395" spans="2:5">
      <c r="B395" s="16"/>
      <c r="C395" s="51" t="s">
        <v>424</v>
      </c>
      <c r="D395" s="12"/>
      <c r="E395" s="12"/>
    </row>
    <row r="396" spans="2:5">
      <c r="B396" s="16"/>
      <c r="C396" s="51" t="s">
        <v>425</v>
      </c>
      <c r="D396" s="12"/>
      <c r="E396" s="12"/>
    </row>
    <row r="397" spans="2:5">
      <c r="B397" s="16"/>
      <c r="C397" s="51" t="s">
        <v>426</v>
      </c>
      <c r="D397" s="12"/>
      <c r="E397" s="12"/>
    </row>
    <row r="398" spans="2:5">
      <c r="B398" s="16"/>
      <c r="C398" s="51" t="s">
        <v>427</v>
      </c>
      <c r="D398" s="12"/>
      <c r="E398" s="12"/>
    </row>
    <row r="399" spans="2:5">
      <c r="B399" s="52">
        <v>25</v>
      </c>
      <c r="C399" s="53" t="s">
        <v>24</v>
      </c>
      <c r="D399" s="54">
        <f>SUM(D400:D414)</f>
        <v>0</v>
      </c>
      <c r="E399" s="54">
        <f>SUM(E400:E414)</f>
        <v>0</v>
      </c>
    </row>
    <row r="400" spans="2:5">
      <c r="B400" s="16"/>
      <c r="C400" s="51" t="s">
        <v>428</v>
      </c>
      <c r="D400" s="12"/>
      <c r="E400" s="12"/>
    </row>
    <row r="401" spans="2:5">
      <c r="B401" s="16"/>
      <c r="C401" s="51" t="s">
        <v>429</v>
      </c>
      <c r="D401" s="12"/>
      <c r="E401" s="12"/>
    </row>
    <row r="402" spans="2:5">
      <c r="B402" s="16"/>
      <c r="C402" s="51" t="s">
        <v>430</v>
      </c>
      <c r="D402" s="12"/>
      <c r="E402" s="12"/>
    </row>
    <row r="403" spans="2:5">
      <c r="B403" s="16"/>
      <c r="C403" s="51" t="s">
        <v>431</v>
      </c>
      <c r="D403" s="12"/>
      <c r="E403" s="12"/>
    </row>
    <row r="404" spans="2:5">
      <c r="B404" s="16"/>
      <c r="C404" s="51" t="s">
        <v>432</v>
      </c>
      <c r="D404" s="12"/>
      <c r="E404" s="12"/>
    </row>
    <row r="405" spans="2:5">
      <c r="B405" s="16"/>
      <c r="C405" s="51" t="s">
        <v>433</v>
      </c>
      <c r="D405" s="12"/>
      <c r="E405" s="12"/>
    </row>
    <row r="406" spans="2:5">
      <c r="B406" s="16"/>
      <c r="C406" s="51" t="s">
        <v>434</v>
      </c>
      <c r="D406" s="12"/>
      <c r="E406" s="12"/>
    </row>
    <row r="407" spans="2:5">
      <c r="B407" s="16"/>
      <c r="C407" s="51" t="s">
        <v>435</v>
      </c>
      <c r="D407" s="12"/>
      <c r="E407" s="12"/>
    </row>
    <row r="408" spans="2:5">
      <c r="B408" s="16"/>
      <c r="C408" s="51" t="s">
        <v>436</v>
      </c>
      <c r="D408" s="12"/>
      <c r="E408" s="12"/>
    </row>
    <row r="409" spans="2:5">
      <c r="B409" s="16"/>
      <c r="C409" s="51" t="s">
        <v>575</v>
      </c>
      <c r="D409" s="12"/>
      <c r="E409" s="12"/>
    </row>
    <row r="410" spans="2:5">
      <c r="B410" s="16"/>
      <c r="C410" s="51" t="s">
        <v>576</v>
      </c>
      <c r="D410" s="12"/>
      <c r="E410" s="12"/>
    </row>
    <row r="411" spans="2:5">
      <c r="B411" s="16"/>
      <c r="C411" s="51" t="s">
        <v>439</v>
      </c>
      <c r="D411" s="12"/>
      <c r="E411" s="12"/>
    </row>
    <row r="412" spans="2:5">
      <c r="B412" s="16"/>
      <c r="C412" s="51" t="s">
        <v>440</v>
      </c>
      <c r="D412" s="12"/>
      <c r="E412" s="12"/>
    </row>
    <row r="413" spans="2:5">
      <c r="B413" s="16"/>
      <c r="C413" s="51" t="s">
        <v>441</v>
      </c>
      <c r="D413" s="12"/>
      <c r="E413" s="12"/>
    </row>
    <row r="414" spans="2:5">
      <c r="B414" s="16"/>
      <c r="C414" s="51" t="s">
        <v>442</v>
      </c>
      <c r="D414" s="12"/>
      <c r="E414" s="12"/>
    </row>
    <row r="415" spans="2:5">
      <c r="B415" s="52">
        <v>26</v>
      </c>
      <c r="C415" s="53" t="s">
        <v>25</v>
      </c>
      <c r="D415" s="54">
        <f t="shared" ref="D415:E415" si="23">SUM(D416:D428)</f>
        <v>0</v>
      </c>
      <c r="E415" s="54">
        <f t="shared" si="23"/>
        <v>0</v>
      </c>
    </row>
    <row r="416" spans="2:5">
      <c r="B416" s="16"/>
      <c r="C416" s="51" t="s">
        <v>443</v>
      </c>
      <c r="D416" s="12"/>
      <c r="E416" s="12"/>
    </row>
    <row r="417" spans="2:5">
      <c r="B417" s="16"/>
      <c r="C417" s="51" t="s">
        <v>444</v>
      </c>
      <c r="D417" s="12"/>
      <c r="E417" s="12"/>
    </row>
    <row r="418" spans="2:5">
      <c r="B418" s="16"/>
      <c r="C418" s="51" t="s">
        <v>445</v>
      </c>
      <c r="D418" s="12"/>
      <c r="E418" s="12"/>
    </row>
    <row r="419" spans="2:5">
      <c r="B419" s="16"/>
      <c r="C419" s="51" t="s">
        <v>446</v>
      </c>
      <c r="D419" s="12"/>
      <c r="E419" s="12"/>
    </row>
    <row r="420" spans="2:5">
      <c r="B420" s="16"/>
      <c r="C420" s="51" t="s">
        <v>447</v>
      </c>
      <c r="D420" s="12"/>
      <c r="E420" s="12"/>
    </row>
    <row r="421" spans="2:5">
      <c r="B421" s="16"/>
      <c r="C421" s="51" t="s">
        <v>448</v>
      </c>
      <c r="D421" s="12"/>
      <c r="E421" s="12"/>
    </row>
    <row r="422" spans="2:5">
      <c r="B422" s="16"/>
      <c r="C422" s="51" t="s">
        <v>449</v>
      </c>
      <c r="D422" s="12"/>
      <c r="E422" s="12"/>
    </row>
    <row r="423" spans="2:5">
      <c r="B423" s="16"/>
      <c r="C423" s="51" t="s">
        <v>450</v>
      </c>
      <c r="D423" s="12"/>
      <c r="E423" s="12"/>
    </row>
    <row r="424" spans="2:5">
      <c r="B424" s="16"/>
      <c r="C424" s="51" t="s">
        <v>451</v>
      </c>
      <c r="D424" s="12"/>
      <c r="E424" s="12"/>
    </row>
    <row r="425" spans="2:5">
      <c r="B425" s="16"/>
      <c r="C425" s="51" t="s">
        <v>452</v>
      </c>
      <c r="D425" s="12"/>
      <c r="E425" s="12"/>
    </row>
    <row r="426" spans="2:5">
      <c r="B426" s="16"/>
      <c r="C426" s="51" t="s">
        <v>453</v>
      </c>
      <c r="D426" s="12"/>
      <c r="E426" s="12"/>
    </row>
    <row r="427" spans="2:5">
      <c r="B427" s="16"/>
      <c r="C427" s="51" t="s">
        <v>454</v>
      </c>
      <c r="D427" s="12"/>
      <c r="E427" s="12"/>
    </row>
    <row r="428" spans="2:5">
      <c r="B428" s="16"/>
      <c r="C428" s="51" t="s">
        <v>455</v>
      </c>
      <c r="D428" s="12"/>
      <c r="E428" s="12"/>
    </row>
    <row r="429" spans="2:5">
      <c r="B429" s="52">
        <v>27</v>
      </c>
      <c r="C429" s="53" t="s">
        <v>26</v>
      </c>
      <c r="D429" s="54">
        <f t="shared" ref="D429:E429" si="24">SUM(D430:D453)</f>
        <v>0</v>
      </c>
      <c r="E429" s="54">
        <f t="shared" si="24"/>
        <v>0</v>
      </c>
    </row>
    <row r="430" spans="2:5">
      <c r="B430" s="16"/>
      <c r="C430" s="51" t="s">
        <v>458</v>
      </c>
      <c r="D430" s="12"/>
      <c r="E430" s="12"/>
    </row>
    <row r="431" spans="2:5">
      <c r="B431" s="16"/>
      <c r="C431" s="51" t="s">
        <v>459</v>
      </c>
      <c r="D431" s="12"/>
      <c r="E431" s="12"/>
    </row>
    <row r="432" spans="2:5">
      <c r="B432" s="16"/>
      <c r="C432" s="51" t="s">
        <v>460</v>
      </c>
      <c r="D432" s="12"/>
      <c r="E432" s="12"/>
    </row>
    <row r="433" spans="2:5">
      <c r="B433" s="16"/>
      <c r="C433" s="51" t="s">
        <v>461</v>
      </c>
      <c r="D433" s="12"/>
      <c r="E433" s="12"/>
    </row>
    <row r="434" spans="2:5">
      <c r="B434" s="16"/>
      <c r="C434" s="51" t="s">
        <v>462</v>
      </c>
      <c r="D434" s="12"/>
      <c r="E434" s="12"/>
    </row>
    <row r="435" spans="2:5">
      <c r="B435" s="16"/>
      <c r="C435" s="51" t="s">
        <v>463</v>
      </c>
      <c r="D435" s="12"/>
      <c r="E435" s="12"/>
    </row>
    <row r="436" spans="2:5">
      <c r="B436" s="16"/>
      <c r="C436" s="51" t="s">
        <v>464</v>
      </c>
      <c r="D436" s="12"/>
      <c r="E436" s="12"/>
    </row>
    <row r="437" spans="2:5">
      <c r="B437" s="16"/>
      <c r="C437" s="51" t="s">
        <v>465</v>
      </c>
      <c r="D437" s="12"/>
      <c r="E437" s="12"/>
    </row>
    <row r="438" spans="2:5">
      <c r="B438" s="16"/>
      <c r="C438" s="51" t="s">
        <v>466</v>
      </c>
      <c r="D438" s="12"/>
      <c r="E438" s="12"/>
    </row>
    <row r="439" spans="2:5">
      <c r="B439" s="16"/>
      <c r="C439" s="51" t="s">
        <v>467</v>
      </c>
      <c r="D439" s="12"/>
      <c r="E439" s="12"/>
    </row>
    <row r="440" spans="2:5">
      <c r="B440" s="16"/>
      <c r="C440" s="51" t="s">
        <v>468</v>
      </c>
      <c r="D440" s="12"/>
      <c r="E440" s="12"/>
    </row>
    <row r="441" spans="2:5">
      <c r="B441" s="16"/>
      <c r="C441" s="51" t="s">
        <v>469</v>
      </c>
      <c r="D441" s="12"/>
      <c r="E441" s="12"/>
    </row>
    <row r="442" spans="2:5">
      <c r="B442" s="16"/>
      <c r="C442" s="51" t="s">
        <v>470</v>
      </c>
      <c r="D442" s="12"/>
      <c r="E442" s="12"/>
    </row>
    <row r="443" spans="2:5">
      <c r="B443" s="16"/>
      <c r="C443" s="51" t="s">
        <v>471</v>
      </c>
      <c r="D443" s="12"/>
      <c r="E443" s="12"/>
    </row>
    <row r="444" spans="2:5">
      <c r="B444" s="16"/>
      <c r="C444" s="51" t="s">
        <v>472</v>
      </c>
      <c r="D444" s="12"/>
      <c r="E444" s="12"/>
    </row>
    <row r="445" spans="2:5">
      <c r="B445" s="16"/>
      <c r="C445" s="51" t="s">
        <v>473</v>
      </c>
      <c r="D445" s="12"/>
      <c r="E445" s="12"/>
    </row>
    <row r="446" spans="2:5">
      <c r="B446" s="16"/>
      <c r="C446" s="51" t="s">
        <v>474</v>
      </c>
      <c r="D446" s="12"/>
      <c r="E446" s="12"/>
    </row>
    <row r="447" spans="2:5">
      <c r="B447" s="16"/>
      <c r="C447" s="51" t="s">
        <v>475</v>
      </c>
      <c r="D447" s="12"/>
      <c r="E447" s="12"/>
    </row>
    <row r="448" spans="2:5">
      <c r="B448" s="16"/>
      <c r="C448" s="51" t="s">
        <v>476</v>
      </c>
      <c r="D448" s="12"/>
      <c r="E448" s="12"/>
    </row>
    <row r="449" spans="2:5">
      <c r="B449" s="16"/>
      <c r="C449" s="51" t="s">
        <v>477</v>
      </c>
      <c r="D449" s="12"/>
      <c r="E449" s="12"/>
    </row>
    <row r="450" spans="2:5">
      <c r="B450" s="16"/>
      <c r="C450" s="51" t="s">
        <v>478</v>
      </c>
      <c r="D450" s="12"/>
      <c r="E450" s="12"/>
    </row>
    <row r="451" spans="2:5">
      <c r="B451" s="16"/>
      <c r="C451" s="51" t="s">
        <v>479</v>
      </c>
      <c r="D451" s="12"/>
      <c r="E451" s="12"/>
    </row>
    <row r="452" spans="2:5">
      <c r="B452" s="16"/>
      <c r="C452" s="51" t="s">
        <v>480</v>
      </c>
      <c r="D452" s="12"/>
      <c r="E452" s="12"/>
    </row>
    <row r="453" spans="2:5">
      <c r="B453" s="16"/>
      <c r="C453" s="51" t="s">
        <v>481</v>
      </c>
      <c r="D453" s="12"/>
      <c r="E453" s="12"/>
    </row>
    <row r="454" spans="2:5">
      <c r="B454" s="52">
        <v>28</v>
      </c>
      <c r="C454" s="53" t="s">
        <v>27</v>
      </c>
      <c r="D454" s="54">
        <f t="shared" ref="D454:E454" si="25">SUM(D455:D471)</f>
        <v>0</v>
      </c>
      <c r="E454" s="54">
        <f t="shared" si="25"/>
        <v>0</v>
      </c>
    </row>
    <row r="455" spans="2:5">
      <c r="B455" s="16"/>
      <c r="C455" s="51" t="s">
        <v>482</v>
      </c>
      <c r="D455" s="12"/>
      <c r="E455" s="12"/>
    </row>
    <row r="456" spans="2:5">
      <c r="B456" s="16"/>
      <c r="C456" s="51" t="s">
        <v>483</v>
      </c>
      <c r="D456" s="12"/>
      <c r="E456" s="12"/>
    </row>
    <row r="457" spans="2:5">
      <c r="B457" s="16"/>
      <c r="C457" s="51" t="s">
        <v>484</v>
      </c>
      <c r="D457" s="12"/>
      <c r="E457" s="12"/>
    </row>
    <row r="458" spans="2:5">
      <c r="B458" s="16"/>
      <c r="C458" s="51" t="s">
        <v>485</v>
      </c>
      <c r="D458" s="12"/>
      <c r="E458" s="12"/>
    </row>
    <row r="459" spans="2:5">
      <c r="B459" s="16"/>
      <c r="C459" s="51" t="s">
        <v>486</v>
      </c>
      <c r="D459" s="12"/>
      <c r="E459" s="12"/>
    </row>
    <row r="460" spans="2:5">
      <c r="B460" s="16"/>
      <c r="C460" s="51" t="s">
        <v>487</v>
      </c>
      <c r="D460" s="12"/>
      <c r="E460" s="12"/>
    </row>
    <row r="461" spans="2:5">
      <c r="B461" s="16"/>
      <c r="C461" s="51" t="s">
        <v>488</v>
      </c>
      <c r="D461" s="12"/>
      <c r="E461" s="12"/>
    </row>
    <row r="462" spans="2:5">
      <c r="B462" s="16"/>
      <c r="C462" s="51" t="s">
        <v>489</v>
      </c>
      <c r="D462" s="12"/>
      <c r="E462" s="12"/>
    </row>
    <row r="463" spans="2:5">
      <c r="B463" s="16"/>
      <c r="C463" s="51" t="s">
        <v>490</v>
      </c>
      <c r="D463" s="12"/>
      <c r="E463" s="12"/>
    </row>
    <row r="464" spans="2:5">
      <c r="B464" s="16"/>
      <c r="C464" s="51" t="s">
        <v>491</v>
      </c>
      <c r="D464" s="12"/>
      <c r="E464" s="12"/>
    </row>
    <row r="465" spans="2:5">
      <c r="B465" s="16"/>
      <c r="C465" s="51" t="s">
        <v>492</v>
      </c>
      <c r="D465" s="12"/>
      <c r="E465" s="12"/>
    </row>
    <row r="466" spans="2:5">
      <c r="B466" s="16"/>
      <c r="C466" s="51" t="s">
        <v>493</v>
      </c>
      <c r="D466" s="12"/>
      <c r="E466" s="12"/>
    </row>
    <row r="467" spans="2:5">
      <c r="B467" s="16"/>
      <c r="C467" s="51" t="s">
        <v>494</v>
      </c>
      <c r="D467" s="12"/>
      <c r="E467" s="12"/>
    </row>
    <row r="468" spans="2:5">
      <c r="B468" s="16"/>
      <c r="C468" s="51" t="s">
        <v>495</v>
      </c>
      <c r="D468" s="12"/>
      <c r="E468" s="12"/>
    </row>
    <row r="469" spans="2:5">
      <c r="B469" s="16"/>
      <c r="C469" s="51" t="s">
        <v>496</v>
      </c>
      <c r="D469" s="12"/>
      <c r="E469" s="12"/>
    </row>
    <row r="470" spans="2:5">
      <c r="B470" s="16"/>
      <c r="C470" s="51" t="s">
        <v>497</v>
      </c>
      <c r="D470" s="12"/>
      <c r="E470" s="12"/>
    </row>
    <row r="471" spans="2:5">
      <c r="B471" s="16"/>
      <c r="C471" s="51" t="s">
        <v>498</v>
      </c>
      <c r="D471" s="12"/>
      <c r="E471" s="12"/>
    </row>
    <row r="472" spans="2:5">
      <c r="B472" s="52">
        <v>29</v>
      </c>
      <c r="C472" s="53" t="s">
        <v>28</v>
      </c>
      <c r="D472" s="54">
        <f t="shared" ref="D472:E472" si="26">SUM(D473:D478)</f>
        <v>0</v>
      </c>
      <c r="E472" s="54">
        <f t="shared" si="26"/>
        <v>0</v>
      </c>
    </row>
    <row r="473" spans="2:5">
      <c r="B473" s="16"/>
      <c r="C473" s="51" t="s">
        <v>499</v>
      </c>
      <c r="D473" s="12"/>
      <c r="E473" s="12"/>
    </row>
    <row r="474" spans="2:5">
      <c r="B474" s="16"/>
      <c r="C474" s="51" t="s">
        <v>500</v>
      </c>
      <c r="D474" s="12"/>
      <c r="E474" s="12"/>
    </row>
    <row r="475" spans="2:5">
      <c r="B475" s="16"/>
      <c r="C475" s="51" t="s">
        <v>501</v>
      </c>
      <c r="D475" s="12"/>
      <c r="E475" s="12"/>
    </row>
    <row r="476" spans="2:5">
      <c r="B476" s="16"/>
      <c r="C476" s="51" t="s">
        <v>502</v>
      </c>
      <c r="D476" s="12"/>
      <c r="E476" s="12"/>
    </row>
    <row r="477" spans="2:5">
      <c r="B477" s="16"/>
      <c r="C477" s="56" t="s">
        <v>503</v>
      </c>
      <c r="D477" s="12"/>
      <c r="E477" s="12"/>
    </row>
    <row r="478" spans="2:5">
      <c r="B478" s="16"/>
      <c r="C478" s="51" t="s">
        <v>504</v>
      </c>
      <c r="D478" s="12"/>
      <c r="E478" s="12"/>
    </row>
    <row r="479" spans="2:5">
      <c r="B479" s="52">
        <v>30</v>
      </c>
      <c r="C479" s="53" t="s">
        <v>29</v>
      </c>
      <c r="D479" s="54">
        <f t="shared" ref="D479:E479" si="27">SUM(D480:D485)</f>
        <v>0</v>
      </c>
      <c r="E479" s="54">
        <f t="shared" si="27"/>
        <v>0</v>
      </c>
    </row>
    <row r="480" spans="2:5">
      <c r="B480" s="16"/>
      <c r="C480" s="51" t="s">
        <v>505</v>
      </c>
      <c r="D480" s="12"/>
      <c r="E480" s="12"/>
    </row>
    <row r="481" spans="2:5">
      <c r="B481" s="16"/>
      <c r="C481" s="51" t="s">
        <v>506</v>
      </c>
      <c r="D481" s="12"/>
      <c r="E481" s="12"/>
    </row>
    <row r="482" spans="2:5">
      <c r="B482" s="16"/>
      <c r="C482" s="51" t="s">
        <v>507</v>
      </c>
      <c r="D482" s="12"/>
      <c r="E482" s="12"/>
    </row>
    <row r="483" spans="2:5">
      <c r="B483" s="16"/>
      <c r="C483" s="51" t="s">
        <v>508</v>
      </c>
      <c r="D483" s="12"/>
      <c r="E483" s="12"/>
    </row>
    <row r="484" spans="2:5">
      <c r="B484" s="16"/>
      <c r="C484" s="51" t="s">
        <v>509</v>
      </c>
      <c r="D484" s="12"/>
      <c r="E484" s="12"/>
    </row>
    <row r="485" spans="2:5">
      <c r="B485" s="16"/>
      <c r="C485" s="51" t="s">
        <v>510</v>
      </c>
      <c r="D485" s="12"/>
      <c r="E485" s="12"/>
    </row>
    <row r="486" spans="2:5">
      <c r="B486" s="52">
        <v>31</v>
      </c>
      <c r="C486" s="53" t="s">
        <v>30</v>
      </c>
      <c r="D486" s="54">
        <f t="shared" ref="D486:E486" si="28">SUM(D487:D497)</f>
        <v>0</v>
      </c>
      <c r="E486" s="54">
        <f t="shared" si="28"/>
        <v>0</v>
      </c>
    </row>
    <row r="487" spans="2:5">
      <c r="B487" s="16"/>
      <c r="C487" s="51" t="s">
        <v>511</v>
      </c>
      <c r="D487" s="12"/>
      <c r="E487" s="12"/>
    </row>
    <row r="488" spans="2:5">
      <c r="B488" s="16"/>
      <c r="C488" s="51" t="s">
        <v>512</v>
      </c>
      <c r="D488" s="12"/>
      <c r="E488" s="12"/>
    </row>
    <row r="489" spans="2:5">
      <c r="B489" s="16"/>
      <c r="C489" s="51" t="s">
        <v>513</v>
      </c>
      <c r="D489" s="12"/>
      <c r="E489" s="12"/>
    </row>
    <row r="490" spans="2:5">
      <c r="B490" s="16"/>
      <c r="C490" s="51" t="s">
        <v>514</v>
      </c>
      <c r="D490" s="12"/>
      <c r="E490" s="12"/>
    </row>
    <row r="491" spans="2:5">
      <c r="B491" s="16"/>
      <c r="C491" s="51" t="s">
        <v>515</v>
      </c>
      <c r="D491" s="12"/>
      <c r="E491" s="12"/>
    </row>
    <row r="492" spans="2:5">
      <c r="B492" s="16"/>
      <c r="C492" s="51" t="s">
        <v>516</v>
      </c>
      <c r="D492" s="12"/>
      <c r="E492" s="12"/>
    </row>
    <row r="493" spans="2:5">
      <c r="B493" s="16"/>
      <c r="C493" s="51" t="s">
        <v>517</v>
      </c>
      <c r="D493" s="12"/>
      <c r="E493" s="12"/>
    </row>
    <row r="494" spans="2:5">
      <c r="B494" s="16"/>
      <c r="C494" s="51" t="s">
        <v>518</v>
      </c>
      <c r="D494" s="12"/>
      <c r="E494" s="12"/>
    </row>
    <row r="495" spans="2:5">
      <c r="B495" s="16"/>
      <c r="C495" s="51" t="s">
        <v>519</v>
      </c>
      <c r="D495" s="12"/>
      <c r="E495" s="12"/>
    </row>
    <row r="496" spans="2:5">
      <c r="B496" s="16"/>
      <c r="C496" s="51" t="s">
        <v>520</v>
      </c>
      <c r="D496" s="12"/>
      <c r="E496" s="12"/>
    </row>
    <row r="497" spans="2:5">
      <c r="B497" s="16"/>
      <c r="C497" s="51" t="s">
        <v>521</v>
      </c>
      <c r="D497" s="12"/>
      <c r="E497" s="12"/>
    </row>
    <row r="498" spans="2:5">
      <c r="B498" s="52">
        <v>32</v>
      </c>
      <c r="C498" s="53" t="s">
        <v>31</v>
      </c>
      <c r="D498" s="54">
        <f t="shared" ref="D498:E498" si="29">SUM(D499:D508)</f>
        <v>0</v>
      </c>
      <c r="E498" s="54">
        <f t="shared" si="29"/>
        <v>0</v>
      </c>
    </row>
    <row r="499" spans="2:5">
      <c r="B499" s="16"/>
      <c r="C499" s="51" t="s">
        <v>522</v>
      </c>
      <c r="D499" s="12"/>
      <c r="E499" s="12"/>
    </row>
    <row r="500" spans="2:5">
      <c r="B500" s="16"/>
      <c r="C500" s="51" t="s">
        <v>523</v>
      </c>
      <c r="D500" s="12"/>
      <c r="E500" s="12"/>
    </row>
    <row r="501" spans="2:5">
      <c r="B501" s="16"/>
      <c r="C501" s="51" t="s">
        <v>524</v>
      </c>
      <c r="D501" s="12"/>
      <c r="E501" s="12"/>
    </row>
    <row r="502" spans="2:5">
      <c r="B502" s="16"/>
      <c r="C502" s="51" t="s">
        <v>525</v>
      </c>
      <c r="D502" s="12"/>
      <c r="E502" s="12"/>
    </row>
    <row r="503" spans="2:5">
      <c r="B503" s="16"/>
      <c r="C503" s="56" t="s">
        <v>526</v>
      </c>
      <c r="D503" s="12"/>
      <c r="E503" s="12"/>
    </row>
    <row r="504" spans="2:5">
      <c r="B504" s="16"/>
      <c r="C504" s="51" t="s">
        <v>527</v>
      </c>
      <c r="D504" s="12"/>
      <c r="E504" s="12"/>
    </row>
    <row r="505" spans="2:5">
      <c r="B505" s="16"/>
      <c r="C505" s="51" t="s">
        <v>528</v>
      </c>
      <c r="D505" s="12"/>
      <c r="E505" s="12"/>
    </row>
    <row r="506" spans="2:5">
      <c r="B506" s="16"/>
      <c r="C506" s="51" t="s">
        <v>529</v>
      </c>
      <c r="D506" s="12"/>
      <c r="E506" s="12"/>
    </row>
    <row r="507" spans="2:5">
      <c r="B507" s="16"/>
      <c r="C507" s="51" t="s">
        <v>530</v>
      </c>
      <c r="D507" s="12"/>
      <c r="E507" s="12"/>
    </row>
    <row r="508" spans="2:5">
      <c r="B508" s="16"/>
      <c r="C508" s="51" t="s">
        <v>531</v>
      </c>
      <c r="D508" s="12"/>
      <c r="E508" s="12"/>
    </row>
    <row r="509" spans="2:5">
      <c r="B509" s="52">
        <v>33</v>
      </c>
      <c r="C509" s="53" t="s">
        <v>32</v>
      </c>
      <c r="D509" s="54">
        <f t="shared" ref="D509:E509" si="30">SUM(D510:D538)</f>
        <v>0</v>
      </c>
      <c r="E509" s="54">
        <f t="shared" si="30"/>
        <v>0</v>
      </c>
    </row>
    <row r="510" spans="2:5">
      <c r="B510" s="16"/>
      <c r="C510" s="51" t="s">
        <v>532</v>
      </c>
      <c r="D510" s="12"/>
      <c r="E510" s="12"/>
    </row>
    <row r="511" spans="2:5">
      <c r="B511" s="16"/>
      <c r="C511" s="51" t="s">
        <v>533</v>
      </c>
      <c r="D511" s="12"/>
      <c r="E511" s="12"/>
    </row>
    <row r="512" spans="2:5">
      <c r="B512" s="16"/>
      <c r="C512" s="51" t="s">
        <v>534</v>
      </c>
      <c r="D512" s="12"/>
      <c r="E512" s="12"/>
    </row>
    <row r="513" spans="2:5">
      <c r="B513" s="16"/>
      <c r="C513" s="51" t="s">
        <v>535</v>
      </c>
      <c r="D513" s="12"/>
      <c r="E513" s="12"/>
    </row>
    <row r="514" spans="2:5">
      <c r="B514" s="16"/>
      <c r="C514" s="51" t="s">
        <v>536</v>
      </c>
      <c r="D514" s="12"/>
      <c r="E514" s="12"/>
    </row>
    <row r="515" spans="2:5">
      <c r="B515" s="16"/>
      <c r="C515" s="51" t="s">
        <v>537</v>
      </c>
      <c r="D515" s="12"/>
      <c r="E515" s="12"/>
    </row>
    <row r="516" spans="2:5">
      <c r="B516" s="16"/>
      <c r="C516" s="51" t="s">
        <v>538</v>
      </c>
      <c r="D516" s="12"/>
      <c r="E516" s="12"/>
    </row>
    <row r="517" spans="2:5">
      <c r="B517" s="16"/>
      <c r="C517" s="51" t="s">
        <v>539</v>
      </c>
      <c r="D517" s="12"/>
      <c r="E517" s="12"/>
    </row>
    <row r="518" spans="2:5">
      <c r="B518" s="16"/>
      <c r="C518" s="51" t="s">
        <v>540</v>
      </c>
      <c r="D518" s="12"/>
      <c r="E518" s="12"/>
    </row>
    <row r="519" spans="2:5">
      <c r="B519" s="16"/>
      <c r="C519" s="51" t="s">
        <v>541</v>
      </c>
      <c r="D519" s="12"/>
      <c r="E519" s="12"/>
    </row>
    <row r="520" spans="2:5">
      <c r="B520" s="16"/>
      <c r="C520" s="51" t="s">
        <v>542</v>
      </c>
      <c r="D520" s="12"/>
      <c r="E520" s="12"/>
    </row>
    <row r="521" spans="2:5">
      <c r="B521" s="16"/>
      <c r="C521" s="51" t="s">
        <v>543</v>
      </c>
      <c r="D521" s="12"/>
      <c r="E521" s="12"/>
    </row>
    <row r="522" spans="2:5">
      <c r="B522" s="16"/>
      <c r="C522" s="51" t="s">
        <v>544</v>
      </c>
      <c r="D522" s="12"/>
      <c r="E522" s="12"/>
    </row>
    <row r="523" spans="2:5">
      <c r="B523" s="16"/>
      <c r="C523" s="51" t="s">
        <v>545</v>
      </c>
      <c r="D523" s="12"/>
      <c r="E523" s="12"/>
    </row>
    <row r="524" spans="2:5">
      <c r="B524" s="16"/>
      <c r="C524" s="51" t="s">
        <v>546</v>
      </c>
      <c r="D524" s="12"/>
      <c r="E524" s="12"/>
    </row>
    <row r="525" spans="2:5">
      <c r="B525" s="16"/>
      <c r="C525" s="51" t="s">
        <v>547</v>
      </c>
      <c r="D525" s="12"/>
      <c r="E525" s="12"/>
    </row>
    <row r="526" spans="2:5">
      <c r="B526" s="16"/>
      <c r="C526" s="51" t="s">
        <v>548</v>
      </c>
      <c r="D526" s="12"/>
      <c r="E526" s="12"/>
    </row>
    <row r="527" spans="2:5">
      <c r="B527" s="16"/>
      <c r="C527" s="51" t="s">
        <v>549</v>
      </c>
      <c r="D527" s="12"/>
      <c r="E527" s="12"/>
    </row>
    <row r="528" spans="2:5">
      <c r="B528" s="16"/>
      <c r="C528" s="51" t="s">
        <v>550</v>
      </c>
      <c r="D528" s="12"/>
      <c r="E528" s="12"/>
    </row>
    <row r="529" spans="2:5">
      <c r="B529" s="16"/>
      <c r="C529" s="51" t="s">
        <v>551</v>
      </c>
      <c r="D529" s="12"/>
      <c r="E529" s="12"/>
    </row>
    <row r="530" spans="2:5">
      <c r="B530" s="16"/>
      <c r="C530" s="51" t="s">
        <v>552</v>
      </c>
      <c r="D530" s="12"/>
      <c r="E530" s="12"/>
    </row>
    <row r="531" spans="2:5">
      <c r="B531" s="16"/>
      <c r="C531" s="51" t="s">
        <v>553</v>
      </c>
      <c r="D531" s="12"/>
      <c r="E531" s="12"/>
    </row>
    <row r="532" spans="2:5">
      <c r="B532" s="16"/>
      <c r="C532" s="51" t="s">
        <v>554</v>
      </c>
      <c r="D532" s="12"/>
      <c r="E532" s="12"/>
    </row>
    <row r="533" spans="2:5">
      <c r="B533" s="16"/>
      <c r="C533" s="51" t="s">
        <v>555</v>
      </c>
      <c r="D533" s="12"/>
      <c r="E533" s="12"/>
    </row>
    <row r="534" spans="2:5">
      <c r="B534" s="16"/>
      <c r="C534" s="51" t="s">
        <v>556</v>
      </c>
      <c r="D534" s="12"/>
      <c r="E534" s="12"/>
    </row>
    <row r="535" spans="2:5">
      <c r="B535" s="16"/>
      <c r="C535" s="51" t="s">
        <v>557</v>
      </c>
      <c r="D535" s="12"/>
      <c r="E535" s="12"/>
    </row>
    <row r="536" spans="2:5">
      <c r="B536" s="16"/>
      <c r="C536" s="51" t="s">
        <v>558</v>
      </c>
      <c r="D536" s="12"/>
      <c r="E536" s="12"/>
    </row>
    <row r="537" spans="2:5">
      <c r="B537" s="16"/>
      <c r="C537" s="51" t="s">
        <v>559</v>
      </c>
      <c r="D537" s="12"/>
      <c r="E537" s="12"/>
    </row>
    <row r="538" spans="2:5">
      <c r="B538" s="16"/>
      <c r="C538" s="51" t="s">
        <v>560</v>
      </c>
      <c r="D538" s="12"/>
      <c r="E538" s="12"/>
    </row>
    <row r="539" spans="2:5">
      <c r="B539" s="52">
        <v>34</v>
      </c>
      <c r="C539" s="53" t="s">
        <v>33</v>
      </c>
      <c r="D539" s="54">
        <f>SUM(D540:D549)</f>
        <v>0</v>
      </c>
      <c r="E539" s="54">
        <f>SUM(E540:E549)</f>
        <v>0</v>
      </c>
    </row>
    <row r="540" spans="2:5">
      <c r="B540" s="16"/>
      <c r="C540" s="51" t="s">
        <v>561</v>
      </c>
      <c r="D540" s="12"/>
      <c r="E540" s="12"/>
    </row>
    <row r="541" spans="2:5">
      <c r="B541" s="16"/>
      <c r="C541" s="51" t="s">
        <v>562</v>
      </c>
      <c r="D541" s="12"/>
      <c r="E541" s="12"/>
    </row>
    <row r="542" spans="2:5">
      <c r="B542" s="16"/>
      <c r="C542" s="51" t="s">
        <v>563</v>
      </c>
      <c r="D542" s="12"/>
      <c r="E542" s="12"/>
    </row>
    <row r="543" spans="2:5">
      <c r="B543" s="16"/>
      <c r="C543" s="51" t="s">
        <v>564</v>
      </c>
      <c r="D543" s="12"/>
      <c r="E543" s="12"/>
    </row>
    <row r="544" spans="2:5">
      <c r="B544" s="16"/>
      <c r="C544" s="51" t="s">
        <v>565</v>
      </c>
      <c r="D544" s="12"/>
      <c r="E544" s="12"/>
    </row>
    <row r="545" spans="2:5">
      <c r="B545" s="16"/>
      <c r="C545" s="51" t="s">
        <v>566</v>
      </c>
      <c r="D545" s="12"/>
      <c r="E545" s="12"/>
    </row>
    <row r="546" spans="2:5">
      <c r="B546" s="16"/>
      <c r="C546" s="51" t="s">
        <v>567</v>
      </c>
      <c r="D546" s="12"/>
      <c r="E546" s="12"/>
    </row>
    <row r="547" spans="2:5">
      <c r="B547" s="16"/>
      <c r="C547" s="51" t="s">
        <v>568</v>
      </c>
      <c r="D547" s="12"/>
      <c r="E547" s="12"/>
    </row>
    <row r="548" spans="2:5">
      <c r="B548" s="16"/>
      <c r="C548" s="51" t="s">
        <v>578</v>
      </c>
      <c r="D548" s="12"/>
      <c r="E548" s="12"/>
    </row>
    <row r="549" spans="2:5">
      <c r="B549" s="16"/>
      <c r="C549" s="51" t="s">
        <v>572</v>
      </c>
      <c r="D549" s="12"/>
      <c r="E549" s="12"/>
    </row>
  </sheetData>
  <mergeCells count="1"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REKAP</vt:lpstr>
      <vt:lpstr>PUPR</vt:lpstr>
      <vt:lpstr>DAK PUPR</vt:lpstr>
      <vt:lpstr>BSPS PEMDA</vt:lpstr>
      <vt:lpstr>MBR-PENGEMBANG</vt:lpstr>
      <vt:lpstr>MBR-IMB</vt:lpstr>
      <vt:lpstr>MBR-MASY</vt:lpstr>
      <vt:lpstr>NONMBR-PENGEMBANG</vt:lpstr>
      <vt:lpstr>NONMBR-IMB</vt:lpstr>
      <vt:lpstr>NONMBR-MASY</vt:lpstr>
      <vt:lpstr>RUTILAHU KEMENSOS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Aisyah Ardana</dc:creator>
  <cp:lastModifiedBy>Aisyah Ardana</cp:lastModifiedBy>
  <cp:lastPrinted>2017-08-31T05:35:38Z</cp:lastPrinted>
  <dcterms:created xsi:type="dcterms:W3CDTF">2017-08-14T11:58:58Z</dcterms:created>
  <dcterms:modified xsi:type="dcterms:W3CDTF">2017-09-05T09:59:52Z</dcterms:modified>
</cp:coreProperties>
</file>