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 de Ejemplo" sheetId="1" r:id="rId4"/>
    <sheet state="visible" name="Producto 2" sheetId="2" r:id="rId5"/>
  </sheets>
  <definedNames/>
  <calcPr/>
  <extLst>
    <ext uri="GoogleSheetsCustomDataVersion2">
      <go:sheetsCustomData xmlns:go="http://customooxmlschemas.google.com/" r:id="rId6" roundtripDataChecksum="ETsFiYgUdz8OjZh7V27Ajb6AvujEAUsne1G0llJ/+w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5">
      <text>
        <t xml:space="preserve">Inserta el porcentaje de ganancia estimada que buscas para este producto
======</t>
      </text>
    </comment>
    <comment authorId="0" ref="F6">
      <text>
        <t xml:space="preserve">Indica para cuantas unidades rinde esta receta
======</t>
      </text>
    </comment>
    <comment authorId="0" ref="M6">
      <text>
        <t xml:space="preserve">Inserta el salario que deseas obtener al mes por tu trabajo en la repostería
Usa tu moneda del pais donde vives
======</t>
      </text>
    </comment>
    <comment authorId="0" ref="E9">
      <text>
        <t xml:space="preserve">Inserte el precio que usted paga por cada paquete, bolsa, docena, etc que compra de este ingrediente
Utilice la moneda del lugar donde vive
======</t>
      </text>
    </comment>
    <comment authorId="0" ref="G9">
      <text>
        <t xml:space="preserve">Cantidad en gramos, mililitros, unidades que vienen en cada paquete. Por ejemplo: Azucar 1000, Huevos 12, Vainilla 50 mililitros
======</t>
      </text>
    </comment>
    <comment authorId="0" ref="M9">
      <text>
        <t xml:space="preserve">Inserte cuantas semanas al mes desea trabajar en repostería
======</t>
      </text>
    </comment>
    <comment authorId="0" ref="O9">
      <text>
        <t xml:space="preserve">Inserte cuantas horas al dia estaría trabajando en repostería
======</t>
      </text>
    </comment>
    <comment authorId="0" ref="Q9">
      <text>
        <t xml:space="preserve">Inserte cuánto tiempo le toma producir esta receta.
Incluya todo el tiempo que necesita, desde el inicio al final de la preparación, el empaque, tiempo de entrega al cliente, etc
======</t>
      </text>
    </comment>
    <comment authorId="0" ref="M12">
      <text>
        <t xml:space="preserve">Inserte los costos extra que requieres para elaborar este producto, incluyendo empaque y presentación, cintas, stikers, tarjetas de agradecimiento y demás elementos que incluyas para entregar al cliente final
======</t>
      </text>
    </comment>
    <comment authorId="0" ref="M17">
      <text>
        <t xml:space="preserve">Inserte los costos fijos mensuales como agua, electricidad, renta del local, etc
======</t>
      </text>
    </comment>
    <comment authorId="0" ref="O17">
      <text>
        <t xml:space="preserve">Inserte el costo de entrega de este pedido, aún si tu misma realizas la entrega
Si tu cliente recoge el pedido en tienda, deja este valor en 0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5">
      <text>
        <t xml:space="preserve">Inserta el porcentaje de ganancia estimada que buscas para este producto
======</t>
      </text>
    </comment>
    <comment authorId="0" ref="F6">
      <text>
        <t xml:space="preserve">Indica para cuantas unidades rinde esta receta
======</t>
      </text>
    </comment>
    <comment authorId="0" ref="M6">
      <text>
        <t xml:space="preserve">Inserta el salario que deseas obtener al mes por tu trabajo en la repostería
Usa tu moneda del pais donde vives
======</t>
      </text>
    </comment>
    <comment authorId="0" ref="E9">
      <text>
        <t xml:space="preserve">Inserte el precio que usted paga por cada paquete, bolsa, docena, etc que compra de este ingrediente
Utilice la moneda del lugar donde vive
======</t>
      </text>
    </comment>
    <comment authorId="0" ref="G9">
      <text>
        <t xml:space="preserve">Cantidad en gramos, mililitros, unidades que vienen en cada paquete. Por ejemplo: Azucar 1000, Huevos 12, Vainilla 50 mililitros
======</t>
      </text>
    </comment>
    <comment authorId="0" ref="M9">
      <text>
        <t xml:space="preserve">Inserte cuantas semanas al mes desea trabajar en repostería
======</t>
      </text>
    </comment>
    <comment authorId="0" ref="O9">
      <text>
        <t xml:space="preserve">Inserte cuantas horas al dia estaría trabajando en repostería
======</t>
      </text>
    </comment>
    <comment authorId="0" ref="Q9">
      <text>
        <t xml:space="preserve">Inserte cuánto tiempo le toma producir esta receta.
Incluya todo el tiempo que necesita, desde el inicio al final de la preparación, el empaque, tiempo de entrega al cliente, etc
======</t>
      </text>
    </comment>
    <comment authorId="0" ref="M12">
      <text>
        <t xml:space="preserve">Inserte los costos extra que requieres para elaborar este producto, incluyendo empaque y presentación, cintas, stikers, tarjetas de agradecimiento y demás elementos que incluyas para entregar al cliente final
======</t>
      </text>
    </comment>
    <comment authorId="0" ref="M17">
      <text>
        <t xml:space="preserve">Inserte los costos fijos mensuales como agua, electricidad, renta del local, etc
======</t>
      </text>
    </comment>
    <comment authorId="0" ref="O17">
      <text>
        <t xml:space="preserve">Inserte el costo de entrega de este pedido, aún si tu misma realizas la entrega
Si tu cliente recoge el pedido en tienda, deja este valor en 0
======</t>
      </text>
    </comment>
  </commentList>
</comments>
</file>

<file path=xl/sharedStrings.xml><?xml version="1.0" encoding="utf-8"?>
<sst xmlns="http://schemas.openxmlformats.org/spreadsheetml/2006/main" count="79" uniqueCount="44">
  <si>
    <t>COSTOS DE PRODUCCION Y RENTABILIDAD
TIRAMISÚ DOUYIN</t>
  </si>
  <si>
    <t>PRODUCTO</t>
  </si>
  <si>
    <t>Tiramisú de Mango</t>
  </si>
  <si>
    <t>MARGEN DE GANANCIA DESEADA</t>
  </si>
  <si>
    <t>FECHA DE CÁLCULO</t>
  </si>
  <si>
    <t>RENDIMENTO DA RECEITA</t>
  </si>
  <si>
    <t xml:space="preserve">META DE SALARIO/MES </t>
  </si>
  <si>
    <t>CALCULO DE COSTOS DEL PRODUCTO</t>
  </si>
  <si>
    <t>TEMPO DE PRODUCCION</t>
  </si>
  <si>
    <t>INGREDIENTES</t>
  </si>
  <si>
    <t>PRECIO</t>
  </si>
  <si>
    <t>CANTIDAD POR PAQUETE</t>
  </si>
  <si>
    <t>CANTIDAD USADA EN LA RECETA</t>
  </si>
  <si>
    <t>COSTO DE LA RECETA</t>
  </si>
  <si>
    <t># SEMANAS/MES</t>
  </si>
  <si>
    <t>HORAS DE TRABAJO/DIA</t>
  </si>
  <si>
    <t>TEMPO DE PROD.           RECEITA (min)</t>
  </si>
  <si>
    <t>Pulpa de Mango(gr)</t>
  </si>
  <si>
    <t>Gelatina (gr)</t>
  </si>
  <si>
    <t>Mascarpone(gr)</t>
  </si>
  <si>
    <t>COSTOS EXTRAS</t>
  </si>
  <si>
    <t>Azucar (gr)</t>
  </si>
  <si>
    <t>COSTO DEL EMPAQUE</t>
  </si>
  <si>
    <t>COSTO DE DECORACIONES</t>
  </si>
  <si>
    <t>COSTO DE EMBALAJE PARA ENVIO</t>
  </si>
  <si>
    <t>Esencia de Vainilla (ml)</t>
  </si>
  <si>
    <t>Yema de Huevo(unid)</t>
  </si>
  <si>
    <t>Soletillas (unidad)</t>
  </si>
  <si>
    <t>Agua (ml)</t>
  </si>
  <si>
    <t>COSTOS FIJOS</t>
  </si>
  <si>
    <t>ENTREGA</t>
  </si>
  <si>
    <t>OTROS</t>
  </si>
  <si>
    <t>COSTO DE LOS INGREDIENTES</t>
  </si>
  <si>
    <t>COSTO FIJO / TIEMPO DE TRAB.</t>
  </si>
  <si>
    <t>HORAS TRABAJADAS AL MES</t>
  </si>
  <si>
    <t>COSTO DE SU TRABAJO POR RECETA</t>
  </si>
  <si>
    <t>VALOR DE VENTA DE LA RECEITA</t>
  </si>
  <si>
    <t>COSTO DE RECETA COMPLETA</t>
  </si>
  <si>
    <t>VALOR DE VENTA POR UNIDAD</t>
  </si>
  <si>
    <t>COSTO POR UNIDAD</t>
  </si>
  <si>
    <t>GANACIA POR RECETA</t>
  </si>
  <si>
    <t>Estas celdas coloreadas contienen fórmulas! Ellas se calculan automaticamente. No necesita incluir valores!</t>
  </si>
  <si>
    <t>Inserte los Valores que se indican en las celdas blancas!</t>
  </si>
  <si>
    <t>COSTOS DE PRODUCCION Y RENTABILIDAD
FIGURAS DE MALVAVISCO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</si>
</sst>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0"/>
  </numFmts>
  <fonts count="9">
    <font>
      <sz val="11.0"/>
      <color theme="1"/>
      <name val="Calibri"/>
      <scheme val="minor"/>
    </font>
    <font>
      <b/>
      <sz val="36.0"/>
      <color theme="1"/>
      <name val="Calibri"/>
    </font>
    <font/>
    <font>
      <b/>
      <sz val="12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1.0"/>
      <color theme="1"/>
      <name val="Calibri"/>
    </font>
    <font>
      <sz val="14.0"/>
      <color theme="1"/>
      <name val="Calibri"/>
    </font>
    <font>
      <b/>
      <sz val="14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F9F9F9"/>
        <bgColor rgb="FFF9F9F9"/>
      </patternFill>
    </fill>
    <fill>
      <patternFill patternType="solid">
        <fgColor rgb="FFD5A6BD"/>
        <bgColor rgb="FFD5A6BD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B6DDE8"/>
        <bgColor rgb="FFB6DDE8"/>
      </patternFill>
    </fill>
  </fills>
  <borders count="5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top/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top/>
    </border>
    <border>
      <right style="thin">
        <color rgb="FF000000"/>
      </right>
      <top/>
    </border>
    <border>
      <left style="thin">
        <color rgb="FF000000"/>
      </left>
      <top/>
    </border>
    <border>
      <right style="medium">
        <color rgb="FF000000"/>
      </right>
      <top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/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0" fillId="0" fontId="3" numFmtId="0" xfId="0" applyAlignment="1" applyFont="1">
      <alignment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3" fontId="5" numFmtId="0" xfId="0" applyAlignment="1" applyBorder="1" applyFill="1" applyFont="1">
      <alignment horizontal="center" readingOrder="0" vertical="center"/>
    </xf>
    <xf borderId="9" fillId="0" fontId="2" numFmtId="0" xfId="0" applyBorder="1" applyFont="1"/>
    <xf borderId="6" fillId="2" fontId="4" numFmtId="0" xfId="0" applyAlignment="1" applyBorder="1" applyFont="1">
      <alignment horizontal="left" vertical="center"/>
    </xf>
    <xf borderId="8" fillId="3" fontId="5" numFmtId="9" xfId="0" applyAlignment="1" applyBorder="1" applyFont="1" applyNumberFormat="1">
      <alignment horizontal="center" vertical="center"/>
    </xf>
    <xf borderId="10" fillId="0" fontId="2" numFmtId="0" xfId="0" applyBorder="1" applyFont="1"/>
    <xf borderId="0" fillId="0" fontId="6" numFmtId="0" xfId="0" applyFont="1"/>
    <xf borderId="11" fillId="2" fontId="4" numFmtId="0" xfId="0" applyAlignment="1" applyBorder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8" fillId="3" fontId="5" numFmtId="0" xfId="0" applyAlignment="1" applyBorder="1" applyFont="1">
      <alignment horizontal="center" vertical="center"/>
    </xf>
    <xf borderId="14" fillId="3" fontId="5" numFmtId="39" xfId="0" applyAlignment="1" applyBorder="1" applyFont="1" applyNumberFormat="1">
      <alignment horizontal="center" vertical="center"/>
    </xf>
    <xf borderId="15" fillId="0" fontId="2" numFmtId="0" xfId="0" applyBorder="1" applyFont="1"/>
    <xf borderId="11" fillId="3" fontId="5" numFmtId="164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center"/>
    </xf>
    <xf borderId="0" fillId="0" fontId="5" numFmtId="0" xfId="0" applyFont="1"/>
    <xf borderId="6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shrinkToFit="0" vertical="center" wrapText="1"/>
    </xf>
    <xf borderId="16" fillId="2" fontId="3" numFmtId="0" xfId="0" applyAlignment="1" applyBorder="1" applyFont="1">
      <alignment horizontal="center" shrinkToFit="0" vertical="center" wrapText="1"/>
    </xf>
    <xf borderId="14" fillId="2" fontId="3" numFmtId="0" xfId="0" applyAlignment="1" applyBorder="1" applyFont="1">
      <alignment horizontal="center" shrinkToFit="0" vertical="center" wrapText="1"/>
    </xf>
    <xf borderId="17" fillId="3" fontId="7" numFmtId="0" xfId="0" applyAlignment="1" applyBorder="1" applyFont="1">
      <alignment horizontal="left" readingOrder="0" vertical="center"/>
    </xf>
    <xf borderId="18" fillId="0" fontId="2" numFmtId="0" xfId="0" applyBorder="1" applyFont="1"/>
    <xf borderId="19" fillId="0" fontId="2" numFmtId="0" xfId="0" applyBorder="1" applyFont="1"/>
    <xf borderId="20" fillId="3" fontId="7" numFmtId="4" xfId="0" applyAlignment="1" applyBorder="1" applyFont="1" applyNumberFormat="1">
      <alignment horizontal="center" vertical="center"/>
    </xf>
    <xf borderId="20" fillId="3" fontId="7" numFmtId="0" xfId="0" applyAlignment="1" applyBorder="1" applyFont="1">
      <alignment horizontal="center" vertical="center"/>
    </xf>
    <xf borderId="20" fillId="4" fontId="7" numFmtId="4" xfId="0" applyAlignment="1" applyBorder="1" applyFill="1" applyFont="1" applyNumberFormat="1">
      <alignment horizontal="center"/>
    </xf>
    <xf borderId="21" fillId="0" fontId="2" numFmtId="0" xfId="0" applyBorder="1" applyFont="1"/>
    <xf borderId="22" fillId="3" fontId="7" numFmtId="165" xfId="0" applyAlignment="1" applyBorder="1" applyFont="1" applyNumberFormat="1">
      <alignment horizontal="center" vertical="center"/>
    </xf>
    <xf borderId="23" fillId="0" fontId="2" numFmtId="0" xfId="0" applyBorder="1" applyFont="1"/>
    <xf borderId="24" fillId="3" fontId="7" numFmtId="165" xfId="0" applyAlignment="1" applyBorder="1" applyFont="1" applyNumberFormat="1">
      <alignment horizontal="center" vertical="center"/>
    </xf>
    <xf borderId="24" fillId="3" fontId="7" numFmtId="0" xfId="0" applyAlignment="1" applyBorder="1" applyFont="1">
      <alignment horizontal="center" vertical="center"/>
    </xf>
    <xf borderId="25" fillId="0" fontId="2" numFmtId="0" xfId="0" applyBorder="1" applyFont="1"/>
    <xf borderId="26" fillId="3" fontId="7" numFmtId="0" xfId="0" applyAlignment="1" applyBorder="1" applyFont="1">
      <alignment horizontal="left" vertical="center"/>
    </xf>
    <xf borderId="27" fillId="0" fontId="2" numFmtId="0" xfId="0" applyBorder="1" applyFont="1"/>
    <xf borderId="28" fillId="0" fontId="2" numFmtId="0" xfId="0" applyBorder="1" applyFont="1"/>
    <xf borderId="29" fillId="3" fontId="7" numFmtId="4" xfId="0" applyAlignment="1" applyBorder="1" applyFont="1" applyNumberFormat="1">
      <alignment horizontal="center" vertical="center"/>
    </xf>
    <xf borderId="29" fillId="3" fontId="7" numFmtId="0" xfId="0" applyAlignment="1" applyBorder="1" applyFont="1">
      <alignment horizontal="center" vertical="center"/>
    </xf>
    <xf borderId="29" fillId="4" fontId="7" numFmtId="4" xfId="0" applyAlignment="1" applyBorder="1" applyFont="1" applyNumberFormat="1">
      <alignment horizontal="center"/>
    </xf>
    <xf borderId="30" fillId="0" fontId="2" numFmtId="0" xfId="0" applyBorder="1" applyFont="1"/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26" fillId="3" fontId="7" numFmtId="0" xfId="0" applyAlignment="1" applyBorder="1" applyFont="1">
      <alignment horizontal="left" readingOrder="0" vertical="center"/>
    </xf>
    <xf borderId="35" fillId="2" fontId="4" numFmtId="0" xfId="0" applyAlignment="1" applyBorder="1" applyFont="1">
      <alignment horizontal="center"/>
    </xf>
    <xf borderId="22" fillId="2" fontId="3" numFmtId="0" xfId="0" applyAlignment="1" applyBorder="1" applyFont="1">
      <alignment horizontal="center" shrinkToFit="0" vertical="center" wrapText="1"/>
    </xf>
    <xf borderId="24" fillId="2" fontId="3" numFmtId="0" xfId="0" applyAlignment="1" applyBorder="1" applyFont="1">
      <alignment horizontal="center" shrinkToFit="0" vertical="center" wrapText="1"/>
    </xf>
    <xf borderId="22" fillId="3" fontId="7" numFmtId="4" xfId="0" applyAlignment="1" applyBorder="1" applyFont="1" applyNumberFormat="1">
      <alignment horizontal="center" vertical="center"/>
    </xf>
    <xf borderId="24" fillId="3" fontId="7" numFmtId="4" xfId="0" applyAlignment="1" applyBorder="1" applyFont="1" applyNumberFormat="1">
      <alignment horizontal="center" vertical="center"/>
    </xf>
    <xf borderId="29" fillId="3" fontId="7" numFmtId="4" xfId="0" applyAlignment="1" applyBorder="1" applyFont="1" applyNumberFormat="1">
      <alignment horizontal="center" readingOrder="0" vertical="center"/>
    </xf>
    <xf borderId="29" fillId="3" fontId="7" numFmtId="0" xfId="0" applyAlignment="1" applyBorder="1" applyFont="1">
      <alignment horizontal="center" readingOrder="0" vertical="center"/>
    </xf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9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vertical="center"/>
    </xf>
    <xf borderId="39" fillId="3" fontId="7" numFmtId="0" xfId="0" applyAlignment="1" applyBorder="1" applyFont="1">
      <alignment horizontal="left" vertical="center"/>
    </xf>
    <xf borderId="40" fillId="0" fontId="2" numFmtId="0" xfId="0" applyBorder="1" applyFont="1"/>
    <xf borderId="41" fillId="0" fontId="2" numFmtId="0" xfId="0" applyBorder="1" applyFont="1"/>
    <xf borderId="42" fillId="3" fontId="7" numFmtId="4" xfId="0" applyAlignment="1" applyBorder="1" applyFont="1" applyNumberFormat="1">
      <alignment horizontal="center" vertical="center"/>
    </xf>
    <xf borderId="42" fillId="3" fontId="7" numFmtId="0" xfId="0" applyAlignment="1" applyBorder="1" applyFont="1">
      <alignment horizontal="center" vertical="center"/>
    </xf>
    <xf borderId="42" fillId="4" fontId="7" numFmtId="4" xfId="0" applyAlignment="1" applyBorder="1" applyFont="1" applyNumberFormat="1">
      <alignment horizontal="center"/>
    </xf>
    <xf borderId="43" fillId="0" fontId="2" numFmtId="0" xfId="0" applyBorder="1" applyFont="1"/>
    <xf borderId="44" fillId="2" fontId="7" numFmtId="0" xfId="0" applyAlignment="1" applyBorder="1" applyFont="1">
      <alignment horizontal="left"/>
    </xf>
    <xf borderId="45" fillId="0" fontId="2" numFmtId="0" xfId="0" applyBorder="1" applyFont="1"/>
    <xf borderId="46" fillId="0" fontId="2" numFmtId="0" xfId="0" applyBorder="1" applyFont="1"/>
    <xf borderId="47" fillId="4" fontId="7" numFmtId="4" xfId="0" applyAlignment="1" applyBorder="1" applyFont="1" applyNumberFormat="1">
      <alignment horizontal="center"/>
    </xf>
    <xf borderId="48" fillId="0" fontId="2" numFmtId="0" xfId="0" applyBorder="1" applyFont="1"/>
    <xf borderId="1" fillId="0" fontId="6" numFmtId="0" xfId="0" applyAlignment="1" applyBorder="1" applyFont="1">
      <alignment horizontal="center"/>
    </xf>
    <xf borderId="49" fillId="2" fontId="7" numFmtId="0" xfId="0" applyAlignment="1" applyBorder="1" applyFont="1">
      <alignment horizontal="left"/>
    </xf>
    <xf borderId="49" fillId="0" fontId="2" numFmtId="0" xfId="0" applyBorder="1" applyFont="1"/>
    <xf borderId="50" fillId="0" fontId="2" numFmtId="0" xfId="0" applyBorder="1" applyFont="1"/>
    <xf borderId="51" fillId="5" fontId="8" numFmtId="0" xfId="0" applyAlignment="1" applyBorder="1" applyFill="1" applyFont="1">
      <alignment horizontal="left"/>
    </xf>
    <xf borderId="47" fillId="6" fontId="8" numFmtId="4" xfId="0" applyAlignment="1" applyBorder="1" applyFill="1" applyFont="1" applyNumberFormat="1">
      <alignment horizontal="center"/>
    </xf>
    <xf borderId="26" fillId="5" fontId="8" numFmtId="0" xfId="0" applyAlignment="1" applyBorder="1" applyFont="1">
      <alignment horizontal="left"/>
    </xf>
    <xf borderId="39" fillId="5" fontId="8" numFmtId="0" xfId="0" applyAlignment="1" applyBorder="1" applyFont="1">
      <alignment horizontal="left"/>
    </xf>
    <xf borderId="52" fillId="0" fontId="2" numFmtId="0" xfId="0" applyBorder="1" applyFont="1"/>
    <xf borderId="53" fillId="0" fontId="2" numFmtId="0" xfId="0" applyBorder="1" applyFont="1"/>
    <xf borderId="1" fillId="4" fontId="7" numFmtId="4" xfId="0" applyAlignment="1" applyBorder="1" applyFont="1" applyNumberFormat="1">
      <alignment horizontal="center"/>
    </xf>
    <xf borderId="1" fillId="3" fontId="7" numFmtId="0" xfId="0" applyAlignment="1" applyBorder="1" applyFont="1">
      <alignment horizontal="center" shrinkToFit="0" vertical="center" wrapText="1"/>
    </xf>
    <xf borderId="4" fillId="7" fontId="8" numFmtId="2" xfId="0" applyAlignment="1" applyBorder="1" applyFill="1" applyFont="1" applyNumberFormat="1">
      <alignment horizontal="center"/>
    </xf>
    <xf borderId="1" fillId="2" fontId="1" numFmtId="0" xfId="0" applyAlignment="1" applyBorder="1" applyFont="1">
      <alignment horizontal="center" vertical="center"/>
    </xf>
    <xf borderId="11" fillId="3" fontId="5" numFmtId="164" xfId="0" applyAlignment="1" applyBorder="1" applyFont="1" applyNumberFormat="1">
      <alignment horizontal="center" vertical="center"/>
    </xf>
    <xf borderId="17" fillId="3" fontId="7" numFmtId="0" xfId="0" applyAlignment="1" applyBorder="1" applyFont="1">
      <alignment horizontal="left" vertical="center"/>
    </xf>
    <xf borderId="35" fillId="2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71"/>
    <col customWidth="1" min="2" max="6" width="8.71"/>
    <col customWidth="1" min="7" max="8" width="8.14"/>
    <col customWidth="1" min="9" max="10" width="7.43"/>
    <col customWidth="1" min="11" max="12" width="7.14"/>
    <col customWidth="1" min="13" max="14" width="8.29"/>
    <col customWidth="1" min="15" max="27" width="8.71"/>
  </cols>
  <sheetData>
    <row r="1" ht="3.75" customHeight="1"/>
    <row r="2" ht="15.0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4"/>
      <c r="T2" s="5"/>
      <c r="U2" s="5"/>
      <c r="V2" s="5"/>
      <c r="W2" s="5"/>
    </row>
    <row r="3" ht="15.0" customHeight="1">
      <c r="B3" s="6"/>
      <c r="R3" s="7"/>
      <c r="S3" s="4"/>
      <c r="T3" s="5"/>
      <c r="U3" s="5"/>
      <c r="V3" s="5"/>
      <c r="W3" s="5"/>
    </row>
    <row r="4" ht="60.75" customHeight="1">
      <c r="B4" s="6"/>
      <c r="R4" s="7"/>
      <c r="S4" s="4"/>
      <c r="T4" s="5"/>
      <c r="U4" s="5"/>
      <c r="V4" s="5"/>
      <c r="W4" s="5"/>
    </row>
    <row r="5" ht="24.0" customHeight="1">
      <c r="B5" s="8" t="s">
        <v>1</v>
      </c>
      <c r="C5" s="9"/>
      <c r="D5" s="10" t="s">
        <v>2</v>
      </c>
      <c r="E5" s="11"/>
      <c r="F5" s="11"/>
      <c r="G5" s="11"/>
      <c r="H5" s="12" t="s">
        <v>3</v>
      </c>
      <c r="I5" s="11"/>
      <c r="J5" s="11"/>
      <c r="K5" s="11"/>
      <c r="L5" s="11"/>
      <c r="M5" s="9"/>
      <c r="N5" s="13">
        <v>0.7</v>
      </c>
      <c r="O5" s="14"/>
      <c r="P5" s="8" t="s">
        <v>4</v>
      </c>
      <c r="Q5" s="11"/>
      <c r="R5" s="14"/>
      <c r="S5" s="15"/>
      <c r="T5" s="5"/>
      <c r="U5" s="5"/>
      <c r="V5" s="5"/>
      <c r="W5" s="5"/>
    </row>
    <row r="6" ht="24.0" customHeight="1">
      <c r="B6" s="16" t="s">
        <v>5</v>
      </c>
      <c r="C6" s="17"/>
      <c r="D6" s="17"/>
      <c r="E6" s="18"/>
      <c r="F6" s="19">
        <v>30.0</v>
      </c>
      <c r="G6" s="14"/>
      <c r="H6" s="16" t="s">
        <v>6</v>
      </c>
      <c r="I6" s="17"/>
      <c r="J6" s="17"/>
      <c r="K6" s="17"/>
      <c r="L6" s="18"/>
      <c r="M6" s="20">
        <v>1200000.0</v>
      </c>
      <c r="N6" s="17"/>
      <c r="O6" s="21"/>
      <c r="P6" s="22">
        <v>45838.0</v>
      </c>
      <c r="Q6" s="17"/>
      <c r="R6" s="21"/>
      <c r="S6" s="15"/>
      <c r="T6" s="5"/>
      <c r="U6" s="5"/>
      <c r="V6" s="5"/>
      <c r="W6" s="5"/>
    </row>
    <row r="7" ht="7.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ht="24.0" customHeight="1">
      <c r="B8" s="8" t="s">
        <v>7</v>
      </c>
      <c r="C8" s="11"/>
      <c r="D8" s="11"/>
      <c r="E8" s="11"/>
      <c r="F8" s="11"/>
      <c r="G8" s="11"/>
      <c r="H8" s="11"/>
      <c r="I8" s="11"/>
      <c r="J8" s="11"/>
      <c r="K8" s="11"/>
      <c r="L8" s="14"/>
      <c r="M8" s="8" t="s">
        <v>8</v>
      </c>
      <c r="N8" s="11"/>
      <c r="O8" s="11"/>
      <c r="P8" s="11"/>
      <c r="Q8" s="11"/>
      <c r="R8" s="14"/>
      <c r="S8" s="24"/>
    </row>
    <row r="9" ht="48.0" customHeight="1">
      <c r="B9" s="25" t="s">
        <v>9</v>
      </c>
      <c r="C9" s="11"/>
      <c r="D9" s="9"/>
      <c r="E9" s="26" t="s">
        <v>10</v>
      </c>
      <c r="F9" s="9"/>
      <c r="G9" s="26" t="s">
        <v>11</v>
      </c>
      <c r="H9" s="9"/>
      <c r="I9" s="26" t="s">
        <v>12</v>
      </c>
      <c r="J9" s="9"/>
      <c r="K9" s="26" t="s">
        <v>13</v>
      </c>
      <c r="L9" s="14"/>
      <c r="M9" s="27" t="s">
        <v>14</v>
      </c>
      <c r="N9" s="18"/>
      <c r="O9" s="28" t="s">
        <v>15</v>
      </c>
      <c r="P9" s="18"/>
      <c r="Q9" s="28" t="s">
        <v>16</v>
      </c>
      <c r="R9" s="21"/>
      <c r="S9" s="5"/>
    </row>
    <row r="10" ht="19.5" customHeight="1">
      <c r="B10" s="29" t="s">
        <v>17</v>
      </c>
      <c r="C10" s="30"/>
      <c r="D10" s="31"/>
      <c r="E10" s="32">
        <v>20000.0</v>
      </c>
      <c r="F10" s="31"/>
      <c r="G10" s="33">
        <v>1000.0</v>
      </c>
      <c r="H10" s="31"/>
      <c r="I10" s="33">
        <v>200.0</v>
      </c>
      <c r="J10" s="31"/>
      <c r="K10" s="34">
        <f t="shared" ref="K10:K17" si="1">IF(E10&lt;&gt;"",I10/G10*E10)</f>
        <v>4000</v>
      </c>
      <c r="L10" s="35"/>
      <c r="M10" s="36">
        <v>4.0</v>
      </c>
      <c r="N10" s="37"/>
      <c r="O10" s="38">
        <v>8.0</v>
      </c>
      <c r="P10" s="37"/>
      <c r="Q10" s="39">
        <v>120.0</v>
      </c>
      <c r="R10" s="40"/>
      <c r="S10" s="15"/>
    </row>
    <row r="11" ht="19.5" customHeight="1">
      <c r="B11" s="41" t="s">
        <v>18</v>
      </c>
      <c r="C11" s="42"/>
      <c r="D11" s="43"/>
      <c r="E11" s="44">
        <v>3000.0</v>
      </c>
      <c r="F11" s="43"/>
      <c r="G11" s="45">
        <v>30.0</v>
      </c>
      <c r="H11" s="43"/>
      <c r="I11" s="45">
        <v>20.0</v>
      </c>
      <c r="J11" s="43"/>
      <c r="K11" s="46">
        <f t="shared" si="1"/>
        <v>2000</v>
      </c>
      <c r="L11" s="47"/>
      <c r="M11" s="48"/>
      <c r="N11" s="49"/>
      <c r="O11" s="50"/>
      <c r="P11" s="49"/>
      <c r="Q11" s="50"/>
      <c r="R11" s="51"/>
      <c r="S11" s="15"/>
    </row>
    <row r="12" ht="19.5" customHeight="1">
      <c r="B12" s="52" t="s">
        <v>19</v>
      </c>
      <c r="C12" s="42"/>
      <c r="D12" s="43"/>
      <c r="E12" s="44">
        <v>10000.0</v>
      </c>
      <c r="F12" s="43"/>
      <c r="G12" s="45">
        <v>500.0</v>
      </c>
      <c r="H12" s="43"/>
      <c r="I12" s="45">
        <v>20.0</v>
      </c>
      <c r="J12" s="43"/>
      <c r="K12" s="46">
        <f t="shared" si="1"/>
        <v>400</v>
      </c>
      <c r="L12" s="47"/>
      <c r="M12" s="53" t="s">
        <v>20</v>
      </c>
      <c r="N12" s="11"/>
      <c r="O12" s="11"/>
      <c r="P12" s="11"/>
      <c r="Q12" s="11"/>
      <c r="R12" s="14"/>
    </row>
    <row r="13" ht="19.5" customHeight="1">
      <c r="B13" s="41" t="s">
        <v>21</v>
      </c>
      <c r="C13" s="42"/>
      <c r="D13" s="43"/>
      <c r="E13" s="44">
        <v>6500.0</v>
      </c>
      <c r="F13" s="43"/>
      <c r="G13" s="45">
        <v>1000.0</v>
      </c>
      <c r="H13" s="43"/>
      <c r="I13" s="45">
        <v>110.0</v>
      </c>
      <c r="J13" s="43"/>
      <c r="K13" s="46">
        <f t="shared" si="1"/>
        <v>715</v>
      </c>
      <c r="L13" s="47"/>
      <c r="M13" s="54" t="s">
        <v>22</v>
      </c>
      <c r="N13" s="37"/>
      <c r="O13" s="55" t="s">
        <v>23</v>
      </c>
      <c r="P13" s="37"/>
      <c r="Q13" s="55" t="s">
        <v>24</v>
      </c>
      <c r="R13" s="40"/>
    </row>
    <row r="14" ht="19.5" customHeight="1">
      <c r="B14" s="41" t="s">
        <v>25</v>
      </c>
      <c r="C14" s="42"/>
      <c r="D14" s="43"/>
      <c r="E14" s="44">
        <v>5000.0</v>
      </c>
      <c r="F14" s="43"/>
      <c r="G14" s="45">
        <v>60.0</v>
      </c>
      <c r="H14" s="43"/>
      <c r="I14" s="45">
        <v>1.0</v>
      </c>
      <c r="J14" s="43"/>
      <c r="K14" s="46">
        <f t="shared" si="1"/>
        <v>83.33333333</v>
      </c>
      <c r="L14" s="47"/>
      <c r="M14" s="48"/>
      <c r="N14" s="49"/>
      <c r="O14" s="50"/>
      <c r="P14" s="49"/>
      <c r="Q14" s="50"/>
      <c r="R14" s="51"/>
    </row>
    <row r="15" ht="19.5" customHeight="1">
      <c r="B15" s="52" t="s">
        <v>26</v>
      </c>
      <c r="C15" s="42"/>
      <c r="D15" s="43"/>
      <c r="E15" s="44">
        <v>1000.0</v>
      </c>
      <c r="F15" s="43"/>
      <c r="G15" s="45">
        <v>12.0</v>
      </c>
      <c r="H15" s="43"/>
      <c r="I15" s="45">
        <v>2.0</v>
      </c>
      <c r="J15" s="43"/>
      <c r="K15" s="46">
        <f t="shared" si="1"/>
        <v>166.6666667</v>
      </c>
      <c r="L15" s="47"/>
      <c r="M15" s="56">
        <v>2000.0</v>
      </c>
      <c r="N15" s="37"/>
      <c r="O15" s="57">
        <v>10000.0</v>
      </c>
      <c r="P15" s="37"/>
      <c r="Q15" s="57">
        <v>0.0</v>
      </c>
      <c r="R15" s="40"/>
    </row>
    <row r="16" ht="19.5" customHeight="1">
      <c r="B16" s="52" t="s">
        <v>27</v>
      </c>
      <c r="C16" s="42"/>
      <c r="D16" s="43"/>
      <c r="E16" s="58">
        <v>5500.0</v>
      </c>
      <c r="F16" s="43"/>
      <c r="G16" s="59">
        <v>24.0</v>
      </c>
      <c r="H16" s="43"/>
      <c r="I16" s="59">
        <v>48.0</v>
      </c>
      <c r="J16" s="43"/>
      <c r="K16" s="46">
        <f t="shared" si="1"/>
        <v>11000</v>
      </c>
      <c r="L16" s="47"/>
      <c r="M16" s="60"/>
      <c r="N16" s="61"/>
      <c r="O16" s="62"/>
      <c r="P16" s="61"/>
      <c r="Q16" s="62"/>
      <c r="R16" s="7"/>
    </row>
    <row r="17" ht="19.5" customHeight="1">
      <c r="B17" s="41" t="s">
        <v>28</v>
      </c>
      <c r="C17" s="42"/>
      <c r="D17" s="43"/>
      <c r="E17" s="44">
        <v>1000.0</v>
      </c>
      <c r="F17" s="43"/>
      <c r="G17" s="45">
        <v>1000.0</v>
      </c>
      <c r="H17" s="43"/>
      <c r="I17" s="45">
        <v>110.0</v>
      </c>
      <c r="J17" s="43"/>
      <c r="K17" s="46">
        <f t="shared" si="1"/>
        <v>110</v>
      </c>
      <c r="L17" s="47"/>
      <c r="M17" s="63" t="s">
        <v>29</v>
      </c>
      <c r="N17" s="9"/>
      <c r="O17" s="64" t="s">
        <v>30</v>
      </c>
      <c r="P17" s="9"/>
      <c r="Q17" s="64" t="s">
        <v>31</v>
      </c>
      <c r="R17" s="14"/>
    </row>
    <row r="18" ht="19.5" customHeight="1">
      <c r="B18" s="41"/>
      <c r="C18" s="42"/>
      <c r="D18" s="43"/>
      <c r="E18" s="44"/>
      <c r="F18" s="43"/>
      <c r="G18" s="45"/>
      <c r="H18" s="43"/>
      <c r="I18" s="45"/>
      <c r="J18" s="43"/>
      <c r="K18" s="46"/>
      <c r="L18" s="47"/>
      <c r="M18" s="56">
        <v>2000000.0</v>
      </c>
      <c r="N18" s="37"/>
      <c r="O18" s="57">
        <v>0.0</v>
      </c>
      <c r="P18" s="37"/>
      <c r="Q18" s="57">
        <v>0.0</v>
      </c>
      <c r="R18" s="40"/>
    </row>
    <row r="19" ht="19.5" customHeight="1">
      <c r="B19" s="65"/>
      <c r="C19" s="66"/>
      <c r="D19" s="67"/>
      <c r="E19" s="68"/>
      <c r="F19" s="67"/>
      <c r="G19" s="69"/>
      <c r="H19" s="67"/>
      <c r="I19" s="69"/>
      <c r="J19" s="67"/>
      <c r="K19" s="70"/>
      <c r="L19" s="71"/>
      <c r="M19" s="48"/>
      <c r="N19" s="49"/>
      <c r="O19" s="50"/>
      <c r="P19" s="49"/>
      <c r="Q19" s="50"/>
      <c r="R19" s="51"/>
    </row>
    <row r="20" ht="7.5" customHeight="1"/>
    <row r="21" ht="19.5" customHeight="1">
      <c r="B21" s="72" t="s">
        <v>32</v>
      </c>
      <c r="C21" s="73"/>
      <c r="D21" s="73"/>
      <c r="E21" s="73"/>
      <c r="F21" s="74"/>
      <c r="G21" s="75">
        <f>SUM(K10:L19)</f>
        <v>18475</v>
      </c>
      <c r="H21" s="76"/>
      <c r="I21" s="72" t="s">
        <v>33</v>
      </c>
      <c r="J21" s="73"/>
      <c r="K21" s="73"/>
      <c r="L21" s="73"/>
      <c r="M21" s="74"/>
      <c r="N21" s="75">
        <f>(Q10/60)*(M18/((O10*5)*M10))</f>
        <v>25000</v>
      </c>
      <c r="O21" s="73"/>
      <c r="P21" s="77"/>
      <c r="Q21" s="2"/>
      <c r="R21" s="3"/>
    </row>
    <row r="22" ht="19.5" customHeight="1">
      <c r="B22" s="72" t="s">
        <v>20</v>
      </c>
      <c r="C22" s="73"/>
      <c r="D22" s="73"/>
      <c r="E22" s="73"/>
      <c r="F22" s="74"/>
      <c r="G22" s="75">
        <f>SUM(M15:R16,O18:R19)</f>
        <v>12000</v>
      </c>
      <c r="H22" s="76"/>
      <c r="I22" s="78" t="s">
        <v>34</v>
      </c>
      <c r="J22" s="79"/>
      <c r="K22" s="79"/>
      <c r="L22" s="79"/>
      <c r="M22" s="80"/>
      <c r="N22" s="75">
        <f>(O10*5)*M10</f>
        <v>160</v>
      </c>
      <c r="O22" s="73"/>
      <c r="P22" s="6"/>
      <c r="R22" s="7"/>
    </row>
    <row r="23" ht="19.5" customHeight="1">
      <c r="B23" s="72" t="s">
        <v>35</v>
      </c>
      <c r="C23" s="73"/>
      <c r="D23" s="73"/>
      <c r="E23" s="73"/>
      <c r="F23" s="74"/>
      <c r="G23" s="75">
        <f>M6/((O10*5)*M10)*(Q10/60)</f>
        <v>15000</v>
      </c>
      <c r="H23" s="76"/>
      <c r="I23" s="81" t="s">
        <v>36</v>
      </c>
      <c r="J23" s="73"/>
      <c r="K23" s="73"/>
      <c r="L23" s="73"/>
      <c r="M23" s="74"/>
      <c r="N23" s="82">
        <f>G24+(G24*(N5))</f>
        <v>119807.5</v>
      </c>
      <c r="O23" s="76"/>
      <c r="P23" s="6"/>
      <c r="R23" s="7"/>
    </row>
    <row r="24" ht="19.5" customHeight="1">
      <c r="B24" s="72" t="s">
        <v>37</v>
      </c>
      <c r="C24" s="73"/>
      <c r="D24" s="73"/>
      <c r="E24" s="73"/>
      <c r="F24" s="74"/>
      <c r="G24" s="75">
        <f>SUM(G21:H23,N21)</f>
        <v>70475</v>
      </c>
      <c r="H24" s="76"/>
      <c r="I24" s="83" t="s">
        <v>38</v>
      </c>
      <c r="J24" s="42"/>
      <c r="K24" s="42"/>
      <c r="L24" s="42"/>
      <c r="M24" s="43"/>
      <c r="N24" s="82">
        <f>(N23/F6)</f>
        <v>3993.583333</v>
      </c>
      <c r="O24" s="76"/>
      <c r="P24" s="6"/>
      <c r="R24" s="7"/>
    </row>
    <row r="25" ht="19.5" customHeight="1">
      <c r="B25" s="72" t="s">
        <v>39</v>
      </c>
      <c r="C25" s="73"/>
      <c r="D25" s="73"/>
      <c r="E25" s="73"/>
      <c r="F25" s="74"/>
      <c r="G25" s="75">
        <f>G24/F6</f>
        <v>2349.166667</v>
      </c>
      <c r="H25" s="76"/>
      <c r="I25" s="84" t="s">
        <v>40</v>
      </c>
      <c r="J25" s="66"/>
      <c r="K25" s="66"/>
      <c r="L25" s="66"/>
      <c r="M25" s="67"/>
      <c r="N25" s="82">
        <f>N23-G24</f>
        <v>49332.5</v>
      </c>
      <c r="O25" s="76"/>
      <c r="P25" s="85"/>
      <c r="Q25" s="86"/>
      <c r="R25" s="51"/>
    </row>
    <row r="26" ht="19.5" customHeight="1">
      <c r="B26" s="24"/>
      <c r="I26" s="15"/>
      <c r="J26" s="15"/>
      <c r="K26" s="15"/>
      <c r="L26" s="15"/>
      <c r="M26" s="15"/>
      <c r="N26" s="15"/>
    </row>
    <row r="27" ht="19.5" customHeight="1">
      <c r="B27" s="87"/>
      <c r="C27" s="3"/>
      <c r="D27" s="88" t="s">
        <v>41</v>
      </c>
      <c r="E27" s="2"/>
      <c r="F27" s="2"/>
      <c r="G27" s="2"/>
      <c r="H27" s="2"/>
      <c r="I27" s="3"/>
      <c r="J27" s="15"/>
      <c r="K27" s="15"/>
      <c r="L27" s="15"/>
    </row>
    <row r="28" ht="19.5" customHeight="1">
      <c r="B28" s="6"/>
      <c r="C28" s="7"/>
      <c r="D28" s="6"/>
      <c r="I28" s="7"/>
    </row>
    <row r="29" ht="19.5" customHeight="1">
      <c r="B29" s="89"/>
      <c r="C29" s="7"/>
      <c r="D29" s="6"/>
      <c r="I29" s="7"/>
    </row>
    <row r="30" ht="19.5" customHeight="1">
      <c r="B30" s="85"/>
      <c r="C30" s="51"/>
      <c r="D30" s="85"/>
      <c r="E30" s="86"/>
      <c r="F30" s="86"/>
      <c r="G30" s="86"/>
      <c r="H30" s="86"/>
      <c r="I30" s="51"/>
    </row>
    <row r="31" ht="19.5" customHeight="1">
      <c r="B31" s="77"/>
      <c r="C31" s="3"/>
      <c r="D31" s="88" t="s">
        <v>42</v>
      </c>
      <c r="E31" s="2"/>
      <c r="F31" s="2"/>
      <c r="G31" s="2"/>
      <c r="H31" s="2"/>
      <c r="I31" s="3"/>
    </row>
    <row r="32" ht="19.5" customHeight="1">
      <c r="B32" s="85"/>
      <c r="C32" s="51"/>
      <c r="D32" s="85"/>
      <c r="E32" s="86"/>
      <c r="F32" s="86"/>
      <c r="G32" s="86"/>
      <c r="H32" s="86"/>
      <c r="I32" s="51"/>
    </row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3">
    <mergeCell ref="B2:R4"/>
    <mergeCell ref="B5:C5"/>
    <mergeCell ref="D5:G5"/>
    <mergeCell ref="H5:M5"/>
    <mergeCell ref="N5:O5"/>
    <mergeCell ref="P5:R5"/>
    <mergeCell ref="B6:E6"/>
    <mergeCell ref="F6:G6"/>
    <mergeCell ref="H6:L6"/>
    <mergeCell ref="B8:L8"/>
    <mergeCell ref="E9:F9"/>
    <mergeCell ref="G9:H9"/>
    <mergeCell ref="I9:J9"/>
    <mergeCell ref="K9:L9"/>
    <mergeCell ref="O10:P11"/>
    <mergeCell ref="Q10:R11"/>
    <mergeCell ref="M6:O6"/>
    <mergeCell ref="P6:R6"/>
    <mergeCell ref="M8:R8"/>
    <mergeCell ref="M9:N9"/>
    <mergeCell ref="O9:P9"/>
    <mergeCell ref="Q9:R9"/>
    <mergeCell ref="M10:N11"/>
    <mergeCell ref="M12:R12"/>
    <mergeCell ref="B9:D9"/>
    <mergeCell ref="B10:D10"/>
    <mergeCell ref="E10:F10"/>
    <mergeCell ref="G10:H10"/>
    <mergeCell ref="I10:J10"/>
    <mergeCell ref="K10:L10"/>
    <mergeCell ref="B11:D11"/>
    <mergeCell ref="O13:P14"/>
    <mergeCell ref="Q13:R14"/>
    <mergeCell ref="I14:J14"/>
    <mergeCell ref="K14:L14"/>
    <mergeCell ref="I11:J11"/>
    <mergeCell ref="K11:L11"/>
    <mergeCell ref="I12:J12"/>
    <mergeCell ref="K12:L12"/>
    <mergeCell ref="I13:J13"/>
    <mergeCell ref="K13:L13"/>
    <mergeCell ref="M13:N14"/>
    <mergeCell ref="I19:J19"/>
    <mergeCell ref="K19:L19"/>
    <mergeCell ref="E18:F18"/>
    <mergeCell ref="G18:H18"/>
    <mergeCell ref="I18:J18"/>
    <mergeCell ref="K18:L18"/>
    <mergeCell ref="M18:N19"/>
    <mergeCell ref="O18:P19"/>
    <mergeCell ref="Q18:R19"/>
    <mergeCell ref="N24:O24"/>
    <mergeCell ref="N25:O25"/>
    <mergeCell ref="K17:L17"/>
    <mergeCell ref="M17:N17"/>
    <mergeCell ref="O17:P17"/>
    <mergeCell ref="Q17:R17"/>
    <mergeCell ref="P21:R25"/>
    <mergeCell ref="N22:O22"/>
    <mergeCell ref="N23:O23"/>
    <mergeCell ref="E11:F11"/>
    <mergeCell ref="G11:H11"/>
    <mergeCell ref="B12:D12"/>
    <mergeCell ref="E12:F12"/>
    <mergeCell ref="G12:H12"/>
    <mergeCell ref="E13:F13"/>
    <mergeCell ref="G13:H13"/>
    <mergeCell ref="I15:J15"/>
    <mergeCell ref="K15:L15"/>
    <mergeCell ref="M15:N16"/>
    <mergeCell ref="O15:P16"/>
    <mergeCell ref="Q15:R16"/>
    <mergeCell ref="I16:J16"/>
    <mergeCell ref="K16:L16"/>
    <mergeCell ref="B13:D13"/>
    <mergeCell ref="B14:D14"/>
    <mergeCell ref="E14:F14"/>
    <mergeCell ref="G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I17:J17"/>
    <mergeCell ref="E19:F19"/>
    <mergeCell ref="G19:H19"/>
    <mergeCell ref="G21:H21"/>
    <mergeCell ref="I21:M21"/>
    <mergeCell ref="N21:O21"/>
    <mergeCell ref="I22:M22"/>
    <mergeCell ref="I23:M23"/>
    <mergeCell ref="B24:F24"/>
    <mergeCell ref="G24:H24"/>
    <mergeCell ref="I24:M24"/>
    <mergeCell ref="B25:F25"/>
    <mergeCell ref="G25:H25"/>
    <mergeCell ref="I25:M25"/>
    <mergeCell ref="B27:C28"/>
    <mergeCell ref="D27:I30"/>
    <mergeCell ref="B29:C30"/>
    <mergeCell ref="B31:C32"/>
    <mergeCell ref="D31:I32"/>
    <mergeCell ref="B18:D18"/>
    <mergeCell ref="B19:D19"/>
    <mergeCell ref="B21:F21"/>
    <mergeCell ref="B22:F22"/>
    <mergeCell ref="G22:H22"/>
    <mergeCell ref="B23:F23"/>
    <mergeCell ref="G23:H23"/>
  </mergeCells>
  <printOptions horizontalCentered="1" verticalCentered="1"/>
  <pageMargins bottom="0.7874015748031497" footer="0.0" header="0.0" left="0.15748031496062992" right="0.15748031496062992" top="0.7874015748031497"/>
  <pageSetup paperSize="9" scale="98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71"/>
    <col customWidth="1" min="2" max="6" width="8.71"/>
    <col customWidth="1" min="7" max="8" width="8.14"/>
    <col customWidth="1" min="9" max="10" width="7.43"/>
    <col customWidth="1" min="11" max="12" width="7.14"/>
    <col customWidth="1" min="13" max="14" width="8.29"/>
    <col customWidth="1" min="15" max="27" width="8.71"/>
  </cols>
  <sheetData>
    <row r="1" ht="3.75" customHeight="1"/>
    <row r="2" ht="15.0" customHeight="1">
      <c r="B2" s="90" t="s">
        <v>43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4"/>
      <c r="T2" s="4"/>
      <c r="U2" s="4"/>
    </row>
    <row r="3" ht="15.0" customHeight="1">
      <c r="B3" s="6"/>
      <c r="R3" s="7"/>
      <c r="S3" s="4"/>
      <c r="T3" s="5"/>
      <c r="U3" s="5"/>
      <c r="V3" s="5"/>
      <c r="W3" s="5"/>
    </row>
    <row r="4" ht="60.75" customHeight="1">
      <c r="B4" s="6"/>
      <c r="R4" s="7"/>
      <c r="S4" s="4"/>
      <c r="T4" s="5"/>
      <c r="U4" s="5"/>
      <c r="V4" s="5"/>
      <c r="W4" s="5"/>
    </row>
    <row r="5" ht="24.0" customHeight="1">
      <c r="B5" s="8" t="s">
        <v>1</v>
      </c>
      <c r="C5" s="9"/>
      <c r="D5" s="19"/>
      <c r="E5" s="11"/>
      <c r="F5" s="11"/>
      <c r="G5" s="11"/>
      <c r="H5" s="12" t="s">
        <v>3</v>
      </c>
      <c r="I5" s="11"/>
      <c r="J5" s="11"/>
      <c r="K5" s="11"/>
      <c r="L5" s="11"/>
      <c r="M5" s="9"/>
      <c r="N5" s="13"/>
      <c r="O5" s="14"/>
      <c r="P5" s="8" t="s">
        <v>4</v>
      </c>
      <c r="Q5" s="11"/>
      <c r="R5" s="14"/>
      <c r="S5" s="15"/>
      <c r="T5" s="5"/>
      <c r="U5" s="5"/>
      <c r="V5" s="5"/>
      <c r="W5" s="5"/>
    </row>
    <row r="6" ht="24.0" customHeight="1">
      <c r="B6" s="16" t="s">
        <v>5</v>
      </c>
      <c r="C6" s="17"/>
      <c r="D6" s="17"/>
      <c r="E6" s="18"/>
      <c r="F6" s="19"/>
      <c r="G6" s="14"/>
      <c r="H6" s="16" t="s">
        <v>6</v>
      </c>
      <c r="I6" s="17"/>
      <c r="J6" s="17"/>
      <c r="K6" s="17"/>
      <c r="L6" s="18"/>
      <c r="M6" s="20"/>
      <c r="N6" s="17"/>
      <c r="O6" s="21"/>
      <c r="P6" s="91"/>
      <c r="Q6" s="17"/>
      <c r="R6" s="21"/>
      <c r="S6" s="15"/>
      <c r="T6" s="5"/>
      <c r="U6" s="5"/>
      <c r="V6" s="5"/>
      <c r="W6" s="5"/>
    </row>
    <row r="7" ht="7.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5"/>
      <c r="U7" s="5"/>
      <c r="V7" s="5"/>
      <c r="W7" s="5"/>
    </row>
    <row r="8" ht="24.0" customHeight="1">
      <c r="B8" s="8" t="s">
        <v>7</v>
      </c>
      <c r="C8" s="11"/>
      <c r="D8" s="11"/>
      <c r="E8" s="11"/>
      <c r="F8" s="11"/>
      <c r="G8" s="11"/>
      <c r="H8" s="11"/>
      <c r="I8" s="11"/>
      <c r="J8" s="11"/>
      <c r="K8" s="11"/>
      <c r="L8" s="14"/>
      <c r="M8" s="8" t="s">
        <v>8</v>
      </c>
      <c r="N8" s="11"/>
      <c r="O8" s="11"/>
      <c r="P8" s="11"/>
      <c r="Q8" s="11"/>
      <c r="R8" s="14"/>
      <c r="S8" s="24"/>
    </row>
    <row r="9" ht="48.0" customHeight="1">
      <c r="B9" s="25" t="s">
        <v>9</v>
      </c>
      <c r="C9" s="11"/>
      <c r="D9" s="9"/>
      <c r="E9" s="26" t="s">
        <v>10</v>
      </c>
      <c r="F9" s="9"/>
      <c r="G9" s="26" t="s">
        <v>11</v>
      </c>
      <c r="H9" s="9"/>
      <c r="I9" s="26" t="s">
        <v>12</v>
      </c>
      <c r="J9" s="9"/>
      <c r="K9" s="26" t="s">
        <v>13</v>
      </c>
      <c r="L9" s="14"/>
      <c r="M9" s="27" t="s">
        <v>14</v>
      </c>
      <c r="N9" s="18"/>
      <c r="O9" s="28" t="s">
        <v>15</v>
      </c>
      <c r="P9" s="18"/>
      <c r="Q9" s="28" t="s">
        <v>16</v>
      </c>
      <c r="R9" s="21"/>
      <c r="S9" s="5"/>
    </row>
    <row r="10" ht="19.5" customHeight="1">
      <c r="B10" s="92"/>
      <c r="C10" s="30"/>
      <c r="D10" s="31"/>
      <c r="E10" s="32"/>
      <c r="F10" s="31"/>
      <c r="G10" s="33"/>
      <c r="H10" s="31"/>
      <c r="I10" s="33"/>
      <c r="J10" s="31"/>
      <c r="K10" s="34" t="b">
        <f t="shared" ref="K10:K16" si="1">IF(E10&lt;&gt;"",I10/G10*E10)</f>
        <v>0</v>
      </c>
      <c r="L10" s="35"/>
      <c r="M10" s="36"/>
      <c r="N10" s="37"/>
      <c r="O10" s="38"/>
      <c r="P10" s="37"/>
      <c r="Q10" s="39"/>
      <c r="R10" s="40"/>
      <c r="S10" s="15"/>
    </row>
    <row r="11" ht="19.5" customHeight="1">
      <c r="B11" s="41"/>
      <c r="C11" s="42"/>
      <c r="D11" s="43"/>
      <c r="E11" s="44"/>
      <c r="F11" s="43"/>
      <c r="G11" s="45"/>
      <c r="H11" s="43"/>
      <c r="I11" s="45"/>
      <c r="J11" s="43"/>
      <c r="K11" s="46" t="b">
        <f t="shared" si="1"/>
        <v>0</v>
      </c>
      <c r="L11" s="47"/>
      <c r="M11" s="48"/>
      <c r="N11" s="49"/>
      <c r="O11" s="50"/>
      <c r="P11" s="49"/>
      <c r="Q11" s="50"/>
      <c r="R11" s="51"/>
      <c r="S11" s="15"/>
    </row>
    <row r="12" ht="19.5" customHeight="1">
      <c r="B12" s="41"/>
      <c r="C12" s="42"/>
      <c r="D12" s="43"/>
      <c r="E12" s="44"/>
      <c r="F12" s="43"/>
      <c r="G12" s="45"/>
      <c r="H12" s="43"/>
      <c r="I12" s="45"/>
      <c r="J12" s="43"/>
      <c r="K12" s="46" t="b">
        <f t="shared" si="1"/>
        <v>0</v>
      </c>
      <c r="L12" s="47"/>
      <c r="M12" s="53" t="s">
        <v>20</v>
      </c>
      <c r="N12" s="11"/>
      <c r="O12" s="11"/>
      <c r="P12" s="11"/>
      <c r="Q12" s="11"/>
      <c r="R12" s="14"/>
    </row>
    <row r="13" ht="19.5" customHeight="1">
      <c r="B13" s="41"/>
      <c r="C13" s="42"/>
      <c r="D13" s="43"/>
      <c r="E13" s="44"/>
      <c r="F13" s="43"/>
      <c r="G13" s="45"/>
      <c r="H13" s="43"/>
      <c r="I13" s="45"/>
      <c r="J13" s="43"/>
      <c r="K13" s="46" t="b">
        <f t="shared" si="1"/>
        <v>0</v>
      </c>
      <c r="L13" s="47"/>
      <c r="M13" s="54" t="s">
        <v>22</v>
      </c>
      <c r="N13" s="37"/>
      <c r="O13" s="55" t="s">
        <v>23</v>
      </c>
      <c r="P13" s="37"/>
      <c r="Q13" s="55" t="s">
        <v>24</v>
      </c>
      <c r="R13" s="40"/>
    </row>
    <row r="14" ht="19.5" customHeight="1">
      <c r="B14" s="41"/>
      <c r="C14" s="42"/>
      <c r="D14" s="43"/>
      <c r="E14" s="44"/>
      <c r="F14" s="43"/>
      <c r="G14" s="45"/>
      <c r="H14" s="43"/>
      <c r="I14" s="45"/>
      <c r="J14" s="43"/>
      <c r="K14" s="46" t="b">
        <f t="shared" si="1"/>
        <v>0</v>
      </c>
      <c r="L14" s="47"/>
      <c r="M14" s="48"/>
      <c r="N14" s="49"/>
      <c r="O14" s="50"/>
      <c r="P14" s="49"/>
      <c r="Q14" s="50"/>
      <c r="R14" s="51"/>
    </row>
    <row r="15" ht="19.5" customHeight="1">
      <c r="B15" s="41"/>
      <c r="C15" s="42"/>
      <c r="D15" s="43"/>
      <c r="E15" s="44"/>
      <c r="F15" s="43"/>
      <c r="G15" s="45"/>
      <c r="H15" s="43"/>
      <c r="I15" s="45"/>
      <c r="J15" s="43"/>
      <c r="K15" s="46" t="b">
        <f t="shared" si="1"/>
        <v>0</v>
      </c>
      <c r="L15" s="47"/>
      <c r="M15" s="56"/>
      <c r="N15" s="37"/>
      <c r="O15" s="57"/>
      <c r="P15" s="37"/>
      <c r="Q15" s="57"/>
      <c r="R15" s="40"/>
    </row>
    <row r="16" ht="19.5" customHeight="1">
      <c r="B16" s="41"/>
      <c r="C16" s="42"/>
      <c r="D16" s="43"/>
      <c r="E16" s="44"/>
      <c r="F16" s="43"/>
      <c r="G16" s="45"/>
      <c r="H16" s="43"/>
      <c r="I16" s="45"/>
      <c r="J16" s="43"/>
      <c r="K16" s="46" t="b">
        <f t="shared" si="1"/>
        <v>0</v>
      </c>
      <c r="L16" s="47"/>
      <c r="M16" s="60"/>
      <c r="N16" s="61"/>
      <c r="O16" s="62"/>
      <c r="P16" s="61"/>
      <c r="Q16" s="62"/>
      <c r="R16" s="7"/>
    </row>
    <row r="17" ht="19.5" customHeight="1">
      <c r="B17" s="41"/>
      <c r="C17" s="42"/>
      <c r="D17" s="43"/>
      <c r="E17" s="44"/>
      <c r="F17" s="43"/>
      <c r="G17" s="45"/>
      <c r="H17" s="43"/>
      <c r="I17" s="45"/>
      <c r="J17" s="43"/>
      <c r="K17" s="46"/>
      <c r="L17" s="47"/>
      <c r="M17" s="93" t="s">
        <v>29</v>
      </c>
      <c r="N17" s="9"/>
      <c r="O17" s="64" t="s">
        <v>30</v>
      </c>
      <c r="P17" s="9"/>
      <c r="Q17" s="64" t="s">
        <v>31</v>
      </c>
      <c r="R17" s="14"/>
    </row>
    <row r="18" ht="19.5" customHeight="1">
      <c r="B18" s="41"/>
      <c r="C18" s="42"/>
      <c r="D18" s="43"/>
      <c r="E18" s="44"/>
      <c r="F18" s="43"/>
      <c r="G18" s="45"/>
      <c r="H18" s="43"/>
      <c r="I18" s="45"/>
      <c r="J18" s="43"/>
      <c r="K18" s="46"/>
      <c r="L18" s="47"/>
      <c r="M18" s="56">
        <v>2000000.0</v>
      </c>
      <c r="N18" s="37"/>
      <c r="O18" s="57">
        <v>0.0</v>
      </c>
      <c r="P18" s="37"/>
      <c r="Q18" s="57">
        <v>0.0</v>
      </c>
      <c r="R18" s="40"/>
    </row>
    <row r="19" ht="19.5" customHeight="1">
      <c r="B19" s="65"/>
      <c r="C19" s="66"/>
      <c r="D19" s="67"/>
      <c r="E19" s="68"/>
      <c r="F19" s="67"/>
      <c r="G19" s="69"/>
      <c r="H19" s="67"/>
      <c r="I19" s="69"/>
      <c r="J19" s="67"/>
      <c r="K19" s="70"/>
      <c r="L19" s="71"/>
      <c r="M19" s="48"/>
      <c r="N19" s="49"/>
      <c r="O19" s="50"/>
      <c r="P19" s="49"/>
      <c r="Q19" s="50"/>
      <c r="R19" s="51"/>
    </row>
    <row r="20" ht="7.5" customHeight="1"/>
    <row r="21" ht="19.5" customHeight="1">
      <c r="B21" s="72" t="s">
        <v>32</v>
      </c>
      <c r="C21" s="73"/>
      <c r="D21" s="73"/>
      <c r="E21" s="73"/>
      <c r="F21" s="74"/>
      <c r="G21" s="75">
        <f>SUM(K10:L19)</f>
        <v>0</v>
      </c>
      <c r="H21" s="76"/>
      <c r="I21" s="72" t="s">
        <v>33</v>
      </c>
      <c r="J21" s="73"/>
      <c r="K21" s="73"/>
      <c r="L21" s="73"/>
      <c r="M21" s="74"/>
      <c r="N21" s="75" t="str">
        <f>(Q10/60)*(M18/((O10*5)*M10))</f>
        <v>#DIV/0!</v>
      </c>
      <c r="O21" s="73"/>
      <c r="P21" s="77"/>
      <c r="Q21" s="2"/>
      <c r="R21" s="3"/>
    </row>
    <row r="22" ht="19.5" customHeight="1">
      <c r="B22" s="72" t="s">
        <v>20</v>
      </c>
      <c r="C22" s="73"/>
      <c r="D22" s="73"/>
      <c r="E22" s="73"/>
      <c r="F22" s="74"/>
      <c r="G22" s="75">
        <f>SUM(M15:R16,O18:R19)</f>
        <v>0</v>
      </c>
      <c r="H22" s="76"/>
      <c r="I22" s="78" t="s">
        <v>34</v>
      </c>
      <c r="J22" s="79"/>
      <c r="K22" s="79"/>
      <c r="L22" s="79"/>
      <c r="M22" s="80"/>
      <c r="N22" s="75">
        <f>(O10*5)*M10</f>
        <v>0</v>
      </c>
      <c r="O22" s="73"/>
      <c r="P22" s="6"/>
      <c r="R22" s="7"/>
    </row>
    <row r="23" ht="19.5" customHeight="1">
      <c r="B23" s="72" t="s">
        <v>35</v>
      </c>
      <c r="C23" s="73"/>
      <c r="D23" s="73"/>
      <c r="E23" s="73"/>
      <c r="F23" s="74"/>
      <c r="G23" s="75" t="str">
        <f>M6/((O10*5)*M10)*(Q10/60)</f>
        <v>#DIV/0!</v>
      </c>
      <c r="H23" s="76"/>
      <c r="I23" s="81" t="s">
        <v>36</v>
      </c>
      <c r="J23" s="73"/>
      <c r="K23" s="73"/>
      <c r="L23" s="73"/>
      <c r="M23" s="74"/>
      <c r="N23" s="82" t="str">
        <f>G24+(G24*(N5))</f>
        <v>#DIV/0!</v>
      </c>
      <c r="O23" s="76"/>
      <c r="P23" s="6"/>
      <c r="R23" s="7"/>
    </row>
    <row r="24" ht="19.5" customHeight="1">
      <c r="B24" s="72" t="s">
        <v>37</v>
      </c>
      <c r="C24" s="73"/>
      <c r="D24" s="73"/>
      <c r="E24" s="73"/>
      <c r="F24" s="74"/>
      <c r="G24" s="75" t="str">
        <f>SUM(G21:H23,N21)</f>
        <v>#DIV/0!</v>
      </c>
      <c r="H24" s="76"/>
      <c r="I24" s="83" t="s">
        <v>38</v>
      </c>
      <c r="J24" s="42"/>
      <c r="K24" s="42"/>
      <c r="L24" s="42"/>
      <c r="M24" s="43"/>
      <c r="N24" s="82" t="str">
        <f>(N23/F6)</f>
        <v>#DIV/0!</v>
      </c>
      <c r="O24" s="76"/>
      <c r="P24" s="6"/>
      <c r="R24" s="7"/>
    </row>
    <row r="25" ht="19.5" customHeight="1">
      <c r="B25" s="72" t="s">
        <v>39</v>
      </c>
      <c r="C25" s="73"/>
      <c r="D25" s="73"/>
      <c r="E25" s="73"/>
      <c r="F25" s="74"/>
      <c r="G25" s="75" t="str">
        <f>G24/F6</f>
        <v>#DIV/0!</v>
      </c>
      <c r="H25" s="76"/>
      <c r="I25" s="84" t="s">
        <v>40</v>
      </c>
      <c r="J25" s="66"/>
      <c r="K25" s="66"/>
      <c r="L25" s="66"/>
      <c r="M25" s="67"/>
      <c r="N25" s="82" t="str">
        <f>N23-G24</f>
        <v>#DIV/0!</v>
      </c>
      <c r="O25" s="76"/>
      <c r="P25" s="85"/>
      <c r="Q25" s="86"/>
      <c r="R25" s="51"/>
    </row>
    <row r="26" ht="19.5" customHeight="1">
      <c r="B26" s="24"/>
      <c r="I26" s="15"/>
      <c r="J26" s="15"/>
      <c r="K26" s="15"/>
      <c r="L26" s="15"/>
      <c r="M26" s="15"/>
      <c r="N26" s="15"/>
    </row>
    <row r="27" ht="19.5" customHeight="1">
      <c r="B27" s="87"/>
      <c r="C27" s="3"/>
      <c r="D27" s="88" t="s">
        <v>41</v>
      </c>
      <c r="E27" s="2"/>
      <c r="F27" s="2"/>
      <c r="G27" s="2"/>
      <c r="H27" s="2"/>
      <c r="I27" s="3"/>
      <c r="J27" s="15"/>
      <c r="K27" s="15"/>
      <c r="L27" s="15"/>
    </row>
    <row r="28" ht="19.5" customHeight="1">
      <c r="B28" s="6"/>
      <c r="C28" s="7"/>
      <c r="D28" s="6"/>
      <c r="I28" s="7"/>
    </row>
    <row r="29" ht="19.5" customHeight="1">
      <c r="B29" s="89"/>
      <c r="C29" s="7"/>
      <c r="D29" s="6"/>
      <c r="I29" s="7"/>
    </row>
    <row r="30" ht="19.5" customHeight="1">
      <c r="B30" s="85"/>
      <c r="C30" s="51"/>
      <c r="D30" s="85"/>
      <c r="E30" s="86"/>
      <c r="F30" s="86"/>
      <c r="G30" s="86"/>
      <c r="H30" s="86"/>
      <c r="I30" s="51"/>
    </row>
    <row r="31" ht="19.5" customHeight="1">
      <c r="B31" s="77"/>
      <c r="C31" s="3"/>
      <c r="D31" s="88" t="s">
        <v>42</v>
      </c>
      <c r="E31" s="2"/>
      <c r="F31" s="2"/>
      <c r="G31" s="2"/>
      <c r="H31" s="2"/>
      <c r="I31" s="3"/>
    </row>
    <row r="32" ht="19.5" customHeight="1">
      <c r="B32" s="85"/>
      <c r="C32" s="51"/>
      <c r="D32" s="85"/>
      <c r="E32" s="86"/>
      <c r="F32" s="86"/>
      <c r="G32" s="86"/>
      <c r="H32" s="86"/>
      <c r="I32" s="51"/>
    </row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3">
    <mergeCell ref="B2:R4"/>
    <mergeCell ref="B5:C5"/>
    <mergeCell ref="D5:G5"/>
    <mergeCell ref="H5:M5"/>
    <mergeCell ref="N5:O5"/>
    <mergeCell ref="P5:R5"/>
    <mergeCell ref="B6:E6"/>
    <mergeCell ref="F6:G6"/>
    <mergeCell ref="H6:L6"/>
    <mergeCell ref="B8:L8"/>
    <mergeCell ref="E9:F9"/>
    <mergeCell ref="G9:H9"/>
    <mergeCell ref="I9:J9"/>
    <mergeCell ref="K9:L9"/>
    <mergeCell ref="O10:P11"/>
    <mergeCell ref="Q10:R11"/>
    <mergeCell ref="M6:O6"/>
    <mergeCell ref="P6:R6"/>
    <mergeCell ref="M8:R8"/>
    <mergeCell ref="M9:N9"/>
    <mergeCell ref="O9:P9"/>
    <mergeCell ref="Q9:R9"/>
    <mergeCell ref="M10:N11"/>
    <mergeCell ref="M12:R12"/>
    <mergeCell ref="B9:D9"/>
    <mergeCell ref="B10:D10"/>
    <mergeCell ref="E10:F10"/>
    <mergeCell ref="G10:H10"/>
    <mergeCell ref="I10:J10"/>
    <mergeCell ref="K10:L10"/>
    <mergeCell ref="B11:D11"/>
    <mergeCell ref="O13:P14"/>
    <mergeCell ref="Q13:R14"/>
    <mergeCell ref="I14:J14"/>
    <mergeCell ref="K14:L14"/>
    <mergeCell ref="I11:J11"/>
    <mergeCell ref="K11:L11"/>
    <mergeCell ref="I12:J12"/>
    <mergeCell ref="K12:L12"/>
    <mergeCell ref="I13:J13"/>
    <mergeCell ref="K13:L13"/>
    <mergeCell ref="M13:N14"/>
    <mergeCell ref="I19:J19"/>
    <mergeCell ref="K19:L19"/>
    <mergeCell ref="E18:F18"/>
    <mergeCell ref="G18:H18"/>
    <mergeCell ref="I18:J18"/>
    <mergeCell ref="K18:L18"/>
    <mergeCell ref="M18:N19"/>
    <mergeCell ref="O18:P19"/>
    <mergeCell ref="Q18:R19"/>
    <mergeCell ref="N24:O24"/>
    <mergeCell ref="N25:O25"/>
    <mergeCell ref="K17:L17"/>
    <mergeCell ref="M17:N17"/>
    <mergeCell ref="O17:P17"/>
    <mergeCell ref="Q17:R17"/>
    <mergeCell ref="P21:R25"/>
    <mergeCell ref="N22:O22"/>
    <mergeCell ref="N23:O23"/>
    <mergeCell ref="E11:F11"/>
    <mergeCell ref="G11:H11"/>
    <mergeCell ref="B12:D12"/>
    <mergeCell ref="E12:F12"/>
    <mergeCell ref="G12:H12"/>
    <mergeCell ref="E13:F13"/>
    <mergeCell ref="G13:H13"/>
    <mergeCell ref="I15:J15"/>
    <mergeCell ref="K15:L15"/>
    <mergeCell ref="M15:N16"/>
    <mergeCell ref="O15:P16"/>
    <mergeCell ref="Q15:R16"/>
    <mergeCell ref="I16:J16"/>
    <mergeCell ref="K16:L16"/>
    <mergeCell ref="B13:D13"/>
    <mergeCell ref="B14:D14"/>
    <mergeCell ref="E14:F14"/>
    <mergeCell ref="G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I17:J17"/>
    <mergeCell ref="E19:F19"/>
    <mergeCell ref="G19:H19"/>
    <mergeCell ref="G21:H21"/>
    <mergeCell ref="I21:M21"/>
    <mergeCell ref="N21:O21"/>
    <mergeCell ref="I22:M22"/>
    <mergeCell ref="I23:M23"/>
    <mergeCell ref="B24:F24"/>
    <mergeCell ref="G24:H24"/>
    <mergeCell ref="I24:M24"/>
    <mergeCell ref="B25:F25"/>
    <mergeCell ref="G25:H25"/>
    <mergeCell ref="I25:M25"/>
    <mergeCell ref="B27:C28"/>
    <mergeCell ref="D27:I30"/>
    <mergeCell ref="B29:C30"/>
    <mergeCell ref="B31:C32"/>
    <mergeCell ref="D31:I32"/>
    <mergeCell ref="B18:D18"/>
    <mergeCell ref="B19:D19"/>
    <mergeCell ref="B21:F21"/>
    <mergeCell ref="B22:F22"/>
    <mergeCell ref="G22:H22"/>
    <mergeCell ref="B23:F23"/>
    <mergeCell ref="G23:H23"/>
  </mergeCells>
  <printOptions horizontalCentered="1" verticalCentered="1"/>
  <pageMargins bottom="0.7874015748031497" footer="0.0" header="0.0" left="0.15748031496062992" right="0.15748031496062992" top="0.7874015748031497"/>
  <pageSetup paperSize="9" scale="98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2021-05-05T23:42:29Z</dcterms:created>
  <dc:creator>Henrique Oliveira</dc:creator>
</cp:coreProperties>
</file>