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835" activeTab="12"/>
  </bookViews>
  <sheets>
    <sheet name="PROD" sheetId="8" r:id="rId1"/>
    <sheet name="PROD Frango" sheetId="9" r:id="rId2"/>
    <sheet name="REND form" sheetId="1" r:id="rId3"/>
    <sheet name="02" sheetId="10" r:id="rId4"/>
    <sheet name="03" sheetId="11" r:id="rId5"/>
    <sheet name="04" sheetId="12" r:id="rId6"/>
    <sheet name="05" sheetId="13" r:id="rId7"/>
    <sheet name="06" sheetId="15" r:id="rId8"/>
    <sheet name="07" sheetId="16" r:id="rId9"/>
    <sheet name="08" sheetId="18" r:id="rId10"/>
    <sheet name="09" sheetId="20" r:id="rId11"/>
    <sheet name="10" sheetId="23" r:id="rId12"/>
    <sheet name="11" sheetId="27" r:id="rId13"/>
    <sheet name="RES-05" sheetId="14" r:id="rId14"/>
    <sheet name="RES-06" sheetId="17" r:id="rId15"/>
    <sheet name="RES-07" sheetId="19" r:id="rId16"/>
    <sheet name="RES-08" sheetId="21" r:id="rId17"/>
    <sheet name="RES-09" sheetId="26" r:id="rId18"/>
    <sheet name="RES-10" sheetId="28" r:id="rId19"/>
    <sheet name="bd-centro-custo" sheetId="22" r:id="rId20"/>
  </sheets>
  <definedNames>
    <definedName name="_xlnm.Print_Area" localSheetId="2">'REND form'!#REF!</definedName>
  </definedNames>
  <calcPr calcId="144525"/>
  <pivotCaches>
    <pivotCache cacheId="0" r:id="rId21"/>
    <pivotCache cacheId="1" r:id="rId22"/>
  </pivotCaches>
</workbook>
</file>

<file path=xl/calcChain.xml><?xml version="1.0" encoding="utf-8"?>
<calcChain xmlns="http://schemas.openxmlformats.org/spreadsheetml/2006/main">
  <c r="I7" i="28" l="1"/>
  <c r="R8" i="28"/>
  <c r="R7" i="28"/>
  <c r="R9" i="28" s="1"/>
  <c r="L7" i="28"/>
  <c r="C19" i="28"/>
  <c r="I19" i="28"/>
  <c r="F19" i="28"/>
  <c r="O19" i="28"/>
  <c r="F7" i="28"/>
  <c r="O7" i="28"/>
  <c r="C7" i="28"/>
  <c r="L44" i="28"/>
  <c r="L41" i="28"/>
  <c r="G57" i="28"/>
  <c r="G59" i="28" s="1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Q44" i="28"/>
  <c r="P44" i="28"/>
  <c r="O44" i="28"/>
  <c r="N44" i="28"/>
  <c r="M44" i="28"/>
  <c r="K44" i="28"/>
  <c r="J44" i="28"/>
  <c r="I44" i="28"/>
  <c r="H44" i="28"/>
  <c r="G44" i="28"/>
  <c r="F44" i="28"/>
  <c r="E44" i="28"/>
  <c r="D44" i="28"/>
  <c r="C44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Q42" i="28"/>
  <c r="P42" i="28"/>
  <c r="O42" i="28"/>
  <c r="N42" i="28"/>
  <c r="M42" i="28"/>
  <c r="L42" i="28"/>
  <c r="L48" i="28" s="1"/>
  <c r="L8" i="28" s="1"/>
  <c r="L9" i="28" s="1"/>
  <c r="K42" i="28"/>
  <c r="J42" i="28"/>
  <c r="I42" i="28"/>
  <c r="H42" i="28"/>
  <c r="G42" i="28"/>
  <c r="F42" i="28"/>
  <c r="E42" i="28"/>
  <c r="D42" i="28"/>
  <c r="C42" i="28"/>
  <c r="Q41" i="28"/>
  <c r="P41" i="28"/>
  <c r="O41" i="28"/>
  <c r="N41" i="28"/>
  <c r="M41" i="28"/>
  <c r="K41" i="28"/>
  <c r="J41" i="28"/>
  <c r="I41" i="28"/>
  <c r="H41" i="28"/>
  <c r="G41" i="28"/>
  <c r="F41" i="28"/>
  <c r="F48" i="28" s="1"/>
  <c r="F8" i="28" s="1"/>
  <c r="F9" i="28" s="1"/>
  <c r="E41" i="28"/>
  <c r="E48" i="28" s="1"/>
  <c r="D41" i="28"/>
  <c r="C41" i="28"/>
  <c r="B37" i="28"/>
  <c r="R36" i="28"/>
  <c r="R35" i="28"/>
  <c r="R34" i="28"/>
  <c r="R33" i="28"/>
  <c r="R32" i="28"/>
  <c r="R31" i="28"/>
  <c r="R30" i="28"/>
  <c r="L19" i="28"/>
  <c r="D48" i="28" l="1"/>
  <c r="O8" i="28" s="1"/>
  <c r="O9" i="28" s="1"/>
  <c r="G48" i="28"/>
  <c r="O20" i="28" s="1"/>
  <c r="O21" i="28" s="1"/>
  <c r="H48" i="28"/>
  <c r="F20" i="28" s="1"/>
  <c r="F21" i="28" s="1"/>
  <c r="I48" i="28"/>
  <c r="I20" i="28" s="1"/>
  <c r="I21" i="28" s="1"/>
  <c r="J48" i="28"/>
  <c r="C20" i="28" s="1"/>
  <c r="C21" i="28" s="1"/>
  <c r="K48" i="28"/>
  <c r="I8" i="28" s="1"/>
  <c r="I9" i="28" s="1"/>
  <c r="M48" i="28"/>
  <c r="N48" i="28"/>
  <c r="P48" i="28"/>
  <c r="O48" i="28"/>
  <c r="Q48" i="28"/>
  <c r="L20" i="28" s="1"/>
  <c r="L21" i="28" s="1"/>
  <c r="C48" i="28"/>
  <c r="C8" i="28" s="1"/>
  <c r="C9" i="28" s="1"/>
  <c r="O19" i="26"/>
  <c r="C19" i="26"/>
  <c r="O7" i="26"/>
  <c r="F7" i="26"/>
  <c r="C7" i="26"/>
  <c r="I7" i="26"/>
  <c r="F8" i="26"/>
  <c r="C20" i="26"/>
  <c r="C42" i="26"/>
  <c r="C48" i="26"/>
  <c r="G57" i="26"/>
  <c r="G59" i="26" s="1"/>
  <c r="Q47" i="26"/>
  <c r="P47" i="26"/>
  <c r="O47" i="26"/>
  <c r="N47" i="26"/>
  <c r="M47" i="26"/>
  <c r="L47" i="26"/>
  <c r="K47" i="26"/>
  <c r="K48" i="26" s="1"/>
  <c r="I8" i="26" s="1"/>
  <c r="J47" i="26"/>
  <c r="I47" i="26"/>
  <c r="H47" i="26"/>
  <c r="G47" i="26"/>
  <c r="F47" i="26"/>
  <c r="E47" i="26"/>
  <c r="D47" i="26"/>
  <c r="C47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D48" i="26" s="1"/>
  <c r="O8" i="26" s="1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37" i="26"/>
  <c r="R36" i="26"/>
  <c r="R35" i="26"/>
  <c r="R34" i="26"/>
  <c r="R33" i="26"/>
  <c r="R32" i="26"/>
  <c r="R31" i="26"/>
  <c r="R30" i="26"/>
  <c r="L19" i="26"/>
  <c r="I19" i="26"/>
  <c r="F19" i="26"/>
  <c r="C21" i="26"/>
  <c r="E48" i="26" l="1"/>
  <c r="G48" i="26"/>
  <c r="O20" i="26" s="1"/>
  <c r="H48" i="26"/>
  <c r="F20" i="26" s="1"/>
  <c r="I48" i="26"/>
  <c r="I20" i="26" s="1"/>
  <c r="J48" i="26"/>
  <c r="F48" i="26"/>
  <c r="F9" i="26" s="1"/>
  <c r="L48" i="26"/>
  <c r="L8" i="26" s="1"/>
  <c r="I21" i="26"/>
  <c r="O48" i="26"/>
  <c r="P48" i="26"/>
  <c r="F21" i="26"/>
  <c r="N48" i="26"/>
  <c r="L9" i="26"/>
  <c r="Q48" i="26"/>
  <c r="L20" i="26" s="1"/>
  <c r="L21" i="26" s="1"/>
  <c r="O21" i="26"/>
  <c r="M48" i="26"/>
  <c r="C8" i="26"/>
  <c r="C9" i="26" s="1"/>
  <c r="I9" i="26"/>
  <c r="O9" i="26"/>
  <c r="L20" i="21"/>
  <c r="L21" i="21"/>
  <c r="I20" i="21"/>
  <c r="F20" i="21"/>
  <c r="F7" i="21"/>
  <c r="C7" i="21"/>
  <c r="C42" i="21"/>
  <c r="C41" i="21"/>
  <c r="B37" i="21"/>
  <c r="G57" i="21"/>
  <c r="G59" i="21" s="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Q41" i="21"/>
  <c r="P41" i="21"/>
  <c r="O41" i="21"/>
  <c r="N41" i="21"/>
  <c r="M41" i="21"/>
  <c r="M48" i="21" s="1"/>
  <c r="L41" i="21"/>
  <c r="L48" i="21" s="1"/>
  <c r="L8" i="21" s="1"/>
  <c r="K41" i="21"/>
  <c r="K48" i="21" s="1"/>
  <c r="I8" i="21" s="1"/>
  <c r="J41" i="21"/>
  <c r="J48" i="21" s="1"/>
  <c r="C20" i="21" s="1"/>
  <c r="I41" i="21"/>
  <c r="I48" i="21" s="1"/>
  <c r="H41" i="21"/>
  <c r="H48" i="21" s="1"/>
  <c r="G41" i="21"/>
  <c r="G48" i="21" s="1"/>
  <c r="O20" i="21" s="1"/>
  <c r="F41" i="21"/>
  <c r="E41" i="21"/>
  <c r="D41" i="21"/>
  <c r="D48" i="21" s="1"/>
  <c r="O8" i="21" s="1"/>
  <c r="R36" i="21"/>
  <c r="R35" i="21"/>
  <c r="R34" i="21"/>
  <c r="R33" i="21"/>
  <c r="R32" i="21"/>
  <c r="R31" i="21"/>
  <c r="R30" i="21"/>
  <c r="O19" i="21"/>
  <c r="L19" i="21"/>
  <c r="I19" i="21"/>
  <c r="F19" i="21"/>
  <c r="C19" i="21"/>
  <c r="O7" i="21"/>
  <c r="L7" i="21"/>
  <c r="I7" i="21"/>
  <c r="N48" i="21" l="1"/>
  <c r="O48" i="21"/>
  <c r="P48" i="21"/>
  <c r="L9" i="21"/>
  <c r="C48" i="21"/>
  <c r="C8" i="21" s="1"/>
  <c r="C9" i="21" s="1"/>
  <c r="E48" i="21"/>
  <c r="O9" i="21"/>
  <c r="I9" i="21"/>
  <c r="Q48" i="21"/>
  <c r="F48" i="21"/>
  <c r="C21" i="21"/>
  <c r="F21" i="21"/>
  <c r="I21" i="21"/>
  <c r="O21" i="21"/>
  <c r="O20" i="19"/>
  <c r="L20" i="19"/>
  <c r="I20" i="19"/>
  <c r="F20" i="19"/>
  <c r="C20" i="19"/>
  <c r="O8" i="19"/>
  <c r="L8" i="19"/>
  <c r="I8" i="19"/>
  <c r="F8" i="19"/>
  <c r="F9" i="19"/>
  <c r="F9" i="21" l="1"/>
  <c r="F8" i="21"/>
  <c r="C46" i="17"/>
  <c r="B37" i="19" l="1"/>
  <c r="I7" i="19"/>
  <c r="C7" i="19"/>
  <c r="O7" i="19"/>
  <c r="C41" i="19"/>
  <c r="G5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R36" i="19"/>
  <c r="R35" i="19"/>
  <c r="R34" i="19"/>
  <c r="R33" i="19"/>
  <c r="R32" i="19"/>
  <c r="R31" i="19"/>
  <c r="R30" i="19"/>
  <c r="O19" i="19"/>
  <c r="L19" i="19"/>
  <c r="I19" i="19"/>
  <c r="F19" i="19"/>
  <c r="C19" i="19"/>
  <c r="L7" i="19"/>
  <c r="F7" i="19"/>
  <c r="M48" i="19" l="1"/>
  <c r="G48" i="19"/>
  <c r="O21" i="19" s="1"/>
  <c r="L48" i="19"/>
  <c r="L9" i="19" s="1"/>
  <c r="E48" i="19"/>
  <c r="I48" i="19"/>
  <c r="I21" i="19" s="1"/>
  <c r="K48" i="19"/>
  <c r="I9" i="19" s="1"/>
  <c r="F48" i="19"/>
  <c r="J48" i="19"/>
  <c r="C21" i="19" s="1"/>
  <c r="H48" i="19"/>
  <c r="F21" i="19" s="1"/>
  <c r="G59" i="19"/>
  <c r="O48" i="19"/>
  <c r="P48" i="19"/>
  <c r="Q48" i="19"/>
  <c r="L21" i="19" s="1"/>
  <c r="N48" i="19"/>
  <c r="C48" i="19"/>
  <c r="D48" i="19"/>
  <c r="O9" i="19" s="1"/>
  <c r="C8" i="19" l="1"/>
  <c r="C9" i="19" s="1"/>
  <c r="G57" i="17"/>
  <c r="G56" i="17"/>
  <c r="G55" i="17"/>
  <c r="F17" i="17"/>
  <c r="O17" i="17"/>
  <c r="L17" i="17"/>
  <c r="I17" i="17"/>
  <c r="C17" i="17"/>
  <c r="L7" i="17"/>
  <c r="I7" i="17"/>
  <c r="O18" i="17"/>
  <c r="I18" i="17"/>
  <c r="C8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C41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C40" i="17"/>
  <c r="C39" i="17"/>
  <c r="R2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D39" i="17"/>
  <c r="F7" i="17"/>
  <c r="C7" i="17"/>
  <c r="R29" i="17"/>
  <c r="R30" i="17"/>
  <c r="R31" i="17"/>
  <c r="R32" i="17"/>
  <c r="R33" i="17"/>
  <c r="R34" i="17"/>
  <c r="F46" i="17" l="1"/>
  <c r="F8" i="17" s="1"/>
  <c r="I19" i="17"/>
  <c r="O19" i="17"/>
  <c r="C9" i="17"/>
  <c r="AH42" i="16"/>
  <c r="M42" i="16"/>
  <c r="AH41" i="16"/>
  <c r="M41" i="16"/>
  <c r="AH40" i="16"/>
  <c r="M40" i="16"/>
  <c r="AH39" i="16"/>
  <c r="M39" i="16"/>
  <c r="AH38" i="16"/>
  <c r="M38" i="16"/>
  <c r="AH37" i="16"/>
  <c r="M37" i="16"/>
  <c r="AH36" i="16"/>
  <c r="M36" i="16"/>
  <c r="AH35" i="16"/>
  <c r="M35" i="16"/>
  <c r="AH34" i="16"/>
  <c r="V34" i="16"/>
  <c r="M34" i="16"/>
  <c r="AH33" i="16"/>
  <c r="V33" i="16"/>
  <c r="M33" i="16"/>
  <c r="AH32" i="16"/>
  <c r="V32" i="16"/>
  <c r="M32" i="16"/>
  <c r="AH31" i="16"/>
  <c r="V31" i="16"/>
  <c r="M31" i="16"/>
  <c r="AH30" i="16"/>
  <c r="V30" i="16"/>
  <c r="M30" i="16"/>
  <c r="V29" i="16"/>
  <c r="AH28" i="16"/>
  <c r="V28" i="16"/>
  <c r="M28" i="16"/>
  <c r="AH27" i="16"/>
  <c r="V27" i="16"/>
  <c r="M27" i="16"/>
  <c r="AH26" i="16"/>
  <c r="V26" i="16"/>
  <c r="M26" i="16"/>
  <c r="AH25" i="16"/>
  <c r="V25" i="16"/>
  <c r="M25" i="16"/>
  <c r="AH24" i="16"/>
  <c r="V24" i="16"/>
  <c r="M24" i="16"/>
  <c r="AH23" i="16"/>
  <c r="V23" i="16"/>
  <c r="M23" i="16"/>
  <c r="AH22" i="16"/>
  <c r="V22" i="16"/>
  <c r="M22" i="16"/>
  <c r="AH21" i="16"/>
  <c r="V21" i="16"/>
  <c r="M21" i="16"/>
  <c r="AH20" i="16"/>
  <c r="M20" i="16"/>
  <c r="AH19" i="16"/>
  <c r="M19" i="16"/>
  <c r="AH18" i="16"/>
  <c r="M18" i="16"/>
  <c r="AH17" i="16"/>
  <c r="Q17" i="16"/>
  <c r="P17" i="16"/>
  <c r="M17" i="16"/>
  <c r="AH16" i="16"/>
  <c r="M16" i="16"/>
  <c r="AH14" i="16"/>
  <c r="D59" i="16" s="1"/>
  <c r="M14" i="16"/>
  <c r="AH13" i="16"/>
  <c r="D58" i="16" s="1"/>
  <c r="M13" i="16"/>
  <c r="B58" i="16" s="1"/>
  <c r="AH12" i="16"/>
  <c r="D57" i="16" s="1"/>
  <c r="M12" i="16"/>
  <c r="B57" i="16" s="1"/>
  <c r="AH11" i="16"/>
  <c r="D56" i="16" s="1"/>
  <c r="M11" i="16"/>
  <c r="AH10" i="16"/>
  <c r="D55" i="16" s="1"/>
  <c r="M10" i="16"/>
  <c r="AH9" i="16"/>
  <c r="D54" i="16" s="1"/>
  <c r="M9" i="16"/>
  <c r="AH8" i="16"/>
  <c r="M8" i="16"/>
  <c r="AH7" i="16"/>
  <c r="M7" i="16"/>
  <c r="AH6" i="16"/>
  <c r="M6" i="16"/>
  <c r="AH5" i="16"/>
  <c r="M5" i="16"/>
  <c r="AH4" i="16"/>
  <c r="M4" i="16"/>
  <c r="AH3" i="16"/>
  <c r="M3" i="16"/>
  <c r="AH2" i="16"/>
  <c r="M2" i="16"/>
  <c r="D48" i="16" l="1"/>
  <c r="D49" i="16"/>
  <c r="D53" i="16"/>
  <c r="D52" i="16"/>
  <c r="D51" i="16"/>
  <c r="D50" i="16"/>
  <c r="D47" i="16"/>
  <c r="B48" i="16"/>
  <c r="B59" i="16"/>
  <c r="B56" i="16"/>
  <c r="B55" i="16"/>
  <c r="B54" i="16"/>
  <c r="N16" i="16"/>
  <c r="B47" i="16"/>
  <c r="B52" i="16"/>
  <c r="H46" i="17"/>
  <c r="F18" i="17" s="1"/>
  <c r="F19" i="17" s="1"/>
  <c r="E46" i="17"/>
  <c r="D46" i="17"/>
  <c r="K46" i="17"/>
  <c r="Q46" i="17"/>
  <c r="O46" i="17"/>
  <c r="M46" i="17"/>
  <c r="J46" i="17"/>
  <c r="I46" i="17"/>
  <c r="F9" i="17"/>
  <c r="G46" i="17"/>
  <c r="P46" i="17"/>
  <c r="N46" i="17"/>
  <c r="L46" i="17"/>
  <c r="N30" i="16"/>
  <c r="B49" i="16"/>
  <c r="B50" i="16"/>
  <c r="B51" i="16"/>
  <c r="B53" i="16"/>
  <c r="R17" i="16"/>
  <c r="N2" i="16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21" i="15"/>
  <c r="L8" i="17" l="1"/>
  <c r="L9" i="17" s="1"/>
  <c r="I8" i="17"/>
  <c r="I9" i="17" s="1"/>
  <c r="L18" i="17"/>
  <c r="L19" i="17" s="1"/>
  <c r="C18" i="17"/>
  <c r="C19" i="17" s="1"/>
  <c r="G55" i="14"/>
  <c r="O17" i="14"/>
  <c r="Q39" i="14"/>
  <c r="Q42" i="14"/>
  <c r="Q45" i="14"/>
  <c r="Q40" i="14"/>
  <c r="Q41" i="14"/>
  <c r="Q43" i="14"/>
  <c r="Q44" i="14"/>
  <c r="P39" i="14"/>
  <c r="R31" i="14"/>
  <c r="R30" i="14"/>
  <c r="R32" i="14"/>
  <c r="R33" i="14"/>
  <c r="R34" i="14"/>
  <c r="R35" i="14"/>
  <c r="R36" i="14"/>
  <c r="L17" i="14"/>
  <c r="I17" i="14"/>
  <c r="F17" i="14"/>
  <c r="C17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5" i="14"/>
  <c r="K44" i="14"/>
  <c r="D44" i="14"/>
  <c r="E44" i="14"/>
  <c r="F44" i="14"/>
  <c r="G44" i="14"/>
  <c r="H44" i="14"/>
  <c r="I44" i="14"/>
  <c r="J44" i="14"/>
  <c r="L44" i="14"/>
  <c r="M44" i="14"/>
  <c r="N44" i="14"/>
  <c r="O44" i="14"/>
  <c r="P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2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F39" i="14"/>
  <c r="D39" i="14"/>
  <c r="D40" i="14"/>
  <c r="E39" i="14"/>
  <c r="G39" i="14"/>
  <c r="H39" i="14"/>
  <c r="I39" i="14"/>
  <c r="J39" i="14"/>
  <c r="K39" i="14"/>
  <c r="L39" i="14"/>
  <c r="M39" i="14"/>
  <c r="N39" i="14"/>
  <c r="O39" i="14"/>
  <c r="C39" i="14"/>
  <c r="C40" i="14"/>
  <c r="L7" i="14"/>
  <c r="I7" i="14"/>
  <c r="C7" i="14"/>
  <c r="G56" i="14"/>
  <c r="G57" i="14" l="1"/>
  <c r="C46" i="14"/>
  <c r="C8" i="14" s="1"/>
  <c r="Q46" i="14"/>
  <c r="L18" i="14" s="1"/>
  <c r="L19" i="14" s="1"/>
  <c r="L46" i="14"/>
  <c r="L8" i="14" s="1"/>
  <c r="L9" i="14" s="1"/>
  <c r="K46" i="14"/>
  <c r="I8" i="14" s="1"/>
  <c r="I9" i="14" s="1"/>
  <c r="D46" i="14"/>
  <c r="H46" i="14"/>
  <c r="F18" i="14" s="1"/>
  <c r="F19" i="14" s="1"/>
  <c r="G46" i="14"/>
  <c r="O18" i="14" s="1"/>
  <c r="O19" i="14" s="1"/>
  <c r="J46" i="14"/>
  <c r="C18" i="14" s="1"/>
  <c r="C19" i="14" s="1"/>
  <c r="I46" i="14"/>
  <c r="I18" i="14" s="1"/>
  <c r="I19" i="14" s="1"/>
  <c r="E46" i="14"/>
  <c r="O46" i="14"/>
  <c r="F46" i="14"/>
  <c r="F8" i="14" s="1"/>
  <c r="P46" i="14"/>
  <c r="N46" i="14"/>
  <c r="M46" i="14"/>
  <c r="D52" i="15"/>
  <c r="AH42" i="15"/>
  <c r="M42" i="15"/>
  <c r="AH41" i="15"/>
  <c r="M41" i="15"/>
  <c r="AH40" i="15"/>
  <c r="M40" i="15"/>
  <c r="AH39" i="15"/>
  <c r="M39" i="15"/>
  <c r="AH38" i="15"/>
  <c r="M38" i="15"/>
  <c r="AH37" i="15"/>
  <c r="M37" i="15"/>
  <c r="B54" i="15" s="1"/>
  <c r="AH36" i="15"/>
  <c r="M36" i="15"/>
  <c r="AH35" i="15"/>
  <c r="M35" i="15"/>
  <c r="AH34" i="15"/>
  <c r="M34" i="15"/>
  <c r="AH33" i="15"/>
  <c r="M33" i="15"/>
  <c r="AH32" i="15"/>
  <c r="M32" i="15"/>
  <c r="AH31" i="15"/>
  <c r="M31" i="15"/>
  <c r="AH30" i="15"/>
  <c r="M30" i="15"/>
  <c r="AH28" i="15"/>
  <c r="M28" i="15"/>
  <c r="AH27" i="15"/>
  <c r="M27" i="15"/>
  <c r="AH26" i="15"/>
  <c r="M26" i="15"/>
  <c r="AH25" i="15"/>
  <c r="M25" i="15"/>
  <c r="AH24" i="15"/>
  <c r="M24" i="15"/>
  <c r="AH23" i="15"/>
  <c r="M23" i="15"/>
  <c r="AH22" i="15"/>
  <c r="M22" i="15"/>
  <c r="AH21" i="15"/>
  <c r="M21" i="15"/>
  <c r="AH20" i="15"/>
  <c r="M20" i="15"/>
  <c r="AH19" i="15"/>
  <c r="M19" i="15"/>
  <c r="AH18" i="15"/>
  <c r="M18" i="15"/>
  <c r="AH17" i="15"/>
  <c r="Q17" i="15"/>
  <c r="P17" i="15"/>
  <c r="M17" i="15"/>
  <c r="AH16" i="15"/>
  <c r="M16" i="15"/>
  <c r="AH14" i="15"/>
  <c r="D59" i="15" s="1"/>
  <c r="M14" i="15"/>
  <c r="AH13" i="15"/>
  <c r="D58" i="15" s="1"/>
  <c r="M13" i="15"/>
  <c r="AH12" i="15"/>
  <c r="D57" i="15" s="1"/>
  <c r="M12" i="15"/>
  <c r="AH11" i="15"/>
  <c r="D56" i="15" s="1"/>
  <c r="M11" i="15"/>
  <c r="B56" i="15" s="1"/>
  <c r="AH10" i="15"/>
  <c r="D55" i="15" s="1"/>
  <c r="M10" i="15"/>
  <c r="AH9" i="15"/>
  <c r="D54" i="15" s="1"/>
  <c r="M9" i="15"/>
  <c r="AH8" i="15"/>
  <c r="D53" i="15" s="1"/>
  <c r="M8" i="15"/>
  <c r="AH7" i="15"/>
  <c r="M7" i="15"/>
  <c r="AH6" i="15"/>
  <c r="D51" i="15" s="1"/>
  <c r="M6" i="15"/>
  <c r="AH5" i="15"/>
  <c r="D50" i="15" s="1"/>
  <c r="M5" i="15"/>
  <c r="AH4" i="15"/>
  <c r="D49" i="15" s="1"/>
  <c r="M4" i="15"/>
  <c r="AH3" i="15"/>
  <c r="D48" i="15" s="1"/>
  <c r="M3" i="15"/>
  <c r="AH2" i="15"/>
  <c r="D47" i="15" s="1"/>
  <c r="M2" i="15"/>
  <c r="B53" i="15" l="1"/>
  <c r="B55" i="15"/>
  <c r="B47" i="15"/>
  <c r="R17" i="15"/>
  <c r="B49" i="15"/>
  <c r="B58" i="15"/>
  <c r="N16" i="15"/>
  <c r="B57" i="15"/>
  <c r="B50" i="15"/>
  <c r="B52" i="15"/>
  <c r="B59" i="15"/>
  <c r="B51" i="15"/>
  <c r="N30" i="15"/>
  <c r="B48" i="15"/>
  <c r="N2" i="15"/>
  <c r="F7" i="14"/>
  <c r="F9" i="14" s="1"/>
  <c r="C9" i="14"/>
  <c r="D52" i="13" l="1"/>
  <c r="AH42" i="13"/>
  <c r="M42" i="13"/>
  <c r="AH41" i="13"/>
  <c r="M41" i="13"/>
  <c r="AH40" i="13"/>
  <c r="M40" i="13"/>
  <c r="AH39" i="13"/>
  <c r="M39" i="13"/>
  <c r="AH38" i="13"/>
  <c r="M38" i="13"/>
  <c r="AH37" i="13"/>
  <c r="M37" i="13"/>
  <c r="AH36" i="13"/>
  <c r="M36" i="13"/>
  <c r="AH35" i="13"/>
  <c r="M35" i="13"/>
  <c r="AH34" i="13"/>
  <c r="M34" i="13"/>
  <c r="AH33" i="13"/>
  <c r="M33" i="13"/>
  <c r="AH32" i="13"/>
  <c r="M32" i="13"/>
  <c r="AH31" i="13"/>
  <c r="M31" i="13"/>
  <c r="AH30" i="13"/>
  <c r="M30" i="13"/>
  <c r="AH28" i="13"/>
  <c r="M28" i="13"/>
  <c r="AH27" i="13"/>
  <c r="M27" i="13"/>
  <c r="AH26" i="13"/>
  <c r="M26" i="13"/>
  <c r="AH25" i="13"/>
  <c r="M25" i="13"/>
  <c r="AH24" i="13"/>
  <c r="M24" i="13"/>
  <c r="AH23" i="13"/>
  <c r="M23" i="13"/>
  <c r="AH22" i="13"/>
  <c r="M22" i="13"/>
  <c r="AH21" i="13"/>
  <c r="M21" i="13"/>
  <c r="AH20" i="13"/>
  <c r="M20" i="13"/>
  <c r="AH19" i="13"/>
  <c r="M19" i="13"/>
  <c r="AH18" i="13"/>
  <c r="M18" i="13"/>
  <c r="AH17" i="13"/>
  <c r="Q17" i="13"/>
  <c r="P17" i="13"/>
  <c r="M17" i="13"/>
  <c r="AH16" i="13"/>
  <c r="M16" i="13"/>
  <c r="AH14" i="13"/>
  <c r="D59" i="13" s="1"/>
  <c r="M14" i="13"/>
  <c r="AH13" i="13"/>
  <c r="D58" i="13" s="1"/>
  <c r="M13" i="13"/>
  <c r="AH12" i="13"/>
  <c r="D57" i="13" s="1"/>
  <c r="M12" i="13"/>
  <c r="B57" i="13" s="1"/>
  <c r="AH11" i="13"/>
  <c r="D56" i="13" s="1"/>
  <c r="M11" i="13"/>
  <c r="AH10" i="13"/>
  <c r="D55" i="13" s="1"/>
  <c r="M10" i="13"/>
  <c r="AH9" i="13"/>
  <c r="D54" i="13" s="1"/>
  <c r="M9" i="13"/>
  <c r="AH8" i="13"/>
  <c r="D53" i="13" s="1"/>
  <c r="M8" i="13"/>
  <c r="AH7" i="13"/>
  <c r="M7" i="13"/>
  <c r="AH6" i="13"/>
  <c r="D51" i="13" s="1"/>
  <c r="M6" i="13"/>
  <c r="AH5" i="13"/>
  <c r="D50" i="13" s="1"/>
  <c r="M5" i="13"/>
  <c r="AH4" i="13"/>
  <c r="D49" i="13" s="1"/>
  <c r="M4" i="13"/>
  <c r="AH3" i="13"/>
  <c r="D48" i="13" s="1"/>
  <c r="M3" i="13"/>
  <c r="AH2" i="13"/>
  <c r="D47" i="13" s="1"/>
  <c r="M2" i="13"/>
  <c r="B48" i="13" l="1"/>
  <c r="B56" i="13"/>
  <c r="B49" i="13"/>
  <c r="R17" i="13"/>
  <c r="B52" i="13"/>
  <c r="N30" i="13"/>
  <c r="B58" i="13"/>
  <c r="B50" i="13"/>
  <c r="B59" i="13"/>
  <c r="B51" i="13"/>
  <c r="N16" i="13"/>
  <c r="B53" i="13"/>
  <c r="B54" i="13"/>
  <c r="B47" i="13"/>
  <c r="B55" i="13"/>
  <c r="N2" i="13"/>
  <c r="Q17" i="12"/>
  <c r="P17" i="12"/>
  <c r="N2" i="12" l="1"/>
  <c r="AH42" i="12" l="1"/>
  <c r="M42" i="12"/>
  <c r="AH41" i="12"/>
  <c r="M41" i="12"/>
  <c r="AH40" i="12"/>
  <c r="M40" i="12"/>
  <c r="AH39" i="12"/>
  <c r="M39" i="12"/>
  <c r="AH38" i="12"/>
  <c r="M38" i="12"/>
  <c r="AH37" i="12"/>
  <c r="M37" i="12"/>
  <c r="AH36" i="12"/>
  <c r="M36" i="12"/>
  <c r="AH35" i="12"/>
  <c r="M35" i="12"/>
  <c r="AH34" i="12"/>
  <c r="M34" i="12"/>
  <c r="AH33" i="12"/>
  <c r="M33" i="12"/>
  <c r="AH32" i="12"/>
  <c r="M32" i="12"/>
  <c r="AH31" i="12"/>
  <c r="M31" i="12"/>
  <c r="AH30" i="12"/>
  <c r="M30" i="12"/>
  <c r="AH28" i="12"/>
  <c r="M28" i="12"/>
  <c r="AH27" i="12"/>
  <c r="M27" i="12"/>
  <c r="AH26" i="12"/>
  <c r="M26" i="12"/>
  <c r="AH25" i="12"/>
  <c r="M25" i="12"/>
  <c r="AH24" i="12"/>
  <c r="M24" i="12"/>
  <c r="AH23" i="12"/>
  <c r="M23" i="12"/>
  <c r="AH22" i="12"/>
  <c r="M22" i="12"/>
  <c r="AH21" i="12"/>
  <c r="M21" i="12"/>
  <c r="AH20" i="12"/>
  <c r="M20" i="12"/>
  <c r="AH19" i="12"/>
  <c r="M19" i="12"/>
  <c r="AH18" i="12"/>
  <c r="M18" i="12"/>
  <c r="AH17" i="12"/>
  <c r="M17" i="12"/>
  <c r="AH16" i="12"/>
  <c r="M16" i="12"/>
  <c r="AH14" i="12"/>
  <c r="M14" i="12"/>
  <c r="AH13" i="12"/>
  <c r="M13" i="12"/>
  <c r="AH12" i="12"/>
  <c r="M12" i="12"/>
  <c r="AH11" i="12"/>
  <c r="M11" i="12"/>
  <c r="AH10" i="12"/>
  <c r="M10" i="12"/>
  <c r="AH9" i="12"/>
  <c r="M9" i="12"/>
  <c r="AH8" i="12"/>
  <c r="M8" i="12"/>
  <c r="AH7" i="12"/>
  <c r="M7" i="12"/>
  <c r="AH6" i="12"/>
  <c r="D51" i="12" s="1"/>
  <c r="M6" i="12"/>
  <c r="AH5" i="12"/>
  <c r="M5" i="12"/>
  <c r="AH4" i="12"/>
  <c r="M4" i="12"/>
  <c r="AH3" i="12"/>
  <c r="M3" i="12"/>
  <c r="AH2" i="12"/>
  <c r="D47" i="12" s="1"/>
  <c r="M2" i="12"/>
  <c r="N30" i="12" l="1"/>
  <c r="N16" i="12"/>
  <c r="B58" i="12"/>
  <c r="B54" i="12"/>
  <c r="B50" i="12"/>
  <c r="B47" i="12"/>
  <c r="R17" i="12"/>
  <c r="D55" i="12"/>
  <c r="D59" i="12"/>
  <c r="D52" i="12"/>
  <c r="D56" i="12"/>
  <c r="D49" i="12"/>
  <c r="D57" i="12"/>
  <c r="D48" i="12"/>
  <c r="D53" i="12"/>
  <c r="D50" i="12"/>
  <c r="D54" i="12"/>
  <c r="D58" i="12"/>
  <c r="B51" i="12"/>
  <c r="B59" i="12"/>
  <c r="B55" i="12"/>
  <c r="B52" i="12"/>
  <c r="B56" i="12"/>
  <c r="B49" i="12"/>
  <c r="B53" i="12"/>
  <c r="B57" i="12"/>
  <c r="B48" i="12"/>
  <c r="D48" i="11"/>
  <c r="D49" i="11"/>
  <c r="D50" i="11"/>
  <c r="D51" i="11"/>
  <c r="D52" i="11"/>
  <c r="D53" i="11"/>
  <c r="D55" i="11"/>
  <c r="D56" i="11"/>
  <c r="D57" i="11"/>
  <c r="D58" i="11"/>
  <c r="D59" i="11"/>
  <c r="D47" i="11"/>
  <c r="B57" i="11"/>
  <c r="B58" i="11"/>
  <c r="AG42" i="11"/>
  <c r="AG41" i="11"/>
  <c r="AG40" i="11"/>
  <c r="AG39" i="11"/>
  <c r="AG38" i="11"/>
  <c r="AG37" i="11"/>
  <c r="D54" i="11" s="1"/>
  <c r="AG36" i="11"/>
  <c r="AG35" i="11"/>
  <c r="AG34" i="11"/>
  <c r="AG33" i="11"/>
  <c r="AG32" i="11"/>
  <c r="AG31" i="11"/>
  <c r="AG30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O23" i="10" l="1"/>
  <c r="M42" i="11" l="1"/>
  <c r="B59" i="11" s="1"/>
  <c r="M41" i="11"/>
  <c r="M40" i="11"/>
  <c r="M39" i="11"/>
  <c r="B56" i="11" s="1"/>
  <c r="M38" i="11"/>
  <c r="B55" i="11" s="1"/>
  <c r="M37" i="11"/>
  <c r="B54" i="11" s="1"/>
  <c r="M36" i="11"/>
  <c r="B53" i="11" s="1"/>
  <c r="M35" i="11"/>
  <c r="B52" i="11" s="1"/>
  <c r="M34" i="11"/>
  <c r="B51" i="11" s="1"/>
  <c r="M33" i="11"/>
  <c r="B50" i="11" s="1"/>
  <c r="M32" i="11"/>
  <c r="B49" i="11" s="1"/>
  <c r="M31" i="11"/>
  <c r="B48" i="11" s="1"/>
  <c r="M30" i="11"/>
  <c r="B47" i="11" s="1"/>
  <c r="L28" i="11"/>
  <c r="L27" i="11"/>
  <c r="L26" i="11"/>
  <c r="L25" i="11"/>
  <c r="L24" i="11"/>
  <c r="L23" i="11"/>
  <c r="L22" i="11"/>
  <c r="L21" i="11"/>
  <c r="L20" i="11"/>
  <c r="L19" i="11"/>
  <c r="L18" i="11"/>
  <c r="P17" i="11"/>
  <c r="O17" i="11"/>
  <c r="L17" i="11"/>
  <c r="L16" i="11"/>
  <c r="AG14" i="11"/>
  <c r="L14" i="11"/>
  <c r="AG13" i="11"/>
  <c r="L13" i="11"/>
  <c r="AG12" i="11"/>
  <c r="L12" i="11"/>
  <c r="AG11" i="11"/>
  <c r="L11" i="11"/>
  <c r="AG10" i="11"/>
  <c r="L10" i="11"/>
  <c r="AG9" i="11"/>
  <c r="L9" i="11"/>
  <c r="AG8" i="11"/>
  <c r="L8" i="11"/>
  <c r="AG7" i="11"/>
  <c r="L7" i="11"/>
  <c r="AG6" i="11"/>
  <c r="L6" i="11"/>
  <c r="AG5" i="11"/>
  <c r="L5" i="11"/>
  <c r="AG4" i="11"/>
  <c r="L4" i="11"/>
  <c r="AG3" i="11"/>
  <c r="L3" i="11"/>
  <c r="AG2" i="11"/>
  <c r="L2" i="11"/>
  <c r="Q17" i="11" l="1"/>
  <c r="M2" i="11"/>
  <c r="P17" i="10"/>
  <c r="O17" i="10"/>
  <c r="M2" i="10" l="1"/>
  <c r="AD14" i="10" l="1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L3" i="10" l="1"/>
  <c r="L2" i="10"/>
  <c r="L28" i="10" l="1"/>
  <c r="M31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L17" i="10"/>
  <c r="L18" i="10"/>
  <c r="L19" i="10"/>
  <c r="L20" i="10"/>
  <c r="L21" i="10"/>
  <c r="L22" i="10"/>
  <c r="L23" i="10"/>
  <c r="L24" i="10"/>
  <c r="L25" i="10"/>
  <c r="L26" i="10"/>
  <c r="L27" i="10"/>
  <c r="L16" i="10"/>
  <c r="L4" i="10"/>
  <c r="L5" i="10"/>
  <c r="L6" i="10"/>
  <c r="L7" i="10"/>
  <c r="L8" i="10"/>
  <c r="L9" i="10"/>
  <c r="L10" i="10"/>
  <c r="L11" i="10"/>
  <c r="L12" i="10"/>
  <c r="L13" i="10"/>
  <c r="L14" i="10"/>
  <c r="Q17" i="10" l="1"/>
</calcChain>
</file>

<file path=xl/sharedStrings.xml><?xml version="1.0" encoding="utf-8"?>
<sst xmlns="http://schemas.openxmlformats.org/spreadsheetml/2006/main" count="1730" uniqueCount="139">
  <si>
    <t>RENDIMENTO DIANTEIRO</t>
  </si>
  <si>
    <t>PESO TOTAL</t>
  </si>
  <si>
    <t>KG</t>
  </si>
  <si>
    <t>________</t>
  </si>
  <si>
    <t>CODIGO</t>
  </si>
  <si>
    <t>PEÇA</t>
  </si>
  <si>
    <t>PESO</t>
  </si>
  <si>
    <t>ACEM</t>
  </si>
  <si>
    <t>PEITO</t>
  </si>
  <si>
    <t>PALETA</t>
  </si>
  <si>
    <t>MUSCULO</t>
  </si>
  <si>
    <t>CHAMBARIL</t>
  </si>
  <si>
    <t>COSTELA P.A</t>
  </si>
  <si>
    <t>COSTELA DO PEITO</t>
  </si>
  <si>
    <t>CARNE DE PANELA C/OSSO</t>
  </si>
  <si>
    <t>PEIXINHO BOV</t>
  </si>
  <si>
    <t>____________</t>
  </si>
  <si>
    <t>DATA</t>
  </si>
  <si>
    <t>__/__/____</t>
  </si>
  <si>
    <t>FRALDINHA BOV</t>
  </si>
  <si>
    <t>LIMPA</t>
  </si>
  <si>
    <t xml:space="preserve">RETALHO </t>
  </si>
  <si>
    <t>MUXIBA</t>
  </si>
  <si>
    <t>________________</t>
  </si>
  <si>
    <t>______________</t>
  </si>
  <si>
    <r>
      <t>HORA</t>
    </r>
    <r>
      <rPr>
        <sz val="18"/>
        <color theme="1"/>
        <rFont val="Calibri"/>
        <family val="2"/>
        <scheme val="minor"/>
      </rPr>
      <t xml:space="preserve"> ___:___</t>
    </r>
  </si>
  <si>
    <t>CÓDIGO</t>
  </si>
  <si>
    <t>PRODUTO</t>
  </si>
  <si>
    <t>PRODUTO FINAL</t>
  </si>
  <si>
    <t>FICHA DE PRODUÇÃO</t>
  </si>
  <si>
    <t>RENDIMENTO FRANGO</t>
  </si>
  <si>
    <t>PESO BRUTO</t>
  </si>
  <si>
    <t>PESO LIMPO</t>
  </si>
  <si>
    <t>PELE</t>
  </si>
  <si>
    <t>OSSO</t>
  </si>
  <si>
    <t>Dia</t>
  </si>
  <si>
    <t>PERDAS OSSO E MUXIBA</t>
  </si>
  <si>
    <t>data</t>
  </si>
  <si>
    <t>muxiba</t>
  </si>
  <si>
    <t>osso</t>
  </si>
  <si>
    <t>COXAO MOLE</t>
  </si>
  <si>
    <t>ALCATRA</t>
  </si>
  <si>
    <t>CONTRA FILE</t>
  </si>
  <si>
    <t>COXAO DURO</t>
  </si>
  <si>
    <t>PATINHO</t>
  </si>
  <si>
    <t>LAGARTO</t>
  </si>
  <si>
    <t>MUSCULO TRASEIRO</t>
  </si>
  <si>
    <t>CAPA CONTRA FILE</t>
  </si>
  <si>
    <t>FILE MIGNOM</t>
  </si>
  <si>
    <t>PICANHA</t>
  </si>
  <si>
    <t>PRODUCAO</t>
  </si>
  <si>
    <t>Ingrediente feijoada</t>
  </si>
  <si>
    <t>lagarto</t>
  </si>
  <si>
    <t>contra file</t>
  </si>
  <si>
    <t>alcatra</t>
  </si>
  <si>
    <t>coxao mole</t>
  </si>
  <si>
    <t>carcaca suina</t>
  </si>
  <si>
    <t>toucinho da carcaca</t>
  </si>
  <si>
    <t>picanha</t>
  </si>
  <si>
    <t>coxao duro</t>
  </si>
  <si>
    <t>capa de contra file</t>
  </si>
  <si>
    <t>panceta</t>
  </si>
  <si>
    <t>carne de sol</t>
  </si>
  <si>
    <t>bisteca</t>
  </si>
  <si>
    <t>TOTAIS</t>
  </si>
  <si>
    <t>M. TRASEIRO</t>
  </si>
  <si>
    <t>CAP.CONTR FILE</t>
  </si>
  <si>
    <t>COS.DO PEITO</t>
  </si>
  <si>
    <t>CAR.PANELA C/OSSO</t>
  </si>
  <si>
    <t xml:space="preserve">PEIXINHO </t>
  </si>
  <si>
    <t xml:space="preserve">FRALDINHA </t>
  </si>
  <si>
    <t>doação</t>
  </si>
  <si>
    <t>doacao</t>
  </si>
  <si>
    <t>cupim</t>
  </si>
  <si>
    <t>AÇOUGUE</t>
  </si>
  <si>
    <t>FLV</t>
  </si>
  <si>
    <t>RESULTADO</t>
  </si>
  <si>
    <t>Faturamento</t>
  </si>
  <si>
    <t>CMV</t>
  </si>
  <si>
    <t>Lucro Bruto</t>
  </si>
  <si>
    <t>DESPESAS</t>
  </si>
  <si>
    <t>LUCRO LIQUIDO</t>
  </si>
  <si>
    <t>ESTOQUE</t>
  </si>
  <si>
    <t>Rótulos de Linha</t>
  </si>
  <si>
    <t>Soma de Valor</t>
  </si>
  <si>
    <t>ADMINISTRATIVO</t>
  </si>
  <si>
    <t>BALCAO</t>
  </si>
  <si>
    <t>FRENTE</t>
  </si>
  <si>
    <t>FRIOS</t>
  </si>
  <si>
    <t>PADARIA</t>
  </si>
  <si>
    <t>SALAO</t>
  </si>
  <si>
    <t>Total Geral</t>
  </si>
  <si>
    <t>ACOUGUE</t>
  </si>
  <si>
    <t>BAZAR GERAL</t>
  </si>
  <si>
    <t>BEBIDAS</t>
  </si>
  <si>
    <t>BENS DE PATRIMONIO</t>
  </si>
  <si>
    <t>ELETRO</t>
  </si>
  <si>
    <t>HORTIFRUTIGRANJEIROS</t>
  </si>
  <si>
    <t>INSUMO/ CONSUMO/ MATERIA PRIMA</t>
  </si>
  <si>
    <t>LIMPEZA</t>
  </si>
  <si>
    <t>MERCEARIA DOCE</t>
  </si>
  <si>
    <t>MERCEARIA SALGADA</t>
  </si>
  <si>
    <t>MERCEARIA SECA</t>
  </si>
  <si>
    <t>PADARIA PROD PROPRIA</t>
  </si>
  <si>
    <t>PERECIVEIS</t>
  </si>
  <si>
    <t>PERFUMARIA/ HIGIENE</t>
  </si>
  <si>
    <t>SERVICOS</t>
  </si>
  <si>
    <t>TAXA DE ENTREGA</t>
  </si>
  <si>
    <t>TEXTIL</t>
  </si>
  <si>
    <t>Soma de Custo c/ Imposto</t>
  </si>
  <si>
    <t>Soma de Venda Real</t>
  </si>
  <si>
    <t>CENTRO DE CUSTO</t>
  </si>
  <si>
    <t>LOJA</t>
  </si>
  <si>
    <t>MSECA</t>
  </si>
  <si>
    <t>MDOCE</t>
  </si>
  <si>
    <t>PERFUMARIA</t>
  </si>
  <si>
    <t>TX ENTREGA</t>
  </si>
  <si>
    <t>RATEIO</t>
  </si>
  <si>
    <t>TOTAL EXTRA</t>
  </si>
  <si>
    <t>BAZAR</t>
  </si>
  <si>
    <t>ATUAL</t>
  </si>
  <si>
    <t>OSSO PERDA</t>
  </si>
  <si>
    <t>MUXIBA PERDA</t>
  </si>
  <si>
    <t>CHAMBARIL TRASEIRO</t>
  </si>
  <si>
    <t>OSSO TRASEIRO</t>
  </si>
  <si>
    <t>MUXIBA TRASEIRO</t>
  </si>
  <si>
    <t>OSSO DIANTEIRO</t>
  </si>
  <si>
    <t>MUXIBA DIANTEIRO</t>
  </si>
  <si>
    <t>ID</t>
  </si>
  <si>
    <t>PERDA</t>
  </si>
  <si>
    <t>SETOR</t>
  </si>
  <si>
    <t>MES</t>
  </si>
  <si>
    <t>ENTRADA</t>
  </si>
  <si>
    <t>SAIDA</t>
  </si>
  <si>
    <t>PERDA FIN</t>
  </si>
  <si>
    <t>Centro Custo</t>
  </si>
  <si>
    <t>Soma - Valor</t>
  </si>
  <si>
    <t>(vazio)</t>
  </si>
  <si>
    <t>Total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</si>
</sst>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alignment vertical="top"/>
    </xf>
    <xf numFmtId="44" fontId="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43" fontId="9" fillId="0" borderId="0" applyFont="0" applyFill="0" applyBorder="0" applyAlignment="0" applyProtection="0"/>
  </cellStyleXfs>
  <cellXfs count="174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7" fillId="0" borderId="1" xfId="0" applyFont="1" applyBorder="1"/>
    <xf numFmtId="2" fontId="7" fillId="0" borderId="0" xfId="0" applyNumberFormat="1" applyFont="1"/>
    <xf numFmtId="16" fontId="0" fillId="0" borderId="1" xfId="0" applyNumberFormat="1" applyBorder="1"/>
    <xf numFmtId="0" fontId="0" fillId="4" borderId="1" xfId="0" applyFill="1" applyBorder="1"/>
    <xf numFmtId="2" fontId="8" fillId="0" borderId="1" xfId="2" applyNumberFormat="1" applyFont="1" applyBorder="1"/>
    <xf numFmtId="0" fontId="0" fillId="0" borderId="19" xfId="0" applyFill="1" applyBorder="1"/>
    <xf numFmtId="2" fontId="8" fillId="0" borderId="0" xfId="2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" fontId="0" fillId="0" borderId="1" xfId="0" applyNumberFormat="1" applyBorder="1" applyAlignment="1">
      <alignment horizontal="right"/>
    </xf>
    <xf numFmtId="44" fontId="0" fillId="0" borderId="0" xfId="2" applyFont="1"/>
    <xf numFmtId="44" fontId="3" fillId="0" borderId="0" xfId="2" applyFont="1"/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17" xfId="0" applyBorder="1" applyAlignment="1">
      <alignment horizontal="left"/>
    </xf>
    <xf numFmtId="44" fontId="0" fillId="0" borderId="17" xfId="0" applyNumberFormat="1" applyBorder="1"/>
    <xf numFmtId="0" fontId="0" fillId="0" borderId="17" xfId="0" applyBorder="1"/>
    <xf numFmtId="0" fontId="0" fillId="0" borderId="17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/>
    <xf numFmtId="44" fontId="6" fillId="0" borderId="0" xfId="0" applyNumberFormat="1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44" fontId="15" fillId="7" borderId="17" xfId="4" applyNumberFormat="1" applyFont="1" applyBorder="1"/>
    <xf numFmtId="44" fontId="15" fillId="6" borderId="17" xfId="3" applyNumberFormat="1" applyFont="1" applyBorder="1"/>
    <xf numFmtId="44" fontId="6" fillId="0" borderId="0" xfId="2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/>
    <xf numFmtId="44" fontId="3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43" fontId="3" fillId="0" borderId="0" xfId="5" applyFont="1" applyBorder="1" applyAlignment="1"/>
    <xf numFmtId="0" fontId="0" fillId="0" borderId="0" xfId="0" applyAlignment="1"/>
    <xf numFmtId="2" fontId="12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16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4" fontId="17" fillId="7" borderId="17" xfId="4" applyNumberFormat="1" applyFont="1" applyBorder="1"/>
    <xf numFmtId="0" fontId="3" fillId="0" borderId="1" xfId="0" applyFont="1" applyBorder="1" applyAlignment="1"/>
    <xf numFmtId="43" fontId="3" fillId="0" borderId="1" xfId="5" applyFont="1" applyBorder="1" applyAlignment="1"/>
    <xf numFmtId="0" fontId="3" fillId="0" borderId="1" xfId="0" applyFont="1" applyBorder="1" applyAlignment="1">
      <alignment horizontal="left"/>
    </xf>
    <xf numFmtId="44" fontId="3" fillId="0" borderId="1" xfId="2" applyFont="1" applyBorder="1" applyAlignment="1">
      <alignment horizontal="center" vertical="center"/>
    </xf>
    <xf numFmtId="4" fontId="8" fillId="0" borderId="1" xfId="0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44" fontId="3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4" fontId="16" fillId="6" borderId="17" xfId="3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44" fontId="15" fillId="7" borderId="17" xfId="4" applyNumberFormat="1" applyFont="1" applyBorder="1" applyAlignment="1">
      <alignment horizontal="center" vertical="center"/>
    </xf>
    <xf numFmtId="44" fontId="3" fillId="0" borderId="1" xfId="2" applyFont="1" applyBorder="1" applyAlignment="1"/>
    <xf numFmtId="44" fontId="3" fillId="0" borderId="1" xfId="2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7" fillId="0" borderId="17" xfId="0" applyFont="1" applyBorder="1" applyAlignment="1">
      <alignment horizontal="right"/>
    </xf>
    <xf numFmtId="0" fontId="14" fillId="5" borderId="0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43" fontId="3" fillId="0" borderId="0" xfId="5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3" fontId="3" fillId="0" borderId="1" xfId="5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/>
    </xf>
    <xf numFmtId="4" fontId="8" fillId="0" borderId="1" xfId="0" applyNumberFormat="1" applyFont="1" applyBorder="1" applyAlignment="1">
      <alignment horizontal="center"/>
    </xf>
    <xf numFmtId="44" fontId="3" fillId="0" borderId="3" xfId="2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6" fillId="0" borderId="1" xfId="2" applyFont="1" applyBorder="1"/>
  </cellXfs>
  <cellStyles count="6">
    <cellStyle name="Ênfase2" xfId="3" builtinId="33"/>
    <cellStyle name="Ênfase3" xfId="4" builtinId="37"/>
    <cellStyle name="Moeda" xfId="2" builtinId="4"/>
    <cellStyle name="Normal" xfId="0" builtinId="0"/>
    <cellStyle name="Normal 2" xfId="1"/>
    <cellStyle name="Vírgula" xfId="5" builtinId="3"/>
  </cellStyles>
  <dxfs count="4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4"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1</xdr:col>
      <xdr:colOff>638736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richoso/Desktop/An&#225;lise_de_Centro_de_Custo__962024_15434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52.657030555558" createdVersion="4" refreshedVersion="4" minRefreshableVersion="3" recordCount="2448">
  <cacheSource type="worksheet">
    <worksheetSource ref="A1:B2449" sheet="Sheet0" r:id="rId2"/>
  </cacheSource>
  <cacheFields count="2">
    <cacheField name="Centro Custo" numFmtId="0">
      <sharedItems count="8">
        <s v=""/>
        <s v="ADMINISTRATIVO"/>
        <s v="BALCAO"/>
        <s v="FLV"/>
        <s v="FRENTE"/>
        <s v="FRIOS"/>
        <s v="PADARIA"/>
        <s v="SALAO"/>
      </sharedItems>
    </cacheField>
    <cacheField name="Valor" numFmtId="4">
      <sharedItems containsSemiMixedTypes="0" containsString="0" containsNumber="1" minValue="0.3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52.670794675927" createdVersion="4" refreshedVersion="4" minRefreshableVersion="3" recordCount="17">
  <cacheSource type="worksheet">
    <worksheetSource ref="S48:V50" sheet="RES-05"/>
  </cacheSource>
  <cacheFields count="4">
    <cacheField name="Mercadológico" numFmtId="0">
      <sharedItems count="17">
        <s v="ACOUGUE"/>
        <s v="BAZAR GERAL"/>
        <s v="BEBIDAS"/>
        <s v="BENS DE PATRIMONIO"/>
        <s v="ELETRO"/>
        <s v="HORTIFRUTIGRANJEIROS"/>
        <s v="INSUMO/ CONSUMO/ MATERIA PRIMA"/>
        <s v="LIMPEZA"/>
        <s v="MERCEARIA DOCE"/>
        <s v="MERCEARIA SALGADA"/>
        <s v="MERCEARIA SECA"/>
        <s v="PADARIA PROD PROPRIA"/>
        <s v="PERECIVEIS"/>
        <s v="PERFUMARIA/ HIGIENE"/>
        <s v="SERVICOS"/>
        <s v="TAXA DE ENTREGA"/>
        <s v="TEXTIL"/>
      </sharedItems>
    </cacheField>
    <cacheField name="Custo c/ Imposto" numFmtId="0">
      <sharedItems containsSemiMixedTypes="0" containsString="0" containsNumber="1" minValue="0" maxValue="648565.17000000004"/>
    </cacheField>
    <cacheField name="Venda Real" numFmtId="0">
      <sharedItems containsSemiMixedTypes="0" containsString="0" containsNumber="1" minValue="0" maxValue="892402.95"/>
    </cacheField>
    <cacheField name="Lucro" numFmtId="0">
      <sharedItems containsSemiMixedTypes="0" containsString="0" containsNumber="1" minValue="0" maxValue="21300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500"/>
  </r>
  <r>
    <x v="1"/>
    <n v="250"/>
  </r>
  <r>
    <x v="2"/>
    <n v="12.5"/>
  </r>
  <r>
    <x v="3"/>
    <n v="12.5"/>
  </r>
  <r>
    <x v="4"/>
    <n v="150"/>
  </r>
  <r>
    <x v="5"/>
    <n v="12.5"/>
  </r>
  <r>
    <x v="6"/>
    <n v="12.5"/>
  </r>
  <r>
    <x v="7"/>
    <n v="50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430"/>
  </r>
  <r>
    <x v="1"/>
    <n v="4.3"/>
  </r>
  <r>
    <x v="2"/>
    <n v="65.790000000000006"/>
  </r>
  <r>
    <x v="3"/>
    <n v="78.69"/>
  </r>
  <r>
    <x v="4"/>
    <n v="43"/>
  </r>
  <r>
    <x v="5"/>
    <n v="65.790000000000006"/>
  </r>
  <r>
    <x v="6"/>
    <n v="110.94"/>
  </r>
  <r>
    <x v="7"/>
    <n v="61.49"/>
  </r>
  <r>
    <x v="0"/>
    <n v="184.45"/>
  </r>
  <r>
    <x v="1"/>
    <n v="1.84"/>
  </r>
  <r>
    <x v="2"/>
    <n v="28.22"/>
  </r>
  <r>
    <x v="3"/>
    <n v="33.75"/>
  </r>
  <r>
    <x v="4"/>
    <n v="18.45"/>
  </r>
  <r>
    <x v="5"/>
    <n v="28.22"/>
  </r>
  <r>
    <x v="6"/>
    <n v="47.59"/>
  </r>
  <r>
    <x v="7"/>
    <n v="26.38"/>
  </r>
  <r>
    <x v="0"/>
    <n v="211"/>
  </r>
  <r>
    <x v="1"/>
    <n v="2.11"/>
  </r>
  <r>
    <x v="2"/>
    <n v="32.29"/>
  </r>
  <r>
    <x v="3"/>
    <n v="38.61"/>
  </r>
  <r>
    <x v="4"/>
    <n v="21.1"/>
  </r>
  <r>
    <x v="5"/>
    <n v="32.28"/>
  </r>
  <r>
    <x v="6"/>
    <n v="54.44"/>
  </r>
  <r>
    <x v="7"/>
    <n v="30.17"/>
  </r>
  <r>
    <x v="0"/>
    <n v="180"/>
  </r>
  <r>
    <x v="1"/>
    <n v="1.8"/>
  </r>
  <r>
    <x v="2"/>
    <n v="27.54"/>
  </r>
  <r>
    <x v="3"/>
    <n v="32.94"/>
  </r>
  <r>
    <x v="4"/>
    <n v="18"/>
  </r>
  <r>
    <x v="5"/>
    <n v="27.54"/>
  </r>
  <r>
    <x v="6"/>
    <n v="46.44"/>
  </r>
  <r>
    <x v="7"/>
    <n v="25.74"/>
  </r>
  <r>
    <x v="0"/>
    <n v="7200"/>
  </r>
  <r>
    <x v="1"/>
    <n v="1029.5999999999999"/>
  </r>
  <r>
    <x v="2"/>
    <n v="1029.5999999999999"/>
  </r>
  <r>
    <x v="3"/>
    <n v="1029.5999999999999"/>
  </r>
  <r>
    <x v="4"/>
    <n v="1029.5999999999999"/>
  </r>
  <r>
    <x v="5"/>
    <n v="1029.5999999999999"/>
  </r>
  <r>
    <x v="6"/>
    <n v="1029.5999999999999"/>
  </r>
  <r>
    <x v="7"/>
    <n v="1022.4"/>
  </r>
  <r>
    <x v="0"/>
    <n v="900"/>
  </r>
  <r>
    <x v="1"/>
    <n v="128.69999999999999"/>
  </r>
  <r>
    <x v="2"/>
    <n v="128.69999999999999"/>
  </r>
  <r>
    <x v="3"/>
    <n v="128.69999999999999"/>
  </r>
  <r>
    <x v="4"/>
    <n v="128.69999999999999"/>
  </r>
  <r>
    <x v="5"/>
    <n v="128.69999999999999"/>
  </r>
  <r>
    <x v="6"/>
    <n v="128.69999999999999"/>
  </r>
  <r>
    <x v="7"/>
    <n v="127.8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3280"/>
  </r>
  <r>
    <x v="1"/>
    <n v="469.04"/>
  </r>
  <r>
    <x v="2"/>
    <n v="469.04"/>
  </r>
  <r>
    <x v="3"/>
    <n v="469.04"/>
  </r>
  <r>
    <x v="4"/>
    <n v="469.04"/>
  </r>
  <r>
    <x v="5"/>
    <n v="469.04"/>
  </r>
  <r>
    <x v="6"/>
    <n v="469.04"/>
  </r>
  <r>
    <x v="7"/>
    <n v="465.76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708"/>
  </r>
  <r>
    <x v="1"/>
    <n v="101.25"/>
  </r>
  <r>
    <x v="2"/>
    <n v="101.25"/>
  </r>
  <r>
    <x v="3"/>
    <n v="101.24"/>
  </r>
  <r>
    <x v="4"/>
    <n v="101.24"/>
  </r>
  <r>
    <x v="5"/>
    <n v="101.24"/>
  </r>
  <r>
    <x v="6"/>
    <n v="101.24"/>
  </r>
  <r>
    <x v="7"/>
    <n v="100.54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1692"/>
  </r>
  <r>
    <x v="1"/>
    <n v="16.91"/>
  </r>
  <r>
    <x v="2"/>
    <n v="258.87"/>
  </r>
  <r>
    <x v="3"/>
    <n v="309.64"/>
  </r>
  <r>
    <x v="4"/>
    <n v="169.2"/>
  </r>
  <r>
    <x v="5"/>
    <n v="258.88"/>
  </r>
  <r>
    <x v="6"/>
    <n v="436.54"/>
  </r>
  <r>
    <x v="7"/>
    <n v="241.96"/>
  </r>
  <r>
    <x v="0"/>
    <n v="4580"/>
  </r>
  <r>
    <x v="1"/>
    <n v="654.94000000000005"/>
  </r>
  <r>
    <x v="2"/>
    <n v="654.94000000000005"/>
  </r>
  <r>
    <x v="3"/>
    <n v="654.94000000000005"/>
  </r>
  <r>
    <x v="4"/>
    <n v="654.94000000000005"/>
  </r>
  <r>
    <x v="5"/>
    <n v="654.94000000000005"/>
  </r>
  <r>
    <x v="6"/>
    <n v="654.94000000000005"/>
  </r>
  <r>
    <x v="7"/>
    <n v="650.36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2503"/>
  </r>
  <r>
    <x v="1"/>
    <n v="25.03"/>
  </r>
  <r>
    <x v="2"/>
    <n v="382.96"/>
  </r>
  <r>
    <x v="3"/>
    <n v="458.05"/>
  </r>
  <r>
    <x v="4"/>
    <n v="250.3"/>
  </r>
  <r>
    <x v="5"/>
    <n v="382.96"/>
  </r>
  <r>
    <x v="6"/>
    <n v="645.77"/>
  </r>
  <r>
    <x v="7"/>
    <n v="357.93"/>
  </r>
  <r>
    <x v="0"/>
    <n v="840"/>
  </r>
  <r>
    <x v="1"/>
    <n v="120.12"/>
  </r>
  <r>
    <x v="2"/>
    <n v="120.12"/>
  </r>
  <r>
    <x v="3"/>
    <n v="120.12"/>
  </r>
  <r>
    <x v="4"/>
    <n v="120.12"/>
  </r>
  <r>
    <x v="5"/>
    <n v="120.12"/>
  </r>
  <r>
    <x v="6"/>
    <n v="120.12"/>
  </r>
  <r>
    <x v="7"/>
    <n v="119.28"/>
  </r>
  <r>
    <x v="0"/>
    <n v="1731"/>
  </r>
  <r>
    <x v="1"/>
    <n v="247.54"/>
  </r>
  <r>
    <x v="2"/>
    <n v="247.54"/>
  </r>
  <r>
    <x v="3"/>
    <n v="247.53"/>
  </r>
  <r>
    <x v="4"/>
    <n v="247.53"/>
  </r>
  <r>
    <x v="5"/>
    <n v="247.53"/>
  </r>
  <r>
    <x v="6"/>
    <n v="247.53"/>
  </r>
  <r>
    <x v="7"/>
    <n v="245.8"/>
  </r>
  <r>
    <x v="0"/>
    <n v="190"/>
  </r>
  <r>
    <x v="1"/>
    <n v="27.17"/>
  </r>
  <r>
    <x v="2"/>
    <n v="27.17"/>
  </r>
  <r>
    <x v="3"/>
    <n v="27.17"/>
  </r>
  <r>
    <x v="4"/>
    <n v="27.17"/>
  </r>
  <r>
    <x v="5"/>
    <n v="27.17"/>
  </r>
  <r>
    <x v="6"/>
    <n v="27.17"/>
  </r>
  <r>
    <x v="7"/>
    <n v="26.98"/>
  </r>
  <r>
    <x v="0"/>
    <n v="690"/>
  </r>
  <r>
    <x v="1"/>
    <n v="98.67"/>
  </r>
  <r>
    <x v="2"/>
    <n v="98.67"/>
  </r>
  <r>
    <x v="3"/>
    <n v="98.67"/>
  </r>
  <r>
    <x v="4"/>
    <n v="98.67"/>
  </r>
  <r>
    <x v="5"/>
    <n v="98.67"/>
  </r>
  <r>
    <x v="6"/>
    <n v="98.67"/>
  </r>
  <r>
    <x v="7"/>
    <n v="97.98"/>
  </r>
  <r>
    <x v="0"/>
    <n v="25.36"/>
  </r>
  <r>
    <x v="1"/>
    <n v="1.27"/>
  </r>
  <r>
    <x v="2"/>
    <n v="3.8"/>
  </r>
  <r>
    <x v="3"/>
    <n v="3.8"/>
  </r>
  <r>
    <x v="4"/>
    <n v="2.54"/>
  </r>
  <r>
    <x v="5"/>
    <n v="7.61"/>
  </r>
  <r>
    <x v="6"/>
    <n v="1.27"/>
  </r>
  <r>
    <x v="7"/>
    <n v="5.07"/>
  </r>
  <r>
    <x v="0"/>
    <n v="791.41"/>
  </r>
  <r>
    <x v="1"/>
    <n v="113.18"/>
  </r>
  <r>
    <x v="2"/>
    <n v="113.17"/>
  </r>
  <r>
    <x v="3"/>
    <n v="113.17"/>
  </r>
  <r>
    <x v="4"/>
    <n v="112.38"/>
  </r>
  <r>
    <x v="5"/>
    <n v="113.17"/>
  </r>
  <r>
    <x v="6"/>
    <n v="113.17"/>
  </r>
  <r>
    <x v="7"/>
    <n v="113.17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1900"/>
  </r>
  <r>
    <x v="1"/>
    <n v="271.7"/>
  </r>
  <r>
    <x v="2"/>
    <n v="271.7"/>
  </r>
  <r>
    <x v="3"/>
    <n v="271.7"/>
  </r>
  <r>
    <x v="4"/>
    <n v="271.7"/>
  </r>
  <r>
    <x v="5"/>
    <n v="271.7"/>
  </r>
  <r>
    <x v="6"/>
    <n v="271.7"/>
  </r>
  <r>
    <x v="7"/>
    <n v="269.8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5400"/>
  </r>
  <r>
    <x v="1"/>
    <n v="772.2"/>
  </r>
  <r>
    <x v="2"/>
    <n v="772.2"/>
  </r>
  <r>
    <x v="3"/>
    <n v="772.2"/>
  </r>
  <r>
    <x v="4"/>
    <n v="772.2"/>
  </r>
  <r>
    <x v="5"/>
    <n v="772.2"/>
  </r>
  <r>
    <x v="6"/>
    <n v="772.2"/>
  </r>
  <r>
    <x v="7"/>
    <n v="766.8"/>
  </r>
  <r>
    <x v="0"/>
    <n v="803.88"/>
  </r>
  <r>
    <x v="1"/>
    <n v="40.19"/>
  </r>
  <r>
    <x v="2"/>
    <n v="120.59"/>
  </r>
  <r>
    <x v="3"/>
    <n v="120.58"/>
  </r>
  <r>
    <x v="4"/>
    <n v="80.39"/>
  </r>
  <r>
    <x v="5"/>
    <n v="241.16"/>
  </r>
  <r>
    <x v="6"/>
    <n v="40.19"/>
  </r>
  <r>
    <x v="7"/>
    <n v="160.78"/>
  </r>
  <r>
    <x v="0"/>
    <n v="45"/>
  </r>
  <r>
    <x v="1"/>
    <n v="6.43"/>
  </r>
  <r>
    <x v="2"/>
    <n v="6.43"/>
  </r>
  <r>
    <x v="3"/>
    <n v="6.43"/>
  </r>
  <r>
    <x v="4"/>
    <n v="6.44"/>
  </r>
  <r>
    <x v="5"/>
    <n v="6.44"/>
  </r>
  <r>
    <x v="6"/>
    <n v="6.44"/>
  </r>
  <r>
    <x v="7"/>
    <n v="6.39"/>
  </r>
  <r>
    <x v="0"/>
    <n v="65"/>
  </r>
  <r>
    <x v="1"/>
    <n v="9.2899999999999991"/>
  </r>
  <r>
    <x v="2"/>
    <n v="9.2899999999999991"/>
  </r>
  <r>
    <x v="3"/>
    <n v="9.2899999999999991"/>
  </r>
  <r>
    <x v="4"/>
    <n v="9.3000000000000007"/>
  </r>
  <r>
    <x v="5"/>
    <n v="9.3000000000000007"/>
  </r>
  <r>
    <x v="6"/>
    <n v="9.3000000000000007"/>
  </r>
  <r>
    <x v="7"/>
    <n v="9.23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644"/>
  </r>
  <r>
    <x v="1"/>
    <n v="92.09"/>
  </r>
  <r>
    <x v="2"/>
    <n v="92.1"/>
  </r>
  <r>
    <x v="3"/>
    <n v="92.09"/>
  </r>
  <r>
    <x v="4"/>
    <n v="92.09"/>
  </r>
  <r>
    <x v="5"/>
    <n v="92.09"/>
  </r>
  <r>
    <x v="6"/>
    <n v="92.09"/>
  </r>
  <r>
    <x v="7"/>
    <n v="91.45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2709.89"/>
  </r>
  <r>
    <x v="1"/>
    <n v="387.51"/>
  </r>
  <r>
    <x v="2"/>
    <n v="387.52"/>
  </r>
  <r>
    <x v="3"/>
    <n v="387.51"/>
  </r>
  <r>
    <x v="4"/>
    <n v="387.52"/>
  </r>
  <r>
    <x v="5"/>
    <n v="387.51"/>
  </r>
  <r>
    <x v="6"/>
    <n v="387.52"/>
  </r>
  <r>
    <x v="7"/>
    <n v="384.8"/>
  </r>
  <r>
    <x v="0"/>
    <n v="591.42999999999995"/>
  </r>
  <r>
    <x v="1"/>
    <n v="84.58"/>
  </r>
  <r>
    <x v="2"/>
    <n v="84.58"/>
  </r>
  <r>
    <x v="3"/>
    <n v="84.58"/>
  </r>
  <r>
    <x v="4"/>
    <n v="83.98"/>
  </r>
  <r>
    <x v="5"/>
    <n v="84.57"/>
  </r>
  <r>
    <x v="6"/>
    <n v="84.57"/>
  </r>
  <r>
    <x v="7"/>
    <n v="84.57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2655.45"/>
  </r>
  <r>
    <x v="1"/>
    <n v="1327.72"/>
  </r>
  <r>
    <x v="2"/>
    <n v="106.22"/>
  </r>
  <r>
    <x v="3"/>
    <n v="106.22"/>
  </r>
  <r>
    <x v="4"/>
    <n v="796.63"/>
  </r>
  <r>
    <x v="5"/>
    <n v="106.22"/>
  </r>
  <r>
    <x v="6"/>
    <n v="106.22"/>
  </r>
  <r>
    <x v="7"/>
    <n v="106.22"/>
  </r>
  <r>
    <x v="0"/>
    <n v="859.67"/>
  </r>
  <r>
    <x v="1"/>
    <n v="429.83"/>
  </r>
  <r>
    <x v="2"/>
    <n v="34.380000000000003"/>
  </r>
  <r>
    <x v="3"/>
    <n v="34.39"/>
  </r>
  <r>
    <x v="4"/>
    <n v="257.89999999999998"/>
  </r>
  <r>
    <x v="5"/>
    <n v="34.39"/>
  </r>
  <r>
    <x v="6"/>
    <n v="34.39"/>
  </r>
  <r>
    <x v="7"/>
    <n v="34.39"/>
  </r>
  <r>
    <x v="0"/>
    <n v="114.96"/>
  </r>
  <r>
    <x v="1"/>
    <n v="16.440000000000001"/>
  </r>
  <r>
    <x v="2"/>
    <n v="16.440000000000001"/>
  </r>
  <r>
    <x v="3"/>
    <n v="16.440000000000001"/>
  </r>
  <r>
    <x v="4"/>
    <n v="16.440000000000001"/>
  </r>
  <r>
    <x v="5"/>
    <n v="16.440000000000001"/>
  </r>
  <r>
    <x v="6"/>
    <n v="16.440000000000001"/>
  </r>
  <r>
    <x v="7"/>
    <n v="16.32"/>
  </r>
  <r>
    <x v="0"/>
    <n v="2740.79"/>
  </r>
  <r>
    <x v="1"/>
    <n v="1370.4"/>
  </r>
  <r>
    <x v="2"/>
    <n v="109.63"/>
  </r>
  <r>
    <x v="3"/>
    <n v="109.63"/>
  </r>
  <r>
    <x v="4"/>
    <n v="822.24"/>
  </r>
  <r>
    <x v="5"/>
    <n v="109.63"/>
  </r>
  <r>
    <x v="6"/>
    <n v="109.63"/>
  </r>
  <r>
    <x v="7"/>
    <n v="109.63"/>
  </r>
  <r>
    <x v="0"/>
    <n v="691.62"/>
  </r>
  <r>
    <x v="1"/>
    <n v="345.82"/>
  </r>
  <r>
    <x v="2"/>
    <n v="27.67"/>
  </r>
  <r>
    <x v="3"/>
    <n v="27.66"/>
  </r>
  <r>
    <x v="4"/>
    <n v="207.49"/>
  </r>
  <r>
    <x v="5"/>
    <n v="27.66"/>
  </r>
  <r>
    <x v="6"/>
    <n v="27.66"/>
  </r>
  <r>
    <x v="7"/>
    <n v="27.66"/>
  </r>
  <r>
    <x v="0"/>
    <n v="1500"/>
  </r>
  <r>
    <x v="1"/>
    <n v="214.2"/>
  </r>
  <r>
    <x v="2"/>
    <n v="214.2"/>
  </r>
  <r>
    <x v="3"/>
    <n v="214.2"/>
  </r>
  <r>
    <x v="4"/>
    <n v="214.2"/>
  </r>
  <r>
    <x v="5"/>
    <n v="214.2"/>
  </r>
  <r>
    <x v="6"/>
    <n v="214.2"/>
  </r>
  <r>
    <x v="7"/>
    <n v="214.8"/>
  </r>
  <r>
    <x v="0"/>
    <n v="217.8"/>
  </r>
  <r>
    <x v="1"/>
    <n v="31.15"/>
  </r>
  <r>
    <x v="2"/>
    <n v="31.14"/>
  </r>
  <r>
    <x v="3"/>
    <n v="31.15"/>
  </r>
  <r>
    <x v="4"/>
    <n v="31.14"/>
  </r>
  <r>
    <x v="5"/>
    <n v="31.15"/>
  </r>
  <r>
    <x v="6"/>
    <n v="31.14"/>
  </r>
  <r>
    <x v="7"/>
    <n v="30.93"/>
  </r>
  <r>
    <x v="0"/>
    <n v="710"/>
  </r>
  <r>
    <x v="1"/>
    <n v="101.53"/>
  </r>
  <r>
    <x v="2"/>
    <n v="101.53"/>
  </r>
  <r>
    <x v="3"/>
    <n v="101.53"/>
  </r>
  <r>
    <x v="4"/>
    <n v="101.53"/>
  </r>
  <r>
    <x v="5"/>
    <n v="101.53"/>
  </r>
  <r>
    <x v="6"/>
    <n v="101.53"/>
  </r>
  <r>
    <x v="7"/>
    <n v="100.82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1256.19"/>
  </r>
  <r>
    <x v="1"/>
    <n v="179.64"/>
  </r>
  <r>
    <x v="2"/>
    <n v="179.63"/>
  </r>
  <r>
    <x v="3"/>
    <n v="179.64"/>
  </r>
  <r>
    <x v="4"/>
    <n v="179.63"/>
  </r>
  <r>
    <x v="5"/>
    <n v="179.64"/>
  </r>
  <r>
    <x v="6"/>
    <n v="179.63"/>
  </r>
  <r>
    <x v="7"/>
    <n v="178.3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552"/>
  </r>
  <r>
    <x v="1"/>
    <n v="78.94"/>
  </r>
  <r>
    <x v="2"/>
    <n v="78.930000000000007"/>
  </r>
  <r>
    <x v="3"/>
    <n v="78.94"/>
  </r>
  <r>
    <x v="4"/>
    <n v="78.930000000000007"/>
  </r>
  <r>
    <x v="5"/>
    <n v="78.94"/>
  </r>
  <r>
    <x v="6"/>
    <n v="78.94"/>
  </r>
  <r>
    <x v="7"/>
    <n v="78.38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582.6"/>
  </r>
  <r>
    <x v="1"/>
    <n v="83.31"/>
  </r>
  <r>
    <x v="2"/>
    <n v="83.32"/>
  </r>
  <r>
    <x v="3"/>
    <n v="83.31"/>
  </r>
  <r>
    <x v="4"/>
    <n v="83.31"/>
  </r>
  <r>
    <x v="5"/>
    <n v="83.31"/>
  </r>
  <r>
    <x v="6"/>
    <n v="83.31"/>
  </r>
  <r>
    <x v="7"/>
    <n v="82.73"/>
  </r>
  <r>
    <x v="0"/>
    <n v="553.39"/>
  </r>
  <r>
    <x v="1"/>
    <n v="79.13"/>
  </r>
  <r>
    <x v="2"/>
    <n v="79.14"/>
  </r>
  <r>
    <x v="3"/>
    <n v="79.13"/>
  </r>
  <r>
    <x v="4"/>
    <n v="79.14"/>
  </r>
  <r>
    <x v="5"/>
    <n v="79.13"/>
  </r>
  <r>
    <x v="6"/>
    <n v="79.14"/>
  </r>
  <r>
    <x v="7"/>
    <n v="78.58"/>
  </r>
  <r>
    <x v="0"/>
    <n v="60"/>
  </r>
  <r>
    <x v="1"/>
    <n v="8.58"/>
  </r>
  <r>
    <x v="2"/>
    <n v="8.58"/>
  </r>
  <r>
    <x v="3"/>
    <n v="8.58"/>
  </r>
  <r>
    <x v="4"/>
    <n v="8.58"/>
  </r>
  <r>
    <x v="5"/>
    <n v="8.58"/>
  </r>
  <r>
    <x v="6"/>
    <n v="8.58"/>
  </r>
  <r>
    <x v="7"/>
    <n v="8.52"/>
  </r>
  <r>
    <x v="0"/>
    <n v="649.42999999999995"/>
  </r>
  <r>
    <x v="1"/>
    <n v="92.87"/>
  </r>
  <r>
    <x v="2"/>
    <n v="92.86"/>
  </r>
  <r>
    <x v="3"/>
    <n v="92.87"/>
  </r>
  <r>
    <x v="4"/>
    <n v="92.87"/>
  </r>
  <r>
    <x v="5"/>
    <n v="92.87"/>
  </r>
  <r>
    <x v="6"/>
    <n v="92.87"/>
  </r>
  <r>
    <x v="7"/>
    <n v="92.22"/>
  </r>
  <r>
    <x v="0"/>
    <n v="74.989999999999995"/>
  </r>
  <r>
    <x v="1"/>
    <n v="10.72"/>
  </r>
  <r>
    <x v="2"/>
    <n v="10.73"/>
  </r>
  <r>
    <x v="3"/>
    <n v="10.72"/>
  </r>
  <r>
    <x v="4"/>
    <n v="10.73"/>
  </r>
  <r>
    <x v="5"/>
    <n v="10.72"/>
  </r>
  <r>
    <x v="6"/>
    <n v="10.72"/>
  </r>
  <r>
    <x v="7"/>
    <n v="10.65"/>
  </r>
  <r>
    <x v="0"/>
    <n v="89"/>
  </r>
  <r>
    <x v="1"/>
    <n v="12.73"/>
  </r>
  <r>
    <x v="2"/>
    <n v="12.72"/>
  </r>
  <r>
    <x v="3"/>
    <n v="12.73"/>
  </r>
  <r>
    <x v="4"/>
    <n v="12.72"/>
  </r>
  <r>
    <x v="5"/>
    <n v="12.73"/>
  </r>
  <r>
    <x v="6"/>
    <n v="12.73"/>
  </r>
  <r>
    <x v="7"/>
    <n v="12.64"/>
  </r>
  <r>
    <x v="0"/>
    <n v="174.96"/>
  </r>
  <r>
    <x v="1"/>
    <n v="1.75"/>
  </r>
  <r>
    <x v="2"/>
    <n v="26.76"/>
  </r>
  <r>
    <x v="3"/>
    <n v="32.020000000000003"/>
  </r>
  <r>
    <x v="4"/>
    <n v="17.5"/>
  </r>
  <r>
    <x v="5"/>
    <n v="26.77"/>
  </r>
  <r>
    <x v="6"/>
    <n v="45.14"/>
  </r>
  <r>
    <x v="7"/>
    <n v="25.02"/>
  </r>
  <r>
    <x v="0"/>
    <n v="50"/>
  </r>
  <r>
    <x v="1"/>
    <n v="7.15"/>
  </r>
  <r>
    <x v="2"/>
    <n v="7.15"/>
  </r>
  <r>
    <x v="3"/>
    <n v="7.15"/>
  </r>
  <r>
    <x v="4"/>
    <n v="7.15"/>
  </r>
  <r>
    <x v="5"/>
    <n v="7.15"/>
  </r>
  <r>
    <x v="6"/>
    <n v="7.15"/>
  </r>
  <r>
    <x v="7"/>
    <n v="7.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473.1"/>
  </r>
  <r>
    <x v="1"/>
    <n v="67.650000000000006"/>
  </r>
  <r>
    <x v="2"/>
    <n v="67.66"/>
  </r>
  <r>
    <x v="3"/>
    <n v="67.650000000000006"/>
  </r>
  <r>
    <x v="4"/>
    <n v="67.66"/>
  </r>
  <r>
    <x v="5"/>
    <n v="67.650000000000006"/>
  </r>
  <r>
    <x v="6"/>
    <n v="67.650000000000006"/>
  </r>
  <r>
    <x v="7"/>
    <n v="67.180000000000007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807.31"/>
  </r>
  <r>
    <x v="1"/>
    <n v="115.45"/>
  </r>
  <r>
    <x v="2"/>
    <n v="115.44"/>
  </r>
  <r>
    <x v="3"/>
    <n v="115.45"/>
  </r>
  <r>
    <x v="4"/>
    <n v="115.44"/>
  </r>
  <r>
    <x v="5"/>
    <n v="115.45"/>
  </r>
  <r>
    <x v="6"/>
    <n v="115.44"/>
  </r>
  <r>
    <x v="7"/>
    <n v="114.64"/>
  </r>
  <r>
    <x v="0"/>
    <n v="284.99"/>
  </r>
  <r>
    <x v="1"/>
    <n v="40.76"/>
  </r>
  <r>
    <x v="2"/>
    <n v="40.76"/>
  </r>
  <r>
    <x v="3"/>
    <n v="40.75"/>
  </r>
  <r>
    <x v="4"/>
    <n v="40.75"/>
  </r>
  <r>
    <x v="5"/>
    <n v="40.75"/>
  </r>
  <r>
    <x v="6"/>
    <n v="40.75"/>
  </r>
  <r>
    <x v="7"/>
    <n v="40.47"/>
  </r>
  <r>
    <x v="0"/>
    <n v="780"/>
  </r>
  <r>
    <x v="1"/>
    <n v="390"/>
  </r>
  <r>
    <x v="2"/>
    <n v="19.5"/>
  </r>
  <r>
    <x v="3"/>
    <n v="19.5"/>
  </r>
  <r>
    <x v="4"/>
    <n v="234"/>
  </r>
  <r>
    <x v="5"/>
    <n v="19.5"/>
  </r>
  <r>
    <x v="6"/>
    <n v="19.5"/>
  </r>
  <r>
    <x v="7"/>
    <n v="78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80"/>
  </r>
  <r>
    <x v="1"/>
    <n v="40.04"/>
  </r>
  <r>
    <x v="2"/>
    <n v="40.04"/>
  </r>
  <r>
    <x v="3"/>
    <n v="40.04"/>
  </r>
  <r>
    <x v="4"/>
    <n v="40.04"/>
  </r>
  <r>
    <x v="5"/>
    <n v="40.04"/>
  </r>
  <r>
    <x v="6"/>
    <n v="40.04"/>
  </r>
  <r>
    <x v="7"/>
    <n v="39.76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2241"/>
  </r>
  <r>
    <x v="1"/>
    <n v="320.45999999999998"/>
  </r>
  <r>
    <x v="2"/>
    <n v="320.47000000000003"/>
  </r>
  <r>
    <x v="3"/>
    <n v="320.45999999999998"/>
  </r>
  <r>
    <x v="4"/>
    <n v="320.47000000000003"/>
  </r>
  <r>
    <x v="5"/>
    <n v="320.45999999999998"/>
  </r>
  <r>
    <x v="6"/>
    <n v="320.45999999999998"/>
  </r>
  <r>
    <x v="7"/>
    <n v="318.22000000000003"/>
  </r>
  <r>
    <x v="0"/>
    <n v="13193.2"/>
  </r>
  <r>
    <x v="1"/>
    <n v="1886.62"/>
  </r>
  <r>
    <x v="2"/>
    <n v="1886.63"/>
  </r>
  <r>
    <x v="3"/>
    <n v="1886.63"/>
  </r>
  <r>
    <x v="4"/>
    <n v="1886.63"/>
  </r>
  <r>
    <x v="5"/>
    <n v="1886.63"/>
  </r>
  <r>
    <x v="6"/>
    <n v="1886.63"/>
  </r>
  <r>
    <x v="7"/>
    <n v="1873.43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872.5"/>
  </r>
  <r>
    <x v="1"/>
    <n v="410.76"/>
  </r>
  <r>
    <x v="2"/>
    <n v="410.76"/>
  </r>
  <r>
    <x v="3"/>
    <n v="410.77"/>
  </r>
  <r>
    <x v="4"/>
    <n v="410.77"/>
  </r>
  <r>
    <x v="5"/>
    <n v="410.77"/>
  </r>
  <r>
    <x v="6"/>
    <n v="410.77"/>
  </r>
  <r>
    <x v="7"/>
    <n v="407.9"/>
  </r>
  <r>
    <x v="0"/>
    <n v="1887.5"/>
  </r>
  <r>
    <x v="1"/>
    <n v="269.92"/>
  </r>
  <r>
    <x v="2"/>
    <n v="269.91000000000003"/>
  </r>
  <r>
    <x v="3"/>
    <n v="269.91000000000003"/>
  </r>
  <r>
    <x v="4"/>
    <n v="269.91000000000003"/>
  </r>
  <r>
    <x v="5"/>
    <n v="269.91000000000003"/>
  </r>
  <r>
    <x v="6"/>
    <n v="269.91000000000003"/>
  </r>
  <r>
    <x v="7"/>
    <n v="268.02999999999997"/>
  </r>
  <r>
    <x v="0"/>
    <n v="1174.8"/>
  </r>
  <r>
    <x v="1"/>
    <n v="587.4"/>
  </r>
  <r>
    <x v="2"/>
    <n v="47"/>
  </r>
  <r>
    <x v="3"/>
    <n v="46.99"/>
  </r>
  <r>
    <x v="4"/>
    <n v="352.44"/>
  </r>
  <r>
    <x v="5"/>
    <n v="46.99"/>
  </r>
  <r>
    <x v="6"/>
    <n v="46.99"/>
  </r>
  <r>
    <x v="7"/>
    <n v="46.99"/>
  </r>
  <r>
    <x v="0"/>
    <n v="177.15"/>
  </r>
  <r>
    <x v="1"/>
    <n v="25.33"/>
  </r>
  <r>
    <x v="2"/>
    <n v="25.34"/>
  </r>
  <r>
    <x v="3"/>
    <n v="25.33"/>
  </r>
  <r>
    <x v="4"/>
    <n v="25.33"/>
  </r>
  <r>
    <x v="5"/>
    <n v="25.33"/>
  </r>
  <r>
    <x v="6"/>
    <n v="25.33"/>
  </r>
  <r>
    <x v="7"/>
    <n v="25.16"/>
  </r>
  <r>
    <x v="0"/>
    <n v="273"/>
  </r>
  <r>
    <x v="1"/>
    <n v="39.04"/>
  </r>
  <r>
    <x v="2"/>
    <n v="39.03"/>
  </r>
  <r>
    <x v="3"/>
    <n v="39.04"/>
  </r>
  <r>
    <x v="4"/>
    <n v="39.04"/>
  </r>
  <r>
    <x v="5"/>
    <n v="39.04"/>
  </r>
  <r>
    <x v="6"/>
    <n v="39.04"/>
  </r>
  <r>
    <x v="7"/>
    <n v="38.770000000000003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871.71"/>
  </r>
  <r>
    <x v="1"/>
    <n v="2443.59"/>
  </r>
  <r>
    <x v="2"/>
    <n v="7330.75"/>
  </r>
  <r>
    <x v="3"/>
    <n v="4887.17"/>
  </r>
  <r>
    <x v="4"/>
    <n v="2443.59"/>
  </r>
  <r>
    <x v="5"/>
    <n v="14661.51"/>
  </r>
  <r>
    <x v="6"/>
    <n v="7330.76"/>
  </r>
  <r>
    <x v="7"/>
    <n v="9774.34"/>
  </r>
  <r>
    <x v="0"/>
    <n v="1199.31"/>
  </r>
  <r>
    <x v="1"/>
    <n v="599.66"/>
  </r>
  <r>
    <x v="2"/>
    <n v="47.98"/>
  </r>
  <r>
    <x v="3"/>
    <n v="47.97"/>
  </r>
  <r>
    <x v="4"/>
    <n v="359.79"/>
  </r>
  <r>
    <x v="5"/>
    <n v="47.97"/>
  </r>
  <r>
    <x v="6"/>
    <n v="47.97"/>
  </r>
  <r>
    <x v="7"/>
    <n v="47.97"/>
  </r>
  <r>
    <x v="0"/>
    <n v="999"/>
  </r>
  <r>
    <x v="1"/>
    <n v="499.5"/>
  </r>
  <r>
    <x v="2"/>
    <n v="24.97"/>
  </r>
  <r>
    <x v="3"/>
    <n v="24.98"/>
  </r>
  <r>
    <x v="4"/>
    <n v="299.69"/>
  </r>
  <r>
    <x v="5"/>
    <n v="24.98"/>
  </r>
  <r>
    <x v="6"/>
    <n v="24.98"/>
  </r>
  <r>
    <x v="7"/>
    <n v="99.9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30.41999999999999"/>
  </r>
  <r>
    <x v="1"/>
    <n v="18.649999999999999"/>
  </r>
  <r>
    <x v="2"/>
    <n v="18.649999999999999"/>
  </r>
  <r>
    <x v="3"/>
    <n v="18.649999999999999"/>
  </r>
  <r>
    <x v="4"/>
    <n v="18.649999999999999"/>
  </r>
  <r>
    <x v="5"/>
    <n v="18.649999999999999"/>
  </r>
  <r>
    <x v="6"/>
    <n v="18.649999999999999"/>
  </r>
  <r>
    <x v="7"/>
    <n v="18.5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1746.83"/>
  </r>
  <r>
    <x v="1"/>
    <n v="873.42"/>
  </r>
  <r>
    <x v="2"/>
    <n v="69.88"/>
  </r>
  <r>
    <x v="3"/>
    <n v="69.87"/>
  </r>
  <r>
    <x v="4"/>
    <n v="524.04999999999995"/>
  </r>
  <r>
    <x v="5"/>
    <n v="69.87"/>
  </r>
  <r>
    <x v="6"/>
    <n v="69.87"/>
  </r>
  <r>
    <x v="7"/>
    <n v="69.87"/>
  </r>
  <r>
    <x v="0"/>
    <n v="2939.62"/>
  </r>
  <r>
    <x v="1"/>
    <n v="146.97999999999999"/>
  </r>
  <r>
    <x v="2"/>
    <n v="440.95"/>
  </r>
  <r>
    <x v="3"/>
    <n v="440.94"/>
  </r>
  <r>
    <x v="4"/>
    <n v="293.95999999999998"/>
  </r>
  <r>
    <x v="5"/>
    <n v="881.89"/>
  </r>
  <r>
    <x v="6"/>
    <n v="146.97999999999999"/>
  </r>
  <r>
    <x v="7"/>
    <n v="587.91999999999996"/>
  </r>
  <r>
    <x v="0"/>
    <n v="805.65"/>
  </r>
  <r>
    <x v="1"/>
    <n v="402.83"/>
  </r>
  <r>
    <x v="2"/>
    <n v="20.13"/>
  </r>
  <r>
    <x v="3"/>
    <n v="20.14"/>
  </r>
  <r>
    <x v="4"/>
    <n v="241.7"/>
  </r>
  <r>
    <x v="5"/>
    <n v="20.14"/>
  </r>
  <r>
    <x v="6"/>
    <n v="20.14"/>
  </r>
  <r>
    <x v="7"/>
    <n v="80.569999999999993"/>
  </r>
  <r>
    <x v="0"/>
    <n v="4267.8999999999996"/>
  </r>
  <r>
    <x v="1"/>
    <n v="610.30999999999995"/>
  </r>
  <r>
    <x v="2"/>
    <n v="610.30999999999995"/>
  </r>
  <r>
    <x v="3"/>
    <n v="610.30999999999995"/>
  </r>
  <r>
    <x v="4"/>
    <n v="610.30999999999995"/>
  </r>
  <r>
    <x v="5"/>
    <n v="610.30999999999995"/>
  </r>
  <r>
    <x v="6"/>
    <n v="610.30999999999995"/>
  </r>
  <r>
    <x v="7"/>
    <n v="606.0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56.79"/>
  </r>
  <r>
    <x v="1"/>
    <n v="408.52"/>
  </r>
  <r>
    <x v="2"/>
    <n v="408.53"/>
  </r>
  <r>
    <x v="3"/>
    <n v="408.52"/>
  </r>
  <r>
    <x v="4"/>
    <n v="408.52"/>
  </r>
  <r>
    <x v="5"/>
    <n v="408.52"/>
  </r>
  <r>
    <x v="6"/>
    <n v="408.52"/>
  </r>
  <r>
    <x v="7"/>
    <n v="405.66"/>
  </r>
  <r>
    <x v="0"/>
    <n v="3523.42"/>
  </r>
  <r>
    <x v="1"/>
    <n v="503.85"/>
  </r>
  <r>
    <x v="2"/>
    <n v="503.84"/>
  </r>
  <r>
    <x v="3"/>
    <n v="503.85"/>
  </r>
  <r>
    <x v="4"/>
    <n v="503.85"/>
  </r>
  <r>
    <x v="5"/>
    <n v="503.85"/>
  </r>
  <r>
    <x v="6"/>
    <n v="503.85"/>
  </r>
  <r>
    <x v="7"/>
    <n v="500.33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76.55"/>
  </r>
  <r>
    <x v="1"/>
    <n v="111.05"/>
  </r>
  <r>
    <x v="2"/>
    <n v="111.04"/>
  </r>
  <r>
    <x v="3"/>
    <n v="111.05"/>
  </r>
  <r>
    <x v="4"/>
    <n v="111.04"/>
  </r>
  <r>
    <x v="5"/>
    <n v="111.05"/>
  </r>
  <r>
    <x v="6"/>
    <n v="111.05"/>
  </r>
  <r>
    <x v="7"/>
    <n v="110.27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550"/>
  </r>
  <r>
    <x v="1"/>
    <n v="78.650000000000006"/>
  </r>
  <r>
    <x v="2"/>
    <n v="78.650000000000006"/>
  </r>
  <r>
    <x v="3"/>
    <n v="78.650000000000006"/>
  </r>
  <r>
    <x v="4"/>
    <n v="78.650000000000006"/>
  </r>
  <r>
    <x v="5"/>
    <n v="78.650000000000006"/>
  </r>
  <r>
    <x v="6"/>
    <n v="78.650000000000006"/>
  </r>
  <r>
    <x v="7"/>
    <n v="78.09999999999999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24"/>
  </r>
  <r>
    <x v="1"/>
    <n v="403.83"/>
  </r>
  <r>
    <x v="2"/>
    <n v="403.84"/>
  </r>
  <r>
    <x v="3"/>
    <n v="403.83"/>
  </r>
  <r>
    <x v="4"/>
    <n v="403.83"/>
  </r>
  <r>
    <x v="5"/>
    <n v="403.83"/>
  </r>
  <r>
    <x v="6"/>
    <n v="403.83"/>
  </r>
  <r>
    <x v="7"/>
    <n v="401.01"/>
  </r>
  <r>
    <x v="0"/>
    <n v="95.04"/>
  </r>
  <r>
    <x v="1"/>
    <n v="13.59"/>
  </r>
  <r>
    <x v="2"/>
    <n v="13.59"/>
  </r>
  <r>
    <x v="3"/>
    <n v="13.59"/>
  </r>
  <r>
    <x v="4"/>
    <n v="13.59"/>
  </r>
  <r>
    <x v="5"/>
    <n v="13.59"/>
  </r>
  <r>
    <x v="6"/>
    <n v="13.59"/>
  </r>
  <r>
    <x v="7"/>
    <n v="13.5"/>
  </r>
  <r>
    <x v="0"/>
    <n v="59.99"/>
  </r>
  <r>
    <x v="1"/>
    <n v="8.58"/>
  </r>
  <r>
    <x v="2"/>
    <n v="8.57"/>
  </r>
  <r>
    <x v="3"/>
    <n v="8.58"/>
  </r>
  <r>
    <x v="4"/>
    <n v="8.58"/>
  </r>
  <r>
    <x v="5"/>
    <n v="8.58"/>
  </r>
  <r>
    <x v="6"/>
    <n v="8.58"/>
  </r>
  <r>
    <x v="7"/>
    <n v="8.52"/>
  </r>
  <r>
    <x v="0"/>
    <n v="90.1"/>
  </r>
  <r>
    <x v="1"/>
    <n v="12.88"/>
  </r>
  <r>
    <x v="2"/>
    <n v="12.89"/>
  </r>
  <r>
    <x v="3"/>
    <n v="12.88"/>
  </r>
  <r>
    <x v="4"/>
    <n v="12.89"/>
  </r>
  <r>
    <x v="5"/>
    <n v="12.88"/>
  </r>
  <r>
    <x v="6"/>
    <n v="12.89"/>
  </r>
  <r>
    <x v="7"/>
    <n v="12.79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557.57000000000005"/>
  </r>
  <r>
    <x v="1"/>
    <n v="79.73"/>
  </r>
  <r>
    <x v="2"/>
    <n v="79.739999999999995"/>
  </r>
  <r>
    <x v="3"/>
    <n v="79.73"/>
  </r>
  <r>
    <x v="4"/>
    <n v="79.739999999999995"/>
  </r>
  <r>
    <x v="5"/>
    <n v="79.73"/>
  </r>
  <r>
    <x v="6"/>
    <n v="79.73"/>
  </r>
  <r>
    <x v="7"/>
    <n v="79.17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579.16999999999996"/>
  </r>
  <r>
    <x v="1"/>
    <n v="82.82"/>
  </r>
  <r>
    <x v="2"/>
    <n v="82.83"/>
  </r>
  <r>
    <x v="3"/>
    <n v="82.82"/>
  </r>
  <r>
    <x v="4"/>
    <n v="82.82"/>
  </r>
  <r>
    <x v="5"/>
    <n v="82.82"/>
  </r>
  <r>
    <x v="6"/>
    <n v="82.82"/>
  </r>
  <r>
    <x v="7"/>
    <n v="82.2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61"/>
  </r>
  <r>
    <x v="1"/>
    <n v="23.02"/>
  </r>
  <r>
    <x v="2"/>
    <n v="23.03"/>
  </r>
  <r>
    <x v="3"/>
    <n v="23.02"/>
  </r>
  <r>
    <x v="4"/>
    <n v="23.03"/>
  </r>
  <r>
    <x v="5"/>
    <n v="23.02"/>
  </r>
  <r>
    <x v="6"/>
    <n v="23.02"/>
  </r>
  <r>
    <x v="7"/>
    <n v="22.86"/>
  </r>
  <r>
    <x v="0"/>
    <n v="233"/>
  </r>
  <r>
    <x v="1"/>
    <n v="33.32"/>
  </r>
  <r>
    <x v="2"/>
    <n v="33.31"/>
  </r>
  <r>
    <x v="3"/>
    <n v="33.32"/>
  </r>
  <r>
    <x v="4"/>
    <n v="33.32"/>
  </r>
  <r>
    <x v="5"/>
    <n v="33.32"/>
  </r>
  <r>
    <x v="6"/>
    <n v="33.32"/>
  </r>
  <r>
    <x v="7"/>
    <n v="33.090000000000003"/>
  </r>
  <r>
    <x v="0"/>
    <n v="464.24"/>
  </r>
  <r>
    <x v="1"/>
    <n v="66.39"/>
  </r>
  <r>
    <x v="2"/>
    <n v="66.38"/>
  </r>
  <r>
    <x v="3"/>
    <n v="66.39"/>
  </r>
  <r>
    <x v="4"/>
    <n v="66.38"/>
  </r>
  <r>
    <x v="5"/>
    <n v="66.39"/>
  </r>
  <r>
    <x v="6"/>
    <n v="66.39"/>
  </r>
  <r>
    <x v="7"/>
    <n v="65.92"/>
  </r>
  <r>
    <x v="0"/>
    <n v="880.07"/>
  </r>
  <r>
    <x v="1"/>
    <n v="125.85"/>
  </r>
  <r>
    <x v="2"/>
    <n v="125.85"/>
  </r>
  <r>
    <x v="3"/>
    <n v="125.85"/>
  </r>
  <r>
    <x v="4"/>
    <n v="125.85"/>
  </r>
  <r>
    <x v="5"/>
    <n v="125.85"/>
  </r>
  <r>
    <x v="6"/>
    <n v="125.85"/>
  </r>
  <r>
    <x v="7"/>
    <n v="124.97"/>
  </r>
  <r>
    <x v="0"/>
    <n v="795.42"/>
  </r>
  <r>
    <x v="1"/>
    <n v="113.75"/>
  </r>
  <r>
    <x v="2"/>
    <n v="113.74"/>
  </r>
  <r>
    <x v="3"/>
    <n v="113.75"/>
  </r>
  <r>
    <x v="4"/>
    <n v="113.74"/>
  </r>
  <r>
    <x v="5"/>
    <n v="113.75"/>
  </r>
  <r>
    <x v="6"/>
    <n v="113.74"/>
  </r>
  <r>
    <x v="7"/>
    <n v="112.9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30"/>
  </r>
  <r>
    <x v="1"/>
    <n v="0.3"/>
  </r>
  <r>
    <x v="2"/>
    <n v="4.59"/>
  </r>
  <r>
    <x v="3"/>
    <n v="5.49"/>
  </r>
  <r>
    <x v="4"/>
    <n v="3"/>
  </r>
  <r>
    <x v="5"/>
    <n v="4.59"/>
  </r>
  <r>
    <x v="6"/>
    <n v="7.74"/>
  </r>
  <r>
    <x v="7"/>
    <n v="4.29"/>
  </r>
  <r>
    <x v="0"/>
    <n v="80.040000000000006"/>
  </r>
  <r>
    <x v="1"/>
    <n v="11.45"/>
  </r>
  <r>
    <x v="2"/>
    <n v="11.44"/>
  </r>
  <r>
    <x v="3"/>
    <n v="11.45"/>
  </r>
  <r>
    <x v="4"/>
    <n v="11.44"/>
  </r>
  <r>
    <x v="5"/>
    <n v="11.45"/>
  </r>
  <r>
    <x v="6"/>
    <n v="11.44"/>
  </r>
  <r>
    <x v="7"/>
    <n v="11.37"/>
  </r>
  <r>
    <x v="0"/>
    <n v="66"/>
  </r>
  <r>
    <x v="1"/>
    <n v="9.44"/>
  </r>
  <r>
    <x v="2"/>
    <n v="9.43"/>
  </r>
  <r>
    <x v="3"/>
    <n v="9.44"/>
  </r>
  <r>
    <x v="4"/>
    <n v="9.44"/>
  </r>
  <r>
    <x v="5"/>
    <n v="9.44"/>
  </r>
  <r>
    <x v="6"/>
    <n v="9.44"/>
  </r>
  <r>
    <x v="7"/>
    <n v="9.3699999999999992"/>
  </r>
  <r>
    <x v="0"/>
    <n v="85.01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6"/>
  </r>
  <r>
    <x v="7"/>
    <n v="12.07"/>
  </r>
  <r>
    <x v="0"/>
    <n v="359.26"/>
  </r>
  <r>
    <x v="1"/>
    <n v="51.38"/>
  </r>
  <r>
    <x v="2"/>
    <n v="51.38"/>
  </r>
  <r>
    <x v="3"/>
    <n v="51.38"/>
  </r>
  <r>
    <x v="4"/>
    <n v="51.37"/>
  </r>
  <r>
    <x v="5"/>
    <n v="51.37"/>
  </r>
  <r>
    <x v="6"/>
    <n v="51.37"/>
  </r>
  <r>
    <x v="7"/>
    <n v="51.01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74.1799999999998"/>
  </r>
  <r>
    <x v="1"/>
    <n v="368.1"/>
  </r>
  <r>
    <x v="2"/>
    <n v="368.11"/>
  </r>
  <r>
    <x v="3"/>
    <n v="368.11"/>
  </r>
  <r>
    <x v="4"/>
    <n v="365.53"/>
  </r>
  <r>
    <x v="5"/>
    <n v="368.11"/>
  </r>
  <r>
    <x v="6"/>
    <n v="368.11"/>
  </r>
  <r>
    <x v="7"/>
    <n v="368.11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170"/>
  </r>
  <r>
    <x v="1"/>
    <n v="24.31"/>
  </r>
  <r>
    <x v="2"/>
    <n v="24.31"/>
  </r>
  <r>
    <x v="3"/>
    <n v="24.31"/>
  </r>
  <r>
    <x v="4"/>
    <n v="24.31"/>
  </r>
  <r>
    <x v="5"/>
    <n v="24.31"/>
  </r>
  <r>
    <x v="6"/>
    <n v="24.31"/>
  </r>
  <r>
    <x v="7"/>
    <n v="24.14"/>
  </r>
  <r>
    <x v="0"/>
    <n v="347.68"/>
  </r>
  <r>
    <x v="1"/>
    <n v="49.72"/>
  </r>
  <r>
    <x v="2"/>
    <n v="49.71"/>
  </r>
  <r>
    <x v="3"/>
    <n v="49.72"/>
  </r>
  <r>
    <x v="4"/>
    <n v="49.72"/>
  </r>
  <r>
    <x v="5"/>
    <n v="49.72"/>
  </r>
  <r>
    <x v="6"/>
    <n v="49.72"/>
  </r>
  <r>
    <x v="7"/>
    <n v="49.37"/>
  </r>
  <r>
    <x v="0"/>
    <n v="1400"/>
  </r>
  <r>
    <x v="1"/>
    <n v="200.2"/>
  </r>
  <r>
    <x v="2"/>
    <n v="200.2"/>
  </r>
  <r>
    <x v="3"/>
    <n v="200.2"/>
  </r>
  <r>
    <x v="4"/>
    <n v="200.2"/>
  </r>
  <r>
    <x v="5"/>
    <n v="200.2"/>
  </r>
  <r>
    <x v="6"/>
    <n v="200.2"/>
  </r>
  <r>
    <x v="7"/>
    <n v="198.8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76.349999999999994"/>
  </r>
  <r>
    <x v="1"/>
    <n v="10.92"/>
  </r>
  <r>
    <x v="2"/>
    <n v="10.91"/>
  </r>
  <r>
    <x v="3"/>
    <n v="10.92"/>
  </r>
  <r>
    <x v="4"/>
    <n v="10.92"/>
  </r>
  <r>
    <x v="5"/>
    <n v="10.92"/>
  </r>
  <r>
    <x v="6"/>
    <n v="10.92"/>
  </r>
  <r>
    <x v="7"/>
    <n v="10.84"/>
  </r>
  <r>
    <x v="0"/>
    <n v="85.07"/>
  </r>
  <r>
    <x v="1"/>
    <n v="12.17"/>
  </r>
  <r>
    <x v="2"/>
    <n v="12.16"/>
  </r>
  <r>
    <x v="3"/>
    <n v="12.17"/>
  </r>
  <r>
    <x v="4"/>
    <n v="12.16"/>
  </r>
  <r>
    <x v="5"/>
    <n v="12.17"/>
  </r>
  <r>
    <x v="6"/>
    <n v="12.16"/>
  </r>
  <r>
    <x v="7"/>
    <n v="12.08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87.38"/>
  </r>
  <r>
    <x v="1"/>
    <n v="39.369999999999997"/>
  </r>
  <r>
    <x v="2"/>
    <n v="118.1"/>
  </r>
  <r>
    <x v="3"/>
    <n v="78.739999999999995"/>
  </r>
  <r>
    <x v="4"/>
    <n v="39.369999999999997"/>
  </r>
  <r>
    <x v="5"/>
    <n v="236.21"/>
  </r>
  <r>
    <x v="6"/>
    <n v="118.11"/>
  </r>
  <r>
    <x v="7"/>
    <n v="157.47999999999999"/>
  </r>
  <r>
    <x v="0"/>
    <n v="480"/>
  </r>
  <r>
    <x v="1"/>
    <n v="68.64"/>
  </r>
  <r>
    <x v="2"/>
    <n v="68.64"/>
  </r>
  <r>
    <x v="3"/>
    <n v="68.64"/>
  </r>
  <r>
    <x v="4"/>
    <n v="68.64"/>
  </r>
  <r>
    <x v="5"/>
    <n v="68.64"/>
  </r>
  <r>
    <x v="6"/>
    <n v="68.64"/>
  </r>
  <r>
    <x v="7"/>
    <n v="68.1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429.53"/>
  </r>
  <r>
    <x v="1"/>
    <n v="61.42"/>
  </r>
  <r>
    <x v="2"/>
    <n v="61.43"/>
  </r>
  <r>
    <x v="3"/>
    <n v="61.42"/>
  </r>
  <r>
    <x v="4"/>
    <n v="61.43"/>
  </r>
  <r>
    <x v="5"/>
    <n v="61.42"/>
  </r>
  <r>
    <x v="6"/>
    <n v="61.42"/>
  </r>
  <r>
    <x v="7"/>
    <n v="60.99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50"/>
  </r>
  <r>
    <x v="1"/>
    <n v="107.25"/>
  </r>
  <r>
    <x v="2"/>
    <n v="107.25"/>
  </r>
  <r>
    <x v="3"/>
    <n v="107.25"/>
  </r>
  <r>
    <x v="4"/>
    <n v="107.25"/>
  </r>
  <r>
    <x v="5"/>
    <n v="107.25"/>
  </r>
  <r>
    <x v="6"/>
    <n v="107.25"/>
  </r>
  <r>
    <x v="7"/>
    <n v="106.5"/>
  </r>
  <r>
    <x v="0"/>
    <n v="43.44"/>
  </r>
  <r>
    <x v="1"/>
    <n v="6.21"/>
  </r>
  <r>
    <x v="2"/>
    <n v="6.22"/>
  </r>
  <r>
    <x v="3"/>
    <n v="6.21"/>
  </r>
  <r>
    <x v="4"/>
    <n v="6.21"/>
  </r>
  <r>
    <x v="5"/>
    <n v="6.21"/>
  </r>
  <r>
    <x v="6"/>
    <n v="6.21"/>
  </r>
  <r>
    <x v="7"/>
    <n v="6.17"/>
  </r>
  <r>
    <x v="0"/>
    <n v="23.96"/>
  </r>
  <r>
    <x v="1"/>
    <n v="1.2"/>
  </r>
  <r>
    <x v="2"/>
    <n v="3.59"/>
  </r>
  <r>
    <x v="3"/>
    <n v="2.4"/>
  </r>
  <r>
    <x v="4"/>
    <n v="1.2"/>
  </r>
  <r>
    <x v="5"/>
    <n v="7.19"/>
  </r>
  <r>
    <x v="6"/>
    <n v="3.59"/>
  </r>
  <r>
    <x v="7"/>
    <n v="4.79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400"/>
  </r>
  <r>
    <x v="1"/>
    <n v="57.2"/>
  </r>
  <r>
    <x v="2"/>
    <n v="57.2"/>
  </r>
  <r>
    <x v="3"/>
    <n v="57.2"/>
  </r>
  <r>
    <x v="4"/>
    <n v="57.2"/>
  </r>
  <r>
    <x v="5"/>
    <n v="57.2"/>
  </r>
  <r>
    <x v="6"/>
    <n v="57.2"/>
  </r>
  <r>
    <x v="7"/>
    <n v="56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80.010000000000005"/>
  </r>
  <r>
    <x v="1"/>
    <n v="11.44"/>
  </r>
  <r>
    <x v="2"/>
    <n v="11.45"/>
  </r>
  <r>
    <x v="3"/>
    <n v="11.44"/>
  </r>
  <r>
    <x v="4"/>
    <n v="11.44"/>
  </r>
  <r>
    <x v="5"/>
    <n v="11.44"/>
  </r>
  <r>
    <x v="6"/>
    <n v="11.44"/>
  </r>
  <r>
    <x v="7"/>
    <n v="11.36"/>
  </r>
  <r>
    <x v="0"/>
    <n v="70.03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2"/>
  </r>
  <r>
    <x v="7"/>
    <n v="9.94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19.2"/>
  </r>
  <r>
    <x v="1"/>
    <n v="2.75"/>
  </r>
  <r>
    <x v="2"/>
    <n v="2.74"/>
  </r>
  <r>
    <x v="3"/>
    <n v="2.75"/>
  </r>
  <r>
    <x v="4"/>
    <n v="2.74"/>
  </r>
  <r>
    <x v="5"/>
    <n v="2.75"/>
  </r>
  <r>
    <x v="6"/>
    <n v="2.74"/>
  </r>
  <r>
    <x v="7"/>
    <n v="2.73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667.29"/>
  </r>
  <r>
    <x v="1"/>
    <n v="95.42"/>
  </r>
  <r>
    <x v="2"/>
    <n v="95.43"/>
  </r>
  <r>
    <x v="3"/>
    <n v="95.42"/>
  </r>
  <r>
    <x v="4"/>
    <n v="95.42"/>
  </r>
  <r>
    <x v="5"/>
    <n v="95.42"/>
  </r>
  <r>
    <x v="6"/>
    <n v="95.42"/>
  </r>
  <r>
    <x v="7"/>
    <n v="94.76"/>
  </r>
  <r>
    <x v="0"/>
    <n v="1856.07"/>
  </r>
  <r>
    <x v="1"/>
    <n v="265.42"/>
  </r>
  <r>
    <x v="2"/>
    <n v="265.41000000000003"/>
  </r>
  <r>
    <x v="3"/>
    <n v="265.42"/>
  </r>
  <r>
    <x v="4"/>
    <n v="265.42"/>
  </r>
  <r>
    <x v="5"/>
    <n v="265.42"/>
  </r>
  <r>
    <x v="6"/>
    <n v="265.42"/>
  </r>
  <r>
    <x v="7"/>
    <n v="263.5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00"/>
  </r>
  <r>
    <x v="1"/>
    <n v="2860"/>
  </r>
  <r>
    <x v="2"/>
    <n v="2860"/>
  </r>
  <r>
    <x v="3"/>
    <n v="2860"/>
  </r>
  <r>
    <x v="4"/>
    <n v="2860"/>
  </r>
  <r>
    <x v="5"/>
    <n v="2860"/>
  </r>
  <r>
    <x v="6"/>
    <n v="2860"/>
  </r>
  <r>
    <x v="7"/>
    <n v="2840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111.5"/>
  </r>
  <r>
    <x v="1"/>
    <n v="15.94"/>
  </r>
  <r>
    <x v="2"/>
    <n v="15.95"/>
  </r>
  <r>
    <x v="3"/>
    <n v="15.94"/>
  </r>
  <r>
    <x v="4"/>
    <n v="15.95"/>
  </r>
  <r>
    <x v="5"/>
    <n v="15.94"/>
  </r>
  <r>
    <x v="6"/>
    <n v="15.95"/>
  </r>
  <r>
    <x v="7"/>
    <n v="15.83"/>
  </r>
  <r>
    <x v="0"/>
    <n v="74.97"/>
  </r>
  <r>
    <x v="1"/>
    <n v="10.72"/>
  </r>
  <r>
    <x v="2"/>
    <n v="10.72"/>
  </r>
  <r>
    <x v="3"/>
    <n v="10.72"/>
  </r>
  <r>
    <x v="4"/>
    <n v="10.72"/>
  </r>
  <r>
    <x v="5"/>
    <n v="10.72"/>
  </r>
  <r>
    <x v="6"/>
    <n v="10.72"/>
  </r>
  <r>
    <x v="7"/>
    <n v="10.65"/>
  </r>
  <r>
    <x v="0"/>
    <n v="70.02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1"/>
  </r>
  <r>
    <x v="7"/>
    <n v="9.94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30.23"/>
  </r>
  <r>
    <x v="1"/>
    <n v="4.32"/>
  </r>
  <r>
    <x v="2"/>
    <n v="4.33"/>
  </r>
  <r>
    <x v="3"/>
    <n v="4.32"/>
  </r>
  <r>
    <x v="4"/>
    <n v="4.33"/>
  </r>
  <r>
    <x v="5"/>
    <n v="4.32"/>
  </r>
  <r>
    <x v="6"/>
    <n v="4.32"/>
  </r>
  <r>
    <x v="7"/>
    <n v="4.29"/>
  </r>
  <r>
    <x v="0"/>
    <n v="125.81"/>
  </r>
  <r>
    <x v="1"/>
    <n v="17.989999999999998"/>
  </r>
  <r>
    <x v="2"/>
    <n v="17.989999999999998"/>
  </r>
  <r>
    <x v="3"/>
    <n v="17.989999999999998"/>
  </r>
  <r>
    <x v="4"/>
    <n v="17.989999999999998"/>
  </r>
  <r>
    <x v="5"/>
    <n v="17.989999999999998"/>
  </r>
  <r>
    <x v="6"/>
    <n v="17.989999999999998"/>
  </r>
  <r>
    <x v="7"/>
    <n v="17.87"/>
  </r>
  <r>
    <x v="0"/>
    <n v="850"/>
  </r>
  <r>
    <x v="1"/>
    <n v="121.55"/>
  </r>
  <r>
    <x v="2"/>
    <n v="121.55"/>
  </r>
  <r>
    <x v="3"/>
    <n v="121.55"/>
  </r>
  <r>
    <x v="4"/>
    <n v="121.55"/>
  </r>
  <r>
    <x v="5"/>
    <n v="121.55"/>
  </r>
  <r>
    <x v="6"/>
    <n v="121.55"/>
  </r>
  <r>
    <x v="7"/>
    <n v="120.7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70"/>
  </r>
  <r>
    <x v="1"/>
    <n v="0.7"/>
  </r>
  <r>
    <x v="2"/>
    <n v="10.71"/>
  </r>
  <r>
    <x v="3"/>
    <n v="12.81"/>
  </r>
  <r>
    <x v="4"/>
    <n v="7"/>
  </r>
  <r>
    <x v="5"/>
    <n v="10.71"/>
  </r>
  <r>
    <x v="6"/>
    <n v="18.059999999999999"/>
  </r>
  <r>
    <x v="7"/>
    <n v="10.01"/>
  </r>
  <r>
    <x v="0"/>
    <n v="155"/>
  </r>
  <r>
    <x v="1"/>
    <n v="22.17"/>
  </r>
  <r>
    <x v="2"/>
    <n v="22.16"/>
  </r>
  <r>
    <x v="3"/>
    <n v="22.17"/>
  </r>
  <r>
    <x v="4"/>
    <n v="22.16"/>
  </r>
  <r>
    <x v="5"/>
    <n v="22.17"/>
  </r>
  <r>
    <x v="6"/>
    <n v="22.16"/>
  </r>
  <r>
    <x v="7"/>
    <n v="22.0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65.67"/>
  </r>
  <r>
    <x v="1"/>
    <n v="52.29"/>
  </r>
  <r>
    <x v="2"/>
    <n v="52.29"/>
  </r>
  <r>
    <x v="3"/>
    <n v="52.29"/>
  </r>
  <r>
    <x v="4"/>
    <n v="52.29"/>
  </r>
  <r>
    <x v="5"/>
    <n v="52.29"/>
  </r>
  <r>
    <x v="6"/>
    <n v="52.29"/>
  </r>
  <r>
    <x v="7"/>
    <n v="51.93"/>
  </r>
  <r>
    <x v="0"/>
    <n v="3729.1"/>
  </r>
  <r>
    <x v="1"/>
    <n v="533.26"/>
  </r>
  <r>
    <x v="2"/>
    <n v="533.27"/>
  </r>
  <r>
    <x v="3"/>
    <n v="533.26"/>
  </r>
  <r>
    <x v="4"/>
    <n v="533.26"/>
  </r>
  <r>
    <x v="5"/>
    <n v="533.26"/>
  </r>
  <r>
    <x v="6"/>
    <n v="533.26"/>
  </r>
  <r>
    <x v="7"/>
    <n v="529.53"/>
  </r>
  <r>
    <x v="0"/>
    <n v="306.5"/>
  </r>
  <r>
    <x v="1"/>
    <n v="43.83"/>
  </r>
  <r>
    <x v="2"/>
    <n v="43.83"/>
  </r>
  <r>
    <x v="3"/>
    <n v="43.83"/>
  </r>
  <r>
    <x v="4"/>
    <n v="43.83"/>
  </r>
  <r>
    <x v="5"/>
    <n v="43.83"/>
  </r>
  <r>
    <x v="6"/>
    <n v="43.83"/>
  </r>
  <r>
    <x v="7"/>
    <n v="43.52"/>
  </r>
  <r>
    <x v="0"/>
    <n v="773.98"/>
  </r>
  <r>
    <x v="1"/>
    <n v="110.68"/>
  </r>
  <r>
    <x v="2"/>
    <n v="110.67"/>
  </r>
  <r>
    <x v="3"/>
    <n v="110.68"/>
  </r>
  <r>
    <x v="4"/>
    <n v="110.68"/>
  </r>
  <r>
    <x v="5"/>
    <n v="110.68"/>
  </r>
  <r>
    <x v="6"/>
    <n v="110.68"/>
  </r>
  <r>
    <x v="7"/>
    <n v="109.91"/>
  </r>
  <r>
    <x v="0"/>
    <n v="2546.61"/>
  </r>
  <r>
    <x v="1"/>
    <n v="364.17"/>
  </r>
  <r>
    <x v="2"/>
    <n v="364.16"/>
  </r>
  <r>
    <x v="3"/>
    <n v="364.17"/>
  </r>
  <r>
    <x v="4"/>
    <n v="364.16"/>
  </r>
  <r>
    <x v="5"/>
    <n v="364.17"/>
  </r>
  <r>
    <x v="6"/>
    <n v="364.16"/>
  </r>
  <r>
    <x v="7"/>
    <n v="361.62"/>
  </r>
  <r>
    <x v="0"/>
    <n v="2606.7199999999998"/>
  </r>
  <r>
    <x v="1"/>
    <n v="372.76"/>
  </r>
  <r>
    <x v="2"/>
    <n v="372.77"/>
  </r>
  <r>
    <x v="3"/>
    <n v="372.76"/>
  </r>
  <r>
    <x v="4"/>
    <n v="372.76"/>
  </r>
  <r>
    <x v="5"/>
    <n v="372.76"/>
  </r>
  <r>
    <x v="6"/>
    <n v="372.76"/>
  </r>
  <r>
    <x v="7"/>
    <n v="370.15"/>
  </r>
  <r>
    <x v="0"/>
    <n v="880.86"/>
  </r>
  <r>
    <x v="1"/>
    <n v="125.96"/>
  </r>
  <r>
    <x v="2"/>
    <n v="125.97"/>
  </r>
  <r>
    <x v="3"/>
    <n v="125.96"/>
  </r>
  <r>
    <x v="4"/>
    <n v="125.97"/>
  </r>
  <r>
    <x v="5"/>
    <n v="125.96"/>
  </r>
  <r>
    <x v="6"/>
    <n v="125.96"/>
  </r>
  <r>
    <x v="7"/>
    <n v="125.08"/>
  </r>
  <r>
    <x v="0"/>
    <n v="81.84"/>
  </r>
  <r>
    <x v="1"/>
    <n v="11.7"/>
  </r>
  <r>
    <x v="2"/>
    <n v="11.71"/>
  </r>
  <r>
    <x v="3"/>
    <n v="11.7"/>
  </r>
  <r>
    <x v="4"/>
    <n v="11.71"/>
  </r>
  <r>
    <x v="5"/>
    <n v="11.7"/>
  </r>
  <r>
    <x v="6"/>
    <n v="11.7"/>
  </r>
  <r>
    <x v="7"/>
    <n v="11.62"/>
  </r>
  <r>
    <x v="0"/>
    <n v="1855.7"/>
  </r>
  <r>
    <x v="1"/>
    <n v="265.37"/>
  </r>
  <r>
    <x v="2"/>
    <n v="265.36"/>
  </r>
  <r>
    <x v="3"/>
    <n v="265.37"/>
  </r>
  <r>
    <x v="4"/>
    <n v="265.36"/>
  </r>
  <r>
    <x v="5"/>
    <n v="265.37"/>
  </r>
  <r>
    <x v="6"/>
    <n v="265.36"/>
  </r>
  <r>
    <x v="7"/>
    <n v="263.51"/>
  </r>
  <r>
    <x v="0"/>
    <n v="324.08"/>
  </r>
  <r>
    <x v="1"/>
    <n v="46.34"/>
  </r>
  <r>
    <x v="2"/>
    <n v="46.35"/>
  </r>
  <r>
    <x v="3"/>
    <n v="46.34"/>
  </r>
  <r>
    <x v="4"/>
    <n v="46.35"/>
  </r>
  <r>
    <x v="5"/>
    <n v="46.34"/>
  </r>
  <r>
    <x v="6"/>
    <n v="46.34"/>
  </r>
  <r>
    <x v="7"/>
    <n v="46.02"/>
  </r>
  <r>
    <x v="0"/>
    <n v="622.72"/>
  </r>
  <r>
    <x v="1"/>
    <n v="89.05"/>
  </r>
  <r>
    <x v="2"/>
    <n v="89.04"/>
  </r>
  <r>
    <x v="3"/>
    <n v="89.05"/>
  </r>
  <r>
    <x v="4"/>
    <n v="89.05"/>
  </r>
  <r>
    <x v="5"/>
    <n v="89.05"/>
  </r>
  <r>
    <x v="6"/>
    <n v="89.05"/>
  </r>
  <r>
    <x v="7"/>
    <n v="88.43"/>
  </r>
  <r>
    <x v="0"/>
    <n v="416.52"/>
  </r>
  <r>
    <x v="1"/>
    <n v="59.56"/>
  </r>
  <r>
    <x v="2"/>
    <n v="59.57"/>
  </r>
  <r>
    <x v="3"/>
    <n v="59.56"/>
  </r>
  <r>
    <x v="4"/>
    <n v="59.56"/>
  </r>
  <r>
    <x v="5"/>
    <n v="59.56"/>
  </r>
  <r>
    <x v="6"/>
    <n v="59.56"/>
  </r>
  <r>
    <x v="7"/>
    <n v="59.1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92"/>
  </r>
  <r>
    <x v="1"/>
    <n v="13.16"/>
  </r>
  <r>
    <x v="2"/>
    <n v="13.15"/>
  </r>
  <r>
    <x v="3"/>
    <n v="13.16"/>
  </r>
  <r>
    <x v="4"/>
    <n v="13.15"/>
  </r>
  <r>
    <x v="5"/>
    <n v="13.16"/>
  </r>
  <r>
    <x v="6"/>
    <n v="13.16"/>
  </r>
  <r>
    <x v="7"/>
    <n v="13.06"/>
  </r>
  <r>
    <x v="0"/>
    <n v="75.03"/>
  </r>
  <r>
    <x v="1"/>
    <n v="10.73"/>
  </r>
  <r>
    <x v="2"/>
    <n v="10.73"/>
  </r>
  <r>
    <x v="3"/>
    <n v="10.73"/>
  </r>
  <r>
    <x v="4"/>
    <n v="10.73"/>
  </r>
  <r>
    <x v="5"/>
    <n v="10.73"/>
  </r>
  <r>
    <x v="6"/>
    <n v="10.73"/>
  </r>
  <r>
    <x v="7"/>
    <n v="10.65"/>
  </r>
  <r>
    <x v="0"/>
    <n v="99.73"/>
  </r>
  <r>
    <x v="1"/>
    <n v="14.26"/>
  </r>
  <r>
    <x v="2"/>
    <n v="14.27"/>
  </r>
  <r>
    <x v="3"/>
    <n v="14.26"/>
  </r>
  <r>
    <x v="4"/>
    <n v="14.26"/>
  </r>
  <r>
    <x v="5"/>
    <n v="14.26"/>
  </r>
  <r>
    <x v="6"/>
    <n v="14.26"/>
  </r>
  <r>
    <x v="7"/>
    <n v="14.16"/>
  </r>
  <r>
    <x v="0"/>
    <n v="85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5"/>
  </r>
  <r>
    <x v="7"/>
    <n v="12.07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3216.02"/>
  </r>
  <r>
    <x v="1"/>
    <n v="1608.01"/>
  </r>
  <r>
    <x v="2"/>
    <n v="128.63999999999999"/>
  </r>
  <r>
    <x v="3"/>
    <n v="128.63999999999999"/>
  </r>
  <r>
    <x v="4"/>
    <n v="964.81"/>
  </r>
  <r>
    <x v="5"/>
    <n v="128.63999999999999"/>
  </r>
  <r>
    <x v="6"/>
    <n v="128.63999999999999"/>
  </r>
  <r>
    <x v="7"/>
    <n v="128.6399999999999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46.04"/>
  </r>
  <r>
    <x v="1"/>
    <n v="6.58"/>
  </r>
  <r>
    <x v="2"/>
    <n v="6.59"/>
  </r>
  <r>
    <x v="3"/>
    <n v="6.58"/>
  </r>
  <r>
    <x v="4"/>
    <n v="6.59"/>
  </r>
  <r>
    <x v="5"/>
    <n v="6.58"/>
  </r>
  <r>
    <x v="6"/>
    <n v="6.58"/>
  </r>
  <r>
    <x v="7"/>
    <n v="6.54"/>
  </r>
  <r>
    <x v="0"/>
    <n v="116.91"/>
  </r>
  <r>
    <x v="1"/>
    <n v="16.72"/>
  </r>
  <r>
    <x v="2"/>
    <n v="16.71"/>
  </r>
  <r>
    <x v="3"/>
    <n v="16.72"/>
  </r>
  <r>
    <x v="4"/>
    <n v="16.72"/>
  </r>
  <r>
    <x v="5"/>
    <n v="16.72"/>
  </r>
  <r>
    <x v="6"/>
    <n v="16.72"/>
  </r>
  <r>
    <x v="7"/>
    <n v="16.600000000000001"/>
  </r>
  <r>
    <x v="0"/>
    <n v="81.59"/>
  </r>
  <r>
    <x v="1"/>
    <n v="11.67"/>
  </r>
  <r>
    <x v="2"/>
    <n v="11.66"/>
  </r>
  <r>
    <x v="3"/>
    <n v="11.67"/>
  </r>
  <r>
    <x v="4"/>
    <n v="11.66"/>
  </r>
  <r>
    <x v="5"/>
    <n v="11.67"/>
  </r>
  <r>
    <x v="6"/>
    <n v="11.67"/>
  </r>
  <r>
    <x v="7"/>
    <n v="11.5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6.55000000000001"/>
  </r>
  <r>
    <x v="1"/>
    <n v="22.39"/>
  </r>
  <r>
    <x v="2"/>
    <n v="22.38"/>
  </r>
  <r>
    <x v="3"/>
    <n v="22.39"/>
  </r>
  <r>
    <x v="4"/>
    <n v="22.38"/>
  </r>
  <r>
    <x v="5"/>
    <n v="22.39"/>
  </r>
  <r>
    <x v="6"/>
    <n v="22.39"/>
  </r>
  <r>
    <x v="7"/>
    <n v="22.23"/>
  </r>
  <r>
    <x v="0"/>
    <n v="1121.02"/>
  </r>
  <r>
    <x v="1"/>
    <n v="160.30000000000001"/>
  </r>
  <r>
    <x v="2"/>
    <n v="160.30000000000001"/>
  </r>
  <r>
    <x v="3"/>
    <n v="160.31"/>
  </r>
  <r>
    <x v="4"/>
    <n v="160.31"/>
  </r>
  <r>
    <x v="5"/>
    <n v="160.31"/>
  </r>
  <r>
    <x v="6"/>
    <n v="160.31"/>
  </r>
  <r>
    <x v="7"/>
    <n v="159.18"/>
  </r>
  <r>
    <x v="0"/>
    <n v="492.82"/>
  </r>
  <r>
    <x v="1"/>
    <n v="70.48"/>
  </r>
  <r>
    <x v="2"/>
    <n v="70.48"/>
  </r>
  <r>
    <x v="3"/>
    <n v="70.47"/>
  </r>
  <r>
    <x v="4"/>
    <n v="70.47"/>
  </r>
  <r>
    <x v="5"/>
    <n v="70.47"/>
  </r>
  <r>
    <x v="6"/>
    <n v="70.47"/>
  </r>
  <r>
    <x v="7"/>
    <n v="69.98"/>
  </r>
  <r>
    <x v="0"/>
    <n v="1528.82"/>
  </r>
  <r>
    <x v="1"/>
    <n v="218.63"/>
  </r>
  <r>
    <x v="2"/>
    <n v="218.62"/>
  </r>
  <r>
    <x v="3"/>
    <n v="218.62"/>
  </r>
  <r>
    <x v="4"/>
    <n v="218.62"/>
  </r>
  <r>
    <x v="5"/>
    <n v="218.62"/>
  </r>
  <r>
    <x v="6"/>
    <n v="218.62"/>
  </r>
  <r>
    <x v="7"/>
    <n v="217.09"/>
  </r>
  <r>
    <x v="0"/>
    <n v="62.76"/>
  </r>
  <r>
    <x v="1"/>
    <n v="3.14"/>
  </r>
  <r>
    <x v="2"/>
    <n v="9.41"/>
  </r>
  <r>
    <x v="3"/>
    <n v="9.41"/>
  </r>
  <r>
    <x v="4"/>
    <n v="6.28"/>
  </r>
  <r>
    <x v="5"/>
    <n v="18.829999999999998"/>
  </r>
  <r>
    <x v="6"/>
    <n v="3.14"/>
  </r>
  <r>
    <x v="7"/>
    <n v="12.55"/>
  </r>
  <r>
    <x v="0"/>
    <n v="133.33000000000001"/>
  </r>
  <r>
    <x v="1"/>
    <n v="19.07"/>
  </r>
  <r>
    <x v="2"/>
    <n v="19.059999999999999"/>
  </r>
  <r>
    <x v="3"/>
    <n v="19.07"/>
  </r>
  <r>
    <x v="4"/>
    <n v="19.059999999999999"/>
  </r>
  <r>
    <x v="5"/>
    <n v="19.07"/>
  </r>
  <r>
    <x v="6"/>
    <n v="19.07"/>
  </r>
  <r>
    <x v="7"/>
    <n v="18.93"/>
  </r>
  <r>
    <x v="0"/>
    <n v="980.2"/>
  </r>
  <r>
    <x v="1"/>
    <n v="140.16999999999999"/>
  </r>
  <r>
    <x v="2"/>
    <n v="140.16"/>
  </r>
  <r>
    <x v="3"/>
    <n v="140.16999999999999"/>
  </r>
  <r>
    <x v="4"/>
    <n v="140.16999999999999"/>
  </r>
  <r>
    <x v="5"/>
    <n v="140.16999999999999"/>
  </r>
  <r>
    <x v="6"/>
    <n v="140.16999999999999"/>
  </r>
  <r>
    <x v="7"/>
    <n v="139.19"/>
  </r>
  <r>
    <x v="0"/>
    <n v="1680"/>
  </r>
  <r>
    <x v="1"/>
    <n v="240.24"/>
  </r>
  <r>
    <x v="2"/>
    <n v="240.24"/>
  </r>
  <r>
    <x v="3"/>
    <n v="240.24"/>
  </r>
  <r>
    <x v="4"/>
    <n v="240.24"/>
  </r>
  <r>
    <x v="5"/>
    <n v="240.24"/>
  </r>
  <r>
    <x v="6"/>
    <n v="240.24"/>
  </r>
  <r>
    <x v="7"/>
    <n v="238.56"/>
  </r>
  <r>
    <x v="0"/>
    <n v="722.8"/>
  </r>
  <r>
    <x v="1"/>
    <n v="103.36"/>
  </r>
  <r>
    <x v="2"/>
    <n v="103.36"/>
  </r>
  <r>
    <x v="3"/>
    <n v="103.36"/>
  </r>
  <r>
    <x v="4"/>
    <n v="103.36"/>
  </r>
  <r>
    <x v="5"/>
    <n v="103.36"/>
  </r>
  <r>
    <x v="6"/>
    <n v="103.36"/>
  </r>
  <r>
    <x v="7"/>
    <n v="102.64"/>
  </r>
  <r>
    <x v="0"/>
    <n v="342.55"/>
  </r>
  <r>
    <x v="1"/>
    <n v="48.98"/>
  </r>
  <r>
    <x v="2"/>
    <n v="48.99"/>
  </r>
  <r>
    <x v="3"/>
    <n v="48.98"/>
  </r>
  <r>
    <x v="4"/>
    <n v="48.99"/>
  </r>
  <r>
    <x v="5"/>
    <n v="48.98"/>
  </r>
  <r>
    <x v="6"/>
    <n v="48.99"/>
  </r>
  <r>
    <x v="7"/>
    <n v="48.64"/>
  </r>
  <r>
    <x v="0"/>
    <n v="264.11"/>
  </r>
  <r>
    <x v="1"/>
    <n v="37.770000000000003"/>
  </r>
  <r>
    <x v="2"/>
    <n v="37.76"/>
  </r>
  <r>
    <x v="3"/>
    <n v="37.770000000000003"/>
  </r>
  <r>
    <x v="4"/>
    <n v="37.770000000000003"/>
  </r>
  <r>
    <x v="5"/>
    <n v="37.770000000000003"/>
  </r>
  <r>
    <x v="6"/>
    <n v="37.770000000000003"/>
  </r>
  <r>
    <x v="7"/>
    <n v="37.5"/>
  </r>
  <r>
    <x v="0"/>
    <n v="479.27"/>
  </r>
  <r>
    <x v="1"/>
    <n v="68.540000000000006"/>
  </r>
  <r>
    <x v="2"/>
    <n v="68.53"/>
  </r>
  <r>
    <x v="3"/>
    <n v="68.540000000000006"/>
  </r>
  <r>
    <x v="4"/>
    <n v="68.53"/>
  </r>
  <r>
    <x v="5"/>
    <n v="68.540000000000006"/>
  </r>
  <r>
    <x v="6"/>
    <n v="68.53"/>
  </r>
  <r>
    <x v="7"/>
    <n v="68.06"/>
  </r>
  <r>
    <x v="0"/>
    <n v="292.70999999999998"/>
  </r>
  <r>
    <x v="1"/>
    <n v="41.86"/>
  </r>
  <r>
    <x v="2"/>
    <n v="41.85"/>
  </r>
  <r>
    <x v="3"/>
    <n v="41.86"/>
  </r>
  <r>
    <x v="4"/>
    <n v="41.86"/>
  </r>
  <r>
    <x v="5"/>
    <n v="41.86"/>
  </r>
  <r>
    <x v="6"/>
    <n v="41.86"/>
  </r>
  <r>
    <x v="7"/>
    <n v="41.56"/>
  </r>
  <r>
    <x v="0"/>
    <n v="12.05"/>
  </r>
  <r>
    <x v="1"/>
    <n v="1.72"/>
  </r>
  <r>
    <x v="2"/>
    <n v="1.73"/>
  </r>
  <r>
    <x v="3"/>
    <n v="1.72"/>
  </r>
  <r>
    <x v="4"/>
    <n v="1.73"/>
  </r>
  <r>
    <x v="5"/>
    <n v="1.72"/>
  </r>
  <r>
    <x v="6"/>
    <n v="1.72"/>
  </r>
  <r>
    <x v="7"/>
    <n v="1.71"/>
  </r>
  <r>
    <x v="0"/>
    <n v="223.49"/>
  </r>
  <r>
    <x v="1"/>
    <n v="31.96"/>
  </r>
  <r>
    <x v="2"/>
    <n v="31.95"/>
  </r>
  <r>
    <x v="3"/>
    <n v="31.96"/>
  </r>
  <r>
    <x v="4"/>
    <n v="31.96"/>
  </r>
  <r>
    <x v="5"/>
    <n v="31.96"/>
  </r>
  <r>
    <x v="6"/>
    <n v="31.96"/>
  </r>
  <r>
    <x v="7"/>
    <n v="31.74"/>
  </r>
  <r>
    <x v="0"/>
    <n v="213.85"/>
  </r>
  <r>
    <x v="1"/>
    <n v="30.58"/>
  </r>
  <r>
    <x v="2"/>
    <n v="30.58"/>
  </r>
  <r>
    <x v="3"/>
    <n v="30.58"/>
  </r>
  <r>
    <x v="4"/>
    <n v="30.58"/>
  </r>
  <r>
    <x v="5"/>
    <n v="30.58"/>
  </r>
  <r>
    <x v="6"/>
    <n v="30.58"/>
  </r>
  <r>
    <x v="7"/>
    <n v="30.37"/>
  </r>
  <r>
    <x v="0"/>
    <n v="322.36"/>
  </r>
  <r>
    <x v="1"/>
    <n v="46.1"/>
  </r>
  <r>
    <x v="2"/>
    <n v="46.09"/>
  </r>
  <r>
    <x v="3"/>
    <n v="46.1"/>
  </r>
  <r>
    <x v="4"/>
    <n v="46.09"/>
  </r>
  <r>
    <x v="5"/>
    <n v="46.1"/>
  </r>
  <r>
    <x v="6"/>
    <n v="46.1"/>
  </r>
  <r>
    <x v="7"/>
    <n v="45.78"/>
  </r>
  <r>
    <x v="0"/>
    <n v="52.11"/>
  </r>
  <r>
    <x v="1"/>
    <n v="7.45"/>
  </r>
  <r>
    <x v="2"/>
    <n v="7.46"/>
  </r>
  <r>
    <x v="3"/>
    <n v="7.45"/>
  </r>
  <r>
    <x v="4"/>
    <n v="7.45"/>
  </r>
  <r>
    <x v="5"/>
    <n v="7.45"/>
  </r>
  <r>
    <x v="6"/>
    <n v="7.45"/>
  </r>
  <r>
    <x v="7"/>
    <n v="7.4"/>
  </r>
  <r>
    <x v="0"/>
    <n v="367.02"/>
  </r>
  <r>
    <x v="1"/>
    <n v="52.48"/>
  </r>
  <r>
    <x v="2"/>
    <n v="52.49"/>
  </r>
  <r>
    <x v="3"/>
    <n v="52.48"/>
  </r>
  <r>
    <x v="4"/>
    <n v="52.49"/>
  </r>
  <r>
    <x v="5"/>
    <n v="52.48"/>
  </r>
  <r>
    <x v="6"/>
    <n v="52.48"/>
  </r>
  <r>
    <x v="7"/>
    <n v="52.12"/>
  </r>
  <r>
    <x v="0"/>
    <n v="244.51"/>
  </r>
  <r>
    <x v="1"/>
    <n v="34.96"/>
  </r>
  <r>
    <x v="2"/>
    <n v="34.97"/>
  </r>
  <r>
    <x v="3"/>
    <n v="34.96"/>
  </r>
  <r>
    <x v="4"/>
    <n v="34.97"/>
  </r>
  <r>
    <x v="5"/>
    <n v="34.96"/>
  </r>
  <r>
    <x v="6"/>
    <n v="34.97"/>
  </r>
  <r>
    <x v="7"/>
    <n v="34.72"/>
  </r>
  <r>
    <x v="0"/>
    <n v="117.63"/>
  </r>
  <r>
    <x v="1"/>
    <n v="16.82"/>
  </r>
  <r>
    <x v="2"/>
    <n v="16.829999999999998"/>
  </r>
  <r>
    <x v="3"/>
    <n v="16.82"/>
  </r>
  <r>
    <x v="4"/>
    <n v="16.82"/>
  </r>
  <r>
    <x v="5"/>
    <n v="16.82"/>
  </r>
  <r>
    <x v="6"/>
    <n v="16.82"/>
  </r>
  <r>
    <x v="7"/>
    <n v="16.7"/>
  </r>
  <r>
    <x v="0"/>
    <n v="382.6"/>
  </r>
  <r>
    <x v="1"/>
    <n v="54.71"/>
  </r>
  <r>
    <x v="2"/>
    <n v="54.72"/>
  </r>
  <r>
    <x v="3"/>
    <n v="54.71"/>
  </r>
  <r>
    <x v="4"/>
    <n v="54.71"/>
  </r>
  <r>
    <x v="5"/>
    <n v="54.71"/>
  </r>
  <r>
    <x v="6"/>
    <n v="54.71"/>
  </r>
  <r>
    <x v="7"/>
    <n v="54.33"/>
  </r>
  <r>
    <x v="0"/>
    <n v="9.89"/>
  </r>
  <r>
    <x v="1"/>
    <n v="1.41"/>
  </r>
  <r>
    <x v="2"/>
    <n v="1.42"/>
  </r>
  <r>
    <x v="3"/>
    <n v="1.41"/>
  </r>
  <r>
    <x v="4"/>
    <n v="1.42"/>
  </r>
  <r>
    <x v="5"/>
    <n v="1.41"/>
  </r>
  <r>
    <x v="6"/>
    <n v="1.42"/>
  </r>
  <r>
    <x v="7"/>
    <n v="1.4"/>
  </r>
  <r>
    <x v="0"/>
    <n v="16.53"/>
  </r>
  <r>
    <x v="1"/>
    <n v="2.36"/>
  </r>
  <r>
    <x v="2"/>
    <n v="2.37"/>
  </r>
  <r>
    <x v="3"/>
    <n v="2.36"/>
  </r>
  <r>
    <x v="4"/>
    <n v="2.37"/>
  </r>
  <r>
    <x v="5"/>
    <n v="2.36"/>
  </r>
  <r>
    <x v="6"/>
    <n v="2.36"/>
  </r>
  <r>
    <x v="7"/>
    <n v="2.35"/>
  </r>
  <r>
    <x v="0"/>
    <n v="205.7"/>
  </r>
  <r>
    <x v="1"/>
    <n v="29.42"/>
  </r>
  <r>
    <x v="2"/>
    <n v="29.41"/>
  </r>
  <r>
    <x v="3"/>
    <n v="29.42"/>
  </r>
  <r>
    <x v="4"/>
    <n v="29.41"/>
  </r>
  <r>
    <x v="5"/>
    <n v="29.42"/>
  </r>
  <r>
    <x v="6"/>
    <n v="29.41"/>
  </r>
  <r>
    <x v="7"/>
    <n v="29.21"/>
  </r>
  <r>
    <x v="0"/>
    <n v="18.25"/>
  </r>
  <r>
    <x v="1"/>
    <n v="2.61"/>
  </r>
  <r>
    <x v="2"/>
    <n v="2.61"/>
  </r>
  <r>
    <x v="3"/>
    <n v="2.61"/>
  </r>
  <r>
    <x v="4"/>
    <n v="2.61"/>
  </r>
  <r>
    <x v="5"/>
    <n v="2.61"/>
  </r>
  <r>
    <x v="6"/>
    <n v="2.61"/>
  </r>
  <r>
    <x v="7"/>
    <n v="2.59"/>
  </r>
  <r>
    <x v="0"/>
    <n v="52.65"/>
  </r>
  <r>
    <x v="1"/>
    <n v="7.53"/>
  </r>
  <r>
    <x v="2"/>
    <n v="7.52"/>
  </r>
  <r>
    <x v="3"/>
    <n v="7.53"/>
  </r>
  <r>
    <x v="4"/>
    <n v="7.53"/>
  </r>
  <r>
    <x v="5"/>
    <n v="7.53"/>
  </r>
  <r>
    <x v="6"/>
    <n v="7.53"/>
  </r>
  <r>
    <x v="7"/>
    <n v="7.48"/>
  </r>
  <r>
    <x v="0"/>
    <n v="71.13"/>
  </r>
  <r>
    <x v="1"/>
    <n v="10.17"/>
  </r>
  <r>
    <x v="2"/>
    <n v="10.18"/>
  </r>
  <r>
    <x v="3"/>
    <n v="10.17"/>
  </r>
  <r>
    <x v="4"/>
    <n v="10.17"/>
  </r>
  <r>
    <x v="5"/>
    <n v="10.17"/>
  </r>
  <r>
    <x v="6"/>
    <n v="10.17"/>
  </r>
  <r>
    <x v="7"/>
    <n v="10.1"/>
  </r>
  <r>
    <x v="0"/>
    <n v="435.63"/>
  </r>
  <r>
    <x v="1"/>
    <n v="62.3"/>
  </r>
  <r>
    <x v="2"/>
    <n v="62.29"/>
  </r>
  <r>
    <x v="3"/>
    <n v="62.3"/>
  </r>
  <r>
    <x v="4"/>
    <n v="62.29"/>
  </r>
  <r>
    <x v="5"/>
    <n v="62.3"/>
  </r>
  <r>
    <x v="6"/>
    <n v="62.29"/>
  </r>
  <r>
    <x v="7"/>
    <n v="61.86"/>
  </r>
  <r>
    <x v="0"/>
    <n v="29.55"/>
  </r>
  <r>
    <x v="1"/>
    <n v="4.2300000000000004"/>
  </r>
  <r>
    <x v="2"/>
    <n v="4.22"/>
  </r>
  <r>
    <x v="3"/>
    <n v="4.2300000000000004"/>
  </r>
  <r>
    <x v="4"/>
    <n v="4.22"/>
  </r>
  <r>
    <x v="5"/>
    <n v="4.2300000000000004"/>
  </r>
  <r>
    <x v="6"/>
    <n v="4.22"/>
  </r>
  <r>
    <x v="7"/>
    <n v="4.2"/>
  </r>
  <r>
    <x v="0"/>
    <n v="549.88"/>
  </r>
  <r>
    <x v="1"/>
    <n v="78.63"/>
  </r>
  <r>
    <x v="2"/>
    <n v="78.64"/>
  </r>
  <r>
    <x v="3"/>
    <n v="78.63"/>
  </r>
  <r>
    <x v="4"/>
    <n v="78.64"/>
  </r>
  <r>
    <x v="5"/>
    <n v="78.63"/>
  </r>
  <r>
    <x v="6"/>
    <n v="78.63"/>
  </r>
  <r>
    <x v="7"/>
    <n v="78.08"/>
  </r>
  <r>
    <x v="0"/>
    <n v="159.63999999999999"/>
  </r>
  <r>
    <x v="1"/>
    <n v="22.83"/>
  </r>
  <r>
    <x v="2"/>
    <n v="22.82"/>
  </r>
  <r>
    <x v="3"/>
    <n v="22.83"/>
  </r>
  <r>
    <x v="4"/>
    <n v="22.83"/>
  </r>
  <r>
    <x v="5"/>
    <n v="22.83"/>
  </r>
  <r>
    <x v="6"/>
    <n v="22.83"/>
  </r>
  <r>
    <x v="7"/>
    <n v="22.67"/>
  </r>
  <r>
    <x v="0"/>
    <n v="236.63"/>
  </r>
  <r>
    <x v="1"/>
    <n v="33.840000000000003"/>
  </r>
  <r>
    <x v="2"/>
    <n v="33.83"/>
  </r>
  <r>
    <x v="3"/>
    <n v="33.840000000000003"/>
  </r>
  <r>
    <x v="4"/>
    <n v="33.840000000000003"/>
  </r>
  <r>
    <x v="5"/>
    <n v="33.840000000000003"/>
  </r>
  <r>
    <x v="6"/>
    <n v="33.840000000000003"/>
  </r>
  <r>
    <x v="7"/>
    <n v="33.6"/>
  </r>
  <r>
    <x v="0"/>
    <n v="67.3"/>
  </r>
  <r>
    <x v="1"/>
    <n v="9.6199999999999992"/>
  </r>
  <r>
    <x v="2"/>
    <n v="9.6300000000000008"/>
  </r>
  <r>
    <x v="3"/>
    <n v="9.6199999999999992"/>
  </r>
  <r>
    <x v="4"/>
    <n v="9.6300000000000008"/>
  </r>
  <r>
    <x v="5"/>
    <n v="9.6199999999999992"/>
  </r>
  <r>
    <x v="6"/>
    <n v="9.6199999999999992"/>
  </r>
  <r>
    <x v="7"/>
    <n v="9.56"/>
  </r>
  <r>
    <x v="0"/>
    <n v="131.08000000000001"/>
  </r>
  <r>
    <x v="1"/>
    <n v="18.739999999999998"/>
  </r>
  <r>
    <x v="2"/>
    <n v="18.75"/>
  </r>
  <r>
    <x v="3"/>
    <n v="18.739999999999998"/>
  </r>
  <r>
    <x v="4"/>
    <n v="18.75"/>
  </r>
  <r>
    <x v="5"/>
    <n v="18.739999999999998"/>
  </r>
  <r>
    <x v="6"/>
    <n v="18.75"/>
  </r>
  <r>
    <x v="7"/>
    <n v="18.61"/>
  </r>
  <r>
    <x v="0"/>
    <n v="283.26"/>
  </r>
  <r>
    <x v="1"/>
    <n v="40.51"/>
  </r>
  <r>
    <x v="2"/>
    <n v="40.5"/>
  </r>
  <r>
    <x v="3"/>
    <n v="40.51"/>
  </r>
  <r>
    <x v="4"/>
    <n v="40.5"/>
  </r>
  <r>
    <x v="5"/>
    <n v="40.51"/>
  </r>
  <r>
    <x v="6"/>
    <n v="40.51"/>
  </r>
  <r>
    <x v="7"/>
    <n v="40.22"/>
  </r>
  <r>
    <x v="0"/>
    <n v="365.29"/>
  </r>
  <r>
    <x v="1"/>
    <n v="52.24"/>
  </r>
  <r>
    <x v="2"/>
    <n v="52.23"/>
  </r>
  <r>
    <x v="3"/>
    <n v="52.24"/>
  </r>
  <r>
    <x v="4"/>
    <n v="52.23"/>
  </r>
  <r>
    <x v="5"/>
    <n v="52.24"/>
  </r>
  <r>
    <x v="6"/>
    <n v="52.24"/>
  </r>
  <r>
    <x v="7"/>
    <n v="51.87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281.95"/>
  </r>
  <r>
    <x v="1"/>
    <n v="40.32"/>
  </r>
  <r>
    <x v="2"/>
    <n v="40.31"/>
  </r>
  <r>
    <x v="3"/>
    <n v="40.32"/>
  </r>
  <r>
    <x v="4"/>
    <n v="40.32"/>
  </r>
  <r>
    <x v="5"/>
    <n v="40.32"/>
  </r>
  <r>
    <x v="6"/>
    <n v="40.32"/>
  </r>
  <r>
    <x v="7"/>
    <n v="40.04"/>
  </r>
  <r>
    <x v="0"/>
    <n v="430.56"/>
  </r>
  <r>
    <x v="1"/>
    <n v="61.57"/>
  </r>
  <r>
    <x v="2"/>
    <n v="61.57"/>
  </r>
  <r>
    <x v="3"/>
    <n v="61.57"/>
  </r>
  <r>
    <x v="4"/>
    <n v="61.57"/>
  </r>
  <r>
    <x v="5"/>
    <n v="61.57"/>
  </r>
  <r>
    <x v="6"/>
    <n v="61.57"/>
  </r>
  <r>
    <x v="7"/>
    <n v="61.14"/>
  </r>
  <r>
    <x v="0"/>
    <n v="36.119999999999997"/>
  </r>
  <r>
    <x v="1"/>
    <n v="5.17"/>
  </r>
  <r>
    <x v="2"/>
    <n v="5.16"/>
  </r>
  <r>
    <x v="3"/>
    <n v="5.17"/>
  </r>
  <r>
    <x v="4"/>
    <n v="5.16"/>
  </r>
  <r>
    <x v="5"/>
    <n v="5.17"/>
  </r>
  <r>
    <x v="6"/>
    <n v="5.16"/>
  </r>
  <r>
    <x v="7"/>
    <n v="5.13"/>
  </r>
  <r>
    <x v="0"/>
    <n v="210.24"/>
  </r>
  <r>
    <x v="1"/>
    <n v="30.06"/>
  </r>
  <r>
    <x v="2"/>
    <n v="30.07"/>
  </r>
  <r>
    <x v="3"/>
    <n v="30.06"/>
  </r>
  <r>
    <x v="4"/>
    <n v="30.07"/>
  </r>
  <r>
    <x v="5"/>
    <n v="30.06"/>
  </r>
  <r>
    <x v="6"/>
    <n v="30.07"/>
  </r>
  <r>
    <x v="7"/>
    <n v="29.85"/>
  </r>
  <r>
    <x v="0"/>
    <n v="181.06"/>
  </r>
  <r>
    <x v="1"/>
    <n v="25.89"/>
  </r>
  <r>
    <x v="2"/>
    <n v="25.9"/>
  </r>
  <r>
    <x v="3"/>
    <n v="25.89"/>
  </r>
  <r>
    <x v="4"/>
    <n v="25.89"/>
  </r>
  <r>
    <x v="5"/>
    <n v="25.89"/>
  </r>
  <r>
    <x v="6"/>
    <n v="25.89"/>
  </r>
  <r>
    <x v="7"/>
    <n v="25.71"/>
  </r>
  <r>
    <x v="0"/>
    <n v="221.16"/>
  </r>
  <r>
    <x v="1"/>
    <n v="31.63"/>
  </r>
  <r>
    <x v="2"/>
    <n v="31.62"/>
  </r>
  <r>
    <x v="3"/>
    <n v="31.63"/>
  </r>
  <r>
    <x v="4"/>
    <n v="31.62"/>
  </r>
  <r>
    <x v="5"/>
    <n v="31.63"/>
  </r>
  <r>
    <x v="6"/>
    <n v="31.63"/>
  </r>
  <r>
    <x v="7"/>
    <n v="31.4"/>
  </r>
  <r>
    <x v="0"/>
    <n v="63.65"/>
  </r>
  <r>
    <x v="1"/>
    <n v="9.1"/>
  </r>
  <r>
    <x v="2"/>
    <n v="9.11"/>
  </r>
  <r>
    <x v="3"/>
    <n v="9.1"/>
  </r>
  <r>
    <x v="4"/>
    <n v="9.1"/>
  </r>
  <r>
    <x v="5"/>
    <n v="9.1"/>
  </r>
  <r>
    <x v="6"/>
    <n v="9.1"/>
  </r>
  <r>
    <x v="7"/>
    <n v="9.0399999999999991"/>
  </r>
  <r>
    <x v="0"/>
    <n v="176.52"/>
  </r>
  <r>
    <x v="1"/>
    <n v="25.24"/>
  </r>
  <r>
    <x v="2"/>
    <n v="25.25"/>
  </r>
  <r>
    <x v="3"/>
    <n v="25.24"/>
  </r>
  <r>
    <x v="4"/>
    <n v="25.24"/>
  </r>
  <r>
    <x v="5"/>
    <n v="25.24"/>
  </r>
  <r>
    <x v="6"/>
    <n v="25.24"/>
  </r>
  <r>
    <x v="7"/>
    <n v="25.07"/>
  </r>
  <r>
    <x v="0"/>
    <n v="329.99"/>
  </r>
  <r>
    <x v="1"/>
    <n v="47.19"/>
  </r>
  <r>
    <x v="2"/>
    <n v="47.18"/>
  </r>
  <r>
    <x v="3"/>
    <n v="47.19"/>
  </r>
  <r>
    <x v="4"/>
    <n v="47.19"/>
  </r>
  <r>
    <x v="5"/>
    <n v="47.19"/>
  </r>
  <r>
    <x v="6"/>
    <n v="47.19"/>
  </r>
  <r>
    <x v="7"/>
    <n v="46.86"/>
  </r>
  <r>
    <x v="0"/>
    <n v="234.44"/>
  </r>
  <r>
    <x v="1"/>
    <n v="33.520000000000003"/>
  </r>
  <r>
    <x v="2"/>
    <n v="33.53"/>
  </r>
  <r>
    <x v="3"/>
    <n v="33.520000000000003"/>
  </r>
  <r>
    <x v="4"/>
    <n v="33.53"/>
  </r>
  <r>
    <x v="5"/>
    <n v="33.520000000000003"/>
  </r>
  <r>
    <x v="6"/>
    <n v="33.53"/>
  </r>
  <r>
    <x v="7"/>
    <n v="33.29"/>
  </r>
  <r>
    <x v="0"/>
    <n v="60.94"/>
  </r>
  <r>
    <x v="1"/>
    <n v="8.7100000000000009"/>
  </r>
  <r>
    <x v="2"/>
    <n v="8.7200000000000006"/>
  </r>
  <r>
    <x v="3"/>
    <n v="8.7100000000000009"/>
  </r>
  <r>
    <x v="4"/>
    <n v="8.7200000000000006"/>
  </r>
  <r>
    <x v="5"/>
    <n v="8.7100000000000009"/>
  </r>
  <r>
    <x v="6"/>
    <n v="8.7200000000000006"/>
  </r>
  <r>
    <x v="7"/>
    <n v="8.65"/>
  </r>
  <r>
    <x v="0"/>
    <n v="1321.34"/>
  </r>
  <r>
    <x v="1"/>
    <n v="188.95"/>
  </r>
  <r>
    <x v="2"/>
    <n v="188.96"/>
  </r>
  <r>
    <x v="3"/>
    <n v="188.95"/>
  </r>
  <r>
    <x v="4"/>
    <n v="188.95"/>
  </r>
  <r>
    <x v="5"/>
    <n v="188.95"/>
  </r>
  <r>
    <x v="6"/>
    <n v="188.95"/>
  </r>
  <r>
    <x v="7"/>
    <n v="187.63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523.38"/>
  </r>
  <r>
    <x v="1"/>
    <n v="74.84"/>
  </r>
  <r>
    <x v="2"/>
    <n v="74.849999999999994"/>
  </r>
  <r>
    <x v="3"/>
    <n v="74.84"/>
  </r>
  <r>
    <x v="4"/>
    <n v="74.849999999999994"/>
  </r>
  <r>
    <x v="5"/>
    <n v="74.84"/>
  </r>
  <r>
    <x v="6"/>
    <n v="74.84"/>
  </r>
  <r>
    <x v="7"/>
    <n v="74.319999999999993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23000"/>
  </r>
  <r>
    <x v="1"/>
    <n v="3622.5"/>
  </r>
  <r>
    <x v="2"/>
    <n v="1644.5"/>
  </r>
  <r>
    <x v="3"/>
    <n v="1637.6"/>
  </r>
  <r>
    <x v="4"/>
    <n v="7617.6"/>
  </r>
  <r>
    <x v="5"/>
    <n v="1099.4000000000001"/>
  </r>
  <r>
    <x v="6"/>
    <n v="1713.5"/>
  </r>
  <r>
    <x v="7"/>
    <n v="5664.9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285.31"/>
  </r>
  <r>
    <x v="1"/>
    <n v="40.799999999999997"/>
  </r>
  <r>
    <x v="2"/>
    <n v="40.799999999999997"/>
  </r>
  <r>
    <x v="3"/>
    <n v="40.799999999999997"/>
  </r>
  <r>
    <x v="4"/>
    <n v="40.799999999999997"/>
  </r>
  <r>
    <x v="5"/>
    <n v="40.799999999999997"/>
  </r>
  <r>
    <x v="6"/>
    <n v="40.799999999999997"/>
  </r>
  <r>
    <x v="7"/>
    <n v="40.51"/>
  </r>
  <r>
    <x v="0"/>
    <n v="742.99"/>
  </r>
  <r>
    <x v="1"/>
    <n v="7.43"/>
  </r>
  <r>
    <x v="2"/>
    <n v="113.67"/>
  </r>
  <r>
    <x v="3"/>
    <n v="135.97"/>
  </r>
  <r>
    <x v="4"/>
    <n v="74.3"/>
  </r>
  <r>
    <x v="5"/>
    <n v="113.68"/>
  </r>
  <r>
    <x v="6"/>
    <n v="191.69"/>
  </r>
  <r>
    <x v="7"/>
    <n v="106.25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220"/>
  </r>
  <r>
    <x v="1"/>
    <n v="31.46"/>
  </r>
  <r>
    <x v="2"/>
    <n v="31.46"/>
  </r>
  <r>
    <x v="3"/>
    <n v="31.46"/>
  </r>
  <r>
    <x v="4"/>
    <n v="31.46"/>
  </r>
  <r>
    <x v="5"/>
    <n v="31.46"/>
  </r>
  <r>
    <x v="6"/>
    <n v="31.46"/>
  </r>
  <r>
    <x v="7"/>
    <n v="31.24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146"/>
  </r>
  <r>
    <x v="1"/>
    <n v="1.46"/>
  </r>
  <r>
    <x v="2"/>
    <n v="22.33"/>
  </r>
  <r>
    <x v="3"/>
    <n v="26.72"/>
  </r>
  <r>
    <x v="4"/>
    <n v="14.6"/>
  </r>
  <r>
    <x v="5"/>
    <n v="22.34"/>
  </r>
  <r>
    <x v="6"/>
    <n v="37.67"/>
  </r>
  <r>
    <x v="7"/>
    <n v="20.88"/>
  </r>
  <r>
    <x v="0"/>
    <n v="75000"/>
  </r>
  <r>
    <x v="1"/>
    <n v="11812.5"/>
  </r>
  <r>
    <x v="2"/>
    <n v="5362.5"/>
  </r>
  <r>
    <x v="3"/>
    <n v="5340"/>
  </r>
  <r>
    <x v="4"/>
    <n v="24840"/>
  </r>
  <r>
    <x v="5"/>
    <n v="3585"/>
  </r>
  <r>
    <x v="6"/>
    <n v="5587.5"/>
  </r>
  <r>
    <x v="7"/>
    <n v="18472.5"/>
  </r>
  <r>
    <x v="0"/>
    <n v="70000"/>
  </r>
  <r>
    <x v="1"/>
    <n v="11025"/>
  </r>
  <r>
    <x v="2"/>
    <n v="5005"/>
  </r>
  <r>
    <x v="3"/>
    <n v="4984"/>
  </r>
  <r>
    <x v="4"/>
    <n v="23184"/>
  </r>
  <r>
    <x v="5"/>
    <n v="3346"/>
  </r>
  <r>
    <x v="6"/>
    <n v="5215"/>
  </r>
  <r>
    <x v="7"/>
    <n v="17241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10054.879999999999"/>
  </r>
  <r>
    <x v="1"/>
    <n v="1435.84"/>
  </r>
  <r>
    <x v="2"/>
    <n v="1435.83"/>
  </r>
  <r>
    <x v="3"/>
    <n v="1435.84"/>
  </r>
  <r>
    <x v="4"/>
    <n v="1435.83"/>
  </r>
  <r>
    <x v="5"/>
    <n v="1435.84"/>
  </r>
  <r>
    <x v="6"/>
    <n v="1435.84"/>
  </r>
  <r>
    <x v="7"/>
    <n v="1439.86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302"/>
  </r>
  <r>
    <x v="1"/>
    <n v="43.19"/>
  </r>
  <r>
    <x v="2"/>
    <n v="43.18"/>
  </r>
  <r>
    <x v="3"/>
    <n v="43.19"/>
  </r>
  <r>
    <x v="4"/>
    <n v="43.18"/>
  </r>
  <r>
    <x v="5"/>
    <n v="43.19"/>
  </r>
  <r>
    <x v="6"/>
    <n v="43.19"/>
  </r>
  <r>
    <x v="7"/>
    <n v="42.88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35000"/>
  </r>
  <r>
    <x v="1"/>
    <n v="5512.5"/>
  </r>
  <r>
    <x v="2"/>
    <n v="2502.5"/>
  </r>
  <r>
    <x v="3"/>
    <n v="2492"/>
  </r>
  <r>
    <x v="4"/>
    <n v="11592"/>
  </r>
  <r>
    <x v="5"/>
    <n v="1673"/>
  </r>
  <r>
    <x v="6"/>
    <n v="2607.5"/>
  </r>
  <r>
    <x v="7"/>
    <n v="8620.5"/>
  </r>
  <r>
    <x v="0"/>
    <n v="164.12"/>
  </r>
  <r>
    <x v="1"/>
    <n v="23.47"/>
  </r>
  <r>
    <x v="2"/>
    <n v="23.46"/>
  </r>
  <r>
    <x v="3"/>
    <n v="23.47"/>
  </r>
  <r>
    <x v="4"/>
    <n v="23.47"/>
  </r>
  <r>
    <x v="5"/>
    <n v="23.47"/>
  </r>
  <r>
    <x v="6"/>
    <n v="23.47"/>
  </r>
  <r>
    <x v="7"/>
    <n v="23.31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14000.2"/>
  </r>
  <r>
    <x v="1"/>
    <n v="2002.03"/>
  </r>
  <r>
    <x v="2"/>
    <n v="2002.02"/>
  </r>
  <r>
    <x v="3"/>
    <n v="2002.03"/>
  </r>
  <r>
    <x v="4"/>
    <n v="2002.03"/>
  </r>
  <r>
    <x v="5"/>
    <n v="2002.03"/>
  </r>
  <r>
    <x v="6"/>
    <n v="2002.03"/>
  </r>
  <r>
    <x v="7"/>
    <n v="1988.0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700"/>
  </r>
  <r>
    <x v="1"/>
    <n v="100.1"/>
  </r>
  <r>
    <x v="2"/>
    <n v="100.1"/>
  </r>
  <r>
    <x v="3"/>
    <n v="100.1"/>
  </r>
  <r>
    <x v="4"/>
    <n v="100.1"/>
  </r>
  <r>
    <x v="5"/>
    <n v="100.1"/>
  </r>
  <r>
    <x v="6"/>
    <n v="100.1"/>
  </r>
  <r>
    <x v="7"/>
    <n v="99.4"/>
  </r>
  <r>
    <x v="0"/>
    <n v="3.71"/>
  </r>
  <r>
    <x v="1"/>
    <n v="0.53"/>
  </r>
  <r>
    <x v="2"/>
    <n v="0.53"/>
  </r>
  <r>
    <x v="3"/>
    <n v="0.53"/>
  </r>
  <r>
    <x v="4"/>
    <n v="0.53"/>
  </r>
  <r>
    <x v="5"/>
    <n v="0.53"/>
  </r>
  <r>
    <x v="6"/>
    <n v="0.53"/>
  </r>
  <r>
    <x v="7"/>
    <n v="0.53"/>
  </r>
  <r>
    <x v="0"/>
    <n v="346.9"/>
  </r>
  <r>
    <x v="1"/>
    <n v="49.61"/>
  </r>
  <r>
    <x v="2"/>
    <n v="49.6"/>
  </r>
  <r>
    <x v="3"/>
    <n v="49.61"/>
  </r>
  <r>
    <x v="4"/>
    <n v="49.6"/>
  </r>
  <r>
    <x v="5"/>
    <n v="49.61"/>
  </r>
  <r>
    <x v="6"/>
    <n v="49.61"/>
  </r>
  <r>
    <x v="7"/>
    <n v="49.26"/>
  </r>
  <r>
    <x v="0"/>
    <n v="20000"/>
  </r>
  <r>
    <x v="1"/>
    <n v="3150"/>
  </r>
  <r>
    <x v="2"/>
    <n v="1430"/>
  </r>
  <r>
    <x v="3"/>
    <n v="1424"/>
  </r>
  <r>
    <x v="4"/>
    <n v="6624"/>
  </r>
  <r>
    <x v="5"/>
    <n v="956"/>
  </r>
  <r>
    <x v="6"/>
    <n v="1490"/>
  </r>
  <r>
    <x v="7"/>
    <n v="4926"/>
  </r>
  <r>
    <x v="0"/>
    <n v="1000"/>
  </r>
  <r>
    <x v="1"/>
    <n v="143"/>
  </r>
  <r>
    <x v="2"/>
    <n v="143"/>
  </r>
  <r>
    <x v="3"/>
    <n v="143"/>
  </r>
  <r>
    <x v="4"/>
    <n v="143"/>
  </r>
  <r>
    <x v="5"/>
    <n v="143"/>
  </r>
  <r>
    <x v="6"/>
    <n v="143"/>
  </r>
  <r>
    <x v="7"/>
    <n v="142"/>
  </r>
  <r>
    <x v="0"/>
    <n v="180"/>
  </r>
  <r>
    <x v="1"/>
    <n v="25.7"/>
  </r>
  <r>
    <x v="2"/>
    <n v="25.71"/>
  </r>
  <r>
    <x v="3"/>
    <n v="25.7"/>
  </r>
  <r>
    <x v="4"/>
    <n v="25.71"/>
  </r>
  <r>
    <x v="5"/>
    <n v="25.7"/>
  </r>
  <r>
    <x v="6"/>
    <n v="25.7"/>
  </r>
  <r>
    <x v="7"/>
    <n v="25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n v="383514.01"/>
    <n v="515497.13"/>
    <n v="109663.43"/>
  </r>
  <r>
    <x v="1"/>
    <n v="157088.06"/>
    <n v="265859.15000000002"/>
    <n v="71158.89"/>
  </r>
  <r>
    <x v="2"/>
    <n v="157365.29"/>
    <n v="208275.08"/>
    <n v="48520.62"/>
  </r>
  <r>
    <x v="3"/>
    <n v="0"/>
    <n v="0"/>
    <n v="0"/>
  </r>
  <r>
    <x v="4"/>
    <n v="3225.13"/>
    <n v="5708.81"/>
    <n v="1873.23"/>
  </r>
  <r>
    <x v="5"/>
    <n v="582486.59"/>
    <n v="744064.75"/>
    <n v="157893.38"/>
  </r>
  <r>
    <x v="6"/>
    <n v="0"/>
    <n v="0"/>
    <n v="0"/>
  </r>
  <r>
    <x v="7"/>
    <n v="195512.58"/>
    <n v="274005.59000000003"/>
    <n v="66394.69"/>
  </r>
  <r>
    <x v="8"/>
    <n v="355400.3"/>
    <n v="488197.85"/>
    <n v="112431.67"/>
  </r>
  <r>
    <x v="9"/>
    <n v="167236.16"/>
    <n v="224640.79"/>
    <n v="47058.45"/>
  </r>
  <r>
    <x v="10"/>
    <n v="337876.01"/>
    <n v="375568.51"/>
    <n v="32686.82"/>
  </r>
  <r>
    <x v="11"/>
    <n v="169796.06"/>
    <n v="310974.69"/>
    <n v="117332.17"/>
  </r>
  <r>
    <x v="12"/>
    <n v="648565.17000000004"/>
    <n v="892402.95"/>
    <n v="213004.46"/>
  </r>
  <r>
    <x v="13"/>
    <n v="272907.24"/>
    <n v="398907.71"/>
    <n v="112959.5"/>
  </r>
  <r>
    <x v="14"/>
    <n v="0"/>
    <n v="249.5"/>
    <n v="202.46"/>
  </r>
  <r>
    <x v="15"/>
    <n v="0"/>
    <n v="8948.2999999999993"/>
    <n v="7295.69"/>
  </r>
  <r>
    <x v="16"/>
    <n v="57429.86"/>
    <n v="89999.7"/>
    <n v="1893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8:C66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/ Imposto" fld="1" baseField="0" baseItem="0"/>
    <dataField name="Soma de Venda Real" fld="2" baseField="0" baseItem="0"/>
  </dataFields>
  <formats count="2">
    <format dxfId="23">
      <pivotArea outline="0" collapsedLevelsAreSubtotals="1" fieldPosition="0"/>
    </format>
    <format dxfId="2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6" firstHeaderRow="1" firstDataRow="1" firstDataCol="1"/>
  <pivotFields count="2"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numFmtId="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1" baseField="0" baseItem="0" numFmtId="44"/>
  </dataFields>
  <formats count="5">
    <format dxfId="28">
      <pivotArea outline="0" collapsedLevelsAreSubtotals="1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5" sqref="J15"/>
    </sheetView>
  </sheetViews>
  <sheetFormatPr defaultRowHeight="15" x14ac:dyDescent="0.25"/>
  <cols>
    <col min="1" max="1" width="21" customWidth="1"/>
    <col min="2" max="2" width="16" customWidth="1"/>
    <col min="3" max="3" width="31.140625" customWidth="1"/>
    <col min="4" max="6" width="21.7109375" customWidth="1"/>
  </cols>
  <sheetData>
    <row r="1" spans="1:6" ht="37.5" x14ac:dyDescent="0.3">
      <c r="A1" s="12" t="s">
        <v>29</v>
      </c>
      <c r="B1" s="5" t="s">
        <v>17</v>
      </c>
      <c r="C1" s="6" t="s">
        <v>18</v>
      </c>
      <c r="D1" s="107"/>
      <c r="E1" s="108"/>
      <c r="F1" s="108"/>
    </row>
    <row r="2" spans="1:6" ht="18.75" x14ac:dyDescent="0.25">
      <c r="A2" s="5" t="s">
        <v>26</v>
      </c>
      <c r="B2" s="5" t="s">
        <v>27</v>
      </c>
      <c r="C2" s="7" t="s">
        <v>6</v>
      </c>
      <c r="D2" s="8" t="s">
        <v>26</v>
      </c>
      <c r="E2" s="5" t="s">
        <v>28</v>
      </c>
      <c r="F2" s="5" t="s">
        <v>6</v>
      </c>
    </row>
    <row r="3" spans="1:6" ht="18.75" x14ac:dyDescent="0.3">
      <c r="A3" s="9"/>
      <c r="B3" s="9"/>
      <c r="C3" s="10"/>
      <c r="D3" s="11"/>
      <c r="E3" s="9"/>
      <c r="F3" s="9"/>
    </row>
    <row r="4" spans="1:6" ht="18.75" x14ac:dyDescent="0.3">
      <c r="A4" s="9"/>
      <c r="B4" s="9"/>
      <c r="C4" s="10"/>
      <c r="D4" s="11"/>
      <c r="E4" s="9"/>
      <c r="F4" s="9"/>
    </row>
    <row r="5" spans="1:6" ht="18.75" x14ac:dyDescent="0.3">
      <c r="A5" s="9"/>
      <c r="B5" s="9"/>
      <c r="C5" s="10"/>
      <c r="D5" s="11"/>
      <c r="E5" s="9"/>
      <c r="F5" s="9"/>
    </row>
    <row r="6" spans="1:6" ht="18.75" x14ac:dyDescent="0.3">
      <c r="A6" s="9"/>
      <c r="B6" s="9"/>
      <c r="C6" s="10"/>
      <c r="D6" s="11"/>
      <c r="E6" s="9"/>
      <c r="F6" s="9"/>
    </row>
    <row r="7" spans="1:6" ht="18.75" x14ac:dyDescent="0.3">
      <c r="A7" s="9"/>
      <c r="B7" s="9"/>
      <c r="C7" s="10"/>
      <c r="D7" s="11"/>
      <c r="E7" s="9"/>
      <c r="F7" s="9"/>
    </row>
    <row r="8" spans="1:6" ht="18.75" x14ac:dyDescent="0.3">
      <c r="A8" s="9"/>
      <c r="B8" s="9"/>
      <c r="C8" s="10"/>
      <c r="D8" s="11"/>
      <c r="E8" s="9"/>
      <c r="F8" s="9"/>
    </row>
    <row r="9" spans="1:6" ht="18.75" x14ac:dyDescent="0.3">
      <c r="A9" s="9"/>
      <c r="B9" s="9"/>
      <c r="C9" s="10"/>
      <c r="D9" s="11"/>
      <c r="E9" s="9"/>
      <c r="F9" s="9"/>
    </row>
    <row r="10" spans="1:6" ht="18.75" x14ac:dyDescent="0.3">
      <c r="A10" s="9"/>
      <c r="B10" s="9"/>
      <c r="C10" s="10"/>
      <c r="D10" s="11"/>
      <c r="E10" s="9"/>
      <c r="F10" s="9"/>
    </row>
    <row r="11" spans="1:6" ht="18.75" x14ac:dyDescent="0.3">
      <c r="A11" s="9"/>
      <c r="B11" s="9"/>
      <c r="C11" s="10"/>
      <c r="D11" s="11"/>
      <c r="E11" s="9"/>
      <c r="F11" s="9"/>
    </row>
    <row r="13" spans="1:6" ht="6.75" customHeight="1" thickBot="1" x14ac:dyDescent="0.3">
      <c r="A13" s="109"/>
      <c r="B13" s="109"/>
      <c r="C13" s="109"/>
      <c r="D13" s="109"/>
      <c r="E13" s="109"/>
      <c r="F13" s="109"/>
    </row>
    <row r="15" spans="1:6" ht="37.5" x14ac:dyDescent="0.3">
      <c r="A15" s="12" t="s">
        <v>29</v>
      </c>
      <c r="B15" s="5" t="s">
        <v>17</v>
      </c>
      <c r="C15" s="6" t="s">
        <v>18</v>
      </c>
      <c r="D15" s="107"/>
      <c r="E15" s="108"/>
      <c r="F15" s="108"/>
    </row>
    <row r="16" spans="1:6" ht="18.75" x14ac:dyDescent="0.25">
      <c r="A16" s="5" t="s">
        <v>26</v>
      </c>
      <c r="B16" s="5" t="s">
        <v>27</v>
      </c>
      <c r="C16" s="7" t="s">
        <v>6</v>
      </c>
      <c r="D16" s="8" t="s">
        <v>26</v>
      </c>
      <c r="E16" s="5" t="s">
        <v>28</v>
      </c>
      <c r="F16" s="5" t="s">
        <v>6</v>
      </c>
    </row>
    <row r="17" spans="1:6" ht="18.75" x14ac:dyDescent="0.3">
      <c r="A17" s="9"/>
      <c r="B17" s="9"/>
      <c r="C17" s="10"/>
      <c r="D17" s="11"/>
      <c r="E17" s="9"/>
      <c r="F17" s="9"/>
    </row>
    <row r="18" spans="1:6" ht="18.75" x14ac:dyDescent="0.3">
      <c r="A18" s="9"/>
      <c r="B18" s="9"/>
      <c r="C18" s="10"/>
      <c r="D18" s="11"/>
      <c r="E18" s="9"/>
      <c r="F18" s="9"/>
    </row>
    <row r="19" spans="1:6" ht="18.75" x14ac:dyDescent="0.3">
      <c r="A19" s="9"/>
      <c r="B19" s="9"/>
      <c r="C19" s="10"/>
      <c r="D19" s="11"/>
      <c r="E19" s="9"/>
      <c r="F19" s="9"/>
    </row>
    <row r="20" spans="1:6" ht="18.75" x14ac:dyDescent="0.3">
      <c r="A20" s="9"/>
      <c r="B20" s="9"/>
      <c r="C20" s="10"/>
      <c r="D20" s="11"/>
      <c r="E20" s="9"/>
      <c r="F20" s="9"/>
    </row>
    <row r="21" spans="1:6" ht="18.75" x14ac:dyDescent="0.3">
      <c r="A21" s="9"/>
      <c r="B21" s="9"/>
      <c r="C21" s="10"/>
      <c r="D21" s="11"/>
      <c r="E21" s="9"/>
      <c r="F21" s="9"/>
    </row>
    <row r="22" spans="1:6" ht="18.75" x14ac:dyDescent="0.3">
      <c r="A22" s="9"/>
      <c r="B22" s="9"/>
      <c r="C22" s="10"/>
      <c r="D22" s="11"/>
      <c r="E22" s="9"/>
      <c r="F22" s="9"/>
    </row>
    <row r="23" spans="1:6" ht="18.75" x14ac:dyDescent="0.3">
      <c r="A23" s="9"/>
      <c r="B23" s="9"/>
      <c r="C23" s="10"/>
      <c r="D23" s="11"/>
      <c r="E23" s="9"/>
      <c r="F23" s="9"/>
    </row>
    <row r="24" spans="1:6" ht="18.75" x14ac:dyDescent="0.3">
      <c r="A24" s="9"/>
      <c r="B24" s="9"/>
      <c r="C24" s="10"/>
      <c r="D24" s="11"/>
      <c r="E24" s="9"/>
      <c r="F24" s="9"/>
    </row>
    <row r="25" spans="1:6" ht="18.75" x14ac:dyDescent="0.3">
      <c r="A25" s="9"/>
      <c r="B25" s="9"/>
      <c r="C25" s="10"/>
      <c r="D25" s="11"/>
      <c r="E25" s="9"/>
      <c r="F25" s="9"/>
    </row>
  </sheetData>
  <mergeCells count="3">
    <mergeCell ref="D1:F1"/>
    <mergeCell ref="D15:F15"/>
    <mergeCell ref="A13:F1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AH31" sqref="AH31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45505</v>
      </c>
      <c r="C2" s="24">
        <v>110.5</v>
      </c>
      <c r="D2" s="24">
        <v>44.3</v>
      </c>
      <c r="E2" s="24">
        <v>47.1</v>
      </c>
      <c r="F2" s="24">
        <v>14</v>
      </c>
      <c r="G2" s="24">
        <v>20.100000000000001</v>
      </c>
      <c r="H2" s="24">
        <v>95.5</v>
      </c>
      <c r="I2" s="24">
        <v>60.4</v>
      </c>
      <c r="J2" s="24">
        <v>71.3</v>
      </c>
      <c r="K2" s="24">
        <v>11.3</v>
      </c>
      <c r="L2" s="24">
        <v>28.2</v>
      </c>
      <c r="M2" s="24"/>
      <c r="N2" s="24"/>
      <c r="O2" s="24">
        <v>12.1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21.2</v>
      </c>
      <c r="AG2" s="20">
        <v>117.8</v>
      </c>
    </row>
    <row r="3" spans="1:33" x14ac:dyDescent="0.25">
      <c r="A3">
        <v>2</v>
      </c>
      <c r="B3" s="82">
        <v>45506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12.5</v>
      </c>
      <c r="AG3" s="20">
        <v>135.4</v>
      </c>
    </row>
    <row r="4" spans="1:33" x14ac:dyDescent="0.25">
      <c r="A4">
        <v>3</v>
      </c>
      <c r="B4" s="82">
        <v>45507</v>
      </c>
      <c r="C4" s="24">
        <v>298</v>
      </c>
      <c r="D4" s="24">
        <v>132.80000000000001</v>
      </c>
      <c r="E4" s="24">
        <v>139.6</v>
      </c>
      <c r="F4" s="24">
        <v>47.5</v>
      </c>
      <c r="G4" s="24">
        <v>59.5</v>
      </c>
      <c r="H4" s="24">
        <v>181.3</v>
      </c>
      <c r="I4" s="24">
        <v>162.30000000000001</v>
      </c>
      <c r="J4" s="24">
        <v>183.4</v>
      </c>
      <c r="K4" s="24">
        <v>29.6</v>
      </c>
      <c r="L4" s="24">
        <v>37.9</v>
      </c>
      <c r="M4" s="24"/>
      <c r="N4" s="24"/>
      <c r="O4" s="24">
        <v>38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45508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5">
      <c r="A6">
        <v>5</v>
      </c>
      <c r="B6" s="82">
        <v>45509</v>
      </c>
      <c r="C6" s="24">
        <v>115.7</v>
      </c>
      <c r="D6" s="24">
        <v>58.3</v>
      </c>
      <c r="E6" s="24">
        <v>64.900000000000006</v>
      </c>
      <c r="F6" s="24">
        <v>19.100000000000001</v>
      </c>
      <c r="G6" s="24">
        <v>31.1</v>
      </c>
      <c r="H6" s="24">
        <v>43.7</v>
      </c>
      <c r="I6" s="24">
        <v>75.400000000000006</v>
      </c>
      <c r="J6" s="24">
        <v>96</v>
      </c>
      <c r="K6" s="24">
        <v>15.1</v>
      </c>
      <c r="L6" s="24">
        <v>13.8</v>
      </c>
      <c r="M6" s="24"/>
      <c r="N6" s="24"/>
      <c r="O6" s="24">
        <v>18.2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83</v>
      </c>
      <c r="AG6" s="20">
        <v>231</v>
      </c>
    </row>
    <row r="7" spans="1:33" x14ac:dyDescent="0.25">
      <c r="A7">
        <v>6</v>
      </c>
      <c r="B7" s="82">
        <v>45510</v>
      </c>
      <c r="C7" s="24"/>
      <c r="D7" s="24"/>
      <c r="E7" s="24"/>
      <c r="F7" s="24"/>
      <c r="G7" s="24"/>
      <c r="H7" s="24">
        <v>164.1</v>
      </c>
      <c r="I7" s="24"/>
      <c r="J7" s="24"/>
      <c r="K7" s="24"/>
      <c r="L7" s="24">
        <v>34.799999999999997</v>
      </c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45511</v>
      </c>
      <c r="C8" s="24">
        <v>183</v>
      </c>
      <c r="D8" s="24">
        <v>76</v>
      </c>
      <c r="E8" s="24">
        <v>85.8</v>
      </c>
      <c r="F8" s="24">
        <v>26.2</v>
      </c>
      <c r="G8" s="24">
        <v>39.299999999999997</v>
      </c>
      <c r="H8" s="24">
        <v>92.8</v>
      </c>
      <c r="I8" s="24">
        <v>112.6</v>
      </c>
      <c r="J8" s="24">
        <v>125</v>
      </c>
      <c r="K8" s="24">
        <v>18.600000000000001</v>
      </c>
      <c r="L8" s="24">
        <v>26.3</v>
      </c>
      <c r="M8" s="24"/>
      <c r="N8" s="24"/>
      <c r="O8" s="24">
        <v>22.1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>
        <v>28.5</v>
      </c>
      <c r="AG8" s="20">
        <v>87.6</v>
      </c>
    </row>
    <row r="9" spans="1:33" x14ac:dyDescent="0.25">
      <c r="A9">
        <v>8</v>
      </c>
      <c r="B9" s="82">
        <v>45512</v>
      </c>
      <c r="C9" s="24">
        <v>128.19999999999999</v>
      </c>
      <c r="D9" s="24">
        <v>62</v>
      </c>
      <c r="E9" s="24">
        <v>61.2</v>
      </c>
      <c r="F9" s="24">
        <v>21.1</v>
      </c>
      <c r="G9" s="24">
        <v>28.2</v>
      </c>
      <c r="H9" s="24">
        <v>123.3</v>
      </c>
      <c r="I9" s="24">
        <v>77.8</v>
      </c>
      <c r="J9" s="24">
        <v>83.8</v>
      </c>
      <c r="K9" s="24">
        <v>15.4</v>
      </c>
      <c r="L9" s="24">
        <v>22.5</v>
      </c>
      <c r="M9" s="24"/>
      <c r="N9" s="24"/>
      <c r="O9" s="24">
        <v>17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45513</v>
      </c>
      <c r="C10" s="24">
        <v>131.69999999999999</v>
      </c>
      <c r="D10" s="24">
        <v>52.1</v>
      </c>
      <c r="E10" s="24">
        <v>56.3</v>
      </c>
      <c r="F10" s="24">
        <v>16.8</v>
      </c>
      <c r="G10" s="24">
        <v>23.9</v>
      </c>
      <c r="H10" s="24">
        <v>115.7</v>
      </c>
      <c r="I10" s="24">
        <v>74.8</v>
      </c>
      <c r="J10" s="24">
        <v>81.3</v>
      </c>
      <c r="K10" s="24">
        <v>13.9</v>
      </c>
      <c r="L10" s="24">
        <v>29.7</v>
      </c>
      <c r="M10" s="24"/>
      <c r="N10" s="24"/>
      <c r="O10" s="24">
        <v>17.399999999999999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43</v>
      </c>
      <c r="AG10" s="20">
        <v>225.8</v>
      </c>
    </row>
    <row r="11" spans="1:33" x14ac:dyDescent="0.25">
      <c r="A11">
        <v>10</v>
      </c>
      <c r="B11" s="82">
        <v>45514</v>
      </c>
      <c r="C11" s="24">
        <v>64.8</v>
      </c>
      <c r="D11" s="24">
        <v>33.5</v>
      </c>
      <c r="E11" s="24">
        <v>34.700000000000003</v>
      </c>
      <c r="F11" s="24">
        <v>10.199999999999999</v>
      </c>
      <c r="G11" s="24">
        <v>16.7</v>
      </c>
      <c r="H11" s="24"/>
      <c r="I11" s="24">
        <v>41.8</v>
      </c>
      <c r="J11" s="24">
        <v>48.6</v>
      </c>
      <c r="K11" s="24">
        <v>8.5</v>
      </c>
      <c r="L11" s="24"/>
      <c r="M11" s="24"/>
      <c r="N11" s="24"/>
      <c r="O11" s="24">
        <v>9.4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45515</v>
      </c>
      <c r="C12" s="24">
        <v>100.7</v>
      </c>
      <c r="D12" s="24">
        <v>47.8</v>
      </c>
      <c r="E12" s="24">
        <v>55.9</v>
      </c>
      <c r="F12" s="24">
        <v>16.100000000000001</v>
      </c>
      <c r="G12" s="24">
        <v>29.2</v>
      </c>
      <c r="H12" s="24">
        <v>97.8</v>
      </c>
      <c r="I12" s="24">
        <v>67.099999999999994</v>
      </c>
      <c r="J12" s="24">
        <v>81.099999999999994</v>
      </c>
      <c r="K12" s="24">
        <v>12.7</v>
      </c>
      <c r="L12" s="24">
        <v>27.2</v>
      </c>
      <c r="M12" s="24"/>
      <c r="N12" s="24"/>
      <c r="O12" s="24">
        <v>15.8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45516</v>
      </c>
      <c r="C13" s="24">
        <v>98.3</v>
      </c>
      <c r="D13" s="24">
        <v>35.1</v>
      </c>
      <c r="E13" s="24">
        <v>45.1</v>
      </c>
      <c r="F13" s="24">
        <v>14.9</v>
      </c>
      <c r="G13" s="24">
        <v>23.6</v>
      </c>
      <c r="H13" s="24">
        <v>80.599999999999994</v>
      </c>
      <c r="I13" s="24">
        <v>55.6</v>
      </c>
      <c r="J13" s="24">
        <v>90.6</v>
      </c>
      <c r="K13" s="24">
        <v>10.3</v>
      </c>
      <c r="L13" s="24">
        <v>17.899999999999999</v>
      </c>
      <c r="M13" s="24"/>
      <c r="N13" s="24"/>
      <c r="O13" s="24">
        <v>13.6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>
        <v>35.9</v>
      </c>
      <c r="AG13" s="20">
        <v>226.7</v>
      </c>
    </row>
    <row r="14" spans="1:33" x14ac:dyDescent="0.25">
      <c r="A14">
        <v>13</v>
      </c>
      <c r="B14" s="82">
        <v>45517</v>
      </c>
      <c r="C14" s="24">
        <v>114.5</v>
      </c>
      <c r="D14" s="24">
        <v>62.7</v>
      </c>
      <c r="E14" s="24">
        <v>66.099999999999994</v>
      </c>
      <c r="F14" s="24">
        <v>20.100000000000001</v>
      </c>
      <c r="G14" s="24">
        <v>30.7</v>
      </c>
      <c r="H14" s="24">
        <v>82</v>
      </c>
      <c r="I14" s="24">
        <v>90.8</v>
      </c>
      <c r="J14" s="24">
        <v>102.9</v>
      </c>
      <c r="K14" s="24">
        <v>16.600000000000001</v>
      </c>
      <c r="L14" s="24">
        <v>21.7</v>
      </c>
      <c r="M14" s="24"/>
      <c r="N14" s="24"/>
      <c r="O14" s="24">
        <v>18.2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73.599999999999994</v>
      </c>
      <c r="AG15" s="20">
        <v>86.1</v>
      </c>
    </row>
    <row r="16" spans="1:33" x14ac:dyDescent="0.25">
      <c r="A16">
        <v>15</v>
      </c>
      <c r="B16" s="82">
        <v>45519</v>
      </c>
      <c r="C16" s="24">
        <v>79.400000000000006</v>
      </c>
      <c r="D16" s="24">
        <v>43.1</v>
      </c>
      <c r="E16" s="24">
        <v>44.9</v>
      </c>
      <c r="F16" s="24">
        <v>14.5</v>
      </c>
      <c r="G16" s="24">
        <v>23.9</v>
      </c>
      <c r="H16" s="24"/>
      <c r="I16" s="24">
        <v>45.9</v>
      </c>
      <c r="J16" s="24">
        <v>68.099999999999994</v>
      </c>
      <c r="K16" s="24">
        <v>10.3</v>
      </c>
      <c r="L16" s="24"/>
      <c r="M16" s="24"/>
      <c r="N16" s="24"/>
      <c r="O16" s="24">
        <v>13.7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45520</v>
      </c>
      <c r="C17" s="24">
        <v>81.8</v>
      </c>
      <c r="D17" s="24">
        <v>41.8</v>
      </c>
      <c r="E17" s="24">
        <v>48.1</v>
      </c>
      <c r="F17" s="24">
        <v>10.7</v>
      </c>
      <c r="G17" s="24">
        <v>23.8</v>
      </c>
      <c r="H17" s="24">
        <v>52</v>
      </c>
      <c r="I17" s="24">
        <v>56.2</v>
      </c>
      <c r="J17" s="24">
        <v>68.5</v>
      </c>
      <c r="K17" s="24">
        <v>9.6999999999999993</v>
      </c>
      <c r="L17" s="24">
        <v>14.7</v>
      </c>
      <c r="M17" s="24"/>
      <c r="N17" s="24"/>
      <c r="O17" s="24">
        <v>12.7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53.4</v>
      </c>
      <c r="AG17" s="20">
        <v>106</v>
      </c>
    </row>
    <row r="18" spans="1:35" ht="15" customHeight="1" x14ac:dyDescent="0.25">
      <c r="A18">
        <v>17</v>
      </c>
      <c r="B18" s="82">
        <v>45521</v>
      </c>
      <c r="C18" s="24">
        <v>108.4</v>
      </c>
      <c r="D18" s="24">
        <v>53.4</v>
      </c>
      <c r="E18" s="24">
        <v>60.8</v>
      </c>
      <c r="F18" s="24">
        <v>20.6</v>
      </c>
      <c r="G18" s="24">
        <v>35.1</v>
      </c>
      <c r="H18" s="24">
        <v>115.6</v>
      </c>
      <c r="I18" s="24">
        <v>88.6</v>
      </c>
      <c r="J18" s="24">
        <v>101.3</v>
      </c>
      <c r="K18" s="24">
        <v>10.6</v>
      </c>
      <c r="L18" s="24">
        <v>30.1</v>
      </c>
      <c r="M18" s="24"/>
      <c r="N18" s="24"/>
      <c r="O18" s="24">
        <v>20.3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45522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45523</v>
      </c>
      <c r="C20" s="24">
        <v>96</v>
      </c>
      <c r="D20" s="24">
        <v>50.7</v>
      </c>
      <c r="E20" s="24">
        <v>53.3</v>
      </c>
      <c r="F20" s="24">
        <v>17</v>
      </c>
      <c r="G20" s="24">
        <v>26.5</v>
      </c>
      <c r="H20" s="24">
        <v>50.7</v>
      </c>
      <c r="I20" s="24">
        <v>65</v>
      </c>
      <c r="J20" s="24">
        <v>75.5</v>
      </c>
      <c r="K20" s="24">
        <v>11.4</v>
      </c>
      <c r="L20" s="24">
        <v>11.5</v>
      </c>
      <c r="M20" s="80"/>
      <c r="N20" s="24"/>
      <c r="O20" s="24">
        <v>14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55</v>
      </c>
      <c r="AG20" s="20">
        <v>195.5</v>
      </c>
    </row>
    <row r="21" spans="1:35" ht="20.25" customHeight="1" x14ac:dyDescent="0.25">
      <c r="A21">
        <v>20</v>
      </c>
      <c r="B21" s="82">
        <v>45524</v>
      </c>
      <c r="C21" s="24">
        <v>169.6</v>
      </c>
      <c r="D21" s="24">
        <v>93.3</v>
      </c>
      <c r="E21" s="24">
        <v>82.1</v>
      </c>
      <c r="F21" s="24">
        <v>26.8</v>
      </c>
      <c r="G21" s="24">
        <v>34.299999999999997</v>
      </c>
      <c r="H21" s="24"/>
      <c r="I21" s="24">
        <v>88.3</v>
      </c>
      <c r="J21" s="24">
        <v>108.1</v>
      </c>
      <c r="K21" s="24">
        <v>19</v>
      </c>
      <c r="L21" s="24"/>
      <c r="M21" s="24"/>
      <c r="N21" s="24"/>
      <c r="O21" s="24">
        <v>20.8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45525</v>
      </c>
      <c r="C22" s="24">
        <v>60</v>
      </c>
      <c r="D22" s="24">
        <v>34.700000000000003</v>
      </c>
      <c r="E22" s="24">
        <v>33.9</v>
      </c>
      <c r="F22" s="24">
        <v>8.1</v>
      </c>
      <c r="G22" s="24">
        <v>16.100000000000001</v>
      </c>
      <c r="H22" s="24"/>
      <c r="I22" s="24">
        <v>44.2</v>
      </c>
      <c r="J22" s="24">
        <v>46.3</v>
      </c>
      <c r="K22" s="24">
        <v>7.4</v>
      </c>
      <c r="L22" s="24"/>
      <c r="M22" s="24"/>
      <c r="N22" s="24"/>
      <c r="O22" s="24">
        <v>9.1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59.3</v>
      </c>
      <c r="AG22" s="20">
        <v>93.9</v>
      </c>
    </row>
    <row r="23" spans="1:35" ht="20.25" customHeight="1" x14ac:dyDescent="0.25">
      <c r="A23">
        <v>22</v>
      </c>
      <c r="B23" s="82">
        <v>45526</v>
      </c>
      <c r="C23" s="24">
        <v>62.4</v>
      </c>
      <c r="D23" s="24">
        <v>34.6</v>
      </c>
      <c r="E23" s="24">
        <v>30.3</v>
      </c>
      <c r="F23" s="24">
        <v>12.3</v>
      </c>
      <c r="G23" s="24">
        <v>20</v>
      </c>
      <c r="H23" s="24">
        <v>33.4</v>
      </c>
      <c r="I23" s="24">
        <v>46.4</v>
      </c>
      <c r="J23" s="24">
        <v>55.2</v>
      </c>
      <c r="K23" s="24">
        <v>9.1</v>
      </c>
      <c r="L23" s="24">
        <v>7.6</v>
      </c>
      <c r="M23" s="24"/>
      <c r="N23" s="24"/>
      <c r="O23" s="24">
        <v>11.1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45527</v>
      </c>
      <c r="C24" s="24">
        <v>120.1</v>
      </c>
      <c r="D24" s="24">
        <v>57.5</v>
      </c>
      <c r="E24" s="24">
        <v>61.6</v>
      </c>
      <c r="F24" s="24">
        <v>18.100000000000001</v>
      </c>
      <c r="G24" s="24">
        <v>29.4</v>
      </c>
      <c r="H24" s="24"/>
      <c r="I24" s="24">
        <v>73.099999999999994</v>
      </c>
      <c r="J24" s="24">
        <v>83.1</v>
      </c>
      <c r="K24" s="24">
        <v>18</v>
      </c>
      <c r="L24" s="24"/>
      <c r="M24" s="24"/>
      <c r="N24" s="24"/>
      <c r="O24" s="24">
        <v>16.7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42.2</v>
      </c>
      <c r="AG24" s="20">
        <v>116.6</v>
      </c>
    </row>
    <row r="25" spans="1:35" ht="20.25" customHeight="1" x14ac:dyDescent="0.25">
      <c r="A25">
        <v>24</v>
      </c>
      <c r="B25" s="82">
        <v>45528</v>
      </c>
      <c r="C25" s="24">
        <v>127.3</v>
      </c>
      <c r="D25" s="24">
        <v>82</v>
      </c>
      <c r="E25" s="24">
        <v>81</v>
      </c>
      <c r="F25" s="24">
        <v>25.6</v>
      </c>
      <c r="G25" s="24">
        <v>40.5</v>
      </c>
      <c r="H25" s="24">
        <v>155.4</v>
      </c>
      <c r="I25" s="24">
        <v>86.3</v>
      </c>
      <c r="J25" s="24">
        <v>109.4</v>
      </c>
      <c r="K25" s="24">
        <v>18.7</v>
      </c>
      <c r="L25" s="24">
        <v>45.2</v>
      </c>
      <c r="M25" s="24"/>
      <c r="N25" s="24"/>
      <c r="O25" s="24">
        <v>20.7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45529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45530</v>
      </c>
      <c r="C27" s="24">
        <v>95.5</v>
      </c>
      <c r="D27" s="24">
        <v>47.3</v>
      </c>
      <c r="E27" s="24">
        <v>51</v>
      </c>
      <c r="F27" s="24">
        <v>11.6</v>
      </c>
      <c r="G27" s="24">
        <v>23.4</v>
      </c>
      <c r="H27" s="24">
        <v>98.6</v>
      </c>
      <c r="I27" s="24">
        <v>53.5</v>
      </c>
      <c r="J27" s="24">
        <v>63.9</v>
      </c>
      <c r="K27" s="24">
        <v>10.7</v>
      </c>
      <c r="L27" s="24">
        <v>24.3</v>
      </c>
      <c r="M27" s="24"/>
      <c r="N27" s="24"/>
      <c r="O27" s="24">
        <v>12.2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>
        <v>62</v>
      </c>
      <c r="AG27" s="20">
        <v>182.5</v>
      </c>
    </row>
    <row r="28" spans="1:35" ht="20.25" customHeight="1" x14ac:dyDescent="0.25">
      <c r="A28">
        <v>27</v>
      </c>
      <c r="B28" s="82">
        <v>45531</v>
      </c>
      <c r="C28" s="24">
        <v>143.19999999999999</v>
      </c>
      <c r="D28" s="24">
        <v>67.3</v>
      </c>
      <c r="E28" s="24">
        <v>73.099999999999994</v>
      </c>
      <c r="F28" s="24">
        <v>22.2</v>
      </c>
      <c r="G28" s="24">
        <v>32</v>
      </c>
      <c r="H28" s="24">
        <v>86</v>
      </c>
      <c r="I28" s="24">
        <v>78.400000000000006</v>
      </c>
      <c r="J28" s="24">
        <v>94.3</v>
      </c>
      <c r="K28" s="24">
        <v>16.399999999999999</v>
      </c>
      <c r="L28" s="24">
        <v>20.399999999999999</v>
      </c>
      <c r="M28" s="24"/>
      <c r="N28" s="24"/>
      <c r="O28" s="24">
        <v>18.5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45532</v>
      </c>
      <c r="C29" s="24">
        <v>93.5</v>
      </c>
      <c r="D29" s="24">
        <v>56.5</v>
      </c>
      <c r="E29" s="24">
        <v>52.9</v>
      </c>
      <c r="F29" s="24">
        <v>17.3</v>
      </c>
      <c r="G29" s="24">
        <v>27.7</v>
      </c>
      <c r="H29" s="24">
        <v>54.3</v>
      </c>
      <c r="I29" s="24">
        <v>61.2</v>
      </c>
      <c r="J29" s="24">
        <v>65.400000000000006</v>
      </c>
      <c r="K29" s="24">
        <v>12.3</v>
      </c>
      <c r="L29" s="24">
        <v>9.9</v>
      </c>
      <c r="M29" s="24"/>
      <c r="N29" s="24"/>
      <c r="O29" s="24">
        <v>14.5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46</v>
      </c>
      <c r="AG29" s="20">
        <v>165</v>
      </c>
    </row>
    <row r="30" spans="1:35" ht="20.25" customHeight="1" x14ac:dyDescent="0.25">
      <c r="A30">
        <v>29</v>
      </c>
      <c r="B30" s="82">
        <v>45533</v>
      </c>
      <c r="C30" s="24">
        <v>71.7</v>
      </c>
      <c r="D30" s="24">
        <v>41.3</v>
      </c>
      <c r="E30" s="24">
        <v>41.5</v>
      </c>
      <c r="F30" s="24">
        <v>13.8</v>
      </c>
      <c r="G30" s="24">
        <v>22.4</v>
      </c>
      <c r="H30" s="24"/>
      <c r="I30" s="24">
        <v>49.7</v>
      </c>
      <c r="J30" s="24">
        <v>59.4</v>
      </c>
      <c r="K30" s="24">
        <v>10.199999999999999</v>
      </c>
      <c r="L30" s="24"/>
      <c r="M30" s="24"/>
      <c r="N30" s="24"/>
      <c r="O30" s="24">
        <v>12.7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45534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56</v>
      </c>
      <c r="AG31" s="20">
        <v>151.30000000000001</v>
      </c>
    </row>
    <row r="32" spans="1:35" x14ac:dyDescent="0.25">
      <c r="A32">
        <v>31</v>
      </c>
      <c r="B32" s="82">
        <v>45535</v>
      </c>
      <c r="C32" s="24">
        <v>213.8</v>
      </c>
      <c r="D32" s="24">
        <v>96.9</v>
      </c>
      <c r="E32" s="24">
        <v>110.2</v>
      </c>
      <c r="F32" s="24">
        <v>35.200000000000003</v>
      </c>
      <c r="G32" s="24">
        <v>52.5</v>
      </c>
      <c r="H32" s="24">
        <v>203.9</v>
      </c>
      <c r="I32" s="24">
        <v>138.4</v>
      </c>
      <c r="J32" s="24">
        <v>154.9</v>
      </c>
      <c r="K32" s="24">
        <v>25.7</v>
      </c>
      <c r="L32" s="24">
        <v>49.6</v>
      </c>
      <c r="M32" s="24"/>
      <c r="N32" s="24"/>
      <c r="O32" s="24">
        <v>29.9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D32" sqref="D32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45537</v>
      </c>
      <c r="C3" s="24">
        <v>124.3</v>
      </c>
      <c r="D3" s="24">
        <v>58.5</v>
      </c>
      <c r="E3" s="24">
        <v>59.1</v>
      </c>
      <c r="F3" s="24">
        <v>19.600000000000001</v>
      </c>
      <c r="G3" s="24">
        <v>27.4</v>
      </c>
      <c r="H3" s="24">
        <v>113.9</v>
      </c>
      <c r="I3" s="24">
        <v>69.099999999999994</v>
      </c>
      <c r="J3" s="24">
        <v>77.2</v>
      </c>
      <c r="K3" s="24">
        <v>13.7</v>
      </c>
      <c r="L3" s="24">
        <v>29.4</v>
      </c>
      <c r="M3" s="24"/>
      <c r="N3" s="24"/>
      <c r="O3" s="24">
        <v>16.899999999999999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75</v>
      </c>
      <c r="AG3" s="20">
        <v>217</v>
      </c>
    </row>
    <row r="4" spans="1:33" x14ac:dyDescent="0.25">
      <c r="A4">
        <v>3</v>
      </c>
      <c r="B4" s="82">
        <v>45538</v>
      </c>
      <c r="C4" s="24">
        <v>98.5</v>
      </c>
      <c r="D4" s="24">
        <v>63.2</v>
      </c>
      <c r="E4" s="24">
        <v>63.2</v>
      </c>
      <c r="F4" s="24">
        <v>19.100000000000001</v>
      </c>
      <c r="G4" s="24">
        <v>34.700000000000003</v>
      </c>
      <c r="H4" s="24">
        <v>126.3</v>
      </c>
      <c r="I4" s="24">
        <v>73.3</v>
      </c>
      <c r="J4" s="24">
        <v>84.9</v>
      </c>
      <c r="K4" s="24">
        <v>14.9</v>
      </c>
      <c r="L4" s="24">
        <v>34.299999999999997</v>
      </c>
      <c r="M4" s="24"/>
      <c r="N4" s="24"/>
      <c r="O4" s="24">
        <v>17.600000000000001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45539</v>
      </c>
      <c r="C5" s="24">
        <v>91.4</v>
      </c>
      <c r="D5" s="24">
        <v>51.8</v>
      </c>
      <c r="E5" s="24">
        <v>49.1</v>
      </c>
      <c r="F5" s="24">
        <v>17.399999999999999</v>
      </c>
      <c r="G5" s="24">
        <v>24.9</v>
      </c>
      <c r="H5" s="24"/>
      <c r="I5" s="24">
        <v>55</v>
      </c>
      <c r="J5" s="24">
        <v>62.3</v>
      </c>
      <c r="K5" s="24">
        <v>11.1</v>
      </c>
      <c r="L5" s="24"/>
      <c r="M5" s="24"/>
      <c r="N5" s="24"/>
      <c r="O5" s="24">
        <v>14.2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70.5</v>
      </c>
      <c r="AG5" s="20">
        <v>137</v>
      </c>
    </row>
    <row r="6" spans="1:33" x14ac:dyDescent="0.25">
      <c r="A6">
        <v>5</v>
      </c>
      <c r="B6" s="82">
        <v>45540</v>
      </c>
      <c r="C6" s="24">
        <v>120.5</v>
      </c>
      <c r="D6" s="24">
        <v>69.599999999999994</v>
      </c>
      <c r="E6" s="24">
        <v>70.7</v>
      </c>
      <c r="F6" s="24">
        <v>25</v>
      </c>
      <c r="G6" s="24">
        <v>36.6</v>
      </c>
      <c r="H6" s="24"/>
      <c r="I6" s="24">
        <v>83.5</v>
      </c>
      <c r="J6" s="24">
        <v>95.9</v>
      </c>
      <c r="K6" s="24">
        <v>16.5</v>
      </c>
      <c r="L6" s="24"/>
      <c r="M6" s="24"/>
      <c r="N6" s="24"/>
      <c r="O6" s="24">
        <v>24.1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45541</v>
      </c>
      <c r="C7" s="24">
        <v>114.9</v>
      </c>
      <c r="D7" s="24">
        <v>72.099999999999994</v>
      </c>
      <c r="E7" s="24">
        <v>68.7</v>
      </c>
      <c r="F7" s="24">
        <v>23.7</v>
      </c>
      <c r="G7" s="24">
        <v>35.4</v>
      </c>
      <c r="H7" s="24"/>
      <c r="I7" s="24">
        <v>81.5</v>
      </c>
      <c r="J7" s="24">
        <v>93.6</v>
      </c>
      <c r="K7" s="24">
        <v>16.100000000000001</v>
      </c>
      <c r="L7" s="24"/>
      <c r="M7" s="24"/>
      <c r="N7" s="24"/>
      <c r="O7" s="24">
        <v>18.8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77.900000000000006</v>
      </c>
      <c r="AG7" s="20">
        <v>135.6</v>
      </c>
    </row>
    <row r="8" spans="1:33" x14ac:dyDescent="0.25">
      <c r="A8">
        <v>7</v>
      </c>
      <c r="B8" s="82">
        <v>45542</v>
      </c>
      <c r="C8" s="24">
        <v>248.9</v>
      </c>
      <c r="D8" s="24">
        <v>121.4</v>
      </c>
      <c r="E8" s="24">
        <v>118.4</v>
      </c>
      <c r="F8" s="24">
        <v>43.2</v>
      </c>
      <c r="G8" s="24">
        <v>58.2</v>
      </c>
      <c r="H8" s="24">
        <v>100.4</v>
      </c>
      <c r="I8" s="24">
        <v>135.4</v>
      </c>
      <c r="J8" s="24">
        <v>166.4</v>
      </c>
      <c r="K8" s="24">
        <v>27.8</v>
      </c>
      <c r="L8" s="24"/>
      <c r="M8" s="24"/>
      <c r="N8" s="24"/>
      <c r="O8" s="24">
        <v>34.700000000000003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45544</v>
      </c>
      <c r="C10" s="24">
        <v>85.7</v>
      </c>
      <c r="D10" s="24">
        <v>38.799999999999997</v>
      </c>
      <c r="E10" s="24">
        <v>41.3</v>
      </c>
      <c r="F10" s="24">
        <v>14.9</v>
      </c>
      <c r="G10" s="24">
        <v>22.2</v>
      </c>
      <c r="H10" s="24"/>
      <c r="I10" s="24">
        <v>42.9</v>
      </c>
      <c r="J10" s="24">
        <v>59.2</v>
      </c>
      <c r="K10" s="24">
        <v>9.8000000000000007</v>
      </c>
      <c r="L10" s="24"/>
      <c r="M10" s="24"/>
      <c r="N10" s="24"/>
      <c r="O10" s="24">
        <v>15.1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72</v>
      </c>
      <c r="AG10" s="20">
        <v>229</v>
      </c>
    </row>
    <row r="11" spans="1:33" x14ac:dyDescent="0.25">
      <c r="A11">
        <v>10</v>
      </c>
      <c r="B11" s="82">
        <v>45545</v>
      </c>
      <c r="C11" s="24">
        <v>168.8</v>
      </c>
      <c r="D11" s="24">
        <v>84.4</v>
      </c>
      <c r="E11" s="24">
        <v>84.4</v>
      </c>
      <c r="F11" s="24">
        <v>29.2</v>
      </c>
      <c r="G11" s="24">
        <v>41.1</v>
      </c>
      <c r="H11" s="24">
        <v>69.400000000000006</v>
      </c>
      <c r="I11" s="24">
        <v>92.7</v>
      </c>
      <c r="J11" s="24">
        <v>111.6</v>
      </c>
      <c r="K11" s="24">
        <v>19.5</v>
      </c>
      <c r="L11" s="24">
        <v>16.399999999999999</v>
      </c>
      <c r="M11" s="24"/>
      <c r="N11" s="24"/>
      <c r="O11" s="24">
        <v>21.8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21.8</v>
      </c>
    </row>
    <row r="12" spans="1:33" x14ac:dyDescent="0.25">
      <c r="A12">
        <v>11</v>
      </c>
      <c r="B12" s="82">
        <v>45546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88</v>
      </c>
      <c r="AG12" s="20">
        <v>131.9</v>
      </c>
    </row>
    <row r="13" spans="1:33" x14ac:dyDescent="0.25">
      <c r="A13">
        <v>12</v>
      </c>
      <c r="B13" s="82">
        <v>45547</v>
      </c>
      <c r="C13" s="24">
        <v>112.1</v>
      </c>
      <c r="D13" s="24">
        <v>53.3</v>
      </c>
      <c r="E13" s="24">
        <v>61.4</v>
      </c>
      <c r="F13" s="24">
        <v>12.6</v>
      </c>
      <c r="G13" s="24">
        <v>23.9</v>
      </c>
      <c r="H13" s="24"/>
      <c r="I13" s="24">
        <v>64.3</v>
      </c>
      <c r="J13" s="24">
        <v>73.8</v>
      </c>
      <c r="K13" s="24">
        <v>11.2</v>
      </c>
      <c r="L13" s="24"/>
      <c r="M13" s="24"/>
      <c r="N13" s="24"/>
      <c r="O13" s="24">
        <v>13.3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45548</v>
      </c>
      <c r="C14" s="24">
        <v>149.9</v>
      </c>
      <c r="D14" s="24">
        <v>77.599999999999994</v>
      </c>
      <c r="E14" s="24">
        <v>73.599999999999994</v>
      </c>
      <c r="F14" s="24">
        <v>24.5</v>
      </c>
      <c r="G14" s="24">
        <v>34.4</v>
      </c>
      <c r="H14" s="24">
        <v>160.30000000000001</v>
      </c>
      <c r="I14" s="24">
        <v>80.8</v>
      </c>
      <c r="J14" s="24">
        <v>92.1</v>
      </c>
      <c r="K14" s="24">
        <v>16.2</v>
      </c>
      <c r="L14" s="24">
        <v>33.5</v>
      </c>
      <c r="M14" s="24"/>
      <c r="N14" s="24"/>
      <c r="O14" s="24">
        <v>19.100000000000001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45549</v>
      </c>
      <c r="C15" s="24">
        <v>193.3</v>
      </c>
      <c r="D15" s="24">
        <v>83.6</v>
      </c>
      <c r="E15" s="24">
        <v>92.9</v>
      </c>
      <c r="F15" s="24">
        <v>28.8</v>
      </c>
      <c r="G15" s="24">
        <v>44.4</v>
      </c>
      <c r="H15" s="24">
        <v>104.5</v>
      </c>
      <c r="I15" s="24">
        <v>100.2</v>
      </c>
      <c r="J15" s="24">
        <v>130.4</v>
      </c>
      <c r="K15" s="24">
        <v>18.899999999999999</v>
      </c>
      <c r="L15" s="24">
        <v>22.2</v>
      </c>
      <c r="M15" s="24"/>
      <c r="N15" s="24"/>
      <c r="O15" s="24">
        <v>24.4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45550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45551</v>
      </c>
      <c r="C17" s="24">
        <v>141.69999999999999</v>
      </c>
      <c r="D17" s="24">
        <v>65.400000000000006</v>
      </c>
      <c r="E17" s="24">
        <v>66.900000000000006</v>
      </c>
      <c r="F17" s="24">
        <v>22.7</v>
      </c>
      <c r="G17" s="24">
        <v>30.2</v>
      </c>
      <c r="H17" s="24">
        <v>77.5</v>
      </c>
      <c r="I17" s="24">
        <v>75.7</v>
      </c>
      <c r="J17" s="24">
        <v>87.8</v>
      </c>
      <c r="K17" s="24">
        <v>13.5</v>
      </c>
      <c r="L17" s="24">
        <v>18.7</v>
      </c>
      <c r="M17" s="24"/>
      <c r="N17" s="24">
        <v>18.7</v>
      </c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45552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15.7</v>
      </c>
      <c r="AG19" s="20">
        <v>142</v>
      </c>
    </row>
    <row r="20" spans="1:35" ht="20.25" customHeight="1" x14ac:dyDescent="0.25">
      <c r="A20">
        <v>19</v>
      </c>
      <c r="B20" s="82">
        <v>45554</v>
      </c>
      <c r="C20" s="24">
        <v>149.30000000000001</v>
      </c>
      <c r="D20" s="24">
        <v>67.400000000000006</v>
      </c>
      <c r="E20" s="24">
        <v>72.400000000000006</v>
      </c>
      <c r="F20" s="24">
        <v>21.8</v>
      </c>
      <c r="G20" s="24">
        <v>29.9</v>
      </c>
      <c r="H20" s="24">
        <v>150.80000000000001</v>
      </c>
      <c r="I20" s="24">
        <v>76</v>
      </c>
      <c r="J20" s="24">
        <v>94</v>
      </c>
      <c r="K20" s="24">
        <v>14.2</v>
      </c>
      <c r="L20" s="24">
        <v>29.3</v>
      </c>
      <c r="M20" s="80"/>
      <c r="N20" s="24">
        <v>21.2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45555</v>
      </c>
      <c r="C21" s="24">
        <v>115.3</v>
      </c>
      <c r="D21" s="24">
        <v>59.6</v>
      </c>
      <c r="E21" s="24">
        <v>62.3</v>
      </c>
      <c r="F21" s="24">
        <v>22.4</v>
      </c>
      <c r="G21" s="24">
        <v>33.299999999999997</v>
      </c>
      <c r="H21" s="24">
        <v>129.4</v>
      </c>
      <c r="I21" s="24">
        <v>69.3</v>
      </c>
      <c r="J21" s="24">
        <v>87.8</v>
      </c>
      <c r="K21" s="24">
        <v>13.7</v>
      </c>
      <c r="L21" s="24">
        <v>30.3</v>
      </c>
      <c r="M21" s="24"/>
      <c r="N21" s="24"/>
      <c r="O21" s="24">
        <v>20.399999999999999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>
        <v>54</v>
      </c>
      <c r="AG21" s="20">
        <v>126</v>
      </c>
    </row>
    <row r="22" spans="1:35" ht="20.25" customHeight="1" x14ac:dyDescent="0.25">
      <c r="A22">
        <v>21</v>
      </c>
      <c r="B22" s="82">
        <v>45556</v>
      </c>
      <c r="C22" s="24">
        <v>130.6</v>
      </c>
      <c r="D22" s="24">
        <v>64.8</v>
      </c>
      <c r="E22" s="24">
        <v>62.3</v>
      </c>
      <c r="F22" s="24">
        <v>21.5</v>
      </c>
      <c r="G22" s="24">
        <v>31.4</v>
      </c>
      <c r="H22" s="24"/>
      <c r="I22" s="24">
        <v>71</v>
      </c>
      <c r="J22" s="24">
        <v>93.6</v>
      </c>
      <c r="K22" s="24">
        <v>13.6</v>
      </c>
      <c r="L22" s="24"/>
      <c r="M22" s="24"/>
      <c r="N22" s="24"/>
      <c r="O22" s="24">
        <v>18.899999999999999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45558</v>
      </c>
      <c r="C24" s="24">
        <v>92.1</v>
      </c>
      <c r="D24" s="24">
        <v>64.5</v>
      </c>
      <c r="E24" s="24">
        <v>59.1</v>
      </c>
      <c r="F24" s="24">
        <v>19.8</v>
      </c>
      <c r="G24" s="24">
        <v>29.5</v>
      </c>
      <c r="H24" s="24">
        <v>98</v>
      </c>
      <c r="I24" s="24">
        <v>62.7</v>
      </c>
      <c r="J24" s="24">
        <v>73.3</v>
      </c>
      <c r="K24" s="24">
        <v>12.5</v>
      </c>
      <c r="L24" s="24">
        <v>19.2</v>
      </c>
      <c r="M24" s="24"/>
      <c r="N24" s="24">
        <v>19.899999999999999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74.5</v>
      </c>
      <c r="AG24" s="20">
        <v>187</v>
      </c>
    </row>
    <row r="25" spans="1:35" ht="20.25" customHeight="1" x14ac:dyDescent="0.25">
      <c r="A25">
        <v>24</v>
      </c>
      <c r="B25" s="82">
        <v>45559</v>
      </c>
      <c r="C25" s="24">
        <v>119.1</v>
      </c>
      <c r="D25" s="24">
        <v>64.7</v>
      </c>
      <c r="E25" s="24">
        <v>61.4</v>
      </c>
      <c r="F25" s="24">
        <v>23</v>
      </c>
      <c r="G25" s="24">
        <v>31.2</v>
      </c>
      <c r="H25" s="24"/>
      <c r="I25" s="24">
        <v>71.3</v>
      </c>
      <c r="J25" s="24">
        <v>89.7</v>
      </c>
      <c r="K25" s="24">
        <v>13.8</v>
      </c>
      <c r="L25" s="24"/>
      <c r="M25" s="24"/>
      <c r="N25" s="24"/>
      <c r="O25" s="24">
        <v>21.6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45560</v>
      </c>
      <c r="C26" s="24">
        <v>102.3</v>
      </c>
      <c r="D26" s="24">
        <v>44.1</v>
      </c>
      <c r="E26" s="24">
        <v>45.1</v>
      </c>
      <c r="F26" s="24">
        <v>16.100000000000001</v>
      </c>
      <c r="G26" s="24">
        <v>24.4</v>
      </c>
      <c r="H26" s="24"/>
      <c r="I26" s="24">
        <v>54.6</v>
      </c>
      <c r="J26" s="24">
        <v>71.5</v>
      </c>
      <c r="K26" s="24">
        <v>12.4</v>
      </c>
      <c r="L26" s="24"/>
      <c r="M26" s="24"/>
      <c r="N26" s="24">
        <v>16.899999999999999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>
        <v>43</v>
      </c>
      <c r="AG26" s="20">
        <v>136</v>
      </c>
    </row>
    <row r="27" spans="1:35" ht="20.25" customHeight="1" x14ac:dyDescent="0.25">
      <c r="A27">
        <v>26</v>
      </c>
      <c r="B27" s="82">
        <v>45561</v>
      </c>
      <c r="C27" s="24">
        <v>84.8</v>
      </c>
      <c r="D27" s="24">
        <v>37</v>
      </c>
      <c r="E27" s="24">
        <v>40.200000000000003</v>
      </c>
      <c r="F27" s="24">
        <v>15.4</v>
      </c>
      <c r="G27" s="24">
        <v>22.3</v>
      </c>
      <c r="H27" s="24"/>
      <c r="I27" s="24">
        <v>45.4</v>
      </c>
      <c r="J27" s="24">
        <v>64.7</v>
      </c>
      <c r="K27" s="24">
        <v>9.1</v>
      </c>
      <c r="L27" s="24"/>
      <c r="M27" s="24"/>
      <c r="N27" s="24">
        <v>11.3</v>
      </c>
      <c r="O27" s="24">
        <v>2.2999999999999998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>
        <v>28.8</v>
      </c>
      <c r="AG28" s="20">
        <v>97.4</v>
      </c>
    </row>
    <row r="29" spans="1:35" ht="20.25" customHeight="1" x14ac:dyDescent="0.25">
      <c r="A29">
        <v>28</v>
      </c>
      <c r="B29" s="82">
        <v>45563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45564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45565</v>
      </c>
      <c r="C31" s="24">
        <v>134.4</v>
      </c>
      <c r="D31" s="24">
        <v>64.7</v>
      </c>
      <c r="E31" s="24">
        <v>70.099999999999994</v>
      </c>
      <c r="F31" s="24">
        <v>24.7</v>
      </c>
      <c r="G31" s="24">
        <v>35.6</v>
      </c>
      <c r="H31" s="24">
        <v>65.599999999999994</v>
      </c>
      <c r="I31" s="24">
        <v>91.3</v>
      </c>
      <c r="J31" s="24">
        <v>98.9</v>
      </c>
      <c r="K31" s="24">
        <v>16.7</v>
      </c>
      <c r="L31" s="24">
        <v>16.3</v>
      </c>
      <c r="M31" s="24"/>
      <c r="N31" s="24"/>
      <c r="O31" s="24">
        <v>20.100000000000001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71</v>
      </c>
      <c r="AG31" s="20">
        <v>232</v>
      </c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4" priority="1" operator="lessThan">
      <formula>0</formula>
    </cfRule>
    <cfRule type="cellIs" dxfId="33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O30" sqref="O30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45566</v>
      </c>
      <c r="C2" s="24">
        <v>255.3</v>
      </c>
      <c r="D2" s="24">
        <v>93.7</v>
      </c>
      <c r="E2" s="24">
        <v>111.4</v>
      </c>
      <c r="F2" s="24">
        <v>38.9</v>
      </c>
      <c r="G2" s="24">
        <v>55.6</v>
      </c>
      <c r="H2" s="24">
        <v>90.8</v>
      </c>
      <c r="I2" s="24">
        <v>150.9</v>
      </c>
      <c r="J2" s="24">
        <v>166.9</v>
      </c>
      <c r="K2" s="24">
        <v>24.9</v>
      </c>
      <c r="L2" s="24">
        <v>21.1</v>
      </c>
      <c r="M2" s="24"/>
      <c r="N2" s="24">
        <v>34.200000000000003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45567</v>
      </c>
      <c r="C3" s="24">
        <v>147.30000000000001</v>
      </c>
      <c r="D3" s="24">
        <v>56.6</v>
      </c>
      <c r="E3" s="24">
        <v>66.599999999999994</v>
      </c>
      <c r="F3" s="24">
        <v>22.1</v>
      </c>
      <c r="G3" s="24">
        <v>32.700000000000003</v>
      </c>
      <c r="H3" s="24">
        <v>120.4</v>
      </c>
      <c r="I3" s="24">
        <v>88</v>
      </c>
      <c r="J3" s="24">
        <v>99.6</v>
      </c>
      <c r="K3" s="24">
        <v>15.9</v>
      </c>
      <c r="L3" s="24">
        <v>32.200000000000003</v>
      </c>
      <c r="M3" s="24"/>
      <c r="N3" s="24">
        <v>18.600000000000001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69.2</v>
      </c>
      <c r="AG3" s="20">
        <v>142.19999999999999</v>
      </c>
    </row>
    <row r="4" spans="1:33" x14ac:dyDescent="0.25">
      <c r="A4">
        <v>3</v>
      </c>
      <c r="B4" s="82">
        <v>45568</v>
      </c>
      <c r="C4" s="24">
        <v>91.3</v>
      </c>
      <c r="D4" s="24">
        <v>51.4</v>
      </c>
      <c r="E4" s="24">
        <v>54.3</v>
      </c>
      <c r="F4" s="24">
        <v>17.7</v>
      </c>
      <c r="G4" s="24">
        <v>28.1</v>
      </c>
      <c r="H4" s="24">
        <v>60.1</v>
      </c>
      <c r="I4" s="24">
        <v>59.8</v>
      </c>
      <c r="J4" s="24">
        <v>68.400000000000006</v>
      </c>
      <c r="K4" s="24">
        <v>12.3</v>
      </c>
      <c r="L4" s="24">
        <v>15.9</v>
      </c>
      <c r="M4" s="24"/>
      <c r="N4" s="24">
        <v>14.7</v>
      </c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45569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20.6</v>
      </c>
      <c r="AG5" s="20">
        <v>152</v>
      </c>
    </row>
    <row r="6" spans="1:33" x14ac:dyDescent="0.25">
      <c r="A6">
        <v>5</v>
      </c>
      <c r="B6" s="82">
        <v>45570</v>
      </c>
      <c r="C6" s="24">
        <v>128.80000000000001</v>
      </c>
      <c r="D6" s="24">
        <v>58.7</v>
      </c>
      <c r="E6" s="24">
        <v>71.7</v>
      </c>
      <c r="F6" s="24">
        <v>24.6</v>
      </c>
      <c r="G6" s="24">
        <v>36.799999999999997</v>
      </c>
      <c r="H6" s="24"/>
      <c r="I6" s="24">
        <v>90.7</v>
      </c>
      <c r="J6" s="24">
        <v>112.8</v>
      </c>
      <c r="K6" s="24">
        <v>17.2</v>
      </c>
      <c r="L6" s="24"/>
      <c r="M6" s="24"/>
      <c r="N6" s="24">
        <v>21.5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45571</v>
      </c>
      <c r="C7" s="24">
        <v>152.69999999999999</v>
      </c>
      <c r="D7" s="24">
        <v>72</v>
      </c>
      <c r="E7" s="24">
        <v>75.3</v>
      </c>
      <c r="F7" s="24">
        <v>25.1</v>
      </c>
      <c r="G7" s="24">
        <v>38.200000000000003</v>
      </c>
      <c r="H7" s="24">
        <v>49.6</v>
      </c>
      <c r="I7" s="24">
        <v>94.6</v>
      </c>
      <c r="J7" s="24">
        <v>102.8</v>
      </c>
      <c r="K7" s="24">
        <v>17.8</v>
      </c>
      <c r="L7" s="24">
        <v>18.5</v>
      </c>
      <c r="M7" s="24"/>
      <c r="N7" s="24">
        <v>19.899999999999999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45573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45574</v>
      </c>
      <c r="C10" s="24">
        <v>127</v>
      </c>
      <c r="D10" s="24">
        <v>68.7</v>
      </c>
      <c r="E10" s="24">
        <v>69.400000000000006</v>
      </c>
      <c r="F10" s="24">
        <v>25.1</v>
      </c>
      <c r="G10" s="24">
        <v>36.700000000000003</v>
      </c>
      <c r="H10" s="24">
        <v>96.4</v>
      </c>
      <c r="I10" s="24">
        <v>81.5</v>
      </c>
      <c r="J10" s="24">
        <v>94.5</v>
      </c>
      <c r="K10" s="24">
        <v>16.3</v>
      </c>
      <c r="L10" s="24">
        <v>26.3</v>
      </c>
      <c r="M10" s="24"/>
      <c r="N10" s="24">
        <v>21.3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125.6</v>
      </c>
      <c r="AG10" s="20">
        <v>379.6</v>
      </c>
    </row>
    <row r="11" spans="1:33" x14ac:dyDescent="0.25">
      <c r="A11">
        <v>10</v>
      </c>
      <c r="B11" s="82">
        <v>45575</v>
      </c>
      <c r="C11" s="24">
        <v>129.6</v>
      </c>
      <c r="D11" s="24">
        <v>76.3</v>
      </c>
      <c r="E11" s="24">
        <v>77.599999999999994</v>
      </c>
      <c r="F11" s="24">
        <v>27.1</v>
      </c>
      <c r="G11" s="24">
        <v>45.4</v>
      </c>
      <c r="H11" s="24">
        <v>76.7</v>
      </c>
      <c r="I11" s="24">
        <v>103</v>
      </c>
      <c r="J11" s="24">
        <v>113</v>
      </c>
      <c r="K11" s="24">
        <v>21.9</v>
      </c>
      <c r="L11" s="24">
        <v>19.3</v>
      </c>
      <c r="M11" s="24"/>
      <c r="N11" s="24">
        <v>25.4</v>
      </c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45576</v>
      </c>
      <c r="C12" s="24">
        <v>87.7</v>
      </c>
      <c r="D12" s="24">
        <v>44</v>
      </c>
      <c r="E12" s="24">
        <v>45.1</v>
      </c>
      <c r="F12" s="24">
        <v>15.5</v>
      </c>
      <c r="G12" s="24">
        <v>22.5</v>
      </c>
      <c r="H12" s="24">
        <v>14.1</v>
      </c>
      <c r="I12" s="24">
        <v>55.8</v>
      </c>
      <c r="J12" s="24">
        <v>64.2</v>
      </c>
      <c r="K12" s="24">
        <v>10</v>
      </c>
      <c r="L12" s="24">
        <v>3.4</v>
      </c>
      <c r="M12" s="24"/>
      <c r="N12" s="24">
        <v>12.8</v>
      </c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63</v>
      </c>
      <c r="AG12" s="20">
        <v>163.12</v>
      </c>
    </row>
    <row r="13" spans="1:33" x14ac:dyDescent="0.25">
      <c r="A13">
        <v>12</v>
      </c>
      <c r="B13" s="82">
        <v>45577</v>
      </c>
      <c r="C13" s="24">
        <v>205.5</v>
      </c>
      <c r="D13" s="24">
        <v>88.3</v>
      </c>
      <c r="E13" s="24">
        <v>101.8</v>
      </c>
      <c r="F13" s="24">
        <v>29.5</v>
      </c>
      <c r="G13" s="24">
        <v>47.4</v>
      </c>
      <c r="H13" s="24">
        <v>188.5</v>
      </c>
      <c r="I13" s="24">
        <v>120</v>
      </c>
      <c r="J13" s="24">
        <v>136.5</v>
      </c>
      <c r="K13" s="24">
        <v>21.1</v>
      </c>
      <c r="L13" s="24">
        <v>40.299999999999997</v>
      </c>
      <c r="M13" s="24"/>
      <c r="N13" s="24">
        <v>26.6</v>
      </c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45578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45579</v>
      </c>
      <c r="C15" s="24">
        <v>92.7</v>
      </c>
      <c r="D15" s="24">
        <v>46.6</v>
      </c>
      <c r="E15" s="24">
        <v>48.4</v>
      </c>
      <c r="F15" s="24">
        <v>18.899999999999999</v>
      </c>
      <c r="G15" s="24">
        <v>25.6</v>
      </c>
      <c r="H15" s="24"/>
      <c r="I15" s="24">
        <v>59.2</v>
      </c>
      <c r="J15" s="24">
        <v>65.7</v>
      </c>
      <c r="K15" s="24">
        <v>9.1999999999999993</v>
      </c>
      <c r="L15" s="24"/>
      <c r="M15" s="24"/>
      <c r="N15" s="24">
        <v>13.6</v>
      </c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41.02</v>
      </c>
      <c r="AG15" s="20">
        <v>263</v>
      </c>
    </row>
    <row r="16" spans="1:33" x14ac:dyDescent="0.25">
      <c r="A16">
        <v>15</v>
      </c>
      <c r="B16" s="82">
        <v>45580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>
        <v>131.69999999999999</v>
      </c>
    </row>
    <row r="18" spans="1:35" ht="15" customHeight="1" x14ac:dyDescent="0.25">
      <c r="A18">
        <v>17</v>
      </c>
      <c r="B18" s="82">
        <v>45582</v>
      </c>
      <c r="C18" s="24">
        <v>120.8</v>
      </c>
      <c r="D18" s="24">
        <v>46.7</v>
      </c>
      <c r="E18" s="24">
        <v>55.7</v>
      </c>
      <c r="F18" s="24">
        <v>19.5</v>
      </c>
      <c r="G18" s="24">
        <v>30.7</v>
      </c>
      <c r="H18" s="24">
        <v>82.8</v>
      </c>
      <c r="I18" s="24">
        <v>66.8</v>
      </c>
      <c r="J18" s="24">
        <v>97.3</v>
      </c>
      <c r="K18" s="24">
        <v>12.3</v>
      </c>
      <c r="L18" s="24">
        <v>19.600000000000001</v>
      </c>
      <c r="M18" s="24"/>
      <c r="N18" s="24">
        <v>17.5</v>
      </c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45583</v>
      </c>
      <c r="C19" s="24">
        <v>177</v>
      </c>
      <c r="D19" s="24">
        <v>72.7</v>
      </c>
      <c r="E19" s="24">
        <v>77</v>
      </c>
      <c r="F19" s="24">
        <v>27.2</v>
      </c>
      <c r="G19" s="24">
        <v>37.799999999999997</v>
      </c>
      <c r="H19" s="24">
        <v>91.5</v>
      </c>
      <c r="I19" s="24">
        <v>86.1</v>
      </c>
      <c r="J19" s="24">
        <v>104.3</v>
      </c>
      <c r="K19" s="24">
        <v>17.5</v>
      </c>
      <c r="L19" s="24">
        <v>23.1</v>
      </c>
      <c r="M19" s="24"/>
      <c r="N19" s="24">
        <v>21.8</v>
      </c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42.1</v>
      </c>
      <c r="AG19" s="20">
        <v>125.4</v>
      </c>
    </row>
    <row r="20" spans="1:35" ht="20.25" customHeight="1" x14ac:dyDescent="0.25">
      <c r="A20">
        <v>19</v>
      </c>
      <c r="B20" s="82">
        <v>45584</v>
      </c>
      <c r="C20" s="24">
        <v>157.6</v>
      </c>
      <c r="D20" s="24">
        <v>74</v>
      </c>
      <c r="E20" s="24">
        <v>84</v>
      </c>
      <c r="F20" s="24">
        <v>24</v>
      </c>
      <c r="G20" s="24">
        <v>39.1</v>
      </c>
      <c r="H20" s="24">
        <v>91</v>
      </c>
      <c r="I20" s="24">
        <v>104</v>
      </c>
      <c r="J20" s="24">
        <v>117</v>
      </c>
      <c r="K20" s="24">
        <v>17</v>
      </c>
      <c r="L20" s="24">
        <v>19</v>
      </c>
      <c r="M20" s="80"/>
      <c r="N20" s="24">
        <v>19.7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45585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45586</v>
      </c>
      <c r="C22" s="24">
        <v>76</v>
      </c>
      <c r="D22" s="24">
        <v>40.9</v>
      </c>
      <c r="E22" s="24">
        <v>43.2</v>
      </c>
      <c r="F22" s="24">
        <v>14</v>
      </c>
      <c r="G22" s="24">
        <v>21.9</v>
      </c>
      <c r="H22" s="24">
        <v>51.5</v>
      </c>
      <c r="I22" s="24">
        <v>51.5</v>
      </c>
      <c r="J22" s="24">
        <v>56.1</v>
      </c>
      <c r="K22" s="24">
        <v>10</v>
      </c>
      <c r="L22" s="24">
        <v>12.2</v>
      </c>
      <c r="M22" s="24"/>
      <c r="N22" s="24">
        <v>11.4</v>
      </c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64.599999999999994</v>
      </c>
      <c r="AG22" s="20">
        <v>176.8</v>
      </c>
    </row>
    <row r="23" spans="1:35" ht="20.25" customHeight="1" x14ac:dyDescent="0.25">
      <c r="A23">
        <v>22</v>
      </c>
      <c r="B23" s="82">
        <v>45587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45588</v>
      </c>
      <c r="C24" s="24">
        <v>110.9</v>
      </c>
      <c r="D24" s="24">
        <v>45.2</v>
      </c>
      <c r="E24" s="24">
        <v>57.9</v>
      </c>
      <c r="F24" s="24">
        <v>12.8</v>
      </c>
      <c r="G24" s="24">
        <v>24</v>
      </c>
      <c r="H24" s="24">
        <v>58.1</v>
      </c>
      <c r="I24" s="24">
        <v>65.099999999999994</v>
      </c>
      <c r="J24" s="24">
        <v>70.2</v>
      </c>
      <c r="K24" s="24">
        <v>11.3</v>
      </c>
      <c r="L24" s="24">
        <v>14.1</v>
      </c>
      <c r="M24" s="24"/>
      <c r="N24" s="24">
        <v>12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28</v>
      </c>
      <c r="AG24" s="20">
        <v>128</v>
      </c>
    </row>
    <row r="25" spans="1:35" ht="20.25" customHeight="1" x14ac:dyDescent="0.25">
      <c r="A25">
        <v>24</v>
      </c>
      <c r="B25" s="82">
        <v>45589</v>
      </c>
      <c r="C25" s="24">
        <v>76</v>
      </c>
      <c r="D25" s="24">
        <v>36.1</v>
      </c>
      <c r="E25" s="24">
        <v>44.9</v>
      </c>
      <c r="F25" s="24">
        <v>13.9</v>
      </c>
      <c r="G25" s="24">
        <v>22.7</v>
      </c>
      <c r="H25" s="24">
        <v>21.9</v>
      </c>
      <c r="I25" s="24">
        <v>51.6</v>
      </c>
      <c r="J25" s="24">
        <v>67.8</v>
      </c>
      <c r="K25" s="24">
        <v>9.6999999999999993</v>
      </c>
      <c r="L25" s="24">
        <v>8.1</v>
      </c>
      <c r="M25" s="24"/>
      <c r="N25" s="24">
        <v>12.7</v>
      </c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45590</v>
      </c>
      <c r="C26" s="24">
        <v>53</v>
      </c>
      <c r="D26" s="24">
        <v>34</v>
      </c>
      <c r="E26" s="24">
        <v>36</v>
      </c>
      <c r="F26" s="24">
        <v>8</v>
      </c>
      <c r="G26" s="24">
        <v>17</v>
      </c>
      <c r="H26" s="24">
        <v>43</v>
      </c>
      <c r="I26" s="24">
        <v>40</v>
      </c>
      <c r="J26" s="24">
        <v>46</v>
      </c>
      <c r="K26" s="24">
        <v>7</v>
      </c>
      <c r="L26" s="24">
        <v>8.9</v>
      </c>
      <c r="M26" s="24"/>
      <c r="N26" s="24">
        <v>9.6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45591</v>
      </c>
      <c r="C27" s="24">
        <v>154.9</v>
      </c>
      <c r="D27" s="24">
        <v>65.099999999999994</v>
      </c>
      <c r="E27" s="24">
        <v>81</v>
      </c>
      <c r="F27" s="24">
        <v>22</v>
      </c>
      <c r="G27" s="24">
        <v>34</v>
      </c>
      <c r="H27" s="24">
        <v>157.19999999999999</v>
      </c>
      <c r="I27" s="24">
        <v>88</v>
      </c>
      <c r="J27" s="24">
        <v>102.3</v>
      </c>
      <c r="K27" s="24">
        <v>17.399999999999999</v>
      </c>
      <c r="L27" s="24">
        <v>35</v>
      </c>
      <c r="M27" s="24"/>
      <c r="N27" s="24">
        <v>18.5</v>
      </c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45592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45593</v>
      </c>
      <c r="C29" s="24">
        <v>68.900000000000006</v>
      </c>
      <c r="D29" s="24">
        <v>39.9</v>
      </c>
      <c r="E29" s="24">
        <v>39.299999999999997</v>
      </c>
      <c r="F29" s="24">
        <v>12.3</v>
      </c>
      <c r="G29" s="24">
        <v>20</v>
      </c>
      <c r="H29" s="24"/>
      <c r="I29" s="24">
        <v>47.2</v>
      </c>
      <c r="J29" s="24">
        <v>55.1</v>
      </c>
      <c r="K29" s="24">
        <v>9.3000000000000007</v>
      </c>
      <c r="L29" s="24"/>
      <c r="M29" s="24"/>
      <c r="N29" s="24">
        <v>11</v>
      </c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55.7</v>
      </c>
      <c r="AG29" s="20">
        <v>357.8</v>
      </c>
    </row>
    <row r="30" spans="1:35" ht="20.25" customHeight="1" x14ac:dyDescent="0.25">
      <c r="A30">
        <v>29</v>
      </c>
      <c r="B30" s="82">
        <v>45594</v>
      </c>
      <c r="C30" s="24">
        <v>139.30000000000001</v>
      </c>
      <c r="D30" s="24">
        <v>51.2</v>
      </c>
      <c r="E30" s="24">
        <v>63.1</v>
      </c>
      <c r="F30" s="24">
        <v>22</v>
      </c>
      <c r="G30" s="24">
        <v>36.1</v>
      </c>
      <c r="H30" s="24">
        <v>106.3</v>
      </c>
      <c r="I30" s="24">
        <v>80.900000000000006</v>
      </c>
      <c r="J30" s="24">
        <v>110</v>
      </c>
      <c r="K30" s="24">
        <v>13.9</v>
      </c>
      <c r="L30" s="24">
        <v>27.1</v>
      </c>
      <c r="M30" s="24"/>
      <c r="N30" s="24">
        <v>21.1</v>
      </c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45595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45596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2" priority="1" operator="lessThan">
      <formula>0</formula>
    </cfRule>
    <cfRule type="cellIs" dxfId="3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zoomScale="85" zoomScaleNormal="85" workbookViewId="0">
      <selection activeCell="AG15" sqref="AG15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45566</v>
      </c>
      <c r="C2" s="24">
        <v>94.8</v>
      </c>
      <c r="D2" s="24">
        <v>43.4</v>
      </c>
      <c r="E2" s="24">
        <v>43.5</v>
      </c>
      <c r="F2" s="24">
        <v>16.3</v>
      </c>
      <c r="G2" s="24">
        <v>26.4</v>
      </c>
      <c r="H2" s="24">
        <v>33.799999999999997</v>
      </c>
      <c r="I2" s="24">
        <v>64.2</v>
      </c>
      <c r="J2" s="24">
        <v>72</v>
      </c>
      <c r="K2" s="24">
        <v>10.6</v>
      </c>
      <c r="L2" s="24">
        <v>5.5</v>
      </c>
      <c r="M2" s="24"/>
      <c r="N2" s="24">
        <v>13.4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105</v>
      </c>
      <c r="AG2" s="20">
        <v>24.6</v>
      </c>
    </row>
    <row r="3" spans="1:33" x14ac:dyDescent="0.25">
      <c r="A3">
        <v>2</v>
      </c>
      <c r="B3" s="82">
        <v>45567</v>
      </c>
      <c r="C3" s="24">
        <v>103.9</v>
      </c>
      <c r="D3" s="24">
        <v>48.3</v>
      </c>
      <c r="E3" s="24">
        <v>55.4</v>
      </c>
      <c r="F3" s="24">
        <v>18.2</v>
      </c>
      <c r="G3" s="24">
        <v>26.9</v>
      </c>
      <c r="H3" s="24">
        <v>102.8</v>
      </c>
      <c r="I3" s="24">
        <v>78.400000000000006</v>
      </c>
      <c r="J3" s="24">
        <v>88.6</v>
      </c>
      <c r="K3" s="24">
        <v>11.6</v>
      </c>
      <c r="L3" s="24">
        <v>24</v>
      </c>
      <c r="M3" s="24"/>
      <c r="N3" s="24">
        <v>14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x14ac:dyDescent="0.25">
      <c r="A4">
        <v>3</v>
      </c>
      <c r="B4" s="82">
        <v>45568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45569</v>
      </c>
      <c r="C5" s="24">
        <v>102.3</v>
      </c>
      <c r="D5" s="24">
        <v>48.9</v>
      </c>
      <c r="E5" s="24">
        <v>21.2</v>
      </c>
      <c r="F5" s="24">
        <v>17.899999999999999</v>
      </c>
      <c r="G5" s="24">
        <v>28</v>
      </c>
      <c r="H5" s="24">
        <v>120.1</v>
      </c>
      <c r="I5" s="24">
        <v>57.8</v>
      </c>
      <c r="J5" s="24">
        <v>11.6</v>
      </c>
      <c r="K5" s="24">
        <v>11.6</v>
      </c>
      <c r="L5" s="24">
        <v>22</v>
      </c>
      <c r="M5" s="24"/>
      <c r="N5" s="24">
        <v>16</v>
      </c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43</v>
      </c>
      <c r="AG5" s="20">
        <v>237.6</v>
      </c>
    </row>
    <row r="6" spans="1:33" x14ac:dyDescent="0.25">
      <c r="A6">
        <v>5</v>
      </c>
      <c r="B6" s="82">
        <v>45570</v>
      </c>
      <c r="C6" s="24">
        <v>150.69999999999999</v>
      </c>
      <c r="D6" s="24">
        <v>54</v>
      </c>
      <c r="E6" s="24">
        <v>72.5</v>
      </c>
      <c r="F6" s="24">
        <v>27.4</v>
      </c>
      <c r="G6" s="24">
        <v>41.4</v>
      </c>
      <c r="H6" s="24">
        <v>89.6</v>
      </c>
      <c r="I6" s="24">
        <v>95.5</v>
      </c>
      <c r="J6" s="24">
        <v>108.2</v>
      </c>
      <c r="K6" s="24">
        <v>17.899999999999999</v>
      </c>
      <c r="L6" s="24">
        <v>16.899999999999999</v>
      </c>
      <c r="M6" s="24"/>
      <c r="N6" s="24">
        <v>25.1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45571</v>
      </c>
      <c r="C7" s="24">
        <v>111.6</v>
      </c>
      <c r="D7" s="24">
        <v>58</v>
      </c>
      <c r="E7" s="24">
        <v>61.1</v>
      </c>
      <c r="F7" s="24">
        <v>19.399999999999999</v>
      </c>
      <c r="G7" s="24">
        <v>30.4</v>
      </c>
      <c r="H7" s="24">
        <v>55.6</v>
      </c>
      <c r="I7" s="24">
        <v>60.9</v>
      </c>
      <c r="J7" s="24">
        <v>87.9</v>
      </c>
      <c r="K7" s="24">
        <v>13.7</v>
      </c>
      <c r="L7" s="24">
        <v>15.3</v>
      </c>
      <c r="M7" s="24"/>
      <c r="N7" s="24">
        <v>17.399999999999999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52</v>
      </c>
      <c r="AG7" s="20">
        <v>163</v>
      </c>
    </row>
    <row r="8" spans="1:33" x14ac:dyDescent="0.25">
      <c r="A8">
        <v>7</v>
      </c>
      <c r="B8" s="82">
        <v>45572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45573</v>
      </c>
      <c r="C9" s="24">
        <v>97.8</v>
      </c>
      <c r="D9" s="24">
        <v>37.1</v>
      </c>
      <c r="E9" s="24">
        <v>32.6</v>
      </c>
      <c r="F9" s="24">
        <v>14.3</v>
      </c>
      <c r="G9" s="24">
        <v>23.1</v>
      </c>
      <c r="H9" s="24">
        <v>85.9</v>
      </c>
      <c r="I9" s="24">
        <v>60.4</v>
      </c>
      <c r="J9" s="24">
        <v>80.400000000000006</v>
      </c>
      <c r="K9" s="24">
        <v>5.4</v>
      </c>
      <c r="L9" s="24">
        <v>21.4</v>
      </c>
      <c r="M9" s="24"/>
      <c r="N9" s="24">
        <v>13.8</v>
      </c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>
        <v>33</v>
      </c>
      <c r="AG9" s="20">
        <v>150</v>
      </c>
    </row>
    <row r="10" spans="1:33" x14ac:dyDescent="0.25">
      <c r="A10">
        <v>9</v>
      </c>
      <c r="B10" s="82">
        <v>45574</v>
      </c>
      <c r="C10" s="24">
        <v>236.7</v>
      </c>
      <c r="D10" s="24">
        <v>90.8</v>
      </c>
      <c r="E10" s="24">
        <v>106.1</v>
      </c>
      <c r="F10" s="24">
        <v>37.799999999999997</v>
      </c>
      <c r="G10" s="24">
        <v>56.8</v>
      </c>
      <c r="H10" s="24">
        <v>184.5</v>
      </c>
      <c r="I10" s="24">
        <v>140.19999999999999</v>
      </c>
      <c r="J10" s="24">
        <v>171.3</v>
      </c>
      <c r="K10" s="24">
        <v>24.6</v>
      </c>
      <c r="L10" s="24">
        <v>47.9</v>
      </c>
      <c r="M10" s="24"/>
      <c r="N10" s="24">
        <v>26.6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x14ac:dyDescent="0.25">
      <c r="A11">
        <v>10</v>
      </c>
      <c r="B11" s="82">
        <v>45575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45576</v>
      </c>
      <c r="C12" s="24">
        <v>146.4</v>
      </c>
      <c r="D12" s="24">
        <v>56.1</v>
      </c>
      <c r="E12" s="24">
        <v>64</v>
      </c>
      <c r="F12" s="24">
        <v>22.6</v>
      </c>
      <c r="G12" s="24">
        <v>32.700000000000003</v>
      </c>
      <c r="H12" s="24">
        <v>114.7</v>
      </c>
      <c r="I12" s="24">
        <v>90</v>
      </c>
      <c r="J12" s="24">
        <v>99.1</v>
      </c>
      <c r="K12" s="24">
        <v>14.6</v>
      </c>
      <c r="L12" s="24">
        <v>25.4</v>
      </c>
      <c r="M12" s="24"/>
      <c r="N12" s="24">
        <v>20.399999999999999</v>
      </c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101.7</v>
      </c>
      <c r="AG12" s="20">
        <v>178.9</v>
      </c>
    </row>
    <row r="13" spans="1:33" x14ac:dyDescent="0.25">
      <c r="A13">
        <v>12</v>
      </c>
      <c r="B13" s="82">
        <v>45577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45578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>
        <v>55</v>
      </c>
      <c r="AG14" s="20">
        <v>82</v>
      </c>
    </row>
    <row r="15" spans="1:33" x14ac:dyDescent="0.25">
      <c r="A15">
        <v>14</v>
      </c>
      <c r="B15" s="82">
        <v>45579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45583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45584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0"/>
      <c r="N20" s="24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45585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45586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45587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45588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45589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45590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45591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45592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45593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45594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45595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45596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85" zoomScaleNormal="85" workbookViewId="0">
      <selection activeCell="E22" sqref="E22"/>
    </sheetView>
  </sheetViews>
  <sheetFormatPr defaultRowHeight="15" x14ac:dyDescent="0.25"/>
  <cols>
    <col min="1" max="1" width="18" customWidth="1"/>
    <col min="2" max="2" width="16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19.28515625" customWidth="1"/>
    <col min="10" max="10" width="20" customWidth="1"/>
    <col min="11" max="12" width="16.855468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54"/>
      <c r="B1" s="154"/>
      <c r="C1" s="154"/>
      <c r="D1" s="155" t="s">
        <v>76</v>
      </c>
      <c r="E1" s="155"/>
      <c r="F1" s="155"/>
      <c r="G1" s="155"/>
      <c r="H1" s="155"/>
      <c r="I1" s="155"/>
    </row>
    <row r="2" spans="1:24" x14ac:dyDescent="0.25">
      <c r="A2" s="146" t="s">
        <v>74</v>
      </c>
      <c r="B2" s="146"/>
      <c r="C2" s="146"/>
      <c r="D2" s="146" t="s">
        <v>75</v>
      </c>
      <c r="E2" s="146"/>
      <c r="F2" s="146"/>
      <c r="G2" s="146" t="s">
        <v>89</v>
      </c>
      <c r="H2" s="146"/>
      <c r="I2" s="146"/>
      <c r="J2" s="146" t="s">
        <v>104</v>
      </c>
      <c r="K2" s="146"/>
      <c r="L2" s="146"/>
    </row>
    <row r="3" spans="1:24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4" spans="1:24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24" x14ac:dyDescent="0.25">
      <c r="A5" s="144" t="s">
        <v>77</v>
      </c>
      <c r="B5" s="144"/>
      <c r="C5" s="48">
        <v>515497.13</v>
      </c>
      <c r="D5" s="144" t="s">
        <v>77</v>
      </c>
      <c r="E5" s="144"/>
      <c r="F5" s="48">
        <v>744064.75</v>
      </c>
      <c r="G5" s="144" t="s">
        <v>77</v>
      </c>
      <c r="H5" s="144"/>
      <c r="I5" s="48">
        <v>310974.69</v>
      </c>
      <c r="J5" s="144" t="s">
        <v>77</v>
      </c>
      <c r="K5" s="144"/>
      <c r="L5" s="48">
        <v>892402.95</v>
      </c>
    </row>
    <row r="6" spans="1:24" x14ac:dyDescent="0.25">
      <c r="A6" s="144" t="s">
        <v>78</v>
      </c>
      <c r="B6" s="144"/>
      <c r="C6" s="48">
        <v>383514.01</v>
      </c>
      <c r="D6" s="144" t="s">
        <v>78</v>
      </c>
      <c r="E6" s="144"/>
      <c r="F6" s="48">
        <v>582486.59</v>
      </c>
      <c r="G6" s="144" t="s">
        <v>78</v>
      </c>
      <c r="H6" s="144"/>
      <c r="I6" s="48">
        <v>169796.00570000001</v>
      </c>
      <c r="J6" s="144" t="s">
        <v>78</v>
      </c>
      <c r="K6" s="144"/>
      <c r="L6" s="48">
        <v>648565.17000000004</v>
      </c>
    </row>
    <row r="7" spans="1:24" x14ac:dyDescent="0.25">
      <c r="A7" s="144" t="s">
        <v>79</v>
      </c>
      <c r="B7" s="144"/>
      <c r="C7" s="38">
        <f>C5-C6</f>
        <v>131983.12</v>
      </c>
      <c r="D7" s="144" t="s">
        <v>79</v>
      </c>
      <c r="E7" s="144"/>
      <c r="F7" s="38">
        <f>F5-F6</f>
        <v>161578.16000000003</v>
      </c>
      <c r="G7" s="144" t="s">
        <v>79</v>
      </c>
      <c r="H7" s="144"/>
      <c r="I7" s="38">
        <f>I5-I6</f>
        <v>141178.68429999999</v>
      </c>
      <c r="J7" s="144" t="s">
        <v>79</v>
      </c>
      <c r="K7" s="144"/>
      <c r="L7" s="38">
        <f>L5-L6</f>
        <v>243837.77999999991</v>
      </c>
    </row>
    <row r="8" spans="1:24" x14ac:dyDescent="0.25">
      <c r="A8" s="134" t="s">
        <v>80</v>
      </c>
      <c r="B8" s="134"/>
      <c r="C8" s="65">
        <f>C46</f>
        <v>109890.96480000006</v>
      </c>
      <c r="D8" s="134" t="s">
        <v>80</v>
      </c>
      <c r="E8" s="134"/>
      <c r="F8" s="70">
        <f>F46</f>
        <v>107436.3848</v>
      </c>
      <c r="G8" s="134" t="s">
        <v>80</v>
      </c>
      <c r="H8" s="134"/>
      <c r="I8" s="65">
        <f>K46</f>
        <v>159615.15580000004</v>
      </c>
      <c r="J8" s="134" t="s">
        <v>80</v>
      </c>
      <c r="K8" s="134"/>
      <c r="L8" s="70">
        <f>L46</f>
        <v>153308.26200000002</v>
      </c>
    </row>
    <row r="9" spans="1:24" ht="18.75" x14ac:dyDescent="0.3">
      <c r="A9" s="145" t="s">
        <v>81</v>
      </c>
      <c r="B9" s="145"/>
      <c r="C9" s="68">
        <f>C7-C8</f>
        <v>22092.155199999936</v>
      </c>
      <c r="D9" s="145" t="s">
        <v>81</v>
      </c>
      <c r="E9" s="145"/>
      <c r="F9" s="68">
        <f>F7-F8</f>
        <v>54141.775200000033</v>
      </c>
      <c r="G9" s="145" t="s">
        <v>81</v>
      </c>
      <c r="H9" s="145"/>
      <c r="I9" s="69">
        <f>I7-I8</f>
        <v>-18436.471500000043</v>
      </c>
      <c r="J9" s="145" t="s">
        <v>81</v>
      </c>
      <c r="K9" s="145"/>
      <c r="L9" s="68">
        <f>L7-L8</f>
        <v>90529.517999999895</v>
      </c>
    </row>
    <row r="10" spans="1:24" ht="18" customHeight="1" x14ac:dyDescent="0.25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 spans="1:24" ht="18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ht="18" customHeight="1" x14ac:dyDescent="0.25">
      <c r="A12" s="146" t="s">
        <v>102</v>
      </c>
      <c r="B12" s="146"/>
      <c r="C12" s="146"/>
      <c r="D12" s="146" t="s">
        <v>100</v>
      </c>
      <c r="E12" s="146"/>
      <c r="F12" s="146"/>
      <c r="G12" s="146" t="s">
        <v>101</v>
      </c>
      <c r="H12" s="146"/>
      <c r="I12" s="146"/>
      <c r="J12" s="146" t="s">
        <v>119</v>
      </c>
      <c r="K12" s="146"/>
      <c r="L12" s="146"/>
      <c r="M12" s="146" t="s">
        <v>99</v>
      </c>
      <c r="N12" s="146"/>
      <c r="O12" s="146"/>
      <c r="P12" s="58"/>
      <c r="Q12" s="58"/>
      <c r="R12" s="58"/>
      <c r="S12" s="58"/>
      <c r="T12" s="58"/>
      <c r="U12" s="58"/>
      <c r="V12" s="58"/>
      <c r="W12" s="58"/>
      <c r="X12" s="58"/>
    </row>
    <row r="13" spans="1:24" ht="18" customHeight="1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18" customHeight="1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58"/>
      <c r="Q14" s="58"/>
      <c r="R14" s="58"/>
      <c r="S14" s="58"/>
      <c r="T14" s="58"/>
      <c r="U14" s="58"/>
      <c r="V14" s="58"/>
      <c r="W14" s="58"/>
      <c r="X14" s="58"/>
    </row>
    <row r="15" spans="1:24" ht="18" customHeight="1" x14ac:dyDescent="0.25">
      <c r="A15" s="144" t="s">
        <v>77</v>
      </c>
      <c r="B15" s="144"/>
      <c r="C15" s="48">
        <v>375568.51</v>
      </c>
      <c r="D15" s="144" t="s">
        <v>77</v>
      </c>
      <c r="E15" s="144"/>
      <c r="F15" s="48">
        <v>488197.85</v>
      </c>
      <c r="G15" s="144" t="s">
        <v>77</v>
      </c>
      <c r="H15" s="144"/>
      <c r="I15" s="48">
        <v>224640.79</v>
      </c>
      <c r="J15" s="144" t="s">
        <v>77</v>
      </c>
      <c r="K15" s="144"/>
      <c r="L15" s="48">
        <v>265859.15000000002</v>
      </c>
      <c r="M15" s="144" t="s">
        <v>77</v>
      </c>
      <c r="N15" s="144"/>
      <c r="O15" s="48">
        <v>274005.59000000003</v>
      </c>
      <c r="P15" s="58"/>
      <c r="Q15" s="58"/>
      <c r="R15" s="58"/>
      <c r="S15" s="58"/>
      <c r="T15" s="58"/>
      <c r="U15" s="58"/>
      <c r="V15" s="58"/>
      <c r="W15" s="58"/>
      <c r="X15" s="58"/>
    </row>
    <row r="16" spans="1:24" ht="18" customHeight="1" x14ac:dyDescent="0.25">
      <c r="A16" s="144" t="s">
        <v>78</v>
      </c>
      <c r="B16" s="144"/>
      <c r="C16" s="48">
        <v>337876</v>
      </c>
      <c r="D16" s="144" t="s">
        <v>78</v>
      </c>
      <c r="E16" s="144"/>
      <c r="F16" s="48">
        <v>355400.3</v>
      </c>
      <c r="G16" s="144" t="s">
        <v>78</v>
      </c>
      <c r="H16" s="144"/>
      <c r="I16" s="48">
        <v>167236.15</v>
      </c>
      <c r="J16" s="144" t="s">
        <v>78</v>
      </c>
      <c r="K16" s="144"/>
      <c r="L16" s="48">
        <v>157088.06</v>
      </c>
      <c r="M16" s="144" t="s">
        <v>78</v>
      </c>
      <c r="N16" s="144"/>
      <c r="O16" s="48">
        <v>195512.576</v>
      </c>
      <c r="P16" s="58"/>
      <c r="Q16" s="58"/>
      <c r="R16" s="58"/>
      <c r="S16" s="58"/>
      <c r="T16" s="58"/>
      <c r="U16" s="58"/>
      <c r="V16" s="58"/>
      <c r="W16" s="58"/>
      <c r="X16" s="58"/>
    </row>
    <row r="17" spans="1:24" ht="18" customHeight="1" x14ac:dyDescent="0.25">
      <c r="A17" s="144" t="s">
        <v>79</v>
      </c>
      <c r="B17" s="144"/>
      <c r="C17" s="38">
        <f>C15-C16</f>
        <v>37692.510000000009</v>
      </c>
      <c r="D17" s="144" t="s">
        <v>79</v>
      </c>
      <c r="E17" s="144"/>
      <c r="F17" s="38">
        <f>F15-F16</f>
        <v>132797.54999999999</v>
      </c>
      <c r="G17" s="144" t="s">
        <v>79</v>
      </c>
      <c r="H17" s="144"/>
      <c r="I17" s="38">
        <f>I15-I16</f>
        <v>57404.640000000014</v>
      </c>
      <c r="J17" s="144" t="s">
        <v>79</v>
      </c>
      <c r="K17" s="144"/>
      <c r="L17" s="38">
        <f>L15-L16</f>
        <v>108771.09000000003</v>
      </c>
      <c r="M17" s="144" t="s">
        <v>79</v>
      </c>
      <c r="N17" s="144"/>
      <c r="O17" s="38">
        <f>O15-O16</f>
        <v>78493.014000000025</v>
      </c>
      <c r="P17" s="58"/>
      <c r="Q17" s="58"/>
      <c r="R17" s="58"/>
      <c r="S17" s="58"/>
      <c r="T17" s="58"/>
      <c r="U17" s="58"/>
      <c r="V17" s="58"/>
      <c r="W17" s="58"/>
      <c r="X17" s="58"/>
    </row>
    <row r="18" spans="1:24" ht="18" customHeight="1" x14ac:dyDescent="0.25">
      <c r="A18" s="134" t="s">
        <v>80</v>
      </c>
      <c r="B18" s="134"/>
      <c r="C18" s="65">
        <f>J46</f>
        <v>59781.935800000021</v>
      </c>
      <c r="D18" s="134" t="s">
        <v>80</v>
      </c>
      <c r="E18" s="134"/>
      <c r="F18" s="70">
        <f>H46</f>
        <v>65032.173400000014</v>
      </c>
      <c r="G18" s="134" t="s">
        <v>80</v>
      </c>
      <c r="H18" s="134"/>
      <c r="I18" s="65">
        <f>I46</f>
        <v>59781.935800000021</v>
      </c>
      <c r="J18" s="134" t="s">
        <v>80</v>
      </c>
      <c r="K18" s="134"/>
      <c r="L18" s="70">
        <f>Q46</f>
        <v>59781.935800000021</v>
      </c>
      <c r="M18" s="134" t="s">
        <v>80</v>
      </c>
      <c r="N18" s="134"/>
      <c r="O18" s="70">
        <f>G46</f>
        <v>59781.935800000021</v>
      </c>
      <c r="P18" s="58"/>
      <c r="Q18" s="58"/>
      <c r="R18" s="58"/>
      <c r="S18" s="58"/>
      <c r="T18" s="58"/>
      <c r="U18" s="58"/>
      <c r="V18" s="58"/>
      <c r="W18" s="58"/>
      <c r="X18" s="58"/>
    </row>
    <row r="19" spans="1:24" ht="18" customHeight="1" x14ac:dyDescent="0.3">
      <c r="A19" s="145" t="s">
        <v>81</v>
      </c>
      <c r="B19" s="145"/>
      <c r="C19" s="69">
        <f>C17-C18</f>
        <v>-22089.425800000012</v>
      </c>
      <c r="D19" s="145" t="s">
        <v>81</v>
      </c>
      <c r="E19" s="145"/>
      <c r="F19" s="68">
        <f>F17-F18</f>
        <v>67765.376599999974</v>
      </c>
      <c r="G19" s="145" t="s">
        <v>81</v>
      </c>
      <c r="H19" s="145"/>
      <c r="I19" s="69">
        <f>I17-I18</f>
        <v>-2377.2958000000071</v>
      </c>
      <c r="J19" s="145" t="s">
        <v>81</v>
      </c>
      <c r="K19" s="145"/>
      <c r="L19" s="68">
        <f>L17-L18</f>
        <v>48989.154200000004</v>
      </c>
      <c r="M19" s="145" t="s">
        <v>81</v>
      </c>
      <c r="N19" s="145"/>
      <c r="O19" s="68">
        <f>O17-O18</f>
        <v>18711.078200000004</v>
      </c>
      <c r="P19" s="58"/>
      <c r="Q19" s="58"/>
      <c r="R19" s="58"/>
      <c r="S19" s="58"/>
      <c r="T19" s="58"/>
      <c r="U19" s="58"/>
      <c r="V19" s="58"/>
      <c r="W19" s="58"/>
      <c r="X19" s="58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58"/>
      <c r="Q20" s="58"/>
      <c r="R20" s="58"/>
      <c r="S20" s="58"/>
      <c r="T20" s="58"/>
      <c r="U20" s="58"/>
      <c r="V20" s="58"/>
      <c r="W20" s="58"/>
      <c r="X20" s="58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58"/>
      <c r="Q21" s="58"/>
      <c r="R21" s="58"/>
      <c r="S21" s="58"/>
      <c r="T21" s="58"/>
      <c r="U21" s="58"/>
      <c r="V21" s="58"/>
      <c r="W21" s="58"/>
      <c r="X21" s="58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58"/>
      <c r="Q23" s="58"/>
      <c r="R23" s="58"/>
      <c r="S23" s="58"/>
      <c r="T23" s="58"/>
      <c r="U23" s="58"/>
      <c r="V23" s="58"/>
      <c r="W23" s="58"/>
      <c r="X23" s="58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58"/>
      <c r="Q24" s="58"/>
      <c r="R24" s="58"/>
      <c r="S24" s="58"/>
      <c r="T24" s="58"/>
      <c r="U24" s="58"/>
      <c r="V24" s="58"/>
      <c r="W24" s="58"/>
      <c r="X24" s="58"/>
    </row>
    <row r="25" spans="1:24" ht="18" customHeight="1" x14ac:dyDescent="0.25"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118" t="s">
        <v>111</v>
      </c>
      <c r="B26" s="118"/>
      <c r="C26" s="153" t="s">
        <v>92</v>
      </c>
      <c r="D26" s="153" t="s">
        <v>94</v>
      </c>
      <c r="E26" s="153" t="s">
        <v>96</v>
      </c>
      <c r="F26" s="153" t="s">
        <v>75</v>
      </c>
      <c r="G26" s="153" t="s">
        <v>99</v>
      </c>
      <c r="H26" s="153" t="s">
        <v>114</v>
      </c>
      <c r="I26" s="156" t="s">
        <v>101</v>
      </c>
      <c r="J26" s="153" t="s">
        <v>113</v>
      </c>
      <c r="K26" s="153" t="s">
        <v>89</v>
      </c>
      <c r="L26" s="153" t="s">
        <v>104</v>
      </c>
      <c r="M26" s="149" t="s">
        <v>115</v>
      </c>
      <c r="N26" s="149" t="s">
        <v>106</v>
      </c>
      <c r="O26" s="149" t="s">
        <v>116</v>
      </c>
      <c r="P26" s="149" t="s">
        <v>108</v>
      </c>
      <c r="Q26" s="151" t="s">
        <v>119</v>
      </c>
      <c r="R26" s="150" t="s">
        <v>117</v>
      </c>
    </row>
    <row r="27" spans="1:24" ht="21.75" customHeight="1" x14ac:dyDescent="0.25">
      <c r="A27" s="118"/>
      <c r="B27" s="118"/>
      <c r="C27" s="153"/>
      <c r="D27" s="153"/>
      <c r="E27" s="153"/>
      <c r="F27" s="153"/>
      <c r="G27" s="153"/>
      <c r="H27" s="153"/>
      <c r="I27" s="157"/>
      <c r="J27" s="153"/>
      <c r="K27" s="153"/>
      <c r="L27" s="153"/>
      <c r="M27" s="149"/>
      <c r="N27" s="149"/>
      <c r="O27" s="149"/>
      <c r="P27" s="149"/>
      <c r="Q27" s="152"/>
      <c r="R27" s="150"/>
    </row>
    <row r="28" spans="1:24" x14ac:dyDescent="0.25">
      <c r="A28" s="45" t="s">
        <v>83</v>
      </c>
      <c r="B28" t="s">
        <v>84</v>
      </c>
      <c r="C28" s="42"/>
      <c r="D28" s="42"/>
      <c r="E28" s="42"/>
      <c r="F28" s="49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24" x14ac:dyDescent="0.25">
      <c r="A29" s="43" t="s">
        <v>85</v>
      </c>
      <c r="B29" s="44">
        <v>154522.81000000003</v>
      </c>
      <c r="C29" s="42"/>
      <c r="D29" s="42"/>
      <c r="E29" s="42"/>
      <c r="F29" s="49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24" x14ac:dyDescent="0.25">
      <c r="A30" s="43" t="s">
        <v>86</v>
      </c>
      <c r="B30" s="44">
        <v>97529.14</v>
      </c>
      <c r="C30" s="42">
        <v>8</v>
      </c>
      <c r="D30" s="42">
        <v>8</v>
      </c>
      <c r="E30" s="42">
        <v>8</v>
      </c>
      <c r="F30" s="49">
        <v>8</v>
      </c>
      <c r="G30" s="42">
        <v>8</v>
      </c>
      <c r="H30" s="42">
        <v>8</v>
      </c>
      <c r="I30" s="42">
        <v>8</v>
      </c>
      <c r="J30" s="42">
        <v>8</v>
      </c>
      <c r="K30" s="42">
        <v>8</v>
      </c>
      <c r="L30" s="42">
        <v>10</v>
      </c>
      <c r="M30" s="42">
        <v>8</v>
      </c>
      <c r="N30" s="42">
        <v>1</v>
      </c>
      <c r="O30" s="42">
        <v>1</v>
      </c>
      <c r="P30" s="42"/>
      <c r="Q30" s="42">
        <v>8</v>
      </c>
      <c r="R30" s="42">
        <f>SUM(C30:Q30)</f>
        <v>100</v>
      </c>
      <c r="S30" s="44">
        <v>154522.81</v>
      </c>
    </row>
    <row r="31" spans="1:24" x14ac:dyDescent="0.25">
      <c r="A31" s="43" t="s">
        <v>75</v>
      </c>
      <c r="B31" s="44">
        <v>95074.560000000027</v>
      </c>
      <c r="C31" s="42">
        <v>100</v>
      </c>
      <c r="D31" s="42"/>
      <c r="E31" s="42"/>
      <c r="F31" s="49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f>SUM(C31:Q31)</f>
        <v>100</v>
      </c>
      <c r="S31" s="44">
        <v>97529.140000000058</v>
      </c>
    </row>
    <row r="32" spans="1:24" x14ac:dyDescent="0.25">
      <c r="A32" s="43" t="s">
        <v>87</v>
      </c>
      <c r="B32" s="44">
        <v>262511.88</v>
      </c>
      <c r="C32" s="42"/>
      <c r="D32" s="42"/>
      <c r="E32" s="42"/>
      <c r="F32" s="49">
        <v>100</v>
      </c>
      <c r="G32" s="42"/>
      <c r="H32" s="42"/>
      <c r="I32" s="42"/>
      <c r="J32" s="42"/>
      <c r="K32" s="42"/>
      <c r="L32" s="54"/>
      <c r="M32" s="42"/>
      <c r="N32" s="42"/>
      <c r="O32" s="42"/>
      <c r="P32" s="42"/>
      <c r="Q32" s="42"/>
      <c r="R32" s="42">
        <f t="shared" ref="R32:R36" si="0">SUM(C32:Q32)</f>
        <v>100</v>
      </c>
      <c r="S32" s="44">
        <v>95074.559999999998</v>
      </c>
    </row>
    <row r="33" spans="1:19" x14ac:dyDescent="0.25">
      <c r="A33" s="43" t="s">
        <v>88</v>
      </c>
      <c r="B33" s="44">
        <v>90435.87000000001</v>
      </c>
      <c r="C33" s="42"/>
      <c r="D33" s="42">
        <v>10</v>
      </c>
      <c r="E33" s="42"/>
      <c r="F33" s="49"/>
      <c r="G33" s="42">
        <v>10</v>
      </c>
      <c r="H33" s="42">
        <v>12</v>
      </c>
      <c r="I33" s="42">
        <v>10</v>
      </c>
      <c r="J33" s="42">
        <v>10</v>
      </c>
      <c r="K33" s="42">
        <v>10</v>
      </c>
      <c r="L33" s="42">
        <v>10</v>
      </c>
      <c r="M33" s="42">
        <v>8</v>
      </c>
      <c r="N33" s="42">
        <v>1</v>
      </c>
      <c r="O33" s="42">
        <v>1</v>
      </c>
      <c r="P33" s="42">
        <v>8</v>
      </c>
      <c r="Q33" s="42">
        <v>10</v>
      </c>
      <c r="R33" s="42">
        <f t="shared" si="0"/>
        <v>100</v>
      </c>
      <c r="S33" s="44">
        <v>262511.88000000006</v>
      </c>
    </row>
    <row r="34" spans="1:19" x14ac:dyDescent="0.25">
      <c r="A34" s="43" t="s">
        <v>89</v>
      </c>
      <c r="B34" s="44">
        <v>99833.220000000016</v>
      </c>
      <c r="C34" s="42"/>
      <c r="D34" s="42"/>
      <c r="E34" s="42"/>
      <c r="F34" s="49"/>
      <c r="G34" s="42"/>
      <c r="H34" s="42"/>
      <c r="I34" s="42"/>
      <c r="J34" s="42"/>
      <c r="K34" s="42"/>
      <c r="L34" s="42">
        <v>100</v>
      </c>
      <c r="M34" s="42"/>
      <c r="N34" s="42"/>
      <c r="O34" s="42"/>
      <c r="P34" s="42"/>
      <c r="Q34" s="42"/>
      <c r="R34" s="42">
        <f t="shared" si="0"/>
        <v>100</v>
      </c>
      <c r="S34" s="44">
        <v>90435.87</v>
      </c>
    </row>
    <row r="35" spans="1:19" x14ac:dyDescent="0.25">
      <c r="A35" s="43" t="s">
        <v>90</v>
      </c>
      <c r="B35" s="44">
        <v>211689.22999999995</v>
      </c>
      <c r="C35" s="42"/>
      <c r="D35" s="42"/>
      <c r="E35" s="42"/>
      <c r="F35" s="49"/>
      <c r="G35" s="42"/>
      <c r="H35" s="42"/>
      <c r="I35" s="42"/>
      <c r="J35" s="42"/>
      <c r="K35" s="42">
        <v>100</v>
      </c>
      <c r="L35" s="42"/>
      <c r="M35" s="42"/>
      <c r="N35" s="42"/>
      <c r="O35" s="42"/>
      <c r="P35" s="42"/>
      <c r="Q35" s="42"/>
      <c r="R35" s="42">
        <f t="shared" si="0"/>
        <v>100</v>
      </c>
      <c r="S35" s="44">
        <v>99833.220000000016</v>
      </c>
    </row>
    <row r="36" spans="1:19" x14ac:dyDescent="0.25">
      <c r="A36" s="50" t="s">
        <v>91</v>
      </c>
      <c r="B36" s="51">
        <v>1011596.71</v>
      </c>
      <c r="C36" s="42"/>
      <c r="D36" s="42">
        <v>10</v>
      </c>
      <c r="E36" s="42">
        <v>8</v>
      </c>
      <c r="F36" s="49"/>
      <c r="G36" s="42">
        <v>10</v>
      </c>
      <c r="H36" s="42">
        <v>10</v>
      </c>
      <c r="I36" s="42">
        <v>10</v>
      </c>
      <c r="J36" s="42">
        <v>10</v>
      </c>
      <c r="K36" s="42">
        <v>10</v>
      </c>
      <c r="L36" s="42">
        <v>10</v>
      </c>
      <c r="M36" s="42">
        <v>10</v>
      </c>
      <c r="N36" s="42">
        <v>1</v>
      </c>
      <c r="O36" s="42">
        <v>1</v>
      </c>
      <c r="P36" s="42"/>
      <c r="Q36" s="42">
        <v>10</v>
      </c>
      <c r="R36" s="42">
        <f t="shared" si="0"/>
        <v>100</v>
      </c>
      <c r="S36" s="44">
        <v>211689.23000000004</v>
      </c>
    </row>
    <row r="37" spans="1:19" x14ac:dyDescent="0.25"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 t="shared" ref="C39:Q39" si="1">C30/100*$S30</f>
        <v>12361.8248</v>
      </c>
      <c r="D39" s="38">
        <f t="shared" si="1"/>
        <v>12361.8248</v>
      </c>
      <c r="E39" s="38">
        <f t="shared" si="1"/>
        <v>12361.8248</v>
      </c>
      <c r="F39" s="38">
        <f t="shared" si="1"/>
        <v>12361.8248</v>
      </c>
      <c r="G39" s="38">
        <f t="shared" si="1"/>
        <v>12361.8248</v>
      </c>
      <c r="H39" s="38">
        <f t="shared" si="1"/>
        <v>12361.8248</v>
      </c>
      <c r="I39" s="38">
        <f t="shared" si="1"/>
        <v>12361.8248</v>
      </c>
      <c r="J39" s="38">
        <f t="shared" si="1"/>
        <v>12361.8248</v>
      </c>
      <c r="K39" s="38">
        <f t="shared" si="1"/>
        <v>12361.8248</v>
      </c>
      <c r="L39" s="38">
        <f t="shared" si="1"/>
        <v>15452.281000000001</v>
      </c>
      <c r="M39" s="38">
        <f t="shared" si="1"/>
        <v>12361.8248</v>
      </c>
      <c r="N39" s="38">
        <f t="shared" si="1"/>
        <v>1545.2281</v>
      </c>
      <c r="O39" s="38">
        <f t="shared" si="1"/>
        <v>1545.2281</v>
      </c>
      <c r="P39" s="38">
        <f t="shared" si="1"/>
        <v>0</v>
      </c>
      <c r="Q39" s="38">
        <f t="shared" si="1"/>
        <v>12361.8248</v>
      </c>
    </row>
    <row r="40" spans="1:19" x14ac:dyDescent="0.25">
      <c r="A40" s="43" t="s">
        <v>86</v>
      </c>
      <c r="C40" s="38">
        <f>C31/100*S31</f>
        <v>97529.140000000058</v>
      </c>
      <c r="D40" s="38">
        <f t="shared" ref="D40:Q40" si="2">D31/100*$S$31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 t="shared" ref="C41:Q41" si="3">C32/100*$S$32</f>
        <v>0</v>
      </c>
      <c r="D41" s="38">
        <f t="shared" si="3"/>
        <v>0</v>
      </c>
      <c r="E41" s="38">
        <f t="shared" si="3"/>
        <v>0</v>
      </c>
      <c r="F41" s="38">
        <f t="shared" si="3"/>
        <v>95074.559999999998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 t="shared" ref="C42:Q42" si="4">C33/100*$S$33</f>
        <v>0</v>
      </c>
      <c r="D42" s="38">
        <f t="shared" si="4"/>
        <v>26251.188000000009</v>
      </c>
      <c r="E42" s="38">
        <f t="shared" si="4"/>
        <v>0</v>
      </c>
      <c r="F42" s="38">
        <f t="shared" si="4"/>
        <v>0</v>
      </c>
      <c r="G42" s="38">
        <f t="shared" si="4"/>
        <v>26251.188000000009</v>
      </c>
      <c r="H42" s="38">
        <f t="shared" si="4"/>
        <v>31501.425600000006</v>
      </c>
      <c r="I42" s="38">
        <f t="shared" si="4"/>
        <v>26251.188000000009</v>
      </c>
      <c r="J42" s="38">
        <f t="shared" si="4"/>
        <v>26251.188000000009</v>
      </c>
      <c r="K42" s="38">
        <f t="shared" si="4"/>
        <v>26251.188000000009</v>
      </c>
      <c r="L42" s="38">
        <f t="shared" si="4"/>
        <v>26251.188000000009</v>
      </c>
      <c r="M42" s="38">
        <f t="shared" si="4"/>
        <v>21000.950400000005</v>
      </c>
      <c r="N42" s="38">
        <f t="shared" si="4"/>
        <v>2625.1188000000006</v>
      </c>
      <c r="O42" s="38">
        <f t="shared" si="4"/>
        <v>2625.1188000000006</v>
      </c>
      <c r="P42" s="38">
        <f t="shared" si="4"/>
        <v>21000.950400000005</v>
      </c>
      <c r="Q42" s="38">
        <f t="shared" si="4"/>
        <v>26251.188000000009</v>
      </c>
    </row>
    <row r="43" spans="1:19" x14ac:dyDescent="0.25">
      <c r="A43" s="43" t="s">
        <v>88</v>
      </c>
      <c r="C43" s="38">
        <f t="shared" ref="C43:Q43" si="5">C34/100*$S34</f>
        <v>0</v>
      </c>
      <c r="D43" s="38">
        <f t="shared" si="5"/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90435.87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 t="shared" ref="C44:Q44" si="6">C35/100*$S35</f>
        <v>0</v>
      </c>
      <c r="D44" s="38">
        <f t="shared" si="6"/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99833.220000000016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 t="shared" ref="C45:Q45" si="7">C36/100*$S36</f>
        <v>0</v>
      </c>
      <c r="D45" s="38">
        <f t="shared" si="7"/>
        <v>21168.923000000006</v>
      </c>
      <c r="E45" s="38">
        <f t="shared" si="7"/>
        <v>16935.138400000003</v>
      </c>
      <c r="F45" s="38">
        <f t="shared" si="7"/>
        <v>0</v>
      </c>
      <c r="G45" s="38">
        <f t="shared" si="7"/>
        <v>21168.923000000006</v>
      </c>
      <c r="H45" s="38">
        <f t="shared" si="7"/>
        <v>21168.923000000006</v>
      </c>
      <c r="I45" s="38">
        <f t="shared" si="7"/>
        <v>21168.923000000006</v>
      </c>
      <c r="J45" s="38">
        <f t="shared" si="7"/>
        <v>21168.923000000006</v>
      </c>
      <c r="K45" s="38">
        <f t="shared" si="7"/>
        <v>21168.923000000006</v>
      </c>
      <c r="L45" s="38">
        <f t="shared" si="7"/>
        <v>21168.923000000006</v>
      </c>
      <c r="M45" s="38">
        <f t="shared" si="7"/>
        <v>21168.923000000006</v>
      </c>
      <c r="N45" s="38">
        <f t="shared" si="7"/>
        <v>2116.8923000000004</v>
      </c>
      <c r="O45" s="38">
        <f t="shared" si="7"/>
        <v>2116.8923000000004</v>
      </c>
      <c r="P45" s="38">
        <f t="shared" si="7"/>
        <v>0</v>
      </c>
      <c r="Q45" s="38">
        <f t="shared" si="7"/>
        <v>21168.923000000006</v>
      </c>
    </row>
    <row r="46" spans="1:19" ht="25.5" customHeight="1" x14ac:dyDescent="0.25">
      <c r="A46" s="55" t="s">
        <v>118</v>
      </c>
      <c r="B46" s="56"/>
      <c r="C46" s="57">
        <f>SUM(C39:C45)</f>
        <v>109890.96480000006</v>
      </c>
      <c r="D46" s="57">
        <f t="shared" ref="D46:O46" si="8">SUM(D39:D45)</f>
        <v>59781.935800000021</v>
      </c>
      <c r="E46" s="57">
        <f t="shared" si="8"/>
        <v>29296.963200000006</v>
      </c>
      <c r="F46" s="57">
        <f t="shared" si="8"/>
        <v>107436.3848</v>
      </c>
      <c r="G46" s="57">
        <f t="shared" si="8"/>
        <v>59781.935800000021</v>
      </c>
      <c r="H46" s="57">
        <f t="shared" si="8"/>
        <v>65032.173400000014</v>
      </c>
      <c r="I46" s="57">
        <f t="shared" si="8"/>
        <v>59781.935800000021</v>
      </c>
      <c r="J46" s="57">
        <f t="shared" si="8"/>
        <v>59781.935800000021</v>
      </c>
      <c r="K46" s="57">
        <f t="shared" si="8"/>
        <v>159615.15580000004</v>
      </c>
      <c r="L46" s="57">
        <f t="shared" si="8"/>
        <v>153308.26200000002</v>
      </c>
      <c r="M46" s="57">
        <f t="shared" si="8"/>
        <v>54531.698200000013</v>
      </c>
      <c r="N46" s="57">
        <f t="shared" si="8"/>
        <v>6287.2392000000009</v>
      </c>
      <c r="O46" s="57">
        <f t="shared" si="8"/>
        <v>6287.2392000000009</v>
      </c>
      <c r="P46" s="57">
        <f>SUM(P39:P45)</f>
        <v>21000.950400000005</v>
      </c>
      <c r="Q46" s="57">
        <f>SUM(Q39:Q45)</f>
        <v>59781.935800000021</v>
      </c>
    </row>
    <row r="47" spans="1:19" ht="21" customHeight="1" x14ac:dyDescent="0.25">
      <c r="A47" s="154"/>
      <c r="B47" s="154"/>
      <c r="C47" s="154"/>
      <c r="D47" s="155"/>
      <c r="E47" s="155"/>
      <c r="F47" s="155"/>
      <c r="G47" s="155"/>
      <c r="H47" s="155"/>
      <c r="I47" s="155"/>
    </row>
    <row r="48" spans="1:19" x14ac:dyDescent="0.25">
      <c r="A48" s="45" t="s">
        <v>83</v>
      </c>
      <c r="B48" t="s">
        <v>109</v>
      </c>
      <c r="C48" t="s">
        <v>110</v>
      </c>
    </row>
    <row r="49" spans="1:11" x14ac:dyDescent="0.25">
      <c r="A49" s="43" t="s">
        <v>92</v>
      </c>
      <c r="B49" s="44">
        <v>383514.01</v>
      </c>
      <c r="C49" s="44">
        <v>515497.13</v>
      </c>
    </row>
    <row r="50" spans="1:11" x14ac:dyDescent="0.25">
      <c r="A50" s="43" t="s">
        <v>93</v>
      </c>
      <c r="B50" s="44">
        <v>157088.06</v>
      </c>
      <c r="C50" s="44">
        <v>265859.15000000002</v>
      </c>
      <c r="E50" s="142" t="s">
        <v>112</v>
      </c>
      <c r="F50" s="142"/>
      <c r="G50" s="142"/>
    </row>
    <row r="51" spans="1:11" x14ac:dyDescent="0.25">
      <c r="A51" s="43" t="s">
        <v>94</v>
      </c>
      <c r="B51" s="44">
        <v>157365.29</v>
      </c>
      <c r="C51" s="44">
        <v>208275.08</v>
      </c>
      <c r="E51" s="142"/>
      <c r="F51" s="142"/>
      <c r="G51" s="142"/>
    </row>
    <row r="52" spans="1:11" x14ac:dyDescent="0.25">
      <c r="A52" s="43" t="s">
        <v>95</v>
      </c>
      <c r="B52" s="44">
        <v>0</v>
      </c>
      <c r="C52" s="44">
        <v>0</v>
      </c>
      <c r="E52" s="143"/>
      <c r="F52" s="143"/>
      <c r="G52" s="143"/>
    </row>
    <row r="53" spans="1:11" x14ac:dyDescent="0.25">
      <c r="A53" s="43" t="s">
        <v>96</v>
      </c>
      <c r="B53" s="44">
        <v>3225.13</v>
      </c>
      <c r="C53" s="44">
        <v>5708.81</v>
      </c>
      <c r="E53" s="144" t="s">
        <v>77</v>
      </c>
      <c r="F53" s="144"/>
      <c r="G53" s="48">
        <v>4803300.51</v>
      </c>
    </row>
    <row r="54" spans="1:11" x14ac:dyDescent="0.25">
      <c r="A54" s="43" t="s">
        <v>97</v>
      </c>
      <c r="B54" s="44">
        <v>582486.59</v>
      </c>
      <c r="C54" s="44">
        <v>744064.75</v>
      </c>
      <c r="E54" s="144" t="s">
        <v>78</v>
      </c>
      <c r="F54" s="144"/>
      <c r="G54" s="48">
        <v>3488402.46</v>
      </c>
    </row>
    <row r="55" spans="1:11" x14ac:dyDescent="0.25">
      <c r="A55" s="43" t="s">
        <v>98</v>
      </c>
      <c r="B55" s="44">
        <v>0</v>
      </c>
      <c r="C55" s="44">
        <v>0</v>
      </c>
      <c r="E55" s="144" t="s">
        <v>79</v>
      </c>
      <c r="F55" s="144"/>
      <c r="G55" s="38">
        <f>G53-G54</f>
        <v>1314898.0499999998</v>
      </c>
    </row>
    <row r="56" spans="1:11" ht="15" customHeight="1" x14ac:dyDescent="0.25">
      <c r="A56" s="43" t="s">
        <v>99</v>
      </c>
      <c r="B56" s="44">
        <v>195512.58</v>
      </c>
      <c r="C56" s="44">
        <v>274005.59000000003</v>
      </c>
      <c r="E56" s="134" t="s">
        <v>80</v>
      </c>
      <c r="F56" s="134"/>
      <c r="G56" s="38" t="e">
        <f>GETPIVOTDATA("Valor",$A$28,"Centro Custo","")</f>
        <v>#REF!</v>
      </c>
    </row>
    <row r="57" spans="1:11" ht="15" customHeight="1" x14ac:dyDescent="0.3">
      <c r="A57" s="43" t="s">
        <v>100</v>
      </c>
      <c r="B57" s="44">
        <v>355400.3</v>
      </c>
      <c r="C57" s="44">
        <v>488197.85</v>
      </c>
      <c r="D57" s="40"/>
      <c r="E57" s="135" t="s">
        <v>81</v>
      </c>
      <c r="F57" s="135"/>
      <c r="G57" s="39" t="e">
        <f>G55-G56</f>
        <v>#REF!</v>
      </c>
      <c r="J57" s="40"/>
      <c r="K57" s="40"/>
    </row>
    <row r="58" spans="1:11" ht="15" customHeight="1" x14ac:dyDescent="0.25">
      <c r="A58" s="43" t="s">
        <v>101</v>
      </c>
      <c r="B58" s="44">
        <v>167236.16</v>
      </c>
      <c r="C58" s="44">
        <v>224640.79</v>
      </c>
      <c r="D58" s="40"/>
      <c r="E58" s="136" t="s">
        <v>82</v>
      </c>
      <c r="F58" s="136"/>
      <c r="G58" s="139"/>
      <c r="J58" s="40"/>
      <c r="K58" s="40"/>
    </row>
    <row r="59" spans="1:11" ht="12.75" customHeight="1" x14ac:dyDescent="0.25">
      <c r="A59" s="43" t="s">
        <v>102</v>
      </c>
      <c r="B59" s="44">
        <v>337876.01</v>
      </c>
      <c r="C59" s="44">
        <v>375568.51</v>
      </c>
      <c r="E59" s="137"/>
      <c r="F59" s="137"/>
      <c r="G59" s="140"/>
      <c r="J59" s="40"/>
      <c r="K59" s="40"/>
    </row>
    <row r="60" spans="1:11" ht="17.25" customHeight="1" x14ac:dyDescent="0.25">
      <c r="A60" s="43" t="s">
        <v>103</v>
      </c>
      <c r="B60" s="44">
        <v>169796.06</v>
      </c>
      <c r="C60" s="44">
        <v>310974.69</v>
      </c>
      <c r="E60" s="138"/>
      <c r="F60" s="138"/>
      <c r="G60" s="141"/>
      <c r="J60" s="40"/>
      <c r="K60" s="40"/>
    </row>
    <row r="61" spans="1:11" x14ac:dyDescent="0.25">
      <c r="A61" s="43" t="s">
        <v>104</v>
      </c>
      <c r="B61" s="44">
        <v>648565.17000000004</v>
      </c>
      <c r="C61" s="44">
        <v>892402.95</v>
      </c>
    </row>
    <row r="62" spans="1:11" x14ac:dyDescent="0.25">
      <c r="A62" s="43" t="s">
        <v>105</v>
      </c>
      <c r="B62" s="44">
        <v>272907.24</v>
      </c>
      <c r="C62" s="44">
        <v>398907.71</v>
      </c>
    </row>
    <row r="63" spans="1:11" x14ac:dyDescent="0.25">
      <c r="A63" s="43" t="s">
        <v>106</v>
      </c>
      <c r="B63" s="44">
        <v>0</v>
      </c>
      <c r="C63" s="44">
        <v>249.5</v>
      </c>
    </row>
    <row r="64" spans="1:11" x14ac:dyDescent="0.25">
      <c r="A64" s="43" t="s">
        <v>107</v>
      </c>
      <c r="B64" s="44">
        <v>0</v>
      </c>
      <c r="C64" s="44">
        <v>8948.2999999999993</v>
      </c>
    </row>
    <row r="65" spans="1:3" x14ac:dyDescent="0.25">
      <c r="A65" s="43" t="s">
        <v>108</v>
      </c>
      <c r="B65" s="44">
        <v>57429.86</v>
      </c>
      <c r="C65" s="44">
        <v>89999.7</v>
      </c>
    </row>
    <row r="66" spans="1:3" x14ac:dyDescent="0.25">
      <c r="A66" s="47" t="s">
        <v>91</v>
      </c>
      <c r="B66" s="44">
        <v>3488402.4599999995</v>
      </c>
      <c r="C66" s="44">
        <v>4803300.51</v>
      </c>
    </row>
    <row r="84" spans="4:11" ht="17.25" customHeight="1" x14ac:dyDescent="0.25">
      <c r="D84" s="40"/>
      <c r="E84" s="40"/>
      <c r="J84" s="40"/>
      <c r="K84" s="40"/>
    </row>
  </sheetData>
  <mergeCells count="84">
    <mergeCell ref="A1:C1"/>
    <mergeCell ref="A5:B5"/>
    <mergeCell ref="D1:I1"/>
    <mergeCell ref="D5:E5"/>
    <mergeCell ref="D6:E6"/>
    <mergeCell ref="D7:E7"/>
    <mergeCell ref="D8:E8"/>
    <mergeCell ref="D9:E9"/>
    <mergeCell ref="A2:C4"/>
    <mergeCell ref="D2:F4"/>
    <mergeCell ref="A26:B27"/>
    <mergeCell ref="A47:C47"/>
    <mergeCell ref="D47:I47"/>
    <mergeCell ref="G2:I4"/>
    <mergeCell ref="J2:L4"/>
    <mergeCell ref="C26:C27"/>
    <mergeCell ref="D26:D27"/>
    <mergeCell ref="E26:E27"/>
    <mergeCell ref="F26:F27"/>
    <mergeCell ref="G26:G27"/>
    <mergeCell ref="H26:H27"/>
    <mergeCell ref="I26:I27"/>
    <mergeCell ref="A6:B6"/>
    <mergeCell ref="A7:B7"/>
    <mergeCell ref="A8:B8"/>
    <mergeCell ref="A9:B9"/>
    <mergeCell ref="G8:H8"/>
    <mergeCell ref="J8:K8"/>
    <mergeCell ref="G9:H9"/>
    <mergeCell ref="J9:K9"/>
    <mergeCell ref="G5:H5"/>
    <mergeCell ref="J5:K5"/>
    <mergeCell ref="G6:H6"/>
    <mergeCell ref="J6:K6"/>
    <mergeCell ref="G7:H7"/>
    <mergeCell ref="J7:K7"/>
    <mergeCell ref="O26:O27"/>
    <mergeCell ref="P26:P27"/>
    <mergeCell ref="R26:R27"/>
    <mergeCell ref="Q26:Q27"/>
    <mergeCell ref="J26:J27"/>
    <mergeCell ref="K26:K27"/>
    <mergeCell ref="L26:L27"/>
    <mergeCell ref="M26:M27"/>
    <mergeCell ref="N26:N27"/>
    <mergeCell ref="A18:B18"/>
    <mergeCell ref="D18:E18"/>
    <mergeCell ref="A19:B19"/>
    <mergeCell ref="D19:E19"/>
    <mergeCell ref="A12:C14"/>
    <mergeCell ref="D12:F14"/>
    <mergeCell ref="A15:B15"/>
    <mergeCell ref="D15:E15"/>
    <mergeCell ref="A16:B16"/>
    <mergeCell ref="D16:E16"/>
    <mergeCell ref="G12:I14"/>
    <mergeCell ref="J12:L14"/>
    <mergeCell ref="A10:X10"/>
    <mergeCell ref="A17:B17"/>
    <mergeCell ref="D17:E17"/>
    <mergeCell ref="G18:H18"/>
    <mergeCell ref="J18:K18"/>
    <mergeCell ref="G19:H19"/>
    <mergeCell ref="J19:K19"/>
    <mergeCell ref="G15:H15"/>
    <mergeCell ref="J15:K15"/>
    <mergeCell ref="G16:H16"/>
    <mergeCell ref="J16:K16"/>
    <mergeCell ref="G17:H17"/>
    <mergeCell ref="J17:K17"/>
    <mergeCell ref="M19:N19"/>
    <mergeCell ref="M12:O14"/>
    <mergeCell ref="M15:N15"/>
    <mergeCell ref="M16:N16"/>
    <mergeCell ref="M17:N17"/>
    <mergeCell ref="M18:N18"/>
    <mergeCell ref="E56:F56"/>
    <mergeCell ref="E57:F57"/>
    <mergeCell ref="E58:F60"/>
    <mergeCell ref="G58:G60"/>
    <mergeCell ref="E50:G52"/>
    <mergeCell ref="E53:F53"/>
    <mergeCell ref="E54:F54"/>
    <mergeCell ref="E55:F55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3"/>
  <ignoredErrors>
    <ignoredError sqref="C8 L18 I18 F18 C18 F8 I8 L8 O18 G56" formula="1"/>
  </ignoredError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zoomScale="70" zoomScaleNormal="70" workbookViewId="0">
      <selection activeCell="A2" sqref="A2:O20"/>
    </sheetView>
  </sheetViews>
  <sheetFormatPr defaultRowHeight="15" x14ac:dyDescent="0.25"/>
  <cols>
    <col min="1" max="1" width="36.140625" customWidth="1"/>
    <col min="2" max="2" width="21.140625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18.71093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5" ht="74.25" customHeight="1" x14ac:dyDescent="0.25">
      <c r="A1" s="154"/>
      <c r="B1" s="154"/>
      <c r="C1" s="154"/>
      <c r="D1" s="155" t="s">
        <v>76</v>
      </c>
      <c r="E1" s="155"/>
      <c r="F1" s="155"/>
      <c r="G1" s="155"/>
      <c r="H1" s="155"/>
      <c r="I1" s="155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x14ac:dyDescent="0.25">
      <c r="A2" s="146" t="s">
        <v>74</v>
      </c>
      <c r="B2" s="146"/>
      <c r="C2" s="146"/>
      <c r="D2" s="146" t="s">
        <v>75</v>
      </c>
      <c r="E2" s="146"/>
      <c r="F2" s="146"/>
      <c r="G2" s="146" t="s">
        <v>89</v>
      </c>
      <c r="H2" s="146"/>
      <c r="I2" s="146"/>
      <c r="J2" s="146" t="s">
        <v>104</v>
      </c>
      <c r="K2" s="146"/>
      <c r="L2" s="146"/>
    </row>
    <row r="3" spans="1:25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4" spans="1:25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25" x14ac:dyDescent="0.25">
      <c r="A5" s="144" t="s">
        <v>77</v>
      </c>
      <c r="B5" s="144"/>
      <c r="C5" s="48">
        <v>506915.26</v>
      </c>
      <c r="D5" s="144" t="s">
        <v>77</v>
      </c>
      <c r="E5" s="144"/>
      <c r="F5" s="48">
        <v>675364.89</v>
      </c>
      <c r="G5" s="144" t="s">
        <v>77</v>
      </c>
      <c r="H5" s="144"/>
      <c r="I5" s="48">
        <v>301716.25</v>
      </c>
      <c r="J5" s="144" t="s">
        <v>77</v>
      </c>
      <c r="K5" s="144"/>
      <c r="L5" s="48">
        <v>852193.64</v>
      </c>
    </row>
    <row r="6" spans="1:25" x14ac:dyDescent="0.25">
      <c r="A6" s="144" t="s">
        <v>78</v>
      </c>
      <c r="B6" s="144"/>
      <c r="C6" s="48">
        <v>373106.56199999998</v>
      </c>
      <c r="D6" s="144" t="s">
        <v>78</v>
      </c>
      <c r="E6" s="144"/>
      <c r="F6" s="48">
        <v>514430.10700000002</v>
      </c>
      <c r="G6" s="144" t="s">
        <v>78</v>
      </c>
      <c r="H6" s="144"/>
      <c r="I6" s="48">
        <v>165064.03099999999</v>
      </c>
      <c r="J6" s="144" t="s">
        <v>78</v>
      </c>
      <c r="K6" s="144"/>
      <c r="L6" s="48">
        <v>617017.44900000002</v>
      </c>
    </row>
    <row r="7" spans="1:25" x14ac:dyDescent="0.25">
      <c r="A7" s="144" t="s">
        <v>79</v>
      </c>
      <c r="B7" s="144"/>
      <c r="C7" s="38">
        <f>C5-C6</f>
        <v>133808.69800000003</v>
      </c>
      <c r="D7" s="144" t="s">
        <v>79</v>
      </c>
      <c r="E7" s="144"/>
      <c r="F7" s="38">
        <f>F5-F6</f>
        <v>160934.783</v>
      </c>
      <c r="G7" s="144" t="s">
        <v>79</v>
      </c>
      <c r="H7" s="144"/>
      <c r="I7" s="38">
        <f>I5-I6</f>
        <v>136652.21900000001</v>
      </c>
      <c r="J7" s="144" t="s">
        <v>79</v>
      </c>
      <c r="K7" s="144"/>
      <c r="L7" s="38">
        <f>L5-L6</f>
        <v>235176.19099999999</v>
      </c>
    </row>
    <row r="8" spans="1:25" x14ac:dyDescent="0.25">
      <c r="A8" s="134" t="s">
        <v>80</v>
      </c>
      <c r="B8" s="134"/>
      <c r="C8" s="65">
        <f>C46</f>
        <v>104881.77639999996</v>
      </c>
      <c r="D8" s="134" t="s">
        <v>80</v>
      </c>
      <c r="E8" s="134"/>
      <c r="F8" s="70">
        <f>F46</f>
        <v>105889.60159999992</v>
      </c>
      <c r="G8" s="134" t="s">
        <v>80</v>
      </c>
      <c r="H8" s="134"/>
      <c r="I8" s="65">
        <f>K46</f>
        <v>123436.23959999997</v>
      </c>
      <c r="J8" s="134" t="s">
        <v>80</v>
      </c>
      <c r="K8" s="134"/>
      <c r="L8" s="70">
        <f>L46</f>
        <v>158098.28659999993</v>
      </c>
    </row>
    <row r="9" spans="1:25" ht="18.75" x14ac:dyDescent="0.3">
      <c r="A9" s="145" t="s">
        <v>81</v>
      </c>
      <c r="B9" s="145"/>
      <c r="C9" s="68">
        <f>C7-C8</f>
        <v>28926.921600000074</v>
      </c>
      <c r="D9" s="145" t="s">
        <v>81</v>
      </c>
      <c r="E9" s="145"/>
      <c r="F9" s="68">
        <f>F7-F8</f>
        <v>55045.181400000074</v>
      </c>
      <c r="G9" s="145" t="s">
        <v>81</v>
      </c>
      <c r="H9" s="145"/>
      <c r="I9" s="68">
        <f>I7-I8</f>
        <v>13215.97940000004</v>
      </c>
      <c r="J9" s="145" t="s">
        <v>81</v>
      </c>
      <c r="K9" s="145"/>
      <c r="L9" s="68">
        <f>L7-L8</f>
        <v>77077.904400000058</v>
      </c>
    </row>
    <row r="10" spans="1:25" ht="18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5" ht="18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ht="18" customHeight="1" x14ac:dyDescent="0.25">
      <c r="A12" s="146" t="s">
        <v>102</v>
      </c>
      <c r="B12" s="146"/>
      <c r="C12" s="146"/>
      <c r="D12" s="146" t="s">
        <v>100</v>
      </c>
      <c r="E12" s="146"/>
      <c r="F12" s="146"/>
      <c r="G12" s="146" t="s">
        <v>101</v>
      </c>
      <c r="H12" s="146"/>
      <c r="I12" s="146"/>
      <c r="J12" s="146" t="s">
        <v>119</v>
      </c>
      <c r="K12" s="146"/>
      <c r="L12" s="146"/>
      <c r="M12" s="146" t="s">
        <v>99</v>
      </c>
      <c r="N12" s="146"/>
      <c r="O12" s="146"/>
      <c r="P12" s="60"/>
      <c r="Q12" s="60"/>
      <c r="R12" s="60"/>
      <c r="S12" s="60"/>
      <c r="T12" s="60"/>
      <c r="U12" s="60"/>
      <c r="V12" s="60"/>
      <c r="W12" s="60"/>
      <c r="X12" s="60"/>
    </row>
    <row r="13" spans="1:25" ht="18" customHeight="1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60"/>
      <c r="Q13" s="60"/>
      <c r="R13" s="60"/>
      <c r="S13" s="60"/>
      <c r="T13" s="60"/>
      <c r="U13" s="60"/>
      <c r="V13" s="60"/>
      <c r="W13" s="60"/>
      <c r="X13" s="60"/>
    </row>
    <row r="14" spans="1:25" ht="18" customHeight="1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60"/>
      <c r="Q14" s="60"/>
      <c r="R14" s="60"/>
      <c r="S14" s="60"/>
      <c r="T14" s="60"/>
      <c r="U14" s="60"/>
      <c r="V14" s="60"/>
      <c r="W14" s="60"/>
      <c r="X14" s="60"/>
    </row>
    <row r="15" spans="1:25" ht="18" customHeight="1" x14ac:dyDescent="0.25">
      <c r="A15" s="144" t="s">
        <v>77</v>
      </c>
      <c r="B15" s="144"/>
      <c r="C15" s="48">
        <v>273795.55</v>
      </c>
      <c r="D15" s="144" t="s">
        <v>77</v>
      </c>
      <c r="E15" s="144"/>
      <c r="F15" s="48">
        <v>476700.04</v>
      </c>
      <c r="G15" s="144" t="s">
        <v>77</v>
      </c>
      <c r="H15" s="144"/>
      <c r="I15" s="48">
        <v>204104.65</v>
      </c>
      <c r="J15" s="144" t="s">
        <v>77</v>
      </c>
      <c r="K15" s="144"/>
      <c r="L15" s="48">
        <v>234301.63</v>
      </c>
      <c r="M15" s="144" t="s">
        <v>77</v>
      </c>
      <c r="N15" s="144"/>
      <c r="O15" s="48">
        <v>252346.74</v>
      </c>
      <c r="P15" s="60"/>
      <c r="Q15" s="60"/>
      <c r="R15" s="60"/>
      <c r="S15" s="60"/>
      <c r="T15" s="60"/>
      <c r="U15" s="60"/>
      <c r="V15" s="60"/>
      <c r="W15" s="60"/>
      <c r="X15" s="60"/>
    </row>
    <row r="16" spans="1:25" ht="18" customHeight="1" x14ac:dyDescent="0.25">
      <c r="A16" s="144" t="s">
        <v>78</v>
      </c>
      <c r="B16" s="144"/>
      <c r="C16" s="48">
        <v>236472.17499999999</v>
      </c>
      <c r="D16" s="144" t="s">
        <v>78</v>
      </c>
      <c r="E16" s="144"/>
      <c r="F16" s="48">
        <v>346950.44199999998</v>
      </c>
      <c r="G16" s="144" t="s">
        <v>78</v>
      </c>
      <c r="H16" s="144"/>
      <c r="I16" s="48">
        <v>150172.68700000001</v>
      </c>
      <c r="J16" s="144" t="s">
        <v>78</v>
      </c>
      <c r="K16" s="144"/>
      <c r="L16" s="48">
        <v>135746.33199999999</v>
      </c>
      <c r="M16" s="144" t="s">
        <v>78</v>
      </c>
      <c r="N16" s="144"/>
      <c r="O16" s="48">
        <v>181185.652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24" ht="18" customHeight="1" x14ac:dyDescent="0.25">
      <c r="A17" s="144" t="s">
        <v>79</v>
      </c>
      <c r="B17" s="144"/>
      <c r="C17" s="38">
        <f>C15-C16</f>
        <v>37323.375</v>
      </c>
      <c r="D17" s="144" t="s">
        <v>79</v>
      </c>
      <c r="E17" s="144"/>
      <c r="F17" s="38">
        <f>F15-F16</f>
        <v>129749.598</v>
      </c>
      <c r="G17" s="144" t="s">
        <v>79</v>
      </c>
      <c r="H17" s="144"/>
      <c r="I17" s="38">
        <f>I15-I16</f>
        <v>53931.962999999989</v>
      </c>
      <c r="J17" s="144" t="s">
        <v>79</v>
      </c>
      <c r="K17" s="144"/>
      <c r="L17" s="38">
        <f>L15-L16</f>
        <v>98555.29800000001</v>
      </c>
      <c r="M17" s="144" t="s">
        <v>79</v>
      </c>
      <c r="N17" s="144"/>
      <c r="O17" s="38">
        <f>O15-O16</f>
        <v>71161.087999999989</v>
      </c>
      <c r="P17" s="60"/>
      <c r="Q17" s="60"/>
      <c r="R17" s="60"/>
      <c r="S17" s="60"/>
      <c r="T17" s="60"/>
      <c r="U17" s="60"/>
      <c r="V17" s="60"/>
      <c r="W17" s="60"/>
      <c r="X17" s="60"/>
    </row>
    <row r="18" spans="1:24" ht="18" customHeight="1" x14ac:dyDescent="0.25">
      <c r="A18" s="134" t="s">
        <v>80</v>
      </c>
      <c r="B18" s="134"/>
      <c r="C18" s="65">
        <f>J46</f>
        <v>33235.403999999995</v>
      </c>
      <c r="D18" s="134" t="s">
        <v>80</v>
      </c>
      <c r="E18" s="134"/>
      <c r="F18" s="70">
        <f>H46</f>
        <v>67839.256399999984</v>
      </c>
      <c r="G18" s="134" t="s">
        <v>80</v>
      </c>
      <c r="H18" s="134"/>
      <c r="I18" s="65">
        <f>I46</f>
        <v>49487.266399999993</v>
      </c>
      <c r="J18" s="134" t="s">
        <v>80</v>
      </c>
      <c r="K18" s="134"/>
      <c r="L18" s="70">
        <f>Q46</f>
        <v>62088.031999999992</v>
      </c>
      <c r="M18" s="134" t="s">
        <v>80</v>
      </c>
      <c r="N18" s="134"/>
      <c r="O18" s="70">
        <f>G46</f>
        <v>49487.266399999993</v>
      </c>
      <c r="P18" s="60"/>
      <c r="Q18" s="60"/>
      <c r="R18" s="60"/>
      <c r="S18" s="60"/>
      <c r="T18" s="60"/>
      <c r="U18" s="60"/>
      <c r="V18" s="60"/>
      <c r="W18" s="60"/>
      <c r="X18" s="60"/>
    </row>
    <row r="19" spans="1:24" ht="18" customHeight="1" x14ac:dyDescent="0.3">
      <c r="A19" s="145" t="s">
        <v>81</v>
      </c>
      <c r="B19" s="145"/>
      <c r="C19" s="68">
        <f>C17-C18</f>
        <v>4087.971000000005</v>
      </c>
      <c r="D19" s="145" t="s">
        <v>81</v>
      </c>
      <c r="E19" s="145"/>
      <c r="F19" s="68">
        <f>F17-F18</f>
        <v>61910.341600000014</v>
      </c>
      <c r="G19" s="145" t="s">
        <v>81</v>
      </c>
      <c r="H19" s="145"/>
      <c r="I19" s="68">
        <f>I17-I18</f>
        <v>4444.6965999999957</v>
      </c>
      <c r="J19" s="145" t="s">
        <v>81</v>
      </c>
      <c r="K19" s="145"/>
      <c r="L19" s="68">
        <f>L17-L18</f>
        <v>36467.266000000018</v>
      </c>
      <c r="M19" s="145" t="s">
        <v>81</v>
      </c>
      <c r="N19" s="145"/>
      <c r="O19" s="68">
        <f>O17-O18</f>
        <v>21673.821599999996</v>
      </c>
      <c r="P19" s="60"/>
      <c r="Q19" s="60"/>
      <c r="R19" s="60"/>
      <c r="S19" s="60"/>
      <c r="T19" s="60"/>
      <c r="U19" s="60"/>
      <c r="V19" s="60"/>
      <c r="W19" s="60"/>
      <c r="X19" s="60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60"/>
      <c r="Q21" s="60"/>
      <c r="R21" s="60"/>
      <c r="S21" s="60"/>
      <c r="T21" s="60"/>
      <c r="U21" s="60"/>
      <c r="V21" s="60"/>
      <c r="W21" s="60"/>
      <c r="X21" s="60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60"/>
      <c r="Q22" s="60"/>
      <c r="R22" s="60"/>
      <c r="S22" s="60"/>
      <c r="T22" s="60"/>
      <c r="U22" s="60"/>
      <c r="V22" s="60"/>
      <c r="W22" s="60"/>
      <c r="X22" s="60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60"/>
      <c r="Q23" s="60"/>
      <c r="R23" s="60"/>
      <c r="S23" s="60"/>
      <c r="T23" s="60"/>
      <c r="U23" s="60"/>
      <c r="V23" s="60"/>
      <c r="W23" s="60"/>
      <c r="X23" s="60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60"/>
      <c r="Q24" s="60"/>
      <c r="R24" s="60"/>
      <c r="S24" s="60"/>
      <c r="T24" s="60"/>
      <c r="U24" s="60"/>
      <c r="V24" s="60"/>
      <c r="W24" s="60"/>
      <c r="X24" s="60"/>
    </row>
    <row r="25" spans="1:24" ht="18" customHeight="1" x14ac:dyDescent="0.25"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" customHeight="1" x14ac:dyDescent="0.25">
      <c r="A26" s="62"/>
      <c r="B26" s="63"/>
      <c r="C26" s="153" t="s">
        <v>92</v>
      </c>
      <c r="D26" s="153" t="s">
        <v>94</v>
      </c>
      <c r="E26" s="153" t="s">
        <v>96</v>
      </c>
      <c r="F26" s="153" t="s">
        <v>75</v>
      </c>
      <c r="G26" s="153" t="s">
        <v>99</v>
      </c>
      <c r="H26" s="153" t="s">
        <v>114</v>
      </c>
      <c r="I26" s="156" t="s">
        <v>101</v>
      </c>
      <c r="J26" s="153" t="s">
        <v>113</v>
      </c>
      <c r="K26" s="153" t="s">
        <v>89</v>
      </c>
      <c r="L26" s="153" t="s">
        <v>104</v>
      </c>
      <c r="M26" s="149" t="s">
        <v>115</v>
      </c>
      <c r="N26" s="149" t="s">
        <v>106</v>
      </c>
      <c r="O26" s="149" t="s">
        <v>116</v>
      </c>
      <c r="P26" s="149" t="s">
        <v>108</v>
      </c>
      <c r="Q26" s="156" t="s">
        <v>119</v>
      </c>
      <c r="R26" s="150" t="s">
        <v>117</v>
      </c>
    </row>
    <row r="27" spans="1:24" ht="21.75" customHeight="1" x14ac:dyDescent="0.25">
      <c r="C27" s="153"/>
      <c r="D27" s="153"/>
      <c r="E27" s="153"/>
      <c r="F27" s="153"/>
      <c r="G27" s="153"/>
      <c r="H27" s="153"/>
      <c r="I27" s="157"/>
      <c r="J27" s="153"/>
      <c r="K27" s="153"/>
      <c r="L27" s="153"/>
      <c r="M27" s="149"/>
      <c r="N27" s="149"/>
      <c r="O27" s="149"/>
      <c r="P27" s="149"/>
      <c r="Q27" s="157"/>
      <c r="R27" s="150"/>
    </row>
    <row r="28" spans="1:24" x14ac:dyDescent="0.25">
      <c r="A28" s="43" t="s">
        <v>85</v>
      </c>
      <c r="B28" s="44">
        <v>127881.32999999994</v>
      </c>
      <c r="C28" s="61">
        <v>8</v>
      </c>
      <c r="D28" s="61">
        <v>8</v>
      </c>
      <c r="E28" s="61">
        <v>8</v>
      </c>
      <c r="F28" s="49">
        <v>8</v>
      </c>
      <c r="G28" s="61">
        <v>8</v>
      </c>
      <c r="H28" s="61">
        <v>8</v>
      </c>
      <c r="I28" s="61">
        <v>8</v>
      </c>
      <c r="J28" s="61">
        <v>8</v>
      </c>
      <c r="K28" s="61">
        <v>8</v>
      </c>
      <c r="L28" s="61">
        <v>10</v>
      </c>
      <c r="M28" s="61">
        <v>8</v>
      </c>
      <c r="N28" s="61">
        <v>1</v>
      </c>
      <c r="O28" s="61">
        <v>1</v>
      </c>
      <c r="P28" s="61"/>
      <c r="Q28" s="61">
        <v>8</v>
      </c>
      <c r="R28" s="59">
        <f>SUM(C28:Q28)</f>
        <v>100</v>
      </c>
      <c r="S28" s="44"/>
    </row>
    <row r="29" spans="1:24" x14ac:dyDescent="0.25">
      <c r="A29" s="43" t="s">
        <v>86</v>
      </c>
      <c r="B29" s="44">
        <v>94651.26999999996</v>
      </c>
      <c r="C29" s="61">
        <v>100</v>
      </c>
      <c r="D29" s="61"/>
      <c r="E29" s="61"/>
      <c r="F29" s="49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f>SUM(C29:Q29)</f>
        <v>100</v>
      </c>
      <c r="S29" s="44"/>
    </row>
    <row r="30" spans="1:24" x14ac:dyDescent="0.25">
      <c r="A30" s="43" t="s">
        <v>75</v>
      </c>
      <c r="B30" s="44">
        <v>90182.449999999924</v>
      </c>
      <c r="C30" s="61"/>
      <c r="D30" s="61"/>
      <c r="E30" s="61"/>
      <c r="F30" s="49">
        <v>100</v>
      </c>
      <c r="G30" s="61"/>
      <c r="H30" s="61"/>
      <c r="I30" s="61"/>
      <c r="J30" s="61"/>
      <c r="K30" s="61"/>
      <c r="L30" s="54"/>
      <c r="M30" s="61"/>
      <c r="N30" s="61"/>
      <c r="O30" s="61"/>
      <c r="P30" s="61"/>
      <c r="Q30" s="61"/>
      <c r="R30" s="61">
        <f t="shared" ref="R30:R34" si="0">SUM(C30:Q30)</f>
        <v>100</v>
      </c>
      <c r="S30" s="44"/>
    </row>
    <row r="31" spans="1:24" x14ac:dyDescent="0.25">
      <c r="A31" s="43" t="s">
        <v>87</v>
      </c>
      <c r="B31" s="44">
        <v>210012.75999999998</v>
      </c>
      <c r="C31" s="61"/>
      <c r="D31" s="61">
        <v>10</v>
      </c>
      <c r="E31" s="61"/>
      <c r="F31" s="49"/>
      <c r="G31" s="61">
        <v>10</v>
      </c>
      <c r="H31" s="61">
        <v>17</v>
      </c>
      <c r="I31" s="61">
        <v>10</v>
      </c>
      <c r="J31" s="61">
        <v>4</v>
      </c>
      <c r="K31" s="61">
        <v>5</v>
      </c>
      <c r="L31" s="61">
        <v>10</v>
      </c>
      <c r="M31" s="61">
        <v>8</v>
      </c>
      <c r="N31" s="61">
        <v>1</v>
      </c>
      <c r="O31" s="61">
        <v>1</v>
      </c>
      <c r="P31" s="61">
        <v>8</v>
      </c>
      <c r="Q31" s="61">
        <v>16</v>
      </c>
      <c r="R31" s="61">
        <f t="shared" si="0"/>
        <v>100</v>
      </c>
      <c r="S31" s="44"/>
    </row>
    <row r="32" spans="1:24" x14ac:dyDescent="0.25">
      <c r="A32" s="43" t="s">
        <v>88</v>
      </c>
      <c r="B32" s="44">
        <v>98751.199999999953</v>
      </c>
      <c r="C32" s="61"/>
      <c r="D32" s="61"/>
      <c r="E32" s="61"/>
      <c r="F32" s="49"/>
      <c r="G32" s="61"/>
      <c r="H32" s="61"/>
      <c r="I32" s="61"/>
      <c r="J32" s="61"/>
      <c r="K32" s="61"/>
      <c r="L32" s="61">
        <v>100</v>
      </c>
      <c r="M32" s="61"/>
      <c r="N32" s="61"/>
      <c r="O32" s="61"/>
      <c r="P32" s="61"/>
      <c r="Q32" s="61"/>
      <c r="R32" s="61">
        <f t="shared" si="0"/>
        <v>100</v>
      </c>
      <c r="S32" s="44"/>
    </row>
    <row r="33" spans="1:19" x14ac:dyDescent="0.25">
      <c r="A33" s="43" t="s">
        <v>89</v>
      </c>
      <c r="B33" s="44">
        <v>97228.449999999968</v>
      </c>
      <c r="C33" s="61"/>
      <c r="D33" s="61"/>
      <c r="E33" s="61"/>
      <c r="F33" s="49"/>
      <c r="G33" s="61"/>
      <c r="H33" s="61"/>
      <c r="I33" s="61"/>
      <c r="J33" s="61"/>
      <c r="K33" s="61">
        <v>100</v>
      </c>
      <c r="L33" s="61"/>
      <c r="M33" s="61"/>
      <c r="N33" s="61"/>
      <c r="O33" s="61"/>
      <c r="P33" s="61"/>
      <c r="Q33" s="61"/>
      <c r="R33" s="61">
        <f t="shared" si="0"/>
        <v>100</v>
      </c>
      <c r="S33" s="44"/>
    </row>
    <row r="34" spans="1:19" x14ac:dyDescent="0.25">
      <c r="A34" s="43" t="s">
        <v>90</v>
      </c>
      <c r="B34" s="44">
        <v>182554.83999999997</v>
      </c>
      <c r="C34" s="61"/>
      <c r="D34" s="61">
        <v>10</v>
      </c>
      <c r="E34" s="61">
        <v>8</v>
      </c>
      <c r="F34" s="49">
        <v>3</v>
      </c>
      <c r="G34" s="61">
        <v>10</v>
      </c>
      <c r="H34" s="61">
        <v>12</v>
      </c>
      <c r="I34" s="61">
        <v>10</v>
      </c>
      <c r="J34" s="61">
        <v>8</v>
      </c>
      <c r="K34" s="61">
        <v>3</v>
      </c>
      <c r="L34" s="49">
        <v>14</v>
      </c>
      <c r="M34" s="61">
        <v>10</v>
      </c>
      <c r="N34" s="61">
        <v>1</v>
      </c>
      <c r="O34" s="61">
        <v>1</v>
      </c>
      <c r="P34" s="61"/>
      <c r="Q34" s="61">
        <v>10</v>
      </c>
      <c r="R34" s="61">
        <f t="shared" si="0"/>
        <v>100</v>
      </c>
      <c r="S34" s="44"/>
    </row>
    <row r="35" spans="1:19" ht="15.75" x14ac:dyDescent="0.25">
      <c r="A35" s="66" t="s">
        <v>91</v>
      </c>
      <c r="B35" s="67">
        <v>901262.2999999997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7" spans="1:19" x14ac:dyDescent="0.25">
      <c r="A37" s="50"/>
      <c r="B37" s="51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>(C28/100)*$B$28</f>
        <v>10230.506399999997</v>
      </c>
      <c r="D39" s="38">
        <f>(D28/100)*$B$28</f>
        <v>10230.506399999997</v>
      </c>
      <c r="E39" s="38">
        <f t="shared" ref="E39:Q39" si="1">(E28/100)*$B$28</f>
        <v>10230.506399999997</v>
      </c>
      <c r="F39" s="38">
        <f t="shared" si="1"/>
        <v>10230.506399999997</v>
      </c>
      <c r="G39" s="38">
        <f t="shared" si="1"/>
        <v>10230.506399999997</v>
      </c>
      <c r="H39" s="38">
        <f t="shared" si="1"/>
        <v>10230.506399999997</v>
      </c>
      <c r="I39" s="38">
        <f t="shared" si="1"/>
        <v>10230.506399999997</v>
      </c>
      <c r="J39" s="38">
        <f t="shared" si="1"/>
        <v>10230.506399999997</v>
      </c>
      <c r="K39" s="38">
        <f t="shared" si="1"/>
        <v>10230.506399999997</v>
      </c>
      <c r="L39" s="38">
        <f t="shared" si="1"/>
        <v>12788.132999999994</v>
      </c>
      <c r="M39" s="38">
        <f t="shared" si="1"/>
        <v>10230.506399999997</v>
      </c>
      <c r="N39" s="38">
        <f t="shared" si="1"/>
        <v>1278.8132999999996</v>
      </c>
      <c r="O39" s="38">
        <f t="shared" si="1"/>
        <v>1278.8132999999996</v>
      </c>
      <c r="P39" s="38">
        <f t="shared" si="1"/>
        <v>0</v>
      </c>
      <c r="Q39" s="38">
        <f t="shared" si="1"/>
        <v>10230.506399999997</v>
      </c>
    </row>
    <row r="40" spans="1:19" x14ac:dyDescent="0.25">
      <c r="A40" s="43" t="s">
        <v>86</v>
      </c>
      <c r="C40" s="38">
        <f>(C29/100)*$B$29</f>
        <v>94651.26999999996</v>
      </c>
      <c r="D40" s="38">
        <f t="shared" ref="D40:Q40" si="2">(D29/100)*$B$29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>(C30/100)*$B$30</f>
        <v>0</v>
      </c>
      <c r="D41" s="38">
        <f t="shared" ref="D41:Q41" si="3">(D30/100)*$B$30</f>
        <v>0</v>
      </c>
      <c r="E41" s="38">
        <f t="shared" si="3"/>
        <v>0</v>
      </c>
      <c r="F41" s="38">
        <f t="shared" si="3"/>
        <v>90182.449999999924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>(C31/100)*$B$31</f>
        <v>0</v>
      </c>
      <c r="D42" s="38">
        <f t="shared" ref="D42:Q42" si="4">(D31/100)*$B$31</f>
        <v>21001.275999999998</v>
      </c>
      <c r="E42" s="38">
        <f t="shared" si="4"/>
        <v>0</v>
      </c>
      <c r="F42" s="38">
        <f t="shared" si="4"/>
        <v>0</v>
      </c>
      <c r="G42" s="38">
        <f t="shared" si="4"/>
        <v>21001.275999999998</v>
      </c>
      <c r="H42" s="38">
        <f t="shared" si="4"/>
        <v>35702.169199999997</v>
      </c>
      <c r="I42" s="38">
        <f t="shared" si="4"/>
        <v>21001.275999999998</v>
      </c>
      <c r="J42" s="38">
        <f t="shared" si="4"/>
        <v>8400.5103999999992</v>
      </c>
      <c r="K42" s="38">
        <f t="shared" si="4"/>
        <v>10500.637999999999</v>
      </c>
      <c r="L42" s="38">
        <f t="shared" si="4"/>
        <v>21001.275999999998</v>
      </c>
      <c r="M42" s="38">
        <f t="shared" si="4"/>
        <v>16801.020799999998</v>
      </c>
      <c r="N42" s="38">
        <f t="shared" si="4"/>
        <v>2100.1275999999998</v>
      </c>
      <c r="O42" s="38">
        <f t="shared" si="4"/>
        <v>2100.1275999999998</v>
      </c>
      <c r="P42" s="38">
        <f t="shared" si="4"/>
        <v>16801.020799999998</v>
      </c>
      <c r="Q42" s="38">
        <f t="shared" si="4"/>
        <v>33602.041599999997</v>
      </c>
    </row>
    <row r="43" spans="1:19" x14ac:dyDescent="0.25">
      <c r="A43" s="43" t="s">
        <v>88</v>
      </c>
      <c r="C43" s="38">
        <f>(C32/100)*$B$32</f>
        <v>0</v>
      </c>
      <c r="D43" s="38">
        <f t="shared" ref="D43:Q43" si="5">(D32/100)*$B$32</f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98751.199999999953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>(C33/100)*$B$33</f>
        <v>0</v>
      </c>
      <c r="D44" s="38">
        <f t="shared" ref="D44:Q44" si="6">(D33/100)*$B$33</f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97228.449999999968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>(C34/100)*$B$34</f>
        <v>0</v>
      </c>
      <c r="D45" s="38">
        <f t="shared" ref="D45:Q45" si="7">(D34/100)*$B$34</f>
        <v>18255.483999999997</v>
      </c>
      <c r="E45" s="38">
        <f t="shared" si="7"/>
        <v>14604.387199999997</v>
      </c>
      <c r="F45" s="38">
        <f t="shared" si="7"/>
        <v>5476.645199999999</v>
      </c>
      <c r="G45" s="38">
        <f t="shared" si="7"/>
        <v>18255.483999999997</v>
      </c>
      <c r="H45" s="38">
        <f t="shared" si="7"/>
        <v>21906.580799999996</v>
      </c>
      <c r="I45" s="38">
        <f t="shared" si="7"/>
        <v>18255.483999999997</v>
      </c>
      <c r="J45" s="38">
        <f t="shared" si="7"/>
        <v>14604.387199999997</v>
      </c>
      <c r="K45" s="38">
        <f t="shared" si="7"/>
        <v>5476.645199999999</v>
      </c>
      <c r="L45" s="38">
        <f t="shared" si="7"/>
        <v>25557.677599999999</v>
      </c>
      <c r="M45" s="38">
        <f t="shared" si="7"/>
        <v>18255.483999999997</v>
      </c>
      <c r="N45" s="38">
        <f t="shared" si="7"/>
        <v>1825.5483999999997</v>
      </c>
      <c r="O45" s="38">
        <f t="shared" si="7"/>
        <v>1825.5483999999997</v>
      </c>
      <c r="P45" s="38">
        <f t="shared" si="7"/>
        <v>0</v>
      </c>
      <c r="Q45" s="38">
        <f t="shared" si="7"/>
        <v>18255.483999999997</v>
      </c>
    </row>
    <row r="46" spans="1:19" ht="25.5" customHeight="1" x14ac:dyDescent="0.25">
      <c r="A46" s="55" t="s">
        <v>118</v>
      </c>
      <c r="B46" s="56"/>
      <c r="C46" s="57">
        <f>SUM(C39:C45)</f>
        <v>104881.77639999996</v>
      </c>
      <c r="D46" s="57">
        <f t="shared" ref="D46:O46" si="8">SUM(D39:D45)</f>
        <v>49487.266399999993</v>
      </c>
      <c r="E46" s="57">
        <f t="shared" si="8"/>
        <v>24834.893599999996</v>
      </c>
      <c r="F46" s="57">
        <f>SUM(F39:F45)</f>
        <v>105889.60159999992</v>
      </c>
      <c r="G46" s="57">
        <f t="shared" si="8"/>
        <v>49487.266399999993</v>
      </c>
      <c r="H46" s="57">
        <f t="shared" si="8"/>
        <v>67839.256399999984</v>
      </c>
      <c r="I46" s="57">
        <f t="shared" si="8"/>
        <v>49487.266399999993</v>
      </c>
      <c r="J46" s="57">
        <f t="shared" si="8"/>
        <v>33235.403999999995</v>
      </c>
      <c r="K46" s="57">
        <f t="shared" si="8"/>
        <v>123436.23959999997</v>
      </c>
      <c r="L46" s="57">
        <f t="shared" si="8"/>
        <v>158098.28659999993</v>
      </c>
      <c r="M46" s="57">
        <f t="shared" si="8"/>
        <v>45287.011199999994</v>
      </c>
      <c r="N46" s="57">
        <f t="shared" si="8"/>
        <v>5204.4892999999993</v>
      </c>
      <c r="O46" s="57">
        <f t="shared" si="8"/>
        <v>5204.4892999999993</v>
      </c>
      <c r="P46" s="57">
        <f>SUM(P39:P45)</f>
        <v>16801.020799999998</v>
      </c>
      <c r="Q46" s="57">
        <f>SUM(Q39:Q45)</f>
        <v>62088.031999999992</v>
      </c>
    </row>
    <row r="47" spans="1:19" ht="21" customHeight="1" x14ac:dyDescent="0.25">
      <c r="A47" s="154"/>
      <c r="B47" s="154"/>
      <c r="C47" s="154"/>
      <c r="D47" s="155"/>
      <c r="E47" s="155"/>
      <c r="F47" s="155"/>
      <c r="G47" s="155"/>
      <c r="H47" s="155"/>
      <c r="I47" s="155"/>
    </row>
    <row r="49" spans="1:31" x14ac:dyDescent="0.25">
      <c r="A49" s="43"/>
      <c r="B49" s="44"/>
      <c r="C49" s="44"/>
    </row>
    <row r="50" spans="1:31" x14ac:dyDescent="0.25">
      <c r="C50" s="44"/>
      <c r="E50" s="142" t="s">
        <v>112</v>
      </c>
      <c r="F50" s="142"/>
      <c r="G50" s="142"/>
    </row>
    <row r="51" spans="1:31" x14ac:dyDescent="0.25">
      <c r="C51" s="44"/>
      <c r="E51" s="142"/>
      <c r="F51" s="142"/>
      <c r="G51" s="142"/>
    </row>
    <row r="52" spans="1:31" x14ac:dyDescent="0.25">
      <c r="C52" s="44"/>
      <c r="E52" s="143"/>
      <c r="F52" s="143"/>
      <c r="G52" s="143"/>
      <c r="Q52" s="59"/>
      <c r="R52" s="59"/>
      <c r="S52" s="59"/>
      <c r="T52" s="4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x14ac:dyDescent="0.25">
      <c r="C53" s="44"/>
      <c r="E53" s="144" t="s">
        <v>77</v>
      </c>
      <c r="F53" s="144"/>
      <c r="G53" s="48">
        <v>4411351.55</v>
      </c>
      <c r="Q53" s="59"/>
      <c r="R53" s="59"/>
      <c r="S53" s="59"/>
      <c r="T53" s="4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x14ac:dyDescent="0.25">
      <c r="C54" s="44"/>
      <c r="E54" s="144" t="s">
        <v>78</v>
      </c>
      <c r="F54" s="144"/>
      <c r="G54" s="48">
        <v>3154934.094</v>
      </c>
      <c r="Q54" s="59"/>
      <c r="R54" s="59"/>
      <c r="S54" s="59"/>
      <c r="T54" s="49"/>
      <c r="U54" s="59"/>
      <c r="V54" s="59"/>
      <c r="W54" s="59"/>
      <c r="X54" s="59"/>
      <c r="Y54" s="59"/>
      <c r="Z54" s="54"/>
      <c r="AA54" s="59"/>
      <c r="AB54" s="59"/>
      <c r="AC54" s="59"/>
      <c r="AD54" s="59"/>
      <c r="AE54" s="59"/>
    </row>
    <row r="55" spans="1:31" x14ac:dyDescent="0.25">
      <c r="C55" s="44"/>
      <c r="E55" s="144" t="s">
        <v>79</v>
      </c>
      <c r="F55" s="144"/>
      <c r="G55" s="38">
        <f>G53-G54</f>
        <v>1256417.4559999998</v>
      </c>
      <c r="Q55" s="59"/>
      <c r="R55" s="59"/>
      <c r="S55" s="59"/>
      <c r="T55" s="4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24" customHeight="1" x14ac:dyDescent="0.25">
      <c r="C56" s="44"/>
      <c r="E56" s="134" t="s">
        <v>80</v>
      </c>
      <c r="F56" s="134"/>
      <c r="G56" s="38">
        <f>B35</f>
        <v>901262.2999999997</v>
      </c>
      <c r="Q56" s="59"/>
      <c r="R56" s="59"/>
      <c r="S56" s="59"/>
      <c r="T56" s="4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24" customHeight="1" x14ac:dyDescent="0.3">
      <c r="C57" s="44"/>
      <c r="D57" s="40"/>
      <c r="E57" s="135" t="s">
        <v>81</v>
      </c>
      <c r="F57" s="135"/>
      <c r="G57" s="39">
        <f>G55-G56</f>
        <v>355155.15600000008</v>
      </c>
      <c r="J57" s="40"/>
      <c r="K57" s="40"/>
      <c r="Q57" s="59"/>
      <c r="R57" s="59"/>
      <c r="S57" s="59"/>
      <c r="T57" s="4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" customHeight="1" x14ac:dyDescent="0.25">
      <c r="A58" s="43"/>
      <c r="B58" s="44"/>
      <c r="C58" s="44"/>
      <c r="D58" s="40"/>
      <c r="E58" s="136" t="s">
        <v>82</v>
      </c>
      <c r="F58" s="136"/>
      <c r="G58" s="139"/>
      <c r="J58" s="40"/>
      <c r="K58" s="40"/>
      <c r="Q58" s="59"/>
      <c r="R58" s="59"/>
      <c r="S58" s="59"/>
      <c r="T58" s="4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2.75" customHeight="1" x14ac:dyDescent="0.25">
      <c r="A59" s="43"/>
      <c r="B59" s="44"/>
      <c r="C59" s="44"/>
      <c r="E59" s="137"/>
      <c r="F59" s="137"/>
      <c r="G59" s="140"/>
      <c r="J59" s="40"/>
      <c r="K59" s="40"/>
    </row>
    <row r="60" spans="1:31" ht="17.25" customHeight="1" x14ac:dyDescent="0.25">
      <c r="A60" s="43"/>
      <c r="B60" s="44"/>
      <c r="C60" s="44"/>
      <c r="E60" s="138"/>
      <c r="F60" s="138"/>
      <c r="G60" s="141"/>
      <c r="J60" s="40"/>
      <c r="K60" s="40"/>
    </row>
    <row r="61" spans="1:31" x14ac:dyDescent="0.25">
      <c r="A61" s="43"/>
      <c r="B61" s="44"/>
      <c r="C61" s="44"/>
    </row>
    <row r="62" spans="1:31" x14ac:dyDescent="0.25">
      <c r="A62" s="43"/>
      <c r="B62" s="44"/>
      <c r="C62" s="44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7"/>
      <c r="B66" s="44"/>
      <c r="C66" s="44"/>
    </row>
    <row r="84" spans="4:11" ht="17.25" customHeight="1" x14ac:dyDescent="0.25">
      <c r="D84" s="40"/>
      <c r="E84" s="40"/>
      <c r="J84" s="40"/>
      <c r="K84" s="40"/>
    </row>
  </sheetData>
  <mergeCells count="82">
    <mergeCell ref="J2:L4"/>
    <mergeCell ref="A1:C1"/>
    <mergeCell ref="D1:I1"/>
    <mergeCell ref="A2:C4"/>
    <mergeCell ref="D2:F4"/>
    <mergeCell ref="G2:I4"/>
    <mergeCell ref="A5:B5"/>
    <mergeCell ref="D5:E5"/>
    <mergeCell ref="G5:H5"/>
    <mergeCell ref="J5:K5"/>
    <mergeCell ref="A6:B6"/>
    <mergeCell ref="D6:E6"/>
    <mergeCell ref="G6:H6"/>
    <mergeCell ref="J6:K6"/>
    <mergeCell ref="M12:O14"/>
    <mergeCell ref="A7:B7"/>
    <mergeCell ref="D7:E7"/>
    <mergeCell ref="G7:H7"/>
    <mergeCell ref="J7:K7"/>
    <mergeCell ref="A8:B8"/>
    <mergeCell ref="D8:E8"/>
    <mergeCell ref="G8:H8"/>
    <mergeCell ref="J8:K8"/>
    <mergeCell ref="A9:B9"/>
    <mergeCell ref="D9:E9"/>
    <mergeCell ref="G9:H9"/>
    <mergeCell ref="J9:K9"/>
    <mergeCell ref="A12:C14"/>
    <mergeCell ref="D12:F14"/>
    <mergeCell ref="G12:I14"/>
    <mergeCell ref="J12:L14"/>
    <mergeCell ref="A16:B16"/>
    <mergeCell ref="D16:E16"/>
    <mergeCell ref="G16:H16"/>
    <mergeCell ref="J16:K16"/>
    <mergeCell ref="M16:N16"/>
    <mergeCell ref="A15:B15"/>
    <mergeCell ref="D15:E15"/>
    <mergeCell ref="G15:H15"/>
    <mergeCell ref="J15:K15"/>
    <mergeCell ref="M15:N15"/>
    <mergeCell ref="G17:H17"/>
    <mergeCell ref="J17:K17"/>
    <mergeCell ref="M17:N17"/>
    <mergeCell ref="A18:B18"/>
    <mergeCell ref="D18:E18"/>
    <mergeCell ref="G18:H18"/>
    <mergeCell ref="J18:K18"/>
    <mergeCell ref="M18:N18"/>
    <mergeCell ref="C26:C27"/>
    <mergeCell ref="D26:D27"/>
    <mergeCell ref="E26:E27"/>
    <mergeCell ref="F26:F27"/>
    <mergeCell ref="A17:B17"/>
    <mergeCell ref="D17:E17"/>
    <mergeCell ref="A19:B19"/>
    <mergeCell ref="D19:E19"/>
    <mergeCell ref="G19:H19"/>
    <mergeCell ref="J19:K19"/>
    <mergeCell ref="M19:N19"/>
    <mergeCell ref="R26:R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E56:F56"/>
    <mergeCell ref="E57:F57"/>
    <mergeCell ref="E58:F60"/>
    <mergeCell ref="G58:G60"/>
    <mergeCell ref="A47:C47"/>
    <mergeCell ref="D47:I47"/>
    <mergeCell ref="E50:G52"/>
    <mergeCell ref="E53:F53"/>
    <mergeCell ref="E54:F54"/>
    <mergeCell ref="E55:F55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6"/>
  <sheetViews>
    <sheetView zoomScale="70" zoomScaleNormal="70" workbookViewId="0">
      <selection activeCell="A2" sqref="A2:O23"/>
    </sheetView>
  </sheetViews>
  <sheetFormatPr defaultRowHeight="15" x14ac:dyDescent="0.25"/>
  <cols>
    <col min="1" max="1" width="36.140625" customWidth="1"/>
    <col min="2" max="2" width="21.140625" customWidth="1"/>
    <col min="3" max="3" width="20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0.7109375" customWidth="1"/>
    <col min="13" max="13" width="16.42578125" customWidth="1"/>
    <col min="14" max="14" width="17.1406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54"/>
      <c r="B1" s="154"/>
      <c r="C1" s="154"/>
      <c r="D1" s="155" t="s">
        <v>76</v>
      </c>
      <c r="E1" s="155"/>
      <c r="F1" s="155"/>
      <c r="G1" s="155"/>
      <c r="H1" s="155"/>
      <c r="I1" s="155"/>
    </row>
    <row r="2" spans="1:24" x14ac:dyDescent="0.25">
      <c r="A2" s="146" t="s">
        <v>74</v>
      </c>
      <c r="B2" s="146"/>
      <c r="C2" s="146"/>
      <c r="D2" s="146" t="s">
        <v>75</v>
      </c>
      <c r="E2" s="146"/>
      <c r="F2" s="146"/>
      <c r="G2" s="146" t="s">
        <v>89</v>
      </c>
      <c r="H2" s="146"/>
      <c r="I2" s="146"/>
      <c r="J2" s="146" t="s">
        <v>104</v>
      </c>
      <c r="K2" s="146"/>
      <c r="L2" s="146"/>
      <c r="M2" s="146" t="s">
        <v>94</v>
      </c>
      <c r="N2" s="146"/>
      <c r="O2" s="146"/>
    </row>
    <row r="3" spans="1:24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24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</row>
    <row r="5" spans="1:24" x14ac:dyDescent="0.25">
      <c r="A5" s="144" t="s">
        <v>77</v>
      </c>
      <c r="B5" s="144"/>
      <c r="C5" s="48">
        <v>531867.13</v>
      </c>
      <c r="D5" s="144" t="s">
        <v>77</v>
      </c>
      <c r="E5" s="144"/>
      <c r="F5" s="48">
        <v>652795.42000000004</v>
      </c>
      <c r="G5" s="144" t="s">
        <v>77</v>
      </c>
      <c r="H5" s="144"/>
      <c r="I5" s="48">
        <v>297608.93</v>
      </c>
      <c r="J5" s="144" t="s">
        <v>77</v>
      </c>
      <c r="K5" s="144"/>
      <c r="L5" s="48">
        <v>853950.4</v>
      </c>
      <c r="M5" s="144" t="s">
        <v>77</v>
      </c>
      <c r="N5" s="144"/>
      <c r="O5" s="48">
        <v>179121.71</v>
      </c>
    </row>
    <row r="6" spans="1:24" x14ac:dyDescent="0.25">
      <c r="A6" s="144" t="s">
        <v>78</v>
      </c>
      <c r="B6" s="144"/>
      <c r="C6" s="48">
        <v>393653.83899999998</v>
      </c>
      <c r="D6" s="144" t="s">
        <v>78</v>
      </c>
      <c r="E6" s="144"/>
      <c r="F6" s="48">
        <v>499045.13</v>
      </c>
      <c r="G6" s="144" t="s">
        <v>78</v>
      </c>
      <c r="H6" s="144"/>
      <c r="I6" s="48">
        <v>162872.95000000001</v>
      </c>
      <c r="J6" s="144" t="s">
        <v>78</v>
      </c>
      <c r="K6" s="144"/>
      <c r="L6" s="48">
        <v>625284.76599999995</v>
      </c>
      <c r="M6" s="144" t="s">
        <v>78</v>
      </c>
      <c r="N6" s="144"/>
      <c r="O6" s="48">
        <v>135806.67000000001</v>
      </c>
    </row>
    <row r="7" spans="1:24" x14ac:dyDescent="0.25">
      <c r="A7" s="144" t="s">
        <v>79</v>
      </c>
      <c r="B7" s="144"/>
      <c r="C7" s="38">
        <f>C5-C6</f>
        <v>138213.29100000003</v>
      </c>
      <c r="D7" s="144" t="s">
        <v>79</v>
      </c>
      <c r="E7" s="144"/>
      <c r="F7" s="38">
        <f>F5-F6</f>
        <v>153750.29000000004</v>
      </c>
      <c r="G7" s="144" t="s">
        <v>79</v>
      </c>
      <c r="H7" s="144"/>
      <c r="I7" s="38">
        <f>I5-I6</f>
        <v>134735.97999999998</v>
      </c>
      <c r="J7" s="144" t="s">
        <v>79</v>
      </c>
      <c r="K7" s="144"/>
      <c r="L7" s="38">
        <f>L5-L6</f>
        <v>228665.63400000008</v>
      </c>
      <c r="M7" s="144" t="s">
        <v>79</v>
      </c>
      <c r="N7" s="144"/>
      <c r="O7" s="38">
        <f>O5-O6</f>
        <v>43315.039999999979</v>
      </c>
    </row>
    <row r="8" spans="1:24" x14ac:dyDescent="0.25">
      <c r="A8" s="134" t="s">
        <v>80</v>
      </c>
      <c r="B8" s="134"/>
      <c r="C8" s="65">
        <f>C48</f>
        <v>90740.489600000001</v>
      </c>
      <c r="D8" s="134" t="s">
        <v>80</v>
      </c>
      <c r="E8" s="134"/>
      <c r="F8" s="70">
        <f>F48</f>
        <v>92761.427100000001</v>
      </c>
      <c r="G8" s="134" t="s">
        <v>80</v>
      </c>
      <c r="H8" s="134"/>
      <c r="I8" s="65">
        <f>K48</f>
        <v>105790.9351</v>
      </c>
      <c r="J8" s="134" t="s">
        <v>80</v>
      </c>
      <c r="K8" s="134"/>
      <c r="L8" s="70">
        <f>L48</f>
        <v>132395.74300000002</v>
      </c>
      <c r="M8" s="134" t="s">
        <v>80</v>
      </c>
      <c r="N8" s="134"/>
      <c r="O8" s="70">
        <f>D48</f>
        <v>43198.650600000001</v>
      </c>
    </row>
    <row r="9" spans="1:24" ht="18.75" x14ac:dyDescent="0.3">
      <c r="A9" s="145" t="s">
        <v>81</v>
      </c>
      <c r="B9" s="145"/>
      <c r="C9" s="68">
        <f>C7-C8</f>
        <v>47472.801400000026</v>
      </c>
      <c r="D9" s="145" t="s">
        <v>81</v>
      </c>
      <c r="E9" s="145"/>
      <c r="F9" s="68">
        <f>F7-F8</f>
        <v>60988.862900000036</v>
      </c>
      <c r="G9" s="145" t="s">
        <v>81</v>
      </c>
      <c r="H9" s="145"/>
      <c r="I9" s="68">
        <f>I7-I8</f>
        <v>28945.044899999979</v>
      </c>
      <c r="J9" s="145" t="s">
        <v>81</v>
      </c>
      <c r="K9" s="145"/>
      <c r="L9" s="68">
        <f>L7-L8</f>
        <v>96269.891000000061</v>
      </c>
      <c r="M9" s="145" t="s">
        <v>81</v>
      </c>
      <c r="N9" s="145"/>
      <c r="O9" s="68">
        <f>O7-O8</f>
        <v>116.3893999999782</v>
      </c>
    </row>
    <row r="10" spans="1:24" ht="18" customHeight="1" x14ac:dyDescent="0.3">
      <c r="A10" s="76" t="s">
        <v>82</v>
      </c>
      <c r="B10" s="78">
        <v>27522.475999999999</v>
      </c>
      <c r="C10" s="78">
        <v>24607.48</v>
      </c>
      <c r="D10" s="76" t="s">
        <v>82</v>
      </c>
      <c r="E10" s="78">
        <v>129333.8</v>
      </c>
      <c r="F10" s="78">
        <v>123644.14</v>
      </c>
      <c r="G10" s="76" t="s">
        <v>82</v>
      </c>
      <c r="H10" s="78">
        <v>16493</v>
      </c>
      <c r="I10" s="78">
        <v>16131.47</v>
      </c>
      <c r="J10" s="76" t="s">
        <v>82</v>
      </c>
      <c r="K10" s="78">
        <v>98539.701000000001</v>
      </c>
      <c r="L10" s="78">
        <v>104760.018</v>
      </c>
      <c r="M10" s="76" t="s">
        <v>82</v>
      </c>
      <c r="N10" s="78">
        <v>36424</v>
      </c>
      <c r="O10" s="78">
        <v>39906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77" t="s">
        <v>120</v>
      </c>
      <c r="B11" s="158">
        <v>3706.0140000000001</v>
      </c>
      <c r="C11" s="158"/>
      <c r="D11" s="77" t="s">
        <v>120</v>
      </c>
      <c r="E11" s="158">
        <v>6705.8119999999999</v>
      </c>
      <c r="F11" s="158"/>
      <c r="G11" s="77" t="s">
        <v>120</v>
      </c>
      <c r="H11" s="158">
        <v>14888.790999999999</v>
      </c>
      <c r="I11" s="158"/>
      <c r="J11" s="77" t="s">
        <v>120</v>
      </c>
      <c r="K11" s="158">
        <v>46511.701000000001</v>
      </c>
      <c r="L11" s="158"/>
      <c r="M11" s="77" t="s">
        <v>120</v>
      </c>
      <c r="N11" s="158">
        <v>34306</v>
      </c>
      <c r="O11" s="158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8" customHeight="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8" customHeight="1" x14ac:dyDescent="0.25">
      <c r="A14" s="146" t="s">
        <v>102</v>
      </c>
      <c r="B14" s="146"/>
      <c r="C14" s="146"/>
      <c r="D14" s="146" t="s">
        <v>100</v>
      </c>
      <c r="E14" s="146"/>
      <c r="F14" s="146"/>
      <c r="G14" s="146" t="s">
        <v>101</v>
      </c>
      <c r="H14" s="146"/>
      <c r="I14" s="146"/>
      <c r="J14" s="146" t="s">
        <v>119</v>
      </c>
      <c r="K14" s="146"/>
      <c r="L14" s="146"/>
      <c r="M14" s="146" t="s">
        <v>99</v>
      </c>
      <c r="N14" s="146"/>
      <c r="O14" s="146"/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8" customHeight="1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8" customHeigh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8" customHeight="1" x14ac:dyDescent="0.25">
      <c r="A17" s="144" t="s">
        <v>77</v>
      </c>
      <c r="B17" s="144"/>
      <c r="C17" s="48">
        <v>286297.45</v>
      </c>
      <c r="D17" s="144" t="s">
        <v>77</v>
      </c>
      <c r="E17" s="144"/>
      <c r="F17" s="48">
        <v>499615.77</v>
      </c>
      <c r="G17" s="144" t="s">
        <v>77</v>
      </c>
      <c r="H17" s="144"/>
      <c r="I17" s="48">
        <v>212982.92</v>
      </c>
      <c r="J17" s="144" t="s">
        <v>77</v>
      </c>
      <c r="K17" s="144"/>
      <c r="L17" s="48">
        <v>234551.04000000001</v>
      </c>
      <c r="M17" s="144" t="s">
        <v>77</v>
      </c>
      <c r="N17" s="144"/>
      <c r="O17" s="48">
        <v>261635.31</v>
      </c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8" customHeight="1" x14ac:dyDescent="0.25">
      <c r="A18" s="144" t="s">
        <v>78</v>
      </c>
      <c r="B18" s="144"/>
      <c r="C18" s="48">
        <v>251731.51</v>
      </c>
      <c r="D18" s="144" t="s">
        <v>78</v>
      </c>
      <c r="E18" s="144"/>
      <c r="F18" s="48">
        <v>370288.01</v>
      </c>
      <c r="G18" s="144" t="s">
        <v>78</v>
      </c>
      <c r="H18" s="144"/>
      <c r="I18" s="48">
        <v>157987.6</v>
      </c>
      <c r="J18" s="144" t="s">
        <v>78</v>
      </c>
      <c r="K18" s="144"/>
      <c r="L18" s="48">
        <v>140771.85</v>
      </c>
      <c r="M18" s="144" t="s">
        <v>78</v>
      </c>
      <c r="N18" s="144"/>
      <c r="O18" s="48">
        <v>189899.06</v>
      </c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8" customHeight="1" x14ac:dyDescent="0.25">
      <c r="A19" s="144" t="s">
        <v>79</v>
      </c>
      <c r="B19" s="144"/>
      <c r="C19" s="38">
        <f>C17-C18</f>
        <v>34565.94</v>
      </c>
      <c r="D19" s="144" t="s">
        <v>79</v>
      </c>
      <c r="E19" s="144"/>
      <c r="F19" s="38">
        <f>F17-F18</f>
        <v>129327.76000000001</v>
      </c>
      <c r="G19" s="144" t="s">
        <v>79</v>
      </c>
      <c r="H19" s="144"/>
      <c r="I19" s="38">
        <f>I17-I18</f>
        <v>54995.320000000007</v>
      </c>
      <c r="J19" s="144" t="s">
        <v>79</v>
      </c>
      <c r="K19" s="144"/>
      <c r="L19" s="38">
        <f>L17-L18</f>
        <v>93779.19</v>
      </c>
      <c r="M19" s="144" t="s">
        <v>79</v>
      </c>
      <c r="N19" s="144"/>
      <c r="O19" s="38">
        <f>O17-O18</f>
        <v>71736.25</v>
      </c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8" customHeight="1" x14ac:dyDescent="0.25">
      <c r="A20" s="134" t="s">
        <v>80</v>
      </c>
      <c r="B20" s="134"/>
      <c r="C20" s="65">
        <f>J48</f>
        <v>29009.596000000001</v>
      </c>
      <c r="D20" s="134" t="s">
        <v>80</v>
      </c>
      <c r="E20" s="134"/>
      <c r="F20" s="70">
        <f>H48</f>
        <v>59232.276800000007</v>
      </c>
      <c r="G20" s="134" t="s">
        <v>80</v>
      </c>
      <c r="H20" s="134"/>
      <c r="I20" s="65">
        <f>I48</f>
        <v>43198.650600000001</v>
      </c>
      <c r="J20" s="134" t="s">
        <v>80</v>
      </c>
      <c r="K20" s="134"/>
      <c r="L20" s="70">
        <f>Q48</f>
        <v>54266.080199999997</v>
      </c>
      <c r="M20" s="134" t="s">
        <v>80</v>
      </c>
      <c r="N20" s="134"/>
      <c r="O20" s="70">
        <f>G48</f>
        <v>43198.650600000001</v>
      </c>
      <c r="P20" s="72"/>
      <c r="Q20" s="72"/>
      <c r="R20" s="72"/>
      <c r="S20" s="72"/>
      <c r="T20" s="72"/>
      <c r="U20" s="72"/>
      <c r="V20" s="72"/>
      <c r="W20" s="72"/>
      <c r="X20" s="72"/>
    </row>
    <row r="21" spans="1:24" ht="18" customHeight="1" x14ac:dyDescent="0.3">
      <c r="A21" s="145" t="s">
        <v>81</v>
      </c>
      <c r="B21" s="145"/>
      <c r="C21" s="68">
        <f>C19-C20</f>
        <v>5556.344000000001</v>
      </c>
      <c r="D21" s="145" t="s">
        <v>81</v>
      </c>
      <c r="E21" s="145"/>
      <c r="F21" s="68">
        <f>F19-F20</f>
        <v>70095.483200000002</v>
      </c>
      <c r="G21" s="145" t="s">
        <v>81</v>
      </c>
      <c r="H21" s="145"/>
      <c r="I21" s="68">
        <f>I19-I20</f>
        <v>11796.669400000006</v>
      </c>
      <c r="J21" s="145" t="s">
        <v>81</v>
      </c>
      <c r="K21" s="145"/>
      <c r="L21" s="68">
        <f>L19-L20</f>
        <v>39513.109800000006</v>
      </c>
      <c r="M21" s="145" t="s">
        <v>81</v>
      </c>
      <c r="N21" s="145"/>
      <c r="O21" s="68">
        <f>O19-O20</f>
        <v>28537.599399999999</v>
      </c>
      <c r="P21" s="72"/>
      <c r="Q21" s="72"/>
      <c r="R21" s="72"/>
      <c r="S21" s="72"/>
      <c r="T21" s="72"/>
      <c r="U21" s="72"/>
      <c r="V21" s="72"/>
      <c r="W21" s="72"/>
      <c r="X21" s="72"/>
    </row>
    <row r="22" spans="1:24" ht="17.25" customHeight="1" x14ac:dyDescent="0.3">
      <c r="A22" s="76" t="s">
        <v>82</v>
      </c>
      <c r="B22" s="78">
        <v>31085</v>
      </c>
      <c r="C22" s="78">
        <v>29822</v>
      </c>
      <c r="D22" s="76" t="s">
        <v>82</v>
      </c>
      <c r="E22" s="78">
        <v>48247</v>
      </c>
      <c r="F22" s="78">
        <v>88254.206000000006</v>
      </c>
      <c r="G22" s="76" t="s">
        <v>82</v>
      </c>
      <c r="H22" s="78">
        <v>31313</v>
      </c>
      <c r="I22" s="78">
        <v>45884</v>
      </c>
      <c r="J22" s="76" t="s">
        <v>82</v>
      </c>
      <c r="K22" s="78">
        <v>16821</v>
      </c>
      <c r="L22" s="78">
        <v>108637</v>
      </c>
      <c r="M22" s="76" t="s">
        <v>82</v>
      </c>
      <c r="N22" s="78">
        <v>35233</v>
      </c>
      <c r="O22" s="78">
        <v>36023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4" ht="17.25" customHeight="1" x14ac:dyDescent="0.3">
      <c r="A23" s="77" t="s">
        <v>120</v>
      </c>
      <c r="B23" s="158">
        <v>27049</v>
      </c>
      <c r="C23" s="158"/>
      <c r="D23" s="77" t="s">
        <v>120</v>
      </c>
      <c r="E23" s="158">
        <v>89292.479999999996</v>
      </c>
      <c r="F23" s="158"/>
      <c r="G23" s="77" t="s">
        <v>120</v>
      </c>
      <c r="H23" s="158">
        <v>45971</v>
      </c>
      <c r="I23" s="158"/>
      <c r="J23" s="77" t="s">
        <v>120</v>
      </c>
      <c r="K23" s="158">
        <v>392279.35</v>
      </c>
      <c r="L23" s="158"/>
      <c r="M23" s="77" t="s">
        <v>120</v>
      </c>
      <c r="N23" s="158">
        <v>49448.7</v>
      </c>
      <c r="O23" s="158"/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8" customHeight="1" x14ac:dyDescent="0.25"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 customHeight="1" x14ac:dyDescent="0.25">
      <c r="A28" s="62"/>
      <c r="B28" s="63"/>
      <c r="C28" s="153" t="s">
        <v>92</v>
      </c>
      <c r="D28" s="153" t="s">
        <v>94</v>
      </c>
      <c r="E28" s="153" t="s">
        <v>96</v>
      </c>
      <c r="F28" s="153" t="s">
        <v>75</v>
      </c>
      <c r="G28" s="153" t="s">
        <v>99</v>
      </c>
      <c r="H28" s="153" t="s">
        <v>114</v>
      </c>
      <c r="I28" s="156" t="s">
        <v>101</v>
      </c>
      <c r="J28" s="153" t="s">
        <v>113</v>
      </c>
      <c r="K28" s="153" t="s">
        <v>89</v>
      </c>
      <c r="L28" s="153" t="s">
        <v>104</v>
      </c>
      <c r="M28" s="149" t="s">
        <v>115</v>
      </c>
      <c r="N28" s="149" t="s">
        <v>106</v>
      </c>
      <c r="O28" s="149" t="s">
        <v>116</v>
      </c>
      <c r="P28" s="149" t="s">
        <v>108</v>
      </c>
      <c r="Q28" s="156" t="s">
        <v>119</v>
      </c>
      <c r="R28" s="150" t="s">
        <v>117</v>
      </c>
    </row>
    <row r="29" spans="1:24" ht="21.75" customHeight="1" x14ac:dyDescent="0.25">
      <c r="C29" s="153"/>
      <c r="D29" s="153"/>
      <c r="E29" s="153"/>
      <c r="F29" s="153"/>
      <c r="G29" s="153"/>
      <c r="H29" s="153"/>
      <c r="I29" s="157"/>
      <c r="J29" s="153"/>
      <c r="K29" s="153"/>
      <c r="L29" s="153"/>
      <c r="M29" s="149"/>
      <c r="N29" s="149"/>
      <c r="O29" s="149"/>
      <c r="P29" s="149"/>
      <c r="Q29" s="157"/>
      <c r="R29" s="150"/>
    </row>
    <row r="30" spans="1:24" x14ac:dyDescent="0.25">
      <c r="A30" t="s">
        <v>85</v>
      </c>
      <c r="B30" s="44">
        <v>114310.12</v>
      </c>
      <c r="C30" s="71">
        <v>8</v>
      </c>
      <c r="D30" s="71">
        <v>8</v>
      </c>
      <c r="E30" s="71">
        <v>8</v>
      </c>
      <c r="F30" s="49">
        <v>8</v>
      </c>
      <c r="G30" s="71">
        <v>8</v>
      </c>
      <c r="H30" s="71">
        <v>8</v>
      </c>
      <c r="I30" s="71">
        <v>8</v>
      </c>
      <c r="J30" s="71">
        <v>8</v>
      </c>
      <c r="K30" s="71">
        <v>8</v>
      </c>
      <c r="L30" s="71">
        <v>10</v>
      </c>
      <c r="M30" s="71">
        <v>8</v>
      </c>
      <c r="N30" s="71">
        <v>1</v>
      </c>
      <c r="O30" s="71">
        <v>1</v>
      </c>
      <c r="P30" s="71"/>
      <c r="Q30" s="71">
        <v>8</v>
      </c>
      <c r="R30" s="71">
        <f>SUM(C30:Q30)</f>
        <v>100</v>
      </c>
      <c r="S30" s="44"/>
    </row>
    <row r="31" spans="1:24" x14ac:dyDescent="0.25">
      <c r="A31" t="s">
        <v>86</v>
      </c>
      <c r="B31" s="44">
        <v>81595.679999999993</v>
      </c>
      <c r="C31" s="71">
        <v>100</v>
      </c>
      <c r="D31" s="71"/>
      <c r="E31" s="71"/>
      <c r="F31" s="49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>
        <f>SUM(C31:Q31)</f>
        <v>100</v>
      </c>
      <c r="S31" s="44"/>
    </row>
    <row r="32" spans="1:24" x14ac:dyDescent="0.25">
      <c r="A32" t="s">
        <v>75</v>
      </c>
      <c r="B32" s="44">
        <v>78934.179999999993</v>
      </c>
      <c r="C32" s="71"/>
      <c r="D32" s="71"/>
      <c r="E32" s="71"/>
      <c r="F32" s="49">
        <v>100</v>
      </c>
      <c r="G32" s="71"/>
      <c r="H32" s="71"/>
      <c r="I32" s="71"/>
      <c r="J32" s="71"/>
      <c r="K32" s="71"/>
      <c r="L32" s="54"/>
      <c r="M32" s="71"/>
      <c r="N32" s="71"/>
      <c r="O32" s="71"/>
      <c r="P32" s="71"/>
      <c r="Q32" s="71"/>
      <c r="R32" s="71">
        <f t="shared" ref="R32:R36" si="0">SUM(C32:Q32)</f>
        <v>100</v>
      </c>
      <c r="S32" s="44"/>
    </row>
    <row r="33" spans="1:19" x14ac:dyDescent="0.25">
      <c r="A33" t="s">
        <v>87</v>
      </c>
      <c r="B33" s="44">
        <v>184457.16</v>
      </c>
      <c r="C33" s="71"/>
      <c r="D33" s="71">
        <v>10</v>
      </c>
      <c r="E33" s="71"/>
      <c r="F33" s="49"/>
      <c r="G33" s="71">
        <v>10</v>
      </c>
      <c r="H33" s="71">
        <v>17</v>
      </c>
      <c r="I33" s="71">
        <v>10</v>
      </c>
      <c r="J33" s="71">
        <v>4</v>
      </c>
      <c r="K33" s="71">
        <v>5</v>
      </c>
      <c r="L33" s="71">
        <v>10</v>
      </c>
      <c r="M33" s="71">
        <v>8</v>
      </c>
      <c r="N33" s="71">
        <v>1</v>
      </c>
      <c r="O33" s="71">
        <v>1</v>
      </c>
      <c r="P33" s="71">
        <v>8</v>
      </c>
      <c r="Q33" s="71">
        <v>16</v>
      </c>
      <c r="R33" s="71">
        <f t="shared" si="0"/>
        <v>100</v>
      </c>
      <c r="S33" s="44"/>
    </row>
    <row r="34" spans="1:19" x14ac:dyDescent="0.25">
      <c r="A34" t="s">
        <v>88</v>
      </c>
      <c r="B34" s="44">
        <v>80667.64</v>
      </c>
      <c r="C34" s="71"/>
      <c r="D34" s="71"/>
      <c r="E34" s="71"/>
      <c r="F34" s="49"/>
      <c r="G34" s="71"/>
      <c r="H34" s="71"/>
      <c r="I34" s="71"/>
      <c r="J34" s="71"/>
      <c r="K34" s="71"/>
      <c r="L34" s="71">
        <v>100</v>
      </c>
      <c r="M34" s="71"/>
      <c r="N34" s="71"/>
      <c r="O34" s="71"/>
      <c r="P34" s="71"/>
      <c r="Q34" s="71"/>
      <c r="R34" s="71">
        <f t="shared" si="0"/>
        <v>100</v>
      </c>
      <c r="S34" s="44"/>
    </row>
    <row r="35" spans="1:19" x14ac:dyDescent="0.25">
      <c r="A35" s="43" t="s">
        <v>89</v>
      </c>
      <c r="B35" s="44">
        <v>82740.83</v>
      </c>
      <c r="C35" s="71"/>
      <c r="D35" s="71"/>
      <c r="E35" s="71"/>
      <c r="F35" s="49"/>
      <c r="G35" s="71"/>
      <c r="H35" s="71"/>
      <c r="I35" s="71"/>
      <c r="J35" s="71"/>
      <c r="K35" s="71">
        <v>100</v>
      </c>
      <c r="L35" s="71"/>
      <c r="M35" s="71"/>
      <c r="N35" s="71"/>
      <c r="O35" s="71"/>
      <c r="P35" s="71"/>
      <c r="Q35" s="71"/>
      <c r="R35" s="71">
        <f t="shared" si="0"/>
        <v>100</v>
      </c>
      <c r="S35" s="44"/>
    </row>
    <row r="36" spans="1:19" x14ac:dyDescent="0.25">
      <c r="A36" s="43" t="s">
        <v>90</v>
      </c>
      <c r="B36" s="44">
        <v>156081.25</v>
      </c>
      <c r="C36" s="71"/>
      <c r="D36" s="71">
        <v>10</v>
      </c>
      <c r="E36" s="71">
        <v>8</v>
      </c>
      <c r="F36" s="49">
        <v>3</v>
      </c>
      <c r="G36" s="71">
        <v>10</v>
      </c>
      <c r="H36" s="71">
        <v>12</v>
      </c>
      <c r="I36" s="71">
        <v>10</v>
      </c>
      <c r="J36" s="71">
        <v>8</v>
      </c>
      <c r="K36" s="71">
        <v>3</v>
      </c>
      <c r="L36" s="49">
        <v>14</v>
      </c>
      <c r="M36" s="71">
        <v>10</v>
      </c>
      <c r="N36" s="71">
        <v>1</v>
      </c>
      <c r="O36" s="71">
        <v>1</v>
      </c>
      <c r="P36" s="71"/>
      <c r="Q36" s="71">
        <v>10</v>
      </c>
      <c r="R36" s="71">
        <f t="shared" si="0"/>
        <v>100</v>
      </c>
      <c r="S36" s="44"/>
    </row>
    <row r="37" spans="1:19" ht="18.75" x14ac:dyDescent="0.3">
      <c r="A37" s="66" t="s">
        <v>91</v>
      </c>
      <c r="B37" s="74">
        <f>SUM(B30:B36)</f>
        <v>778786.86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9144.8096000000005</v>
      </c>
      <c r="D41" s="38">
        <f>(D30/100)*$B$30</f>
        <v>9144.8096000000005</v>
      </c>
      <c r="E41" s="38">
        <f t="shared" ref="E41:Q41" si="1">(E30/100)*$B$30</f>
        <v>9144.8096000000005</v>
      </c>
      <c r="F41" s="38">
        <f t="shared" si="1"/>
        <v>9144.8096000000005</v>
      </c>
      <c r="G41" s="38">
        <f t="shared" si="1"/>
        <v>9144.8096000000005</v>
      </c>
      <c r="H41" s="38">
        <f t="shared" si="1"/>
        <v>9144.8096000000005</v>
      </c>
      <c r="I41" s="38">
        <f t="shared" si="1"/>
        <v>9144.8096000000005</v>
      </c>
      <c r="J41" s="38">
        <f t="shared" si="1"/>
        <v>9144.8096000000005</v>
      </c>
      <c r="K41" s="38">
        <f t="shared" si="1"/>
        <v>9144.8096000000005</v>
      </c>
      <c r="L41" s="38">
        <f t="shared" si="1"/>
        <v>11431.012000000001</v>
      </c>
      <c r="M41" s="38">
        <f t="shared" si="1"/>
        <v>9144.8096000000005</v>
      </c>
      <c r="N41" s="38">
        <f t="shared" si="1"/>
        <v>1143.1012000000001</v>
      </c>
      <c r="O41" s="38">
        <f t="shared" si="1"/>
        <v>1143.1012000000001</v>
      </c>
      <c r="P41" s="38">
        <f t="shared" si="1"/>
        <v>0</v>
      </c>
      <c r="Q41" s="38">
        <f t="shared" si="1"/>
        <v>9144.8096000000005</v>
      </c>
    </row>
    <row r="42" spans="1:19" x14ac:dyDescent="0.25">
      <c r="A42" s="43" t="s">
        <v>86</v>
      </c>
      <c r="C42" s="38">
        <f>(C31/100)*$B$31</f>
        <v>81595.679999999993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78934.179999999993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18445.716</v>
      </c>
      <c r="E44" s="38">
        <f t="shared" si="4"/>
        <v>0</v>
      </c>
      <c r="F44" s="38">
        <f t="shared" si="4"/>
        <v>0</v>
      </c>
      <c r="G44" s="38">
        <f t="shared" si="4"/>
        <v>18445.716</v>
      </c>
      <c r="H44" s="38">
        <f t="shared" si="4"/>
        <v>31357.717200000003</v>
      </c>
      <c r="I44" s="38">
        <f t="shared" si="4"/>
        <v>18445.716</v>
      </c>
      <c r="J44" s="38">
        <f t="shared" si="4"/>
        <v>7378.2864</v>
      </c>
      <c r="K44" s="38">
        <f t="shared" si="4"/>
        <v>9222.8580000000002</v>
      </c>
      <c r="L44" s="38">
        <f t="shared" si="4"/>
        <v>18445.716</v>
      </c>
      <c r="M44" s="38">
        <f t="shared" si="4"/>
        <v>14756.5728</v>
      </c>
      <c r="N44" s="38">
        <f t="shared" si="4"/>
        <v>1844.5716</v>
      </c>
      <c r="O44" s="38">
        <f t="shared" si="4"/>
        <v>1844.5716</v>
      </c>
      <c r="P44" s="38">
        <f t="shared" si="4"/>
        <v>14756.5728</v>
      </c>
      <c r="Q44" s="38">
        <f t="shared" si="4"/>
        <v>29513.1456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80667.64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82740.83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15608.125</v>
      </c>
      <c r="E47" s="38">
        <f t="shared" si="7"/>
        <v>12486.5</v>
      </c>
      <c r="F47" s="38">
        <f t="shared" si="7"/>
        <v>4682.4375</v>
      </c>
      <c r="G47" s="38">
        <f t="shared" si="7"/>
        <v>15608.125</v>
      </c>
      <c r="H47" s="38">
        <f t="shared" si="7"/>
        <v>18729.75</v>
      </c>
      <c r="I47" s="38">
        <f t="shared" si="7"/>
        <v>15608.125</v>
      </c>
      <c r="J47" s="38">
        <f t="shared" si="7"/>
        <v>12486.5</v>
      </c>
      <c r="K47" s="38">
        <f t="shared" si="7"/>
        <v>4682.4375</v>
      </c>
      <c r="L47" s="38">
        <f t="shared" si="7"/>
        <v>21851.375000000004</v>
      </c>
      <c r="M47" s="38">
        <f t="shared" si="7"/>
        <v>15608.125</v>
      </c>
      <c r="N47" s="38">
        <f t="shared" si="7"/>
        <v>1560.8125</v>
      </c>
      <c r="O47" s="38">
        <f t="shared" si="7"/>
        <v>1560.8125</v>
      </c>
      <c r="P47" s="38">
        <f t="shared" si="7"/>
        <v>0</v>
      </c>
      <c r="Q47" s="38">
        <f t="shared" si="7"/>
        <v>15608.125</v>
      </c>
    </row>
    <row r="48" spans="1:19" ht="25.5" customHeight="1" x14ac:dyDescent="0.25">
      <c r="A48" s="55" t="s">
        <v>118</v>
      </c>
      <c r="B48" s="56"/>
      <c r="C48" s="57">
        <f>SUM(C41:C47)</f>
        <v>90740.489600000001</v>
      </c>
      <c r="D48" s="57">
        <f t="shared" ref="D48:O48" si="8">SUM(D41:D47)</f>
        <v>43198.650600000001</v>
      </c>
      <c r="E48" s="57">
        <f t="shared" si="8"/>
        <v>21631.309600000001</v>
      </c>
      <c r="F48" s="57">
        <f>SUM(F41:F47)</f>
        <v>92761.427100000001</v>
      </c>
      <c r="G48" s="57">
        <f t="shared" si="8"/>
        <v>43198.650600000001</v>
      </c>
      <c r="H48" s="57">
        <f t="shared" si="8"/>
        <v>59232.276800000007</v>
      </c>
      <c r="I48" s="57">
        <f t="shared" si="8"/>
        <v>43198.650600000001</v>
      </c>
      <c r="J48" s="57">
        <f t="shared" si="8"/>
        <v>29009.596000000001</v>
      </c>
      <c r="K48" s="57">
        <f t="shared" si="8"/>
        <v>105790.9351</v>
      </c>
      <c r="L48" s="57">
        <f t="shared" si="8"/>
        <v>132395.74300000002</v>
      </c>
      <c r="M48" s="57">
        <f t="shared" si="8"/>
        <v>39509.507400000002</v>
      </c>
      <c r="N48" s="57">
        <f t="shared" si="8"/>
        <v>4548.4853000000003</v>
      </c>
      <c r="O48" s="57">
        <f t="shared" si="8"/>
        <v>4548.4853000000003</v>
      </c>
      <c r="P48" s="57">
        <f>SUM(P41:P47)</f>
        <v>14756.5728</v>
      </c>
      <c r="Q48" s="57">
        <f>SUM(Q41:Q47)</f>
        <v>54266.080199999997</v>
      </c>
    </row>
    <row r="49" spans="1:31" ht="21" customHeight="1" x14ac:dyDescent="0.25">
      <c r="A49" s="154"/>
      <c r="B49" s="154"/>
      <c r="C49" s="154"/>
      <c r="D49" s="155"/>
      <c r="E49" s="155"/>
      <c r="F49" s="155"/>
      <c r="G49" s="155"/>
      <c r="H49" s="155"/>
      <c r="I49" s="155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42" t="s">
        <v>112</v>
      </c>
      <c r="F52" s="142"/>
      <c r="G52" s="142"/>
    </row>
    <row r="53" spans="1:31" x14ac:dyDescent="0.25">
      <c r="C53" s="44"/>
      <c r="E53" s="142"/>
      <c r="F53" s="142"/>
      <c r="G53" s="142"/>
    </row>
    <row r="54" spans="1:31" x14ac:dyDescent="0.25">
      <c r="C54" s="44"/>
      <c r="E54" s="143"/>
      <c r="F54" s="143"/>
      <c r="G54" s="143"/>
      <c r="Q54" s="71"/>
      <c r="R54" s="71"/>
      <c r="S54" s="71"/>
      <c r="T54" s="49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C55" s="44"/>
      <c r="E55" s="144" t="s">
        <v>77</v>
      </c>
      <c r="F55" s="144"/>
      <c r="G55" s="48">
        <v>4448387.59</v>
      </c>
      <c r="Q55" s="71"/>
      <c r="R55" s="71"/>
      <c r="S55" s="71"/>
      <c r="T55" s="49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C56" s="44"/>
      <c r="E56" s="144" t="s">
        <v>78</v>
      </c>
      <c r="F56" s="144"/>
      <c r="G56" s="48">
        <v>2953080.36</v>
      </c>
      <c r="Q56" s="71"/>
      <c r="R56" s="71"/>
      <c r="S56" s="71"/>
      <c r="T56" s="49"/>
      <c r="U56" s="71"/>
      <c r="V56" s="71"/>
      <c r="W56" s="71"/>
      <c r="X56" s="71"/>
      <c r="Y56" s="71"/>
      <c r="Z56" s="54"/>
      <c r="AA56" s="71"/>
      <c r="AB56" s="71"/>
      <c r="AC56" s="71"/>
      <c r="AD56" s="71"/>
      <c r="AE56" s="71"/>
    </row>
    <row r="57" spans="1:31" x14ac:dyDescent="0.25">
      <c r="C57" s="44"/>
      <c r="E57" s="144" t="s">
        <v>79</v>
      </c>
      <c r="F57" s="144"/>
      <c r="G57" s="38">
        <f>G55-G56</f>
        <v>1495307.23</v>
      </c>
      <c r="Q57" s="71"/>
      <c r="R57" s="71"/>
      <c r="S57" s="71"/>
      <c r="T57" s="49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1:31" ht="24" customHeight="1" x14ac:dyDescent="0.25">
      <c r="C58" s="44"/>
      <c r="E58" s="134" t="s">
        <v>80</v>
      </c>
      <c r="F58" s="134"/>
      <c r="G58" s="38">
        <v>843678.7</v>
      </c>
      <c r="Q58" s="71"/>
      <c r="R58" s="71"/>
      <c r="S58" s="71"/>
      <c r="T58" s="49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</row>
    <row r="59" spans="1:31" ht="24" customHeight="1" x14ac:dyDescent="0.3">
      <c r="C59" s="44"/>
      <c r="D59" s="40"/>
      <c r="E59" s="135" t="s">
        <v>81</v>
      </c>
      <c r="F59" s="135"/>
      <c r="G59" s="39">
        <f>G57-G58</f>
        <v>651628.53</v>
      </c>
      <c r="J59" s="40"/>
      <c r="K59" s="40"/>
      <c r="Q59" s="71"/>
      <c r="R59" s="71"/>
      <c r="S59" s="71"/>
      <c r="T59" s="4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31" ht="15" customHeight="1" x14ac:dyDescent="0.25">
      <c r="A60" s="43"/>
      <c r="B60" s="44"/>
      <c r="C60" s="44"/>
      <c r="D60" s="40"/>
      <c r="E60" s="136" t="s">
        <v>82</v>
      </c>
      <c r="F60" s="136"/>
      <c r="G60" s="139"/>
      <c r="J60" s="40"/>
      <c r="K60" s="40"/>
      <c r="Q60" s="71"/>
      <c r="R60" s="71"/>
      <c r="S60" s="71"/>
      <c r="T60" s="49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ht="12.75" customHeight="1" x14ac:dyDescent="0.25">
      <c r="A61" s="43"/>
      <c r="B61" s="44"/>
      <c r="C61" s="44"/>
      <c r="E61" s="137"/>
      <c r="F61" s="137"/>
      <c r="G61" s="140"/>
      <c r="J61" s="40"/>
      <c r="K61" s="40"/>
    </row>
    <row r="62" spans="1:31" ht="17.25" customHeight="1" x14ac:dyDescent="0.25">
      <c r="A62" s="43"/>
      <c r="B62" s="44"/>
      <c r="C62" s="44"/>
      <c r="E62" s="138"/>
      <c r="F62" s="138"/>
      <c r="G62" s="141"/>
      <c r="J62" s="40"/>
      <c r="K62" s="40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3"/>
      <c r="B66" s="44"/>
      <c r="C66" s="44"/>
    </row>
    <row r="67" spans="1:3" x14ac:dyDescent="0.25">
      <c r="A67" s="43"/>
      <c r="B67" s="44"/>
      <c r="C67" s="44"/>
    </row>
    <row r="68" spans="1:3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8">
    <mergeCell ref="A1:C1"/>
    <mergeCell ref="D1:I1"/>
    <mergeCell ref="A2:C4"/>
    <mergeCell ref="D2:F4"/>
    <mergeCell ref="G2:I4"/>
    <mergeCell ref="J2:L4"/>
    <mergeCell ref="A7:B7"/>
    <mergeCell ref="D7:E7"/>
    <mergeCell ref="G7:H7"/>
    <mergeCell ref="J7:K7"/>
    <mergeCell ref="A8:B8"/>
    <mergeCell ref="D8:E8"/>
    <mergeCell ref="G8:H8"/>
    <mergeCell ref="J8:K8"/>
    <mergeCell ref="A5:B5"/>
    <mergeCell ref="D5:E5"/>
    <mergeCell ref="G5:H5"/>
    <mergeCell ref="J5:K5"/>
    <mergeCell ref="A6:B6"/>
    <mergeCell ref="D6:E6"/>
    <mergeCell ref="G6:H6"/>
    <mergeCell ref="J6:K6"/>
    <mergeCell ref="G18:H18"/>
    <mergeCell ref="J18:K18"/>
    <mergeCell ref="M18:N18"/>
    <mergeCell ref="A9:B9"/>
    <mergeCell ref="D9:E9"/>
    <mergeCell ref="G9:H9"/>
    <mergeCell ref="J9:K9"/>
    <mergeCell ref="A14:C16"/>
    <mergeCell ref="D14:F16"/>
    <mergeCell ref="G14:I16"/>
    <mergeCell ref="J14:L16"/>
    <mergeCell ref="M14:O16"/>
    <mergeCell ref="B11:C11"/>
    <mergeCell ref="A12:C12"/>
    <mergeCell ref="D12:F12"/>
    <mergeCell ref="G12:I12"/>
    <mergeCell ref="J12:L12"/>
    <mergeCell ref="M12:O12"/>
    <mergeCell ref="E11:F11"/>
    <mergeCell ref="H11:I11"/>
    <mergeCell ref="K11:L11"/>
    <mergeCell ref="N11:O11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C28:C29"/>
    <mergeCell ref="D28:D29"/>
    <mergeCell ref="E28:E29"/>
    <mergeCell ref="F28:F29"/>
    <mergeCell ref="G28:G29"/>
    <mergeCell ref="E60:F62"/>
    <mergeCell ref="G60:G62"/>
    <mergeCell ref="M2:O4"/>
    <mergeCell ref="M5:N5"/>
    <mergeCell ref="M6:N6"/>
    <mergeCell ref="M7:N7"/>
    <mergeCell ref="M8:N8"/>
    <mergeCell ref="M9:N9"/>
    <mergeCell ref="E52:G54"/>
    <mergeCell ref="E55:F55"/>
    <mergeCell ref="E56:F56"/>
    <mergeCell ref="E57:F57"/>
    <mergeCell ref="E58:F58"/>
    <mergeCell ref="E59:F59"/>
    <mergeCell ref="N28:N29"/>
    <mergeCell ref="O28:O29"/>
    <mergeCell ref="D21:E21"/>
    <mergeCell ref="G21:H21"/>
    <mergeCell ref="J21:K21"/>
    <mergeCell ref="M21:N21"/>
    <mergeCell ref="D19:E19"/>
    <mergeCell ref="G19:H19"/>
    <mergeCell ref="J19:K19"/>
    <mergeCell ref="M19:N19"/>
    <mergeCell ref="B23:C23"/>
    <mergeCell ref="A13:C13"/>
    <mergeCell ref="D13:F13"/>
    <mergeCell ref="G13:I13"/>
    <mergeCell ref="J13:L13"/>
    <mergeCell ref="M13:O13"/>
    <mergeCell ref="E23:F23"/>
    <mergeCell ref="H23:I23"/>
    <mergeCell ref="K23:L23"/>
    <mergeCell ref="N23:O23"/>
    <mergeCell ref="A21:B21"/>
    <mergeCell ref="A19:B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F26" sqref="F26"/>
    </sheetView>
  </sheetViews>
  <sheetFormatPr defaultRowHeight="15" x14ac:dyDescent="0.25"/>
  <cols>
    <col min="1" max="1" width="36.140625" customWidth="1"/>
    <col min="2" max="2" width="19" customWidth="1"/>
    <col min="3" max="3" width="28.7109375" customWidth="1"/>
    <col min="4" max="4" width="18.42578125" customWidth="1"/>
    <col min="5" max="5" width="18.28515625" customWidth="1"/>
    <col min="6" max="6" width="19.1406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54"/>
      <c r="B1" s="154"/>
      <c r="C1" s="154"/>
      <c r="D1" s="155" t="s">
        <v>76</v>
      </c>
      <c r="E1" s="155"/>
      <c r="F1" s="155"/>
      <c r="G1" s="155"/>
      <c r="H1" s="155"/>
      <c r="I1" s="155"/>
    </row>
    <row r="2" spans="1:24" ht="15" customHeight="1" x14ac:dyDescent="0.25">
      <c r="A2" s="146" t="s">
        <v>74</v>
      </c>
      <c r="B2" s="146"/>
      <c r="C2" s="146"/>
      <c r="D2" s="146" t="s">
        <v>75</v>
      </c>
      <c r="E2" s="146"/>
      <c r="F2" s="146"/>
      <c r="G2" s="146" t="s">
        <v>89</v>
      </c>
      <c r="H2" s="146"/>
      <c r="I2" s="146"/>
      <c r="J2" s="146" t="s">
        <v>104</v>
      </c>
      <c r="K2" s="146"/>
      <c r="L2" s="146"/>
      <c r="M2" s="146" t="s">
        <v>94</v>
      </c>
      <c r="N2" s="146"/>
      <c r="O2" s="146"/>
    </row>
    <row r="3" spans="1:24" ht="15" customHeight="1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24" ht="1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</row>
    <row r="5" spans="1:24" x14ac:dyDescent="0.25">
      <c r="A5" s="160" t="s">
        <v>77</v>
      </c>
      <c r="B5" s="160"/>
      <c r="C5" s="48">
        <v>557799.81999999995</v>
      </c>
      <c r="D5" s="161" t="s">
        <v>77</v>
      </c>
      <c r="E5" s="161"/>
      <c r="F5" s="48">
        <v>650006.14</v>
      </c>
      <c r="G5" s="161" t="s">
        <v>77</v>
      </c>
      <c r="H5" s="161"/>
      <c r="I5" s="48">
        <v>308541.14</v>
      </c>
      <c r="J5" s="161" t="s">
        <v>77</v>
      </c>
      <c r="K5" s="161"/>
      <c r="L5" s="48">
        <v>862935.39</v>
      </c>
      <c r="M5" s="161" t="s">
        <v>77</v>
      </c>
      <c r="N5" s="161"/>
      <c r="O5" s="48">
        <v>212036.46</v>
      </c>
    </row>
    <row r="6" spans="1:24" x14ac:dyDescent="0.25">
      <c r="A6" s="162" t="s">
        <v>78</v>
      </c>
      <c r="B6" s="162"/>
      <c r="C6" s="48">
        <v>388269.11</v>
      </c>
      <c r="D6" s="161" t="s">
        <v>78</v>
      </c>
      <c r="E6" s="161"/>
      <c r="F6" s="48">
        <v>483047.13199999998</v>
      </c>
      <c r="G6" s="161" t="s">
        <v>78</v>
      </c>
      <c r="H6" s="161"/>
      <c r="I6" s="48">
        <v>175844.09</v>
      </c>
      <c r="J6" s="161" t="s">
        <v>78</v>
      </c>
      <c r="K6" s="161"/>
      <c r="L6" s="48">
        <v>627493.02</v>
      </c>
      <c r="M6" s="161" t="s">
        <v>78</v>
      </c>
      <c r="N6" s="161"/>
      <c r="O6" s="48">
        <v>165652.34</v>
      </c>
    </row>
    <row r="7" spans="1:24" x14ac:dyDescent="0.25">
      <c r="A7" s="162" t="s">
        <v>79</v>
      </c>
      <c r="B7" s="162"/>
      <c r="C7" s="38">
        <f>C5-C6</f>
        <v>169530.70999999996</v>
      </c>
      <c r="D7" s="161" t="s">
        <v>79</v>
      </c>
      <c r="E7" s="161"/>
      <c r="F7" s="38">
        <f>F5-F6</f>
        <v>166959.00800000003</v>
      </c>
      <c r="G7" s="161" t="s">
        <v>79</v>
      </c>
      <c r="H7" s="161"/>
      <c r="I7" s="38">
        <f>I5-I6</f>
        <v>132697.05000000002</v>
      </c>
      <c r="J7" s="161" t="s">
        <v>79</v>
      </c>
      <c r="K7" s="161"/>
      <c r="L7" s="38">
        <f>L5-L6</f>
        <v>235442.37</v>
      </c>
      <c r="M7" s="161" t="s">
        <v>79</v>
      </c>
      <c r="N7" s="161"/>
      <c r="O7" s="38">
        <f>O5-O6</f>
        <v>46384.119999999995</v>
      </c>
    </row>
    <row r="8" spans="1:24" x14ac:dyDescent="0.25">
      <c r="A8" s="165" t="s">
        <v>80</v>
      </c>
      <c r="B8" s="165"/>
      <c r="C8" s="65">
        <f>C48</f>
        <v>83560.4764</v>
      </c>
      <c r="D8" s="166" t="s">
        <v>80</v>
      </c>
      <c r="E8" s="166"/>
      <c r="F8" s="70">
        <f>F48</f>
        <v>86799.870599999995</v>
      </c>
      <c r="G8" s="166" t="s">
        <v>80</v>
      </c>
      <c r="H8" s="166"/>
      <c r="I8" s="65">
        <f>K48</f>
        <v>98515.067099999986</v>
      </c>
      <c r="J8" s="166" t="s">
        <v>80</v>
      </c>
      <c r="K8" s="166"/>
      <c r="L8" s="70">
        <f>L48</f>
        <v>120611.04060000001</v>
      </c>
      <c r="M8" s="166" t="s">
        <v>80</v>
      </c>
      <c r="N8" s="166"/>
      <c r="O8" s="70">
        <f>D48</f>
        <v>41828.093400000005</v>
      </c>
    </row>
    <row r="9" spans="1:24" ht="21" x14ac:dyDescent="0.35">
      <c r="A9" s="167" t="s">
        <v>81</v>
      </c>
      <c r="B9" s="167"/>
      <c r="C9" s="68">
        <f>C7-C8</f>
        <v>85970.233599999963</v>
      </c>
      <c r="D9" s="168" t="s">
        <v>81</v>
      </c>
      <c r="E9" s="168"/>
      <c r="F9" s="68">
        <f>F7-F8</f>
        <v>80159.137400000036</v>
      </c>
      <c r="G9" s="168" t="s">
        <v>81</v>
      </c>
      <c r="H9" s="168"/>
      <c r="I9" s="68">
        <f>I7-I8</f>
        <v>34181.982900000032</v>
      </c>
      <c r="J9" s="168" t="s">
        <v>81</v>
      </c>
      <c r="K9" s="168"/>
      <c r="L9" s="86">
        <f>L7-L8</f>
        <v>114831.32939999999</v>
      </c>
      <c r="M9" s="168" t="s">
        <v>81</v>
      </c>
      <c r="N9" s="168"/>
      <c r="O9" s="68">
        <f>O7-O8</f>
        <v>4556.0265999999901</v>
      </c>
    </row>
    <row r="10" spans="1:24" ht="18" customHeight="1" x14ac:dyDescent="0.3">
      <c r="A10" s="87" t="s">
        <v>82</v>
      </c>
      <c r="B10" s="88">
        <v>27958.125</v>
      </c>
      <c r="C10" s="88">
        <v>24742.935000000001</v>
      </c>
      <c r="D10" s="87" t="s">
        <v>82</v>
      </c>
      <c r="E10" s="88">
        <v>130403.3</v>
      </c>
      <c r="F10" s="88">
        <v>121927.51</v>
      </c>
      <c r="G10" s="87" t="s">
        <v>82</v>
      </c>
      <c r="H10" s="88">
        <v>17428.5</v>
      </c>
      <c r="I10" s="88">
        <v>16638.333999999999</v>
      </c>
      <c r="J10" s="87" t="s">
        <v>82</v>
      </c>
      <c r="K10" s="88">
        <v>118333.41</v>
      </c>
      <c r="L10" s="88">
        <v>97887.685200000007</v>
      </c>
      <c r="M10" s="87" t="s">
        <v>82</v>
      </c>
      <c r="N10" s="88">
        <v>56794</v>
      </c>
      <c r="O10" s="88">
        <v>51724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63">
        <v>5087.5309999999999</v>
      </c>
      <c r="C11" s="163"/>
      <c r="D11" s="89" t="s">
        <v>120</v>
      </c>
      <c r="E11" s="163">
        <v>13010.71</v>
      </c>
      <c r="F11" s="163"/>
      <c r="G11" s="89" t="s">
        <v>120</v>
      </c>
      <c r="H11" s="164">
        <v>-9100.2029999999995</v>
      </c>
      <c r="I11" s="164"/>
      <c r="J11" s="89" t="s">
        <v>120</v>
      </c>
      <c r="K11" s="163">
        <v>56548.53</v>
      </c>
      <c r="L11" s="163"/>
      <c r="M11" s="89" t="s">
        <v>120</v>
      </c>
      <c r="N11" s="163">
        <v>39642</v>
      </c>
      <c r="O11" s="163"/>
      <c r="P11" s="85"/>
      <c r="Q11" s="85"/>
      <c r="R11" s="85"/>
      <c r="S11" s="85"/>
      <c r="T11" s="85"/>
      <c r="U11" s="85"/>
      <c r="V11" s="85"/>
      <c r="W11" s="85"/>
      <c r="X11" s="85"/>
    </row>
    <row r="12" spans="1:24" ht="37.5" customHeight="1" x14ac:dyDescent="0.25">
      <c r="A12" s="16" t="s">
        <v>129</v>
      </c>
      <c r="B12" s="16">
        <v>14.3</v>
      </c>
      <c r="C12" s="90">
        <v>176.91</v>
      </c>
      <c r="D12" s="16" t="s">
        <v>129</v>
      </c>
      <c r="E12" s="16">
        <v>219.94399999999999</v>
      </c>
      <c r="F12" s="90">
        <v>1466.38</v>
      </c>
      <c r="G12" s="16" t="s">
        <v>129</v>
      </c>
      <c r="H12" s="16">
        <v>76.183000000000007</v>
      </c>
      <c r="I12" s="90">
        <v>1013.28</v>
      </c>
      <c r="J12" s="16" t="s">
        <v>129</v>
      </c>
      <c r="K12" s="16">
        <v>931.64099999999996</v>
      </c>
      <c r="L12" s="90">
        <v>6376.75</v>
      </c>
      <c r="M12" s="16" t="s">
        <v>129</v>
      </c>
      <c r="N12" s="16">
        <v>329</v>
      </c>
      <c r="O12" s="90">
        <v>670.7</v>
      </c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18" customHeight="1" x14ac:dyDescent="0.25">
      <c r="A14" s="146" t="s">
        <v>102</v>
      </c>
      <c r="B14" s="146"/>
      <c r="C14" s="146"/>
      <c r="D14" s="146" t="s">
        <v>100</v>
      </c>
      <c r="E14" s="146"/>
      <c r="F14" s="146"/>
      <c r="G14" s="146" t="s">
        <v>101</v>
      </c>
      <c r="H14" s="146"/>
      <c r="I14" s="146"/>
      <c r="J14" s="146" t="s">
        <v>119</v>
      </c>
      <c r="K14" s="146"/>
      <c r="L14" s="146"/>
      <c r="M14" s="146" t="s">
        <v>99</v>
      </c>
      <c r="N14" s="146"/>
      <c r="O14" s="146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18" customHeight="1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8" customHeigh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85"/>
      <c r="Q16" s="85"/>
      <c r="R16" s="85"/>
      <c r="S16" s="85"/>
      <c r="T16" s="85"/>
      <c r="U16" s="85"/>
      <c r="V16" s="85"/>
      <c r="W16" s="85"/>
      <c r="X16" s="85"/>
    </row>
    <row r="17" spans="1:24" ht="18" customHeight="1" x14ac:dyDescent="0.25">
      <c r="A17" s="161" t="s">
        <v>77</v>
      </c>
      <c r="B17" s="161"/>
      <c r="C17" s="48">
        <v>273341.44</v>
      </c>
      <c r="D17" s="161" t="s">
        <v>77</v>
      </c>
      <c r="E17" s="161"/>
      <c r="F17" s="48">
        <v>497029.57</v>
      </c>
      <c r="G17" s="161" t="s">
        <v>77</v>
      </c>
      <c r="H17" s="161"/>
      <c r="I17" s="48">
        <v>207036.62</v>
      </c>
      <c r="J17" s="161" t="s">
        <v>77</v>
      </c>
      <c r="K17" s="161"/>
      <c r="L17" s="48">
        <v>248225.91</v>
      </c>
      <c r="M17" s="161" t="s">
        <v>77</v>
      </c>
      <c r="N17" s="161"/>
      <c r="O17" s="48">
        <v>273433.59999999998</v>
      </c>
      <c r="P17" s="85"/>
      <c r="Q17" s="85"/>
      <c r="R17" s="85"/>
      <c r="S17" s="85"/>
      <c r="T17" s="85"/>
      <c r="U17" s="85"/>
      <c r="V17" s="85"/>
      <c r="W17" s="85"/>
      <c r="X17" s="85"/>
    </row>
    <row r="18" spans="1:24" ht="18" customHeight="1" x14ac:dyDescent="0.25">
      <c r="A18" s="161" t="s">
        <v>78</v>
      </c>
      <c r="B18" s="161"/>
      <c r="C18" s="48">
        <v>236784.66</v>
      </c>
      <c r="D18" s="161" t="s">
        <v>78</v>
      </c>
      <c r="E18" s="161"/>
      <c r="F18" s="48">
        <v>364611.87</v>
      </c>
      <c r="G18" s="161" t="s">
        <v>78</v>
      </c>
      <c r="H18" s="161"/>
      <c r="I18" s="48">
        <v>153447.85999999999</v>
      </c>
      <c r="J18" s="161" t="s">
        <v>78</v>
      </c>
      <c r="K18" s="161"/>
      <c r="L18" s="48">
        <v>148432.6</v>
      </c>
      <c r="M18" s="161" t="s">
        <v>78</v>
      </c>
      <c r="N18" s="161"/>
      <c r="O18" s="48">
        <v>196310.3</v>
      </c>
      <c r="P18" s="85"/>
      <c r="Q18" s="85"/>
      <c r="R18" s="85"/>
      <c r="S18" s="85"/>
      <c r="T18" s="85"/>
      <c r="U18" s="85"/>
      <c r="V18" s="85"/>
      <c r="W18" s="85"/>
      <c r="X18" s="85"/>
    </row>
    <row r="19" spans="1:24" ht="18" customHeight="1" x14ac:dyDescent="0.25">
      <c r="A19" s="161" t="s">
        <v>79</v>
      </c>
      <c r="B19" s="161"/>
      <c r="C19" s="38">
        <f>C17-C18</f>
        <v>36556.78</v>
      </c>
      <c r="D19" s="161" t="s">
        <v>79</v>
      </c>
      <c r="E19" s="161"/>
      <c r="F19" s="38">
        <f>F17-F18</f>
        <v>132417.70000000001</v>
      </c>
      <c r="G19" s="161" t="s">
        <v>79</v>
      </c>
      <c r="H19" s="161"/>
      <c r="I19" s="38">
        <f>I17-I18</f>
        <v>53588.760000000009</v>
      </c>
      <c r="J19" s="161" t="s">
        <v>79</v>
      </c>
      <c r="K19" s="161"/>
      <c r="L19" s="38">
        <f>L17-L18</f>
        <v>99793.31</v>
      </c>
      <c r="M19" s="161" t="s">
        <v>79</v>
      </c>
      <c r="N19" s="161"/>
      <c r="O19" s="38">
        <f>O17-O18</f>
        <v>77123.299999999988</v>
      </c>
      <c r="P19" s="85"/>
      <c r="Q19" s="85"/>
      <c r="R19" s="85"/>
      <c r="S19" s="85"/>
      <c r="T19" s="85"/>
      <c r="U19" s="85"/>
      <c r="V19" s="85"/>
      <c r="W19" s="85"/>
      <c r="X19" s="85"/>
    </row>
    <row r="20" spans="1:24" ht="18" customHeight="1" x14ac:dyDescent="0.25">
      <c r="A20" s="166" t="s">
        <v>80</v>
      </c>
      <c r="B20" s="166"/>
      <c r="C20" s="65">
        <f>J48</f>
        <v>27933.518800000005</v>
      </c>
      <c r="D20" s="166" t="s">
        <v>80</v>
      </c>
      <c r="E20" s="166"/>
      <c r="F20" s="70">
        <f>H48</f>
        <v>57538.633300000001</v>
      </c>
      <c r="G20" s="166" t="s">
        <v>80</v>
      </c>
      <c r="H20" s="166"/>
      <c r="I20" s="65">
        <f>I48</f>
        <v>41828.093400000005</v>
      </c>
      <c r="J20" s="166" t="s">
        <v>80</v>
      </c>
      <c r="K20" s="166"/>
      <c r="L20" s="70">
        <f>Q48</f>
        <v>52723.885200000004</v>
      </c>
      <c r="M20" s="166" t="s">
        <v>80</v>
      </c>
      <c r="N20" s="166"/>
      <c r="O20" s="70">
        <f>G48</f>
        <v>41828.093400000005</v>
      </c>
      <c r="P20" s="85"/>
      <c r="Q20" s="85"/>
      <c r="R20" s="85"/>
      <c r="S20" s="85"/>
      <c r="T20" s="85"/>
      <c r="U20" s="85"/>
      <c r="V20" s="85"/>
      <c r="W20" s="85"/>
      <c r="X20" s="85"/>
    </row>
    <row r="21" spans="1:24" ht="18" customHeight="1" x14ac:dyDescent="0.3">
      <c r="A21" s="168" t="s">
        <v>81</v>
      </c>
      <c r="B21" s="168"/>
      <c r="C21" s="68">
        <f>C19-C20</f>
        <v>8623.2611999999936</v>
      </c>
      <c r="D21" s="168" t="s">
        <v>81</v>
      </c>
      <c r="E21" s="168"/>
      <c r="F21" s="68">
        <f>F19-F20</f>
        <v>74879.06670000001</v>
      </c>
      <c r="G21" s="168" t="s">
        <v>81</v>
      </c>
      <c r="H21" s="168"/>
      <c r="I21" s="68">
        <f>I19-I20</f>
        <v>11760.666600000004</v>
      </c>
      <c r="J21" s="168" t="s">
        <v>81</v>
      </c>
      <c r="K21" s="168"/>
      <c r="L21" s="68">
        <f>L19-L20</f>
        <v>47069.424799999993</v>
      </c>
      <c r="M21" s="168" t="s">
        <v>81</v>
      </c>
      <c r="N21" s="168"/>
      <c r="O21" s="68">
        <f>O19-O20</f>
        <v>35295.206599999983</v>
      </c>
      <c r="P21" s="85"/>
      <c r="Q21" s="85"/>
      <c r="R21" s="85"/>
      <c r="S21" s="85"/>
      <c r="T21" s="85"/>
      <c r="U21" s="85"/>
      <c r="V21" s="85"/>
      <c r="W21" s="85"/>
      <c r="X21" s="85"/>
    </row>
    <row r="22" spans="1:24" ht="17.25" customHeight="1" x14ac:dyDescent="0.3">
      <c r="A22" s="87" t="s">
        <v>82</v>
      </c>
      <c r="B22" s="88">
        <v>29424</v>
      </c>
      <c r="C22" s="88">
        <v>28517</v>
      </c>
      <c r="D22" s="87" t="s">
        <v>82</v>
      </c>
      <c r="E22" s="88">
        <v>86676</v>
      </c>
      <c r="F22" s="88">
        <v>88325.79</v>
      </c>
      <c r="G22" s="87" t="s">
        <v>82</v>
      </c>
      <c r="H22" s="88">
        <v>45688</v>
      </c>
      <c r="I22" s="88">
        <v>44688</v>
      </c>
      <c r="J22" s="87" t="s">
        <v>82</v>
      </c>
      <c r="K22" s="88">
        <v>27346</v>
      </c>
      <c r="L22" s="88">
        <v>112044</v>
      </c>
      <c r="M22" s="87" t="s">
        <v>82</v>
      </c>
      <c r="N22" s="88">
        <v>37629</v>
      </c>
      <c r="O22" s="88">
        <v>37579</v>
      </c>
      <c r="P22" s="85"/>
      <c r="Q22" s="85"/>
      <c r="R22" s="85"/>
      <c r="S22" s="85"/>
      <c r="T22" s="85"/>
      <c r="U22" s="85"/>
      <c r="V22" s="85"/>
      <c r="W22" s="85"/>
      <c r="X22" s="85"/>
    </row>
    <row r="23" spans="1:24" ht="17.25" customHeight="1" x14ac:dyDescent="0.3">
      <c r="A23" s="89" t="s">
        <v>120</v>
      </c>
      <c r="B23" s="163">
        <v>27784</v>
      </c>
      <c r="C23" s="163"/>
      <c r="D23" s="89" t="s">
        <v>120</v>
      </c>
      <c r="E23" s="163">
        <v>87939.69</v>
      </c>
      <c r="F23" s="163"/>
      <c r="G23" s="89" t="s">
        <v>120</v>
      </c>
      <c r="H23" s="163">
        <v>45416</v>
      </c>
      <c r="I23" s="163"/>
      <c r="J23" s="89" t="s">
        <v>120</v>
      </c>
      <c r="K23" s="163">
        <v>307266.35499999998</v>
      </c>
      <c r="L23" s="163"/>
      <c r="M23" s="89" t="s">
        <v>120</v>
      </c>
      <c r="N23" s="163">
        <v>50010.7</v>
      </c>
      <c r="O23" s="163"/>
      <c r="P23" s="85"/>
      <c r="Q23" s="85"/>
      <c r="R23" s="85"/>
      <c r="S23" s="85"/>
      <c r="T23" s="85"/>
      <c r="U23" s="85"/>
      <c r="V23" s="85"/>
      <c r="W23" s="85"/>
      <c r="X23" s="85"/>
    </row>
    <row r="24" spans="1:24" ht="34.5" customHeight="1" x14ac:dyDescent="0.25">
      <c r="A24" s="16" t="s">
        <v>129</v>
      </c>
      <c r="B24" s="16">
        <v>82</v>
      </c>
      <c r="C24" s="90">
        <v>568.94000000000005</v>
      </c>
      <c r="D24" s="16" t="s">
        <v>129</v>
      </c>
      <c r="E24" s="16">
        <v>1241</v>
      </c>
      <c r="F24" s="90">
        <v>3858.09</v>
      </c>
      <c r="G24" s="16" t="s">
        <v>129</v>
      </c>
      <c r="H24" s="16">
        <v>328</v>
      </c>
      <c r="I24" s="90">
        <v>1460.84</v>
      </c>
      <c r="J24" s="16" t="s">
        <v>129</v>
      </c>
      <c r="K24" s="16">
        <v>126</v>
      </c>
      <c r="L24" s="90">
        <v>618.21</v>
      </c>
      <c r="M24" s="16" t="s">
        <v>129</v>
      </c>
      <c r="N24" s="16">
        <v>950</v>
      </c>
      <c r="O24" s="90">
        <v>2727.75</v>
      </c>
      <c r="P24" s="85"/>
      <c r="Q24" s="85"/>
      <c r="R24" s="85"/>
      <c r="S24" s="85"/>
      <c r="T24" s="85"/>
      <c r="U24" s="85"/>
      <c r="V24" s="85"/>
      <c r="W24" s="85"/>
      <c r="X24" s="85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85"/>
      <c r="Q25" s="85"/>
      <c r="R25" s="85"/>
      <c r="S25" s="85"/>
      <c r="T25" s="85"/>
      <c r="U25" s="85"/>
      <c r="V25" s="85"/>
      <c r="W25" s="85"/>
      <c r="X25" s="85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85"/>
      <c r="Q26" s="85"/>
      <c r="R26" s="85"/>
      <c r="S26" s="85"/>
      <c r="T26" s="85"/>
      <c r="U26" s="85"/>
      <c r="V26" s="85"/>
      <c r="W26" s="85"/>
      <c r="X26" s="85"/>
    </row>
    <row r="27" spans="1:24" ht="18" customHeight="1" x14ac:dyDescent="0.25">
      <c r="P27" s="85"/>
      <c r="Q27" s="85"/>
      <c r="R27" s="85"/>
      <c r="S27" s="85"/>
      <c r="T27" s="85"/>
      <c r="U27" s="85"/>
      <c r="V27" s="85"/>
      <c r="W27" s="85"/>
      <c r="X27" s="85"/>
    </row>
    <row r="28" spans="1:24" ht="15" customHeight="1" x14ac:dyDescent="0.25">
      <c r="A28" s="62"/>
      <c r="B28" s="63"/>
      <c r="C28" s="153" t="s">
        <v>92</v>
      </c>
      <c r="D28" s="153" t="s">
        <v>94</v>
      </c>
      <c r="E28" s="153" t="s">
        <v>96</v>
      </c>
      <c r="F28" s="153" t="s">
        <v>75</v>
      </c>
      <c r="G28" s="153" t="s">
        <v>99</v>
      </c>
      <c r="H28" s="153" t="s">
        <v>114</v>
      </c>
      <c r="I28" s="156" t="s">
        <v>101</v>
      </c>
      <c r="J28" s="153" t="s">
        <v>113</v>
      </c>
      <c r="K28" s="153" t="s">
        <v>89</v>
      </c>
      <c r="L28" s="153" t="s">
        <v>104</v>
      </c>
      <c r="M28" s="149" t="s">
        <v>115</v>
      </c>
      <c r="N28" s="149" t="s">
        <v>106</v>
      </c>
      <c r="O28" s="149" t="s">
        <v>116</v>
      </c>
      <c r="P28" s="149" t="s">
        <v>108</v>
      </c>
      <c r="Q28" s="156" t="s">
        <v>119</v>
      </c>
      <c r="R28" s="150" t="s">
        <v>117</v>
      </c>
    </row>
    <row r="29" spans="1:24" ht="21.75" customHeight="1" x14ac:dyDescent="0.25">
      <c r="C29" s="153"/>
      <c r="D29" s="153"/>
      <c r="E29" s="153"/>
      <c r="F29" s="153"/>
      <c r="G29" s="153"/>
      <c r="H29" s="153"/>
      <c r="I29" s="157"/>
      <c r="J29" s="153"/>
      <c r="K29" s="153"/>
      <c r="L29" s="153"/>
      <c r="M29" s="149"/>
      <c r="N29" s="149"/>
      <c r="O29" s="149"/>
      <c r="P29" s="149"/>
      <c r="Q29" s="157"/>
      <c r="R29" s="150"/>
    </row>
    <row r="30" spans="1:24" x14ac:dyDescent="0.25">
      <c r="A30" s="20" t="s">
        <v>85</v>
      </c>
      <c r="B30" s="92">
        <v>108431.58</v>
      </c>
      <c r="C30" s="84">
        <v>8</v>
      </c>
      <c r="D30" s="84">
        <v>8</v>
      </c>
      <c r="E30" s="84">
        <v>8</v>
      </c>
      <c r="F30" s="49">
        <v>8</v>
      </c>
      <c r="G30" s="84">
        <v>8</v>
      </c>
      <c r="H30" s="84">
        <v>8</v>
      </c>
      <c r="I30" s="84">
        <v>8</v>
      </c>
      <c r="J30" s="84">
        <v>8</v>
      </c>
      <c r="K30" s="84">
        <v>8</v>
      </c>
      <c r="L30" s="84">
        <v>10</v>
      </c>
      <c r="M30" s="84">
        <v>8</v>
      </c>
      <c r="N30" s="84">
        <v>1</v>
      </c>
      <c r="O30" s="84">
        <v>1</v>
      </c>
      <c r="P30" s="84"/>
      <c r="Q30" s="84">
        <v>8</v>
      </c>
      <c r="R30" s="84">
        <f>SUM(C30:Q30)</f>
        <v>100</v>
      </c>
      <c r="S30" s="44"/>
    </row>
    <row r="31" spans="1:24" x14ac:dyDescent="0.25">
      <c r="A31" s="20" t="s">
        <v>86</v>
      </c>
      <c r="B31" s="92">
        <v>74885.95</v>
      </c>
      <c r="C31" s="84">
        <v>100</v>
      </c>
      <c r="D31" s="84"/>
      <c r="E31" s="84"/>
      <c r="F31" s="49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>
        <f>SUM(C31:Q31)</f>
        <v>100</v>
      </c>
      <c r="S31" s="44"/>
    </row>
    <row r="32" spans="1:24" x14ac:dyDescent="0.25">
      <c r="A32" s="20" t="s">
        <v>75</v>
      </c>
      <c r="B32" s="92">
        <v>73627.17</v>
      </c>
      <c r="C32" s="84"/>
      <c r="D32" s="84"/>
      <c r="E32" s="84"/>
      <c r="F32" s="49">
        <v>100</v>
      </c>
      <c r="G32" s="84"/>
      <c r="H32" s="84"/>
      <c r="I32" s="84"/>
      <c r="J32" s="84"/>
      <c r="K32" s="84"/>
      <c r="L32" s="54"/>
      <c r="M32" s="84"/>
      <c r="N32" s="84"/>
      <c r="O32" s="84"/>
      <c r="P32" s="84"/>
      <c r="Q32" s="84"/>
      <c r="R32" s="84">
        <f t="shared" ref="R32:R36" si="0">SUM(C32:Q32)</f>
        <v>100</v>
      </c>
      <c r="S32" s="44"/>
    </row>
    <row r="33" spans="1:19" x14ac:dyDescent="0.25">
      <c r="A33" s="20" t="s">
        <v>87</v>
      </c>
      <c r="B33" s="92">
        <v>181596.53</v>
      </c>
      <c r="C33" s="84"/>
      <c r="D33" s="84">
        <v>10</v>
      </c>
      <c r="E33" s="84"/>
      <c r="F33" s="49"/>
      <c r="G33" s="84">
        <v>10</v>
      </c>
      <c r="H33" s="84">
        <v>17</v>
      </c>
      <c r="I33" s="84">
        <v>10</v>
      </c>
      <c r="J33" s="84">
        <v>4</v>
      </c>
      <c r="K33" s="84">
        <v>5</v>
      </c>
      <c r="L33" s="84">
        <v>10</v>
      </c>
      <c r="M33" s="84">
        <v>8</v>
      </c>
      <c r="N33" s="84">
        <v>1</v>
      </c>
      <c r="O33" s="84">
        <v>1</v>
      </c>
      <c r="P33" s="84">
        <v>8</v>
      </c>
      <c r="Q33" s="84">
        <v>16</v>
      </c>
      <c r="R33" s="84">
        <f t="shared" si="0"/>
        <v>100</v>
      </c>
      <c r="S33" s="44"/>
    </row>
    <row r="34" spans="1:19" x14ac:dyDescent="0.25">
      <c r="A34" s="20" t="s">
        <v>88</v>
      </c>
      <c r="B34" s="92">
        <v>70616.75</v>
      </c>
      <c r="C34" s="84"/>
      <c r="D34" s="84"/>
      <c r="E34" s="84"/>
      <c r="F34" s="49"/>
      <c r="G34" s="84"/>
      <c r="H34" s="84"/>
      <c r="I34" s="84"/>
      <c r="J34" s="84"/>
      <c r="K34" s="84"/>
      <c r="L34" s="84">
        <v>100</v>
      </c>
      <c r="M34" s="84"/>
      <c r="N34" s="84"/>
      <c r="O34" s="84"/>
      <c r="P34" s="84"/>
      <c r="Q34" s="84"/>
      <c r="R34" s="84">
        <f t="shared" si="0"/>
        <v>100</v>
      </c>
      <c r="S34" s="44"/>
    </row>
    <row r="35" spans="1:19" x14ac:dyDescent="0.25">
      <c r="A35" s="93" t="s">
        <v>89</v>
      </c>
      <c r="B35" s="92">
        <v>76262.539999999994</v>
      </c>
      <c r="C35" s="84"/>
      <c r="D35" s="84"/>
      <c r="E35" s="84"/>
      <c r="F35" s="49"/>
      <c r="G35" s="84"/>
      <c r="H35" s="84"/>
      <c r="I35" s="84"/>
      <c r="J35" s="84"/>
      <c r="K35" s="84">
        <v>100</v>
      </c>
      <c r="L35" s="84"/>
      <c r="M35" s="84"/>
      <c r="N35" s="84"/>
      <c r="O35" s="84"/>
      <c r="P35" s="84"/>
      <c r="Q35" s="84"/>
      <c r="R35" s="84">
        <f t="shared" si="0"/>
        <v>100</v>
      </c>
      <c r="S35" s="44"/>
    </row>
    <row r="36" spans="1:19" x14ac:dyDescent="0.25">
      <c r="A36" s="93" t="s">
        <v>90</v>
      </c>
      <c r="B36" s="92">
        <v>149939.14000000001</v>
      </c>
      <c r="C36" s="84"/>
      <c r="D36" s="84">
        <v>10</v>
      </c>
      <c r="E36" s="84">
        <v>8</v>
      </c>
      <c r="F36" s="49">
        <v>3</v>
      </c>
      <c r="G36" s="84">
        <v>10</v>
      </c>
      <c r="H36" s="84">
        <v>12</v>
      </c>
      <c r="I36" s="84">
        <v>10</v>
      </c>
      <c r="J36" s="84">
        <v>8</v>
      </c>
      <c r="K36" s="84">
        <v>3</v>
      </c>
      <c r="L36" s="49">
        <v>14</v>
      </c>
      <c r="M36" s="84">
        <v>10</v>
      </c>
      <c r="N36" s="84">
        <v>1</v>
      </c>
      <c r="O36" s="84">
        <v>1</v>
      </c>
      <c r="P36" s="84"/>
      <c r="Q36" s="84">
        <v>10</v>
      </c>
      <c r="R36" s="84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735359.66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8674.5264000000006</v>
      </c>
      <c r="D41" s="38">
        <f>(D30/100)*$B$30</f>
        <v>8674.5264000000006</v>
      </c>
      <c r="E41" s="38">
        <f t="shared" ref="E41:Q41" si="1">(E30/100)*$B$30</f>
        <v>8674.5264000000006</v>
      </c>
      <c r="F41" s="38">
        <f t="shared" si="1"/>
        <v>8674.5264000000006</v>
      </c>
      <c r="G41" s="38">
        <f t="shared" si="1"/>
        <v>8674.5264000000006</v>
      </c>
      <c r="H41" s="38">
        <f t="shared" si="1"/>
        <v>8674.5264000000006</v>
      </c>
      <c r="I41" s="38">
        <f t="shared" si="1"/>
        <v>8674.5264000000006</v>
      </c>
      <c r="J41" s="38">
        <f t="shared" si="1"/>
        <v>8674.5264000000006</v>
      </c>
      <c r="K41" s="38">
        <f t="shared" si="1"/>
        <v>8674.5264000000006</v>
      </c>
      <c r="L41" s="38">
        <f t="shared" si="1"/>
        <v>10843.158000000001</v>
      </c>
      <c r="M41" s="38">
        <f t="shared" si="1"/>
        <v>8674.5264000000006</v>
      </c>
      <c r="N41" s="38">
        <f t="shared" si="1"/>
        <v>1084.3158000000001</v>
      </c>
      <c r="O41" s="38">
        <f t="shared" si="1"/>
        <v>1084.3158000000001</v>
      </c>
      <c r="P41" s="38">
        <f t="shared" si="1"/>
        <v>0</v>
      </c>
      <c r="Q41" s="38">
        <f t="shared" si="1"/>
        <v>8674.5264000000006</v>
      </c>
    </row>
    <row r="42" spans="1:19" x14ac:dyDescent="0.25">
      <c r="A42" s="43" t="s">
        <v>86</v>
      </c>
      <c r="C42" s="38">
        <f>(C31/100)*$B$31</f>
        <v>74885.95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73627.17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18159.653000000002</v>
      </c>
      <c r="E44" s="38">
        <f t="shared" si="4"/>
        <v>0</v>
      </c>
      <c r="F44" s="38">
        <f t="shared" si="4"/>
        <v>0</v>
      </c>
      <c r="G44" s="38">
        <f t="shared" si="4"/>
        <v>18159.653000000002</v>
      </c>
      <c r="H44" s="38">
        <f t="shared" si="4"/>
        <v>30871.410100000001</v>
      </c>
      <c r="I44" s="38">
        <f t="shared" si="4"/>
        <v>18159.653000000002</v>
      </c>
      <c r="J44" s="38">
        <f t="shared" si="4"/>
        <v>7263.8612000000003</v>
      </c>
      <c r="K44" s="38">
        <f t="shared" si="4"/>
        <v>9079.826500000001</v>
      </c>
      <c r="L44" s="38">
        <f t="shared" si="4"/>
        <v>18159.653000000002</v>
      </c>
      <c r="M44" s="38">
        <f t="shared" si="4"/>
        <v>14527.722400000001</v>
      </c>
      <c r="N44" s="38">
        <f t="shared" si="4"/>
        <v>1815.9653000000001</v>
      </c>
      <c r="O44" s="38">
        <f t="shared" si="4"/>
        <v>1815.9653000000001</v>
      </c>
      <c r="P44" s="38">
        <f t="shared" si="4"/>
        <v>14527.722400000001</v>
      </c>
      <c r="Q44" s="38">
        <f t="shared" si="4"/>
        <v>29055.444800000001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70616.75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76262.539999999994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14993.914000000002</v>
      </c>
      <c r="E47" s="38">
        <f t="shared" si="7"/>
        <v>11995.131200000002</v>
      </c>
      <c r="F47" s="38">
        <f t="shared" si="7"/>
        <v>4498.1742000000004</v>
      </c>
      <c r="G47" s="38">
        <f t="shared" si="7"/>
        <v>14993.914000000002</v>
      </c>
      <c r="H47" s="38">
        <f t="shared" si="7"/>
        <v>17992.696800000002</v>
      </c>
      <c r="I47" s="38">
        <f t="shared" si="7"/>
        <v>14993.914000000002</v>
      </c>
      <c r="J47" s="38">
        <f t="shared" si="7"/>
        <v>11995.131200000002</v>
      </c>
      <c r="K47" s="38">
        <f t="shared" si="7"/>
        <v>4498.1742000000004</v>
      </c>
      <c r="L47" s="38">
        <f t="shared" si="7"/>
        <v>20991.479600000002</v>
      </c>
      <c r="M47" s="38">
        <f t="shared" si="7"/>
        <v>14993.914000000002</v>
      </c>
      <c r="N47" s="38">
        <f t="shared" si="7"/>
        <v>1499.3914000000002</v>
      </c>
      <c r="O47" s="38">
        <f t="shared" si="7"/>
        <v>1499.3914000000002</v>
      </c>
      <c r="P47" s="38">
        <f t="shared" si="7"/>
        <v>0</v>
      </c>
      <c r="Q47" s="38">
        <f t="shared" si="7"/>
        <v>14993.914000000002</v>
      </c>
    </row>
    <row r="48" spans="1:19" ht="25.5" customHeight="1" x14ac:dyDescent="0.25">
      <c r="A48" s="55" t="s">
        <v>118</v>
      </c>
      <c r="B48" s="56"/>
      <c r="C48" s="57">
        <f>SUM(C41:C47)</f>
        <v>83560.4764</v>
      </c>
      <c r="D48" s="57">
        <f>SUM(D41:D47)</f>
        <v>41828.093400000005</v>
      </c>
      <c r="E48" s="57">
        <f t="shared" ref="E48:O48" si="8">SUM(E41:E47)</f>
        <v>20669.657600000002</v>
      </c>
      <c r="F48" s="57">
        <f>SUM(F41:F47)</f>
        <v>86799.870599999995</v>
      </c>
      <c r="G48" s="57">
        <f t="shared" si="8"/>
        <v>41828.093400000005</v>
      </c>
      <c r="H48" s="57">
        <f t="shared" si="8"/>
        <v>57538.633300000001</v>
      </c>
      <c r="I48" s="57">
        <f t="shared" si="8"/>
        <v>41828.093400000005</v>
      </c>
      <c r="J48" s="57">
        <f t="shared" si="8"/>
        <v>27933.518800000005</v>
      </c>
      <c r="K48" s="57">
        <f t="shared" si="8"/>
        <v>98515.067099999986</v>
      </c>
      <c r="L48" s="57">
        <f t="shared" si="8"/>
        <v>120611.04060000001</v>
      </c>
      <c r="M48" s="57">
        <f t="shared" si="8"/>
        <v>38196.162800000006</v>
      </c>
      <c r="N48" s="57">
        <f t="shared" si="8"/>
        <v>4399.6725000000006</v>
      </c>
      <c r="O48" s="57">
        <f t="shared" si="8"/>
        <v>4399.6725000000006</v>
      </c>
      <c r="P48" s="57">
        <f>SUM(P41:P47)</f>
        <v>14527.722400000001</v>
      </c>
      <c r="Q48" s="57">
        <f>SUM(Q41:Q47)</f>
        <v>52723.885200000004</v>
      </c>
    </row>
    <row r="49" spans="1:31" ht="21" customHeight="1" x14ac:dyDescent="0.25">
      <c r="A49" s="154"/>
      <c r="B49" s="154"/>
      <c r="C49" s="154"/>
      <c r="D49" s="155"/>
      <c r="E49" s="155"/>
      <c r="F49" s="155"/>
      <c r="G49" s="155"/>
      <c r="H49" s="155"/>
      <c r="I49" s="155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42" t="s">
        <v>112</v>
      </c>
      <c r="F52" s="142"/>
      <c r="G52" s="142"/>
    </row>
    <row r="53" spans="1:31" x14ac:dyDescent="0.25">
      <c r="C53" s="44"/>
      <c r="E53" s="142"/>
      <c r="F53" s="142"/>
      <c r="G53" s="142"/>
    </row>
    <row r="54" spans="1:31" x14ac:dyDescent="0.25">
      <c r="C54" s="44"/>
      <c r="E54" s="143"/>
      <c r="F54" s="143"/>
      <c r="G54" s="143"/>
      <c r="Q54" s="84"/>
      <c r="R54" s="84"/>
      <c r="S54" s="84"/>
      <c r="T54" s="49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x14ac:dyDescent="0.25">
      <c r="C55" s="44"/>
      <c r="E55" s="144" t="s">
        <v>77</v>
      </c>
      <c r="F55" s="144"/>
      <c r="G55" s="48">
        <v>4561443.93</v>
      </c>
      <c r="Q55" s="84"/>
      <c r="R55" s="84"/>
      <c r="S55" s="84"/>
      <c r="T55" s="49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x14ac:dyDescent="0.25">
      <c r="C56" s="44"/>
      <c r="E56" s="144" t="s">
        <v>78</v>
      </c>
      <c r="F56" s="144"/>
      <c r="G56" s="48">
        <v>3249075.68</v>
      </c>
      <c r="Q56" s="84"/>
      <c r="R56" s="84"/>
      <c r="S56" s="84"/>
      <c r="T56" s="49"/>
      <c r="U56" s="84"/>
      <c r="V56" s="84"/>
      <c r="W56" s="84"/>
      <c r="X56" s="84"/>
      <c r="Y56" s="84"/>
      <c r="Z56" s="54"/>
      <c r="AA56" s="84"/>
      <c r="AB56" s="84"/>
      <c r="AC56" s="84"/>
      <c r="AD56" s="84"/>
      <c r="AE56" s="84"/>
    </row>
    <row r="57" spans="1:31" x14ac:dyDescent="0.25">
      <c r="C57" s="44"/>
      <c r="E57" s="144" t="s">
        <v>79</v>
      </c>
      <c r="F57" s="144"/>
      <c r="G57" s="38">
        <f>G55-G56</f>
        <v>1312368.2499999995</v>
      </c>
      <c r="Q57" s="84"/>
      <c r="R57" s="84"/>
      <c r="S57" s="84"/>
      <c r="T57" s="4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24" customHeight="1" x14ac:dyDescent="0.25">
      <c r="C58" s="44"/>
      <c r="E58" s="134" t="s">
        <v>80</v>
      </c>
      <c r="F58" s="134"/>
      <c r="G58" s="38">
        <v>816594</v>
      </c>
      <c r="Q58" s="84"/>
      <c r="R58" s="84"/>
      <c r="S58" s="84"/>
      <c r="T58" s="49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24" customHeight="1" x14ac:dyDescent="0.3">
      <c r="C59" s="44"/>
      <c r="D59" s="40"/>
      <c r="E59" s="135" t="s">
        <v>81</v>
      </c>
      <c r="F59" s="135"/>
      <c r="G59" s="39">
        <f>G57-G58</f>
        <v>495774.24999999953</v>
      </c>
      <c r="J59" s="40"/>
      <c r="K59" s="40"/>
      <c r="Q59" s="84"/>
      <c r="R59" s="84"/>
      <c r="S59" s="84"/>
      <c r="T59" s="49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5" customHeight="1" x14ac:dyDescent="0.25">
      <c r="A60" s="43"/>
      <c r="B60" s="44"/>
      <c r="C60" s="44"/>
      <c r="D60" s="40"/>
      <c r="E60" s="136" t="s">
        <v>82</v>
      </c>
      <c r="F60" s="136"/>
      <c r="G60" s="139"/>
      <c r="J60" s="40"/>
      <c r="K60" s="40"/>
      <c r="Q60" s="84"/>
      <c r="R60" s="84"/>
      <c r="S60" s="84"/>
      <c r="T60" s="49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2.75" customHeight="1" x14ac:dyDescent="0.25">
      <c r="A61" s="43"/>
      <c r="B61" s="44"/>
      <c r="C61" s="44"/>
      <c r="E61" s="137"/>
      <c r="F61" s="137"/>
      <c r="G61" s="140"/>
      <c r="J61" s="40"/>
      <c r="K61" s="40"/>
    </row>
    <row r="62" spans="1:31" ht="17.25" customHeight="1" x14ac:dyDescent="0.25">
      <c r="A62" s="43"/>
      <c r="B62" s="44"/>
      <c r="C62" s="44"/>
      <c r="E62" s="138"/>
      <c r="F62" s="138"/>
      <c r="G62" s="141"/>
      <c r="J62" s="40"/>
      <c r="K62" s="40"/>
    </row>
    <row r="63" spans="1:31" ht="32.25" customHeight="1" x14ac:dyDescent="0.35">
      <c r="A63" s="43"/>
      <c r="B63" s="44"/>
      <c r="C63" s="44"/>
      <c r="E63" s="91">
        <v>691825.33499999996</v>
      </c>
      <c r="F63" s="91">
        <v>673809.26</v>
      </c>
      <c r="G63" s="20"/>
    </row>
    <row r="64" spans="1:31" ht="38.25" customHeight="1" x14ac:dyDescent="0.35">
      <c r="A64" s="43"/>
      <c r="B64" s="44"/>
      <c r="C64" s="44"/>
      <c r="E64" s="169">
        <v>1763206.064</v>
      </c>
      <c r="F64" s="169"/>
      <c r="G64" s="20"/>
    </row>
    <row r="65" spans="1:7" ht="53.25" customHeight="1" x14ac:dyDescent="0.25">
      <c r="A65" s="43"/>
      <c r="B65" s="44"/>
      <c r="C65" s="44"/>
      <c r="E65" s="16" t="s">
        <v>129</v>
      </c>
      <c r="F65" s="16">
        <v>5504.0680000000002</v>
      </c>
      <c r="G65" s="90">
        <v>24433.78</v>
      </c>
    </row>
    <row r="66" spans="1:7" x14ac:dyDescent="0.25">
      <c r="A66" s="43"/>
      <c r="B66" s="44"/>
      <c r="C66" s="44"/>
    </row>
    <row r="67" spans="1:7" x14ac:dyDescent="0.25">
      <c r="A67" s="43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  <mergeCell ref="O28:O29"/>
    <mergeCell ref="P28:P29"/>
    <mergeCell ref="Q28:Q29"/>
    <mergeCell ref="R28:R29"/>
    <mergeCell ref="A49:C49"/>
    <mergeCell ref="D49:I49"/>
    <mergeCell ref="I28:I29"/>
    <mergeCell ref="J28:J29"/>
    <mergeCell ref="K28:K29"/>
    <mergeCell ref="L28:L29"/>
    <mergeCell ref="M28:M29"/>
    <mergeCell ref="N28:N29"/>
    <mergeCell ref="C28:C29"/>
    <mergeCell ref="D28:D29"/>
    <mergeCell ref="E28:E29"/>
    <mergeCell ref="F28:F29"/>
    <mergeCell ref="G28:G29"/>
    <mergeCell ref="H28:H29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B11:C11"/>
    <mergeCell ref="E11:F11"/>
    <mergeCell ref="H11:I11"/>
    <mergeCell ref="K11:L11"/>
    <mergeCell ref="N11:O11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B37" sqref="B37"/>
    </sheetView>
  </sheetViews>
  <sheetFormatPr defaultRowHeight="15" x14ac:dyDescent="0.25"/>
  <cols>
    <col min="1" max="1" width="36.140625" customWidth="1"/>
    <col min="2" max="2" width="22.42578125" customWidth="1"/>
    <col min="3" max="3" width="28.7109375" customWidth="1"/>
    <col min="4" max="4" width="18.42578125" customWidth="1"/>
    <col min="5" max="5" width="18.28515625" customWidth="1"/>
    <col min="6" max="6" width="22.425781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8.5703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54"/>
      <c r="B1" s="154"/>
      <c r="C1" s="154"/>
      <c r="D1" s="155" t="s">
        <v>76</v>
      </c>
      <c r="E1" s="155"/>
      <c r="F1" s="155"/>
      <c r="G1" s="155"/>
      <c r="H1" s="155"/>
      <c r="I1" s="155"/>
    </row>
    <row r="2" spans="1:24" ht="15" customHeight="1" x14ac:dyDescent="0.25">
      <c r="A2" s="146" t="s">
        <v>74</v>
      </c>
      <c r="B2" s="146"/>
      <c r="C2" s="146"/>
      <c r="D2" s="146" t="s">
        <v>75</v>
      </c>
      <c r="E2" s="146"/>
      <c r="F2" s="146"/>
      <c r="G2" s="146" t="s">
        <v>89</v>
      </c>
      <c r="H2" s="146"/>
      <c r="I2" s="146"/>
      <c r="J2" s="146" t="s">
        <v>104</v>
      </c>
      <c r="K2" s="146"/>
      <c r="L2" s="146"/>
      <c r="M2" s="146" t="s">
        <v>94</v>
      </c>
      <c r="N2" s="146"/>
      <c r="O2" s="146"/>
    </row>
    <row r="3" spans="1:24" ht="15" customHeight="1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24" ht="1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</row>
    <row r="5" spans="1:24" x14ac:dyDescent="0.25">
      <c r="A5" s="160" t="s">
        <v>77</v>
      </c>
      <c r="B5" s="160"/>
      <c r="C5" s="48">
        <v>537509.72</v>
      </c>
      <c r="D5" s="161" t="s">
        <v>77</v>
      </c>
      <c r="E5" s="161"/>
      <c r="F5" s="48">
        <v>657936.4</v>
      </c>
      <c r="G5" s="161" t="s">
        <v>77</v>
      </c>
      <c r="H5" s="161"/>
      <c r="I5" s="48">
        <v>294566.33</v>
      </c>
      <c r="J5" s="161" t="s">
        <v>77</v>
      </c>
      <c r="K5" s="161"/>
      <c r="L5" s="48">
        <v>893519.14</v>
      </c>
      <c r="M5" s="161" t="s">
        <v>77</v>
      </c>
      <c r="N5" s="161"/>
      <c r="O5" s="48">
        <v>220725.76000000001</v>
      </c>
    </row>
    <row r="6" spans="1:24" x14ac:dyDescent="0.25">
      <c r="A6" s="162" t="s">
        <v>78</v>
      </c>
      <c r="B6" s="162"/>
      <c r="C6" s="48">
        <v>381007.54399999999</v>
      </c>
      <c r="D6" s="161" t="s">
        <v>78</v>
      </c>
      <c r="E6" s="161"/>
      <c r="F6" s="48">
        <v>507906.97</v>
      </c>
      <c r="G6" s="161" t="s">
        <v>78</v>
      </c>
      <c r="H6" s="161"/>
      <c r="I6" s="48">
        <v>174134.49</v>
      </c>
      <c r="J6" s="161" t="s">
        <v>78</v>
      </c>
      <c r="K6" s="161"/>
      <c r="L6" s="48">
        <v>662760.5</v>
      </c>
      <c r="M6" s="161" t="s">
        <v>78</v>
      </c>
      <c r="N6" s="161"/>
      <c r="O6" s="48">
        <v>170099.35</v>
      </c>
    </row>
    <row r="7" spans="1:24" ht="20.25" customHeight="1" x14ac:dyDescent="0.25">
      <c r="A7" s="162" t="s">
        <v>79</v>
      </c>
      <c r="B7" s="162"/>
      <c r="C7" s="38">
        <f>C5-C6</f>
        <v>156502.17599999998</v>
      </c>
      <c r="D7" s="161" t="s">
        <v>79</v>
      </c>
      <c r="E7" s="161"/>
      <c r="F7" s="38">
        <f>F5-F6</f>
        <v>150029.43000000005</v>
      </c>
      <c r="G7" s="161" t="s">
        <v>79</v>
      </c>
      <c r="H7" s="161"/>
      <c r="I7" s="38">
        <f>I5-I6</f>
        <v>120431.84000000003</v>
      </c>
      <c r="J7" s="161" t="s">
        <v>79</v>
      </c>
      <c r="K7" s="161"/>
      <c r="L7" s="38">
        <v>234367.9</v>
      </c>
      <c r="M7" s="161" t="s">
        <v>79</v>
      </c>
      <c r="N7" s="161"/>
      <c r="O7" s="38">
        <f>O5-O6</f>
        <v>50626.41</v>
      </c>
    </row>
    <row r="8" spans="1:24" ht="21.75" customHeight="1" x14ac:dyDescent="0.25">
      <c r="A8" s="165" t="s">
        <v>80</v>
      </c>
      <c r="B8" s="165"/>
      <c r="C8" s="65">
        <f>C48</f>
        <v>144925.62239999999</v>
      </c>
      <c r="D8" s="166" t="s">
        <v>80</v>
      </c>
      <c r="E8" s="166"/>
      <c r="F8" s="70">
        <f>F48</f>
        <v>150756.70369999998</v>
      </c>
      <c r="G8" s="166" t="s">
        <v>80</v>
      </c>
      <c r="H8" s="166"/>
      <c r="I8" s="65">
        <f>K48</f>
        <v>163137.70969999998</v>
      </c>
      <c r="J8" s="166" t="s">
        <v>80</v>
      </c>
      <c r="K8" s="166"/>
      <c r="L8" s="70">
        <f>L48</f>
        <v>191249.12939999998</v>
      </c>
      <c r="M8" s="166" t="s">
        <v>80</v>
      </c>
      <c r="N8" s="166"/>
      <c r="O8" s="70">
        <f>D48</f>
        <v>56037.185399999988</v>
      </c>
    </row>
    <row r="9" spans="1:24" ht="21" x14ac:dyDescent="0.35">
      <c r="A9" s="167" t="s">
        <v>81</v>
      </c>
      <c r="B9" s="167"/>
      <c r="C9" s="68">
        <f>C7-C8</f>
        <v>11576.553599999985</v>
      </c>
      <c r="D9" s="168" t="s">
        <v>81</v>
      </c>
      <c r="E9" s="168"/>
      <c r="F9" s="99">
        <f>F7-F8</f>
        <v>-727.27369999993243</v>
      </c>
      <c r="G9" s="168" t="s">
        <v>81</v>
      </c>
      <c r="H9" s="168"/>
      <c r="I9" s="99">
        <f>I7-I8</f>
        <v>-42705.869699999952</v>
      </c>
      <c r="J9" s="168" t="s">
        <v>81</v>
      </c>
      <c r="K9" s="168"/>
      <c r="L9" s="86">
        <f>L7-L8</f>
        <v>43118.770600000018</v>
      </c>
      <c r="M9" s="168" t="s">
        <v>81</v>
      </c>
      <c r="N9" s="168"/>
      <c r="O9" s="99">
        <f>O7-O8</f>
        <v>-5410.7753999999841</v>
      </c>
    </row>
    <row r="10" spans="1:24" ht="18" customHeight="1" x14ac:dyDescent="0.3">
      <c r="A10" s="87" t="s">
        <v>82</v>
      </c>
      <c r="B10" s="88">
        <v>23934.322</v>
      </c>
      <c r="C10" s="88">
        <v>23642.27</v>
      </c>
      <c r="D10" s="87" t="s">
        <v>82</v>
      </c>
      <c r="E10" s="88">
        <v>119326</v>
      </c>
      <c r="F10" s="88">
        <v>119172.476</v>
      </c>
      <c r="G10" s="87" t="s">
        <v>82</v>
      </c>
      <c r="H10" s="88">
        <v>15030</v>
      </c>
      <c r="I10" s="88">
        <v>15735.976000000001</v>
      </c>
      <c r="J10" s="87" t="s">
        <v>82</v>
      </c>
      <c r="K10" s="88">
        <v>107634.08500000001</v>
      </c>
      <c r="L10" s="88">
        <v>102743.628</v>
      </c>
      <c r="M10" s="87" t="s">
        <v>82</v>
      </c>
      <c r="N10" s="88">
        <v>55341</v>
      </c>
      <c r="O10" s="88">
        <v>53065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63">
        <v>5287.12</v>
      </c>
      <c r="C11" s="163"/>
      <c r="D11" s="89" t="s">
        <v>120</v>
      </c>
      <c r="E11" s="163">
        <v>9729.4580000000005</v>
      </c>
      <c r="F11" s="163"/>
      <c r="G11" s="89" t="s">
        <v>120</v>
      </c>
      <c r="H11" s="164">
        <v>-11606.819</v>
      </c>
      <c r="I11" s="164"/>
      <c r="J11" s="89" t="s">
        <v>120</v>
      </c>
      <c r="K11" s="163">
        <v>64654.633000000002</v>
      </c>
      <c r="L11" s="163"/>
      <c r="M11" s="89" t="s">
        <v>120</v>
      </c>
      <c r="N11" s="163">
        <v>41685</v>
      </c>
      <c r="O11" s="163"/>
      <c r="P11" s="97"/>
      <c r="Q11" s="97"/>
      <c r="R11" s="97"/>
      <c r="S11" s="97"/>
      <c r="T11" s="97"/>
      <c r="U11" s="97"/>
      <c r="V11" s="97"/>
      <c r="W11" s="97"/>
      <c r="X11" s="97"/>
    </row>
    <row r="12" spans="1:24" ht="37.5" customHeight="1" x14ac:dyDescent="0.25">
      <c r="A12" s="16" t="s">
        <v>129</v>
      </c>
      <c r="B12" s="16">
        <v>3.6859999999999999</v>
      </c>
      <c r="C12" s="90">
        <v>80.16</v>
      </c>
      <c r="D12" s="16" t="s">
        <v>129</v>
      </c>
      <c r="E12" s="16">
        <v>4475.6400000000003</v>
      </c>
      <c r="F12" s="90">
        <v>20261.25</v>
      </c>
      <c r="G12" s="16" t="s">
        <v>129</v>
      </c>
      <c r="H12" s="16">
        <v>255.84899999999999</v>
      </c>
      <c r="I12" s="90">
        <v>3571.33</v>
      </c>
      <c r="J12" s="16" t="s">
        <v>129</v>
      </c>
      <c r="K12" s="16">
        <v>801.19299999999998</v>
      </c>
      <c r="L12" s="90">
        <v>7778.58</v>
      </c>
      <c r="M12" s="16" t="s">
        <v>129</v>
      </c>
      <c r="N12" s="16">
        <v>284</v>
      </c>
      <c r="O12" s="90">
        <v>593.71</v>
      </c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8" customHeight="1" x14ac:dyDescent="0.25">
      <c r="A14" s="146" t="s">
        <v>102</v>
      </c>
      <c r="B14" s="146"/>
      <c r="C14" s="146"/>
      <c r="D14" s="146" t="s">
        <v>100</v>
      </c>
      <c r="E14" s="146"/>
      <c r="F14" s="146"/>
      <c r="G14" s="146" t="s">
        <v>101</v>
      </c>
      <c r="H14" s="146"/>
      <c r="I14" s="146"/>
      <c r="J14" s="146" t="s">
        <v>119</v>
      </c>
      <c r="K14" s="146"/>
      <c r="L14" s="146"/>
      <c r="M14" s="146" t="s">
        <v>99</v>
      </c>
      <c r="N14" s="146"/>
      <c r="O14" s="146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8" customHeight="1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8" customHeigh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97"/>
      <c r="Q16" s="97"/>
      <c r="R16" s="97"/>
      <c r="S16" s="97"/>
      <c r="T16" s="97"/>
      <c r="U16" s="97"/>
      <c r="V16" s="97"/>
      <c r="W16" s="97"/>
      <c r="X16" s="97"/>
    </row>
    <row r="17" spans="1:24" ht="18" customHeight="1" x14ac:dyDescent="0.25">
      <c r="A17" s="161" t="s">
        <v>77</v>
      </c>
      <c r="B17" s="161"/>
      <c r="C17" s="48">
        <v>271298.52</v>
      </c>
      <c r="D17" s="161" t="s">
        <v>77</v>
      </c>
      <c r="E17" s="161"/>
      <c r="F17" s="48">
        <v>469113.72</v>
      </c>
      <c r="G17" s="161" t="s">
        <v>77</v>
      </c>
      <c r="H17" s="161"/>
      <c r="I17" s="48">
        <v>199232.32</v>
      </c>
      <c r="J17" s="161" t="s">
        <v>77</v>
      </c>
      <c r="K17" s="161"/>
      <c r="L17" s="48">
        <v>213796.95</v>
      </c>
      <c r="M17" s="161" t="s">
        <v>77</v>
      </c>
      <c r="N17" s="161"/>
      <c r="O17" s="48">
        <v>258660.67</v>
      </c>
      <c r="P17" s="97"/>
      <c r="Q17" s="97"/>
      <c r="R17" s="97"/>
      <c r="S17" s="97"/>
      <c r="T17" s="97"/>
      <c r="U17" s="97"/>
      <c r="V17" s="97"/>
      <c r="W17" s="97"/>
      <c r="X17" s="97"/>
    </row>
    <row r="18" spans="1:24" ht="18" customHeight="1" x14ac:dyDescent="0.25">
      <c r="A18" s="161" t="s">
        <v>78</v>
      </c>
      <c r="B18" s="161"/>
      <c r="C18" s="48">
        <v>238523.89</v>
      </c>
      <c r="D18" s="161" t="s">
        <v>78</v>
      </c>
      <c r="E18" s="161"/>
      <c r="F18" s="48">
        <v>343578.62</v>
      </c>
      <c r="G18" s="161" t="s">
        <v>78</v>
      </c>
      <c r="H18" s="161"/>
      <c r="I18" s="48">
        <v>149004.79999999999</v>
      </c>
      <c r="J18" s="161" t="s">
        <v>78</v>
      </c>
      <c r="K18" s="161"/>
      <c r="L18" s="48">
        <v>126906.01</v>
      </c>
      <c r="M18" s="161" t="s">
        <v>78</v>
      </c>
      <c r="N18" s="161"/>
      <c r="O18" s="48">
        <v>184414.94</v>
      </c>
      <c r="P18" s="97"/>
      <c r="Q18" s="97"/>
      <c r="R18" s="97"/>
      <c r="S18" s="97"/>
      <c r="T18" s="97"/>
      <c r="U18" s="97"/>
      <c r="V18" s="97"/>
      <c r="W18" s="97"/>
      <c r="X18" s="97"/>
    </row>
    <row r="19" spans="1:24" ht="18" customHeight="1" x14ac:dyDescent="0.25">
      <c r="A19" s="161" t="s">
        <v>79</v>
      </c>
      <c r="B19" s="161"/>
      <c r="C19" s="38">
        <f>C17-C18</f>
        <v>32774.630000000005</v>
      </c>
      <c r="D19" s="161" t="s">
        <v>79</v>
      </c>
      <c r="E19" s="161"/>
      <c r="F19" s="38">
        <f>F17-F18</f>
        <v>125535.09999999998</v>
      </c>
      <c r="G19" s="161" t="s">
        <v>79</v>
      </c>
      <c r="H19" s="161"/>
      <c r="I19" s="38">
        <f>I17-I18</f>
        <v>50227.520000000019</v>
      </c>
      <c r="J19" s="161" t="s">
        <v>79</v>
      </c>
      <c r="K19" s="161"/>
      <c r="L19" s="38">
        <f>L17-L18</f>
        <v>86890.940000000017</v>
      </c>
      <c r="M19" s="161" t="s">
        <v>79</v>
      </c>
      <c r="N19" s="161"/>
      <c r="O19" s="38">
        <f>O17-O18</f>
        <v>74245.73000000001</v>
      </c>
      <c r="P19" s="97"/>
      <c r="Q19" s="97"/>
      <c r="R19" s="97"/>
      <c r="S19" s="97"/>
      <c r="T19" s="97"/>
      <c r="U19" s="97"/>
      <c r="V19" s="97"/>
      <c r="W19" s="97"/>
      <c r="X19" s="97"/>
    </row>
    <row r="20" spans="1:24" ht="18" customHeight="1" x14ac:dyDescent="0.25">
      <c r="A20" s="166" t="s">
        <v>80</v>
      </c>
      <c r="B20" s="166"/>
      <c r="C20" s="65">
        <f>J48</f>
        <v>38259.16399999999</v>
      </c>
      <c r="D20" s="166" t="s">
        <v>80</v>
      </c>
      <c r="E20" s="166"/>
      <c r="F20" s="70">
        <f>H48</f>
        <v>76120.277999999991</v>
      </c>
      <c r="G20" s="166" t="s">
        <v>80</v>
      </c>
      <c r="H20" s="166"/>
      <c r="I20" s="65">
        <f>I48</f>
        <v>56037.185399999988</v>
      </c>
      <c r="J20" s="166" t="s">
        <v>80</v>
      </c>
      <c r="K20" s="166"/>
      <c r="L20" s="70">
        <f>Q48</f>
        <v>69867.612599999993</v>
      </c>
      <c r="M20" s="166" t="s">
        <v>80</v>
      </c>
      <c r="N20" s="166"/>
      <c r="O20" s="70">
        <f>G48</f>
        <v>56037.185399999988</v>
      </c>
      <c r="P20" s="97"/>
      <c r="Q20" s="97"/>
      <c r="R20" s="97"/>
      <c r="S20" s="97"/>
      <c r="T20" s="97"/>
      <c r="U20" s="97"/>
      <c r="V20" s="97"/>
      <c r="W20" s="97"/>
      <c r="X20" s="97"/>
    </row>
    <row r="21" spans="1:24" ht="18" customHeight="1" x14ac:dyDescent="0.3">
      <c r="A21" s="168" t="s">
        <v>81</v>
      </c>
      <c r="B21" s="168"/>
      <c r="C21" s="99">
        <f>C19-C20</f>
        <v>-5484.5339999999851</v>
      </c>
      <c r="D21" s="168" t="s">
        <v>81</v>
      </c>
      <c r="E21" s="168"/>
      <c r="F21" s="68">
        <f>F19-F20</f>
        <v>49414.821999999986</v>
      </c>
      <c r="G21" s="168" t="s">
        <v>81</v>
      </c>
      <c r="H21" s="168"/>
      <c r="I21" s="99">
        <f>I19-I20</f>
        <v>-5809.6653999999689</v>
      </c>
      <c r="J21" s="168" t="s">
        <v>81</v>
      </c>
      <c r="K21" s="168"/>
      <c r="L21" s="68">
        <f>L19-L20</f>
        <v>17023.327400000024</v>
      </c>
      <c r="M21" s="168" t="s">
        <v>81</v>
      </c>
      <c r="N21" s="168"/>
      <c r="O21" s="68">
        <f>O19-O20</f>
        <v>18208.544600000023</v>
      </c>
      <c r="P21" s="97"/>
      <c r="Q21" s="97"/>
      <c r="R21" s="97"/>
      <c r="S21" s="97"/>
      <c r="T21" s="97"/>
      <c r="U21" s="97"/>
      <c r="V21" s="97"/>
      <c r="W21" s="97"/>
      <c r="X21" s="97"/>
    </row>
    <row r="22" spans="1:24" ht="17.25" customHeight="1" x14ac:dyDescent="0.3">
      <c r="A22" s="87" t="s">
        <v>82</v>
      </c>
      <c r="B22" s="88">
        <v>32532</v>
      </c>
      <c r="C22" s="88">
        <v>29163</v>
      </c>
      <c r="D22" s="87" t="s">
        <v>82</v>
      </c>
      <c r="E22" s="88">
        <v>71145</v>
      </c>
      <c r="F22" s="88">
        <v>80809</v>
      </c>
      <c r="G22" s="87" t="s">
        <v>82</v>
      </c>
      <c r="H22" s="88">
        <v>41752</v>
      </c>
      <c r="I22" s="88">
        <v>42886</v>
      </c>
      <c r="J22" s="87" t="s">
        <v>82</v>
      </c>
      <c r="K22" s="88">
        <v>19953</v>
      </c>
      <c r="L22" s="88">
        <v>105633</v>
      </c>
      <c r="M22" s="87" t="s">
        <v>82</v>
      </c>
      <c r="N22" s="88">
        <v>31870</v>
      </c>
      <c r="O22" s="88">
        <v>35551</v>
      </c>
      <c r="P22" s="97"/>
      <c r="Q22" s="97"/>
      <c r="R22" s="97"/>
      <c r="S22" s="97"/>
      <c r="T22" s="97"/>
      <c r="U22" s="97"/>
      <c r="V22" s="97"/>
      <c r="W22" s="97"/>
      <c r="X22" s="97"/>
    </row>
    <row r="23" spans="1:24" ht="17.25" customHeight="1" x14ac:dyDescent="0.3">
      <c r="A23" s="89" t="s">
        <v>120</v>
      </c>
      <c r="B23" s="163">
        <v>31126</v>
      </c>
      <c r="C23" s="163"/>
      <c r="D23" s="89" t="s">
        <v>120</v>
      </c>
      <c r="E23" s="163">
        <v>78826.69</v>
      </c>
      <c r="F23" s="163"/>
      <c r="G23" s="89" t="s">
        <v>120</v>
      </c>
      <c r="H23" s="163">
        <v>45416</v>
      </c>
      <c r="I23" s="163"/>
      <c r="J23" s="89" t="s">
        <v>120</v>
      </c>
      <c r="K23" s="163">
        <v>221776.35500000001</v>
      </c>
      <c r="L23" s="163"/>
      <c r="M23" s="89" t="s">
        <v>120</v>
      </c>
      <c r="N23" s="163">
        <v>45904.7</v>
      </c>
      <c r="O23" s="163"/>
      <c r="P23" s="97"/>
      <c r="Q23" s="97"/>
      <c r="R23" s="97"/>
      <c r="S23" s="97"/>
      <c r="T23" s="97"/>
      <c r="U23" s="97"/>
      <c r="V23" s="97"/>
      <c r="W23" s="97"/>
      <c r="X23" s="97"/>
    </row>
    <row r="24" spans="1:24" ht="34.5" customHeight="1" x14ac:dyDescent="0.25">
      <c r="A24" s="16" t="s">
        <v>129</v>
      </c>
      <c r="B24" s="16">
        <v>328</v>
      </c>
      <c r="C24" s="90">
        <v>1524.96</v>
      </c>
      <c r="D24" s="16" t="s">
        <v>129</v>
      </c>
      <c r="E24" s="16">
        <v>1011</v>
      </c>
      <c r="F24" s="90">
        <v>6019.13</v>
      </c>
      <c r="G24" s="16" t="s">
        <v>129</v>
      </c>
      <c r="H24" s="16">
        <v>605</v>
      </c>
      <c r="I24" s="90">
        <v>3306.33</v>
      </c>
      <c r="J24" s="16" t="s">
        <v>129</v>
      </c>
      <c r="K24" s="16">
        <v>234</v>
      </c>
      <c r="L24" s="90">
        <v>2252.4699999999998</v>
      </c>
      <c r="M24" s="16" t="s">
        <v>129</v>
      </c>
      <c r="N24" s="16">
        <v>667</v>
      </c>
      <c r="O24" s="90">
        <v>3655.33</v>
      </c>
      <c r="P24" s="97"/>
      <c r="Q24" s="97"/>
      <c r="R24" s="97"/>
      <c r="S24" s="97"/>
      <c r="T24" s="97"/>
      <c r="U24" s="97"/>
      <c r="V24" s="97"/>
      <c r="W24" s="97"/>
      <c r="X24" s="97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97"/>
      <c r="Q25" s="97"/>
      <c r="R25" s="97"/>
      <c r="S25" s="97"/>
      <c r="T25" s="97"/>
      <c r="U25" s="97"/>
      <c r="V25" s="97"/>
      <c r="W25" s="97"/>
      <c r="X25" s="97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97"/>
      <c r="Q26" s="97"/>
      <c r="R26" s="97"/>
      <c r="S26" s="97"/>
      <c r="T26" s="97"/>
      <c r="U26" s="97"/>
      <c r="V26" s="97"/>
      <c r="W26" s="97"/>
      <c r="X26" s="97"/>
    </row>
    <row r="27" spans="1:24" ht="18" customHeight="1" x14ac:dyDescent="0.25">
      <c r="P27" s="97"/>
      <c r="Q27" s="97"/>
      <c r="R27" s="97"/>
      <c r="S27" s="97"/>
      <c r="T27" s="97"/>
      <c r="U27" s="97"/>
      <c r="V27" s="97"/>
      <c r="W27" s="97"/>
      <c r="X27" s="97"/>
    </row>
    <row r="28" spans="1:24" ht="15" customHeight="1" x14ac:dyDescent="0.25">
      <c r="A28" s="62"/>
      <c r="B28" s="63"/>
      <c r="C28" s="153" t="s">
        <v>92</v>
      </c>
      <c r="D28" s="153" t="s">
        <v>94</v>
      </c>
      <c r="E28" s="153" t="s">
        <v>96</v>
      </c>
      <c r="F28" s="153" t="s">
        <v>75</v>
      </c>
      <c r="G28" s="153" t="s">
        <v>99</v>
      </c>
      <c r="H28" s="153" t="s">
        <v>114</v>
      </c>
      <c r="I28" s="156" t="s">
        <v>101</v>
      </c>
      <c r="J28" s="153" t="s">
        <v>113</v>
      </c>
      <c r="K28" s="153" t="s">
        <v>89</v>
      </c>
      <c r="L28" s="153" t="s">
        <v>104</v>
      </c>
      <c r="M28" s="149" t="s">
        <v>115</v>
      </c>
      <c r="N28" s="149" t="s">
        <v>106</v>
      </c>
      <c r="O28" s="149" t="s">
        <v>116</v>
      </c>
      <c r="P28" s="149" t="s">
        <v>108</v>
      </c>
      <c r="Q28" s="156" t="s">
        <v>119</v>
      </c>
      <c r="R28" s="150" t="s">
        <v>117</v>
      </c>
    </row>
    <row r="29" spans="1:24" ht="21.75" customHeight="1" x14ac:dyDescent="0.25">
      <c r="C29" s="153"/>
      <c r="D29" s="153"/>
      <c r="E29" s="153"/>
      <c r="F29" s="153"/>
      <c r="G29" s="153"/>
      <c r="H29" s="153"/>
      <c r="I29" s="157"/>
      <c r="J29" s="153"/>
      <c r="K29" s="153"/>
      <c r="L29" s="153"/>
      <c r="M29" s="149"/>
      <c r="N29" s="149"/>
      <c r="O29" s="149"/>
      <c r="P29" s="149"/>
      <c r="Q29" s="157"/>
      <c r="R29" s="150"/>
    </row>
    <row r="30" spans="1:24" x14ac:dyDescent="0.25">
      <c r="A30" s="20" t="s">
        <v>85</v>
      </c>
      <c r="B30" s="38">
        <v>165606.27999999997</v>
      </c>
      <c r="C30" s="96">
        <v>8</v>
      </c>
      <c r="D30" s="96">
        <v>8</v>
      </c>
      <c r="E30" s="96">
        <v>8</v>
      </c>
      <c r="F30" s="49">
        <v>8</v>
      </c>
      <c r="G30" s="96">
        <v>8</v>
      </c>
      <c r="H30" s="96">
        <v>8</v>
      </c>
      <c r="I30" s="96">
        <v>8</v>
      </c>
      <c r="J30" s="96">
        <v>8</v>
      </c>
      <c r="K30" s="96">
        <v>8</v>
      </c>
      <c r="L30" s="96">
        <v>10</v>
      </c>
      <c r="M30" s="96">
        <v>8</v>
      </c>
      <c r="N30" s="96">
        <v>1</v>
      </c>
      <c r="O30" s="96">
        <v>1</v>
      </c>
      <c r="P30" s="96"/>
      <c r="Q30" s="96">
        <v>8</v>
      </c>
      <c r="R30" s="96">
        <f>SUM(C30:Q30)</f>
        <v>100</v>
      </c>
      <c r="S30" s="44"/>
    </row>
    <row r="31" spans="1:24" x14ac:dyDescent="0.25">
      <c r="A31" s="20" t="s">
        <v>86</v>
      </c>
      <c r="B31" s="38">
        <v>131677.12</v>
      </c>
      <c r="C31" s="96">
        <v>100</v>
      </c>
      <c r="D31" s="96"/>
      <c r="E31" s="96"/>
      <c r="F31" s="49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>
        <f>SUM(C31:Q31)</f>
        <v>100</v>
      </c>
      <c r="S31" s="44"/>
    </row>
    <row r="32" spans="1:24" x14ac:dyDescent="0.25">
      <c r="A32" s="20" t="s">
        <v>75</v>
      </c>
      <c r="B32" s="38">
        <v>131586.81</v>
      </c>
      <c r="C32" s="96"/>
      <c r="D32" s="96"/>
      <c r="E32" s="96"/>
      <c r="F32" s="49">
        <v>100</v>
      </c>
      <c r="G32" s="96"/>
      <c r="H32" s="96"/>
      <c r="I32" s="96"/>
      <c r="J32" s="96"/>
      <c r="K32" s="96"/>
      <c r="L32" s="54"/>
      <c r="M32" s="96"/>
      <c r="N32" s="96"/>
      <c r="O32" s="96"/>
      <c r="P32" s="96"/>
      <c r="Q32" s="96"/>
      <c r="R32" s="96">
        <f t="shared" ref="R32:R36" si="0">SUM(C32:Q32)</f>
        <v>100</v>
      </c>
      <c r="S32" s="44"/>
    </row>
    <row r="33" spans="1:19" x14ac:dyDescent="0.25">
      <c r="A33" s="20" t="s">
        <v>87</v>
      </c>
      <c r="B33" s="38">
        <v>230507.12</v>
      </c>
      <c r="C33" s="96"/>
      <c r="D33" s="96">
        <v>10</v>
      </c>
      <c r="E33" s="96"/>
      <c r="F33" s="49"/>
      <c r="G33" s="96">
        <v>10</v>
      </c>
      <c r="H33" s="96">
        <v>17</v>
      </c>
      <c r="I33" s="96">
        <v>10</v>
      </c>
      <c r="J33" s="96">
        <v>4</v>
      </c>
      <c r="K33" s="96">
        <v>5</v>
      </c>
      <c r="L33" s="96">
        <v>10</v>
      </c>
      <c r="M33" s="96">
        <v>8</v>
      </c>
      <c r="N33" s="96">
        <v>1</v>
      </c>
      <c r="O33" s="96">
        <v>1</v>
      </c>
      <c r="P33" s="96">
        <v>8</v>
      </c>
      <c r="Q33" s="96">
        <v>16</v>
      </c>
      <c r="R33" s="96">
        <f t="shared" si="0"/>
        <v>100</v>
      </c>
      <c r="S33" s="44"/>
    </row>
    <row r="34" spans="1:19" x14ac:dyDescent="0.25">
      <c r="A34" s="20" t="s">
        <v>88</v>
      </c>
      <c r="B34" s="38">
        <v>124004.62999999996</v>
      </c>
      <c r="C34" s="96"/>
      <c r="D34" s="96"/>
      <c r="E34" s="96"/>
      <c r="F34" s="49"/>
      <c r="G34" s="96"/>
      <c r="H34" s="96"/>
      <c r="I34" s="96"/>
      <c r="J34" s="96"/>
      <c r="K34" s="96"/>
      <c r="L34" s="96">
        <v>100</v>
      </c>
      <c r="M34" s="96"/>
      <c r="N34" s="96"/>
      <c r="O34" s="96"/>
      <c r="P34" s="96"/>
      <c r="Q34" s="96"/>
      <c r="R34" s="96">
        <f t="shared" si="0"/>
        <v>100</v>
      </c>
      <c r="S34" s="44"/>
    </row>
    <row r="35" spans="1:19" x14ac:dyDescent="0.25">
      <c r="A35" s="93" t="s">
        <v>89</v>
      </c>
      <c r="B35" s="38">
        <v>132442.46</v>
      </c>
      <c r="C35" s="96"/>
      <c r="D35" s="96"/>
      <c r="E35" s="96"/>
      <c r="F35" s="49"/>
      <c r="G35" s="96"/>
      <c r="H35" s="96"/>
      <c r="I35" s="96"/>
      <c r="J35" s="96"/>
      <c r="K35" s="96">
        <v>100</v>
      </c>
      <c r="L35" s="96"/>
      <c r="M35" s="96"/>
      <c r="N35" s="96"/>
      <c r="O35" s="96"/>
      <c r="P35" s="96"/>
      <c r="Q35" s="96"/>
      <c r="R35" s="96">
        <f t="shared" si="0"/>
        <v>100</v>
      </c>
      <c r="S35" s="44"/>
    </row>
    <row r="36" spans="1:19" x14ac:dyDescent="0.25">
      <c r="A36" s="93" t="s">
        <v>90</v>
      </c>
      <c r="B36" s="38">
        <v>197379.7099999999</v>
      </c>
      <c r="C36" s="96"/>
      <c r="D36" s="96">
        <v>10</v>
      </c>
      <c r="E36" s="96">
        <v>8</v>
      </c>
      <c r="F36" s="49">
        <v>3</v>
      </c>
      <c r="G36" s="96">
        <v>10</v>
      </c>
      <c r="H36" s="96">
        <v>12</v>
      </c>
      <c r="I36" s="96">
        <v>10</v>
      </c>
      <c r="J36" s="96">
        <v>8</v>
      </c>
      <c r="K36" s="96">
        <v>3</v>
      </c>
      <c r="L36" s="49">
        <v>14</v>
      </c>
      <c r="M36" s="96">
        <v>10</v>
      </c>
      <c r="N36" s="96">
        <v>1</v>
      </c>
      <c r="O36" s="96">
        <v>1</v>
      </c>
      <c r="P36" s="96"/>
      <c r="Q36" s="96">
        <v>10</v>
      </c>
      <c r="R36" s="96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1113204.1299999999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98"/>
      <c r="B40" s="44"/>
      <c r="F40" s="46"/>
    </row>
    <row r="41" spans="1:19" x14ac:dyDescent="0.25">
      <c r="A41" s="98" t="s">
        <v>85</v>
      </c>
      <c r="C41" s="38">
        <f>(C30/100)*$B$30</f>
        <v>13248.502399999998</v>
      </c>
      <c r="D41" s="38">
        <f>(D30/100)*$B$30</f>
        <v>13248.502399999998</v>
      </c>
      <c r="E41" s="38">
        <f t="shared" ref="E41:Q41" si="1">(E30/100)*$B$30</f>
        <v>13248.502399999998</v>
      </c>
      <c r="F41" s="38">
        <f t="shared" si="1"/>
        <v>13248.502399999998</v>
      </c>
      <c r="G41" s="38">
        <f t="shared" si="1"/>
        <v>13248.502399999998</v>
      </c>
      <c r="H41" s="38">
        <f t="shared" si="1"/>
        <v>13248.502399999998</v>
      </c>
      <c r="I41" s="38">
        <f t="shared" si="1"/>
        <v>13248.502399999998</v>
      </c>
      <c r="J41" s="38">
        <f t="shared" si="1"/>
        <v>13248.502399999998</v>
      </c>
      <c r="K41" s="38">
        <f t="shared" si="1"/>
        <v>13248.502399999998</v>
      </c>
      <c r="L41" s="38">
        <f t="shared" si="1"/>
        <v>16560.627999999997</v>
      </c>
      <c r="M41" s="38">
        <f t="shared" si="1"/>
        <v>13248.502399999998</v>
      </c>
      <c r="N41" s="38">
        <f t="shared" si="1"/>
        <v>1656.0627999999997</v>
      </c>
      <c r="O41" s="38">
        <f t="shared" si="1"/>
        <v>1656.0627999999997</v>
      </c>
      <c r="P41" s="38">
        <f t="shared" si="1"/>
        <v>0</v>
      </c>
      <c r="Q41" s="38">
        <f t="shared" si="1"/>
        <v>13248.502399999998</v>
      </c>
    </row>
    <row r="42" spans="1:19" x14ac:dyDescent="0.25">
      <c r="A42" s="98" t="s">
        <v>86</v>
      </c>
      <c r="C42" s="38">
        <f>(C31/100)*$B$31</f>
        <v>131677.12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98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131586.81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98" t="s">
        <v>87</v>
      </c>
      <c r="C44" s="38">
        <f>(C33/100)*$B$33</f>
        <v>0</v>
      </c>
      <c r="D44" s="38">
        <f t="shared" ref="D44:Q44" si="4">(D33/100)*$B$33</f>
        <v>23050.712</v>
      </c>
      <c r="E44" s="38">
        <f t="shared" si="4"/>
        <v>0</v>
      </c>
      <c r="F44" s="38">
        <f t="shared" si="4"/>
        <v>0</v>
      </c>
      <c r="G44" s="38">
        <f t="shared" si="4"/>
        <v>23050.712</v>
      </c>
      <c r="H44" s="38">
        <f t="shared" si="4"/>
        <v>39186.210400000004</v>
      </c>
      <c r="I44" s="38">
        <f t="shared" si="4"/>
        <v>23050.712</v>
      </c>
      <c r="J44" s="38">
        <f t="shared" si="4"/>
        <v>9220.2847999999994</v>
      </c>
      <c r="K44" s="38">
        <f t="shared" si="4"/>
        <v>11525.356</v>
      </c>
      <c r="L44" s="38">
        <f t="shared" si="4"/>
        <v>23050.712</v>
      </c>
      <c r="M44" s="38">
        <f t="shared" si="4"/>
        <v>18440.569599999999</v>
      </c>
      <c r="N44" s="38">
        <f t="shared" si="4"/>
        <v>2305.0711999999999</v>
      </c>
      <c r="O44" s="38">
        <f t="shared" si="4"/>
        <v>2305.0711999999999</v>
      </c>
      <c r="P44" s="38">
        <f t="shared" si="4"/>
        <v>18440.569599999999</v>
      </c>
      <c r="Q44" s="38">
        <f t="shared" si="4"/>
        <v>36881.139199999998</v>
      </c>
    </row>
    <row r="45" spans="1:19" x14ac:dyDescent="0.25">
      <c r="A45" s="98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124004.62999999996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98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132442.46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98" t="s">
        <v>90</v>
      </c>
      <c r="C47" s="38">
        <f>(C36/100)*$B$36</f>
        <v>0</v>
      </c>
      <c r="D47" s="38">
        <f t="shared" ref="D47:Q47" si="7">(D36/100)*$B$36</f>
        <v>19737.97099999999</v>
      </c>
      <c r="E47" s="38">
        <f t="shared" si="7"/>
        <v>15790.376799999993</v>
      </c>
      <c r="F47" s="38">
        <f t="shared" si="7"/>
        <v>5921.3912999999966</v>
      </c>
      <c r="G47" s="38">
        <f t="shared" si="7"/>
        <v>19737.97099999999</v>
      </c>
      <c r="H47" s="38">
        <f t="shared" si="7"/>
        <v>23685.565199999986</v>
      </c>
      <c r="I47" s="38">
        <f t="shared" si="7"/>
        <v>19737.97099999999</v>
      </c>
      <c r="J47" s="38">
        <f t="shared" si="7"/>
        <v>15790.376799999993</v>
      </c>
      <c r="K47" s="38">
        <f t="shared" si="7"/>
        <v>5921.3912999999966</v>
      </c>
      <c r="L47" s="38">
        <f t="shared" si="7"/>
        <v>27633.15939999999</v>
      </c>
      <c r="M47" s="38">
        <f t="shared" si="7"/>
        <v>19737.97099999999</v>
      </c>
      <c r="N47" s="38">
        <f t="shared" si="7"/>
        <v>1973.7970999999991</v>
      </c>
      <c r="O47" s="38">
        <f t="shared" si="7"/>
        <v>1973.7970999999991</v>
      </c>
      <c r="P47" s="38">
        <f t="shared" si="7"/>
        <v>0</v>
      </c>
      <c r="Q47" s="38">
        <f t="shared" si="7"/>
        <v>19737.97099999999</v>
      </c>
    </row>
    <row r="48" spans="1:19" ht="25.5" customHeight="1" x14ac:dyDescent="0.25">
      <c r="A48" s="55" t="s">
        <v>118</v>
      </c>
      <c r="B48" s="56"/>
      <c r="C48" s="57">
        <f>SUM(C41:C47)</f>
        <v>144925.62239999999</v>
      </c>
      <c r="D48" s="57">
        <f>SUM(D41:D47)</f>
        <v>56037.185399999988</v>
      </c>
      <c r="E48" s="57">
        <f t="shared" ref="E48:O48" si="8">SUM(E41:E47)</f>
        <v>29038.879199999988</v>
      </c>
      <c r="F48" s="57">
        <f>SUM(F41:F47)</f>
        <v>150756.70369999998</v>
      </c>
      <c r="G48" s="57">
        <f t="shared" si="8"/>
        <v>56037.185399999988</v>
      </c>
      <c r="H48" s="57">
        <f t="shared" si="8"/>
        <v>76120.277999999991</v>
      </c>
      <c r="I48" s="57">
        <f t="shared" si="8"/>
        <v>56037.185399999988</v>
      </c>
      <c r="J48" s="57">
        <f t="shared" si="8"/>
        <v>38259.16399999999</v>
      </c>
      <c r="K48" s="57">
        <f t="shared" si="8"/>
        <v>163137.70969999998</v>
      </c>
      <c r="L48" s="57">
        <f t="shared" si="8"/>
        <v>191249.12939999998</v>
      </c>
      <c r="M48" s="57">
        <f t="shared" si="8"/>
        <v>51427.042999999991</v>
      </c>
      <c r="N48" s="57">
        <f t="shared" si="8"/>
        <v>5934.9310999999989</v>
      </c>
      <c r="O48" s="57">
        <f t="shared" si="8"/>
        <v>5934.9310999999989</v>
      </c>
      <c r="P48" s="57">
        <f>SUM(P41:P47)</f>
        <v>18440.569599999999</v>
      </c>
      <c r="Q48" s="57">
        <f>SUM(Q41:Q47)</f>
        <v>69867.612599999993</v>
      </c>
    </row>
    <row r="49" spans="1:31" ht="21" customHeight="1" x14ac:dyDescent="0.25">
      <c r="A49" s="154"/>
      <c r="B49" s="154"/>
      <c r="C49" s="154"/>
      <c r="D49" s="155"/>
      <c r="E49" s="155"/>
      <c r="F49" s="155"/>
      <c r="G49" s="155"/>
      <c r="H49" s="155"/>
      <c r="I49" s="155"/>
    </row>
    <row r="50" spans="1:31" x14ac:dyDescent="0.25">
      <c r="E50" s="73"/>
    </row>
    <row r="51" spans="1:31" x14ac:dyDescent="0.25">
      <c r="A51" s="98"/>
      <c r="B51" s="44"/>
      <c r="C51" s="44"/>
    </row>
    <row r="52" spans="1:31" x14ac:dyDescent="0.25">
      <c r="C52" s="44"/>
      <c r="E52" s="142" t="s">
        <v>112</v>
      </c>
      <c r="F52" s="142"/>
      <c r="G52" s="142"/>
    </row>
    <row r="53" spans="1:31" x14ac:dyDescent="0.25">
      <c r="C53" s="44"/>
      <c r="E53" s="142"/>
      <c r="F53" s="142"/>
      <c r="G53" s="142"/>
    </row>
    <row r="54" spans="1:31" x14ac:dyDescent="0.25">
      <c r="C54" s="44"/>
      <c r="E54" s="143"/>
      <c r="F54" s="143"/>
      <c r="G54" s="143"/>
      <c r="Q54" s="96"/>
      <c r="R54" s="96"/>
      <c r="S54" s="96"/>
      <c r="T54" s="49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1:31" x14ac:dyDescent="0.25">
      <c r="A55" s="46"/>
      <c r="B55" s="38"/>
      <c r="C55" s="44"/>
      <c r="E55" s="144" t="s">
        <v>77</v>
      </c>
      <c r="F55" s="144"/>
      <c r="G55" s="48">
        <v>4469326.12</v>
      </c>
      <c r="Q55" s="96"/>
      <c r="R55" s="96"/>
      <c r="S55" s="96"/>
      <c r="T55" s="49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1:31" x14ac:dyDescent="0.25">
      <c r="A56" s="46"/>
      <c r="B56" s="38"/>
      <c r="C56" s="44"/>
      <c r="E56" s="144" t="s">
        <v>78</v>
      </c>
      <c r="F56" s="144"/>
      <c r="G56" s="48">
        <v>3230636.97</v>
      </c>
      <c r="Q56" s="96"/>
      <c r="R56" s="96"/>
      <c r="S56" s="96"/>
      <c r="T56" s="49"/>
      <c r="U56" s="96"/>
      <c r="V56" s="96"/>
      <c r="W56" s="96"/>
      <c r="X56" s="96"/>
      <c r="Y56" s="96"/>
      <c r="Z56" s="54"/>
      <c r="AA56" s="96"/>
      <c r="AB56" s="96"/>
      <c r="AC56" s="96"/>
      <c r="AD56" s="96"/>
      <c r="AE56" s="96"/>
    </row>
    <row r="57" spans="1:31" x14ac:dyDescent="0.25">
      <c r="A57" s="46"/>
      <c r="B57" s="38"/>
      <c r="C57" s="44"/>
      <c r="E57" s="144" t="s">
        <v>79</v>
      </c>
      <c r="F57" s="144"/>
      <c r="G57" s="38">
        <f>G55-G56</f>
        <v>1238689.1499999999</v>
      </c>
      <c r="Q57" s="96"/>
      <c r="R57" s="96"/>
      <c r="S57" s="96"/>
      <c r="T57" s="49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1:31" ht="24" customHeight="1" x14ac:dyDescent="0.25">
      <c r="A58" s="46"/>
      <c r="B58" s="38"/>
      <c r="C58" s="44"/>
      <c r="E58" s="134" t="s">
        <v>80</v>
      </c>
      <c r="F58" s="134"/>
      <c r="G58" s="38">
        <v>1113204.1299999999</v>
      </c>
      <c r="Q58" s="96"/>
      <c r="R58" s="96"/>
      <c r="S58" s="96"/>
      <c r="T58" s="49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1:31" ht="24" customHeight="1" x14ac:dyDescent="0.3">
      <c r="A59" s="46"/>
      <c r="B59" s="38"/>
      <c r="C59" s="44"/>
      <c r="D59" s="40"/>
      <c r="E59" s="135" t="s">
        <v>81</v>
      </c>
      <c r="F59" s="135"/>
      <c r="G59" s="39">
        <f>G57-G58</f>
        <v>125485.02000000002</v>
      </c>
      <c r="J59" s="40"/>
      <c r="K59" s="40"/>
      <c r="Q59" s="96"/>
      <c r="R59" s="96"/>
      <c r="S59" s="96"/>
      <c r="T59" s="49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 ht="15" customHeight="1" x14ac:dyDescent="0.25">
      <c r="A60" s="46"/>
      <c r="B60" s="38"/>
      <c r="C60" s="44"/>
      <c r="D60" s="40"/>
      <c r="E60" s="136" t="s">
        <v>82</v>
      </c>
      <c r="F60" s="136"/>
      <c r="G60" s="139"/>
      <c r="J60" s="40"/>
      <c r="K60" s="40"/>
      <c r="Q60" s="96"/>
      <c r="R60" s="96"/>
      <c r="S60" s="96"/>
      <c r="T60" s="49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 ht="12.75" customHeight="1" x14ac:dyDescent="0.25">
      <c r="A61" s="46"/>
      <c r="B61" s="38"/>
      <c r="C61" s="44"/>
      <c r="E61" s="137"/>
      <c r="F61" s="137"/>
      <c r="G61" s="140"/>
      <c r="J61" s="40"/>
      <c r="K61" s="40"/>
    </row>
    <row r="62" spans="1:31" ht="17.25" customHeight="1" x14ac:dyDescent="0.25">
      <c r="A62" s="46"/>
      <c r="B62" s="38"/>
      <c r="C62" s="44"/>
      <c r="E62" s="138"/>
      <c r="F62" s="138"/>
      <c r="G62" s="141"/>
      <c r="J62" s="40"/>
      <c r="K62" s="40"/>
    </row>
    <row r="63" spans="1:31" ht="32.25" customHeight="1" x14ac:dyDescent="0.35">
      <c r="A63" s="98"/>
      <c r="B63" s="44"/>
      <c r="C63" s="44"/>
      <c r="E63" s="91">
        <v>877256.90700000001</v>
      </c>
      <c r="F63" s="91">
        <v>722197.35800000001</v>
      </c>
      <c r="G63" s="20"/>
    </row>
    <row r="64" spans="1:31" ht="38.25" customHeight="1" x14ac:dyDescent="0.35">
      <c r="A64" s="98"/>
      <c r="B64" s="44"/>
      <c r="C64" s="44"/>
      <c r="E64" s="169">
        <v>1911771.8810000001</v>
      </c>
      <c r="F64" s="169"/>
      <c r="G64" s="20"/>
    </row>
    <row r="65" spans="1:7" ht="53.25" customHeight="1" x14ac:dyDescent="0.25">
      <c r="A65" s="98"/>
      <c r="B65" s="44"/>
      <c r="C65" s="44"/>
      <c r="E65" s="16" t="s">
        <v>129</v>
      </c>
      <c r="F65" s="16">
        <v>9313.36</v>
      </c>
      <c r="G65" s="90">
        <v>52790.38</v>
      </c>
    </row>
    <row r="66" spans="1:7" x14ac:dyDescent="0.25">
      <c r="A66" s="98"/>
      <c r="B66" s="44"/>
      <c r="C66" s="44"/>
    </row>
    <row r="67" spans="1:7" x14ac:dyDescent="0.25">
      <c r="A67" s="98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C28:C29"/>
    <mergeCell ref="D28:D29"/>
    <mergeCell ref="E28:E29"/>
    <mergeCell ref="F28:F29"/>
    <mergeCell ref="G28:G29"/>
    <mergeCell ref="N28:N29"/>
    <mergeCell ref="O28:O2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opLeftCell="A7" zoomScale="70" zoomScaleNormal="70" workbookViewId="0">
      <selection activeCell="J65" sqref="J65"/>
    </sheetView>
  </sheetViews>
  <sheetFormatPr defaultRowHeight="15" x14ac:dyDescent="0.25"/>
  <cols>
    <col min="1" max="1" width="32.7109375" customWidth="1"/>
    <col min="2" max="2" width="29" customWidth="1"/>
    <col min="3" max="3" width="28.7109375" customWidth="1"/>
    <col min="4" max="4" width="18.42578125" customWidth="1"/>
    <col min="5" max="5" width="24.140625" customWidth="1"/>
    <col min="6" max="6" width="22.42578125" customWidth="1"/>
    <col min="7" max="7" width="21.28515625" customWidth="1"/>
    <col min="8" max="8" width="20.7109375" customWidth="1"/>
    <col min="9" max="9" width="23.85546875" customWidth="1"/>
    <col min="10" max="10" width="20" customWidth="1"/>
    <col min="11" max="11" width="21.140625" customWidth="1"/>
    <col min="12" max="12" width="23.5703125" customWidth="1"/>
    <col min="13" max="13" width="16.42578125" customWidth="1"/>
    <col min="14" max="14" width="23" customWidth="1"/>
    <col min="15" max="15" width="25.5703125" customWidth="1"/>
    <col min="16" max="16" width="19.5703125" customWidth="1"/>
    <col min="17" max="17" width="21.7109375" customWidth="1"/>
    <col min="18" max="18" width="24.285156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54"/>
      <c r="B1" s="154"/>
      <c r="C1" s="154"/>
      <c r="D1" s="155" t="s">
        <v>76</v>
      </c>
      <c r="E1" s="155"/>
      <c r="F1" s="155"/>
      <c r="G1" s="155"/>
      <c r="H1" s="155"/>
      <c r="I1" s="155"/>
    </row>
    <row r="2" spans="1:24" ht="15" customHeight="1" x14ac:dyDescent="0.25">
      <c r="A2" s="146" t="s">
        <v>74</v>
      </c>
      <c r="B2" s="146"/>
      <c r="C2" s="146"/>
      <c r="D2" s="146" t="s">
        <v>75</v>
      </c>
      <c r="E2" s="146"/>
      <c r="F2" s="146"/>
      <c r="G2" s="146" t="s">
        <v>89</v>
      </c>
      <c r="H2" s="146"/>
      <c r="I2" s="146"/>
      <c r="J2" s="146" t="s">
        <v>104</v>
      </c>
      <c r="K2" s="146"/>
      <c r="L2" s="146"/>
      <c r="M2" s="146" t="s">
        <v>94</v>
      </c>
      <c r="N2" s="146"/>
      <c r="O2" s="146"/>
      <c r="P2" s="146" t="s">
        <v>115</v>
      </c>
      <c r="Q2" s="146"/>
      <c r="R2" s="146"/>
    </row>
    <row r="3" spans="1:24" ht="15" customHeight="1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</row>
    <row r="4" spans="1:24" ht="1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</row>
    <row r="5" spans="1:24" ht="20.25" customHeight="1" x14ac:dyDescent="0.25">
      <c r="A5" s="160" t="s">
        <v>77</v>
      </c>
      <c r="B5" s="160"/>
      <c r="C5" s="48">
        <v>607630.82999999996</v>
      </c>
      <c r="D5" s="161" t="s">
        <v>77</v>
      </c>
      <c r="E5" s="161"/>
      <c r="F5" s="48">
        <v>686207.18</v>
      </c>
      <c r="G5" s="161" t="s">
        <v>77</v>
      </c>
      <c r="H5" s="161"/>
      <c r="I5" s="48">
        <v>308530.18</v>
      </c>
      <c r="J5" s="161" t="s">
        <v>77</v>
      </c>
      <c r="K5" s="161"/>
      <c r="L5" s="48">
        <v>924808.58</v>
      </c>
      <c r="M5" s="161" t="s">
        <v>77</v>
      </c>
      <c r="N5" s="161"/>
      <c r="O5" s="48">
        <v>213882.53</v>
      </c>
      <c r="P5" s="161" t="s">
        <v>77</v>
      </c>
      <c r="Q5" s="161"/>
      <c r="R5" s="48">
        <v>380717.23</v>
      </c>
    </row>
    <row r="6" spans="1:24" ht="20.25" customHeight="1" x14ac:dyDescent="0.25">
      <c r="A6" s="162" t="s">
        <v>78</v>
      </c>
      <c r="B6" s="162"/>
      <c r="C6" s="48">
        <v>451494.24800000002</v>
      </c>
      <c r="D6" s="161" t="s">
        <v>78</v>
      </c>
      <c r="E6" s="161"/>
      <c r="F6" s="48">
        <v>528621.21</v>
      </c>
      <c r="G6" s="161" t="s">
        <v>78</v>
      </c>
      <c r="H6" s="161"/>
      <c r="I6" s="48">
        <v>183803.56</v>
      </c>
      <c r="J6" s="161" t="s">
        <v>78</v>
      </c>
      <c r="K6" s="161"/>
      <c r="L6" s="48">
        <v>679527.89</v>
      </c>
      <c r="M6" s="161" t="s">
        <v>78</v>
      </c>
      <c r="N6" s="161"/>
      <c r="O6" s="48">
        <v>164361.60000000001</v>
      </c>
      <c r="P6" s="161" t="s">
        <v>78</v>
      </c>
      <c r="Q6" s="161"/>
      <c r="R6" s="48">
        <v>253964.94500000001</v>
      </c>
    </row>
    <row r="7" spans="1:24" ht="20.25" customHeight="1" x14ac:dyDescent="0.25">
      <c r="A7" s="162" t="s">
        <v>79</v>
      </c>
      <c r="B7" s="162"/>
      <c r="C7" s="38">
        <f>C5-C6</f>
        <v>156136.58199999994</v>
      </c>
      <c r="D7" s="161" t="s">
        <v>79</v>
      </c>
      <c r="E7" s="161"/>
      <c r="F7" s="38">
        <f>F5-F6</f>
        <v>157585.97000000009</v>
      </c>
      <c r="G7" s="161" t="s">
        <v>79</v>
      </c>
      <c r="H7" s="161"/>
      <c r="I7" s="38">
        <f>I5-I6</f>
        <v>124726.62</v>
      </c>
      <c r="J7" s="161" t="s">
        <v>79</v>
      </c>
      <c r="K7" s="161"/>
      <c r="L7" s="38">
        <f>L5-L6</f>
        <v>245280.68999999994</v>
      </c>
      <c r="M7" s="161" t="s">
        <v>79</v>
      </c>
      <c r="N7" s="161"/>
      <c r="O7" s="38">
        <f>O5-O6</f>
        <v>49520.929999999993</v>
      </c>
      <c r="P7" s="161" t="s">
        <v>79</v>
      </c>
      <c r="Q7" s="161"/>
      <c r="R7" s="38">
        <f>R5-R6</f>
        <v>126752.28499999997</v>
      </c>
    </row>
    <row r="8" spans="1:24" ht="21.75" customHeight="1" x14ac:dyDescent="0.25">
      <c r="A8" s="165" t="s">
        <v>80</v>
      </c>
      <c r="B8" s="165"/>
      <c r="C8" s="65">
        <f>C48</f>
        <v>78829.255600000004</v>
      </c>
      <c r="D8" s="166" t="s">
        <v>80</v>
      </c>
      <c r="E8" s="166"/>
      <c r="F8" s="70">
        <f>F48</f>
        <v>81038.557399999991</v>
      </c>
      <c r="G8" s="166" t="s">
        <v>80</v>
      </c>
      <c r="H8" s="166"/>
      <c r="I8" s="65">
        <f>K48</f>
        <v>92525.328399999999</v>
      </c>
      <c r="J8" s="166" t="s">
        <v>80</v>
      </c>
      <c r="K8" s="166"/>
      <c r="L8" s="70">
        <f>L48</f>
        <v>115834.58740000002</v>
      </c>
      <c r="M8" s="166" t="s">
        <v>80</v>
      </c>
      <c r="N8" s="166"/>
      <c r="O8" s="70">
        <f>D48</f>
        <v>39491.493600000002</v>
      </c>
      <c r="P8" s="166" t="s">
        <v>80</v>
      </c>
      <c r="Q8" s="166"/>
      <c r="R8" s="70">
        <f>M48</f>
        <v>36073.977200000001</v>
      </c>
    </row>
    <row r="9" spans="1:24" ht="38.25" customHeight="1" x14ac:dyDescent="0.25">
      <c r="A9" s="167" t="s">
        <v>81</v>
      </c>
      <c r="B9" s="167"/>
      <c r="C9" s="104">
        <f>C7-C8</f>
        <v>77307.326399999933</v>
      </c>
      <c r="D9" s="168" t="s">
        <v>81</v>
      </c>
      <c r="E9" s="168"/>
      <c r="F9" s="104">
        <f>F7-F8</f>
        <v>76547.412600000098</v>
      </c>
      <c r="G9" s="168" t="s">
        <v>81</v>
      </c>
      <c r="H9" s="168"/>
      <c r="I9" s="104">
        <f>I7-I8</f>
        <v>32201.291599999997</v>
      </c>
      <c r="J9" s="168" t="s">
        <v>81</v>
      </c>
      <c r="K9" s="168"/>
      <c r="L9" s="104">
        <f>L7-L8</f>
        <v>129446.10259999993</v>
      </c>
      <c r="M9" s="168" t="s">
        <v>81</v>
      </c>
      <c r="N9" s="168"/>
      <c r="O9" s="104">
        <f>O7-O8</f>
        <v>10029.436399999991</v>
      </c>
      <c r="P9" s="168" t="s">
        <v>81</v>
      </c>
      <c r="Q9" s="168"/>
      <c r="R9" s="104">
        <f>R7-R8</f>
        <v>90678.30779999998</v>
      </c>
    </row>
    <row r="10" spans="1:24" ht="45" customHeight="1" x14ac:dyDescent="0.3">
      <c r="A10" s="87" t="s">
        <v>82</v>
      </c>
      <c r="B10" s="105">
        <v>549089.14</v>
      </c>
      <c r="C10" s="105">
        <v>607630.82999999996</v>
      </c>
      <c r="D10" s="105" t="s">
        <v>82</v>
      </c>
      <c r="E10" s="105">
        <v>545044.18000000005</v>
      </c>
      <c r="F10" s="105">
        <v>686207.18</v>
      </c>
      <c r="G10" s="105" t="s">
        <v>82</v>
      </c>
      <c r="H10" s="105">
        <v>156418.76999999999</v>
      </c>
      <c r="I10" s="105">
        <v>308530.18</v>
      </c>
      <c r="J10" s="105" t="s">
        <v>82</v>
      </c>
      <c r="K10" s="105">
        <v>733388.15</v>
      </c>
      <c r="L10" s="105">
        <v>924808.58</v>
      </c>
      <c r="M10" s="105" t="s">
        <v>82</v>
      </c>
      <c r="N10" s="105">
        <v>204597.84</v>
      </c>
      <c r="O10" s="105">
        <v>213882.53</v>
      </c>
      <c r="P10" s="105" t="s">
        <v>82</v>
      </c>
      <c r="Q10" s="105">
        <v>286934.37</v>
      </c>
      <c r="R10" s="105">
        <v>380717.23</v>
      </c>
      <c r="S10" s="75"/>
      <c r="T10" s="75"/>
      <c r="U10" s="75"/>
      <c r="V10" s="75"/>
      <c r="W10" s="75"/>
      <c r="X10" s="75"/>
    </row>
    <row r="11" spans="1:24" ht="39.75" customHeight="1" x14ac:dyDescent="0.3">
      <c r="A11" s="89" t="s">
        <v>120</v>
      </c>
      <c r="B11" s="170"/>
      <c r="C11" s="171"/>
      <c r="D11" s="106" t="s">
        <v>120</v>
      </c>
      <c r="E11" s="172"/>
      <c r="F11" s="172"/>
      <c r="G11" s="106" t="s">
        <v>120</v>
      </c>
      <c r="H11" s="173"/>
      <c r="I11" s="173"/>
      <c r="J11" s="106" t="s">
        <v>120</v>
      </c>
      <c r="K11" s="172"/>
      <c r="L11" s="172"/>
      <c r="M11" s="106" t="s">
        <v>120</v>
      </c>
      <c r="N11" s="172"/>
      <c r="O11" s="172"/>
      <c r="P11" s="106" t="s">
        <v>120</v>
      </c>
      <c r="Q11" s="172"/>
      <c r="R11" s="172"/>
      <c r="S11" s="101"/>
      <c r="T11" s="101"/>
      <c r="U11" s="101"/>
      <c r="V11" s="101"/>
      <c r="W11" s="101"/>
      <c r="X11" s="101"/>
    </row>
    <row r="12" spans="1:24" ht="37.5" customHeight="1" x14ac:dyDescent="0.25">
      <c r="A12" s="16" t="s">
        <v>129</v>
      </c>
      <c r="B12" s="170">
        <v>121.6</v>
      </c>
      <c r="C12" s="171"/>
      <c r="D12" s="90" t="s">
        <v>129</v>
      </c>
      <c r="E12" s="170">
        <v>19945.93</v>
      </c>
      <c r="F12" s="171"/>
      <c r="G12" s="90" t="s">
        <v>129</v>
      </c>
      <c r="H12" s="170">
        <v>3103.54</v>
      </c>
      <c r="I12" s="171"/>
      <c r="J12" s="90" t="s">
        <v>129</v>
      </c>
      <c r="K12" s="170">
        <v>3063.21</v>
      </c>
      <c r="L12" s="171"/>
      <c r="M12" s="90" t="s">
        <v>129</v>
      </c>
      <c r="N12" s="170">
        <v>1857.61</v>
      </c>
      <c r="O12" s="171"/>
      <c r="P12" s="90" t="s">
        <v>129</v>
      </c>
      <c r="Q12" s="170">
        <v>1515.1</v>
      </c>
      <c r="R12" s="171"/>
      <c r="S12" s="101"/>
      <c r="T12" s="101"/>
      <c r="U12" s="101"/>
      <c r="V12" s="101"/>
      <c r="W12" s="101"/>
      <c r="X12" s="101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ht="18" customHeight="1" x14ac:dyDescent="0.25">
      <c r="A14" s="146" t="s">
        <v>102</v>
      </c>
      <c r="B14" s="146"/>
      <c r="C14" s="146"/>
      <c r="D14" s="146" t="s">
        <v>100</v>
      </c>
      <c r="E14" s="146"/>
      <c r="F14" s="146"/>
      <c r="G14" s="146" t="s">
        <v>101</v>
      </c>
      <c r="H14" s="146"/>
      <c r="I14" s="146"/>
      <c r="J14" s="146" t="s">
        <v>119</v>
      </c>
      <c r="K14" s="146"/>
      <c r="L14" s="146"/>
      <c r="M14" s="146" t="s">
        <v>99</v>
      </c>
      <c r="N14" s="146"/>
      <c r="O14" s="146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ht="18" customHeight="1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ht="18" customHeigh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ht="18" customHeight="1" x14ac:dyDescent="0.25">
      <c r="A17" s="161" t="s">
        <v>77</v>
      </c>
      <c r="B17" s="161"/>
      <c r="C17" s="48">
        <v>270178.21999999997</v>
      </c>
      <c r="D17" s="161" t="s">
        <v>77</v>
      </c>
      <c r="E17" s="161"/>
      <c r="F17" s="48">
        <v>483343.93</v>
      </c>
      <c r="G17" s="161" t="s">
        <v>77</v>
      </c>
      <c r="H17" s="161"/>
      <c r="I17" s="48">
        <v>207747.64</v>
      </c>
      <c r="J17" s="161" t="s">
        <v>77</v>
      </c>
      <c r="K17" s="161"/>
      <c r="L17" s="48">
        <v>246562.15</v>
      </c>
      <c r="M17" s="161" t="s">
        <v>77</v>
      </c>
      <c r="N17" s="161"/>
      <c r="O17" s="48">
        <v>264270.28999999998</v>
      </c>
      <c r="P17" s="101"/>
      <c r="Q17" s="101"/>
      <c r="R17" s="101"/>
      <c r="S17" s="101"/>
      <c r="T17" s="101"/>
      <c r="U17" s="101"/>
      <c r="V17" s="101"/>
      <c r="W17" s="101"/>
      <c r="X17" s="101"/>
    </row>
    <row r="18" spans="1:24" ht="18" customHeight="1" x14ac:dyDescent="0.25">
      <c r="A18" s="161" t="s">
        <v>78</v>
      </c>
      <c r="B18" s="161"/>
      <c r="C18" s="48">
        <v>234398.46299999999</v>
      </c>
      <c r="D18" s="161" t="s">
        <v>78</v>
      </c>
      <c r="E18" s="161"/>
      <c r="F18" s="48">
        <v>348966.14899999998</v>
      </c>
      <c r="G18" s="161" t="s">
        <v>78</v>
      </c>
      <c r="H18" s="161"/>
      <c r="I18" s="48">
        <v>152215.20800000001</v>
      </c>
      <c r="J18" s="161" t="s">
        <v>78</v>
      </c>
      <c r="K18" s="161"/>
      <c r="L18" s="48">
        <v>147500.71900000001</v>
      </c>
      <c r="M18" s="161" t="s">
        <v>78</v>
      </c>
      <c r="N18" s="161"/>
      <c r="O18" s="48">
        <v>189522.076</v>
      </c>
      <c r="P18" s="101"/>
      <c r="Q18" s="101"/>
      <c r="R18" s="101"/>
      <c r="S18" s="101"/>
      <c r="T18" s="101"/>
      <c r="U18" s="101"/>
      <c r="V18" s="101"/>
      <c r="W18" s="101"/>
      <c r="X18" s="101"/>
    </row>
    <row r="19" spans="1:24" ht="18" customHeight="1" x14ac:dyDescent="0.25">
      <c r="A19" s="161" t="s">
        <v>79</v>
      </c>
      <c r="B19" s="161"/>
      <c r="C19" s="38">
        <f>C17-C18</f>
        <v>35779.756999999983</v>
      </c>
      <c r="D19" s="161" t="s">
        <v>79</v>
      </c>
      <c r="E19" s="161"/>
      <c r="F19" s="38">
        <f>F17-F18</f>
        <v>134377.78100000002</v>
      </c>
      <c r="G19" s="161" t="s">
        <v>79</v>
      </c>
      <c r="H19" s="161"/>
      <c r="I19" s="38">
        <f>I17-I18</f>
        <v>55532.432000000001</v>
      </c>
      <c r="J19" s="161" t="s">
        <v>79</v>
      </c>
      <c r="K19" s="161"/>
      <c r="L19" s="38">
        <f>L17-L18</f>
        <v>99061.430999999982</v>
      </c>
      <c r="M19" s="161" t="s">
        <v>79</v>
      </c>
      <c r="N19" s="161"/>
      <c r="O19" s="38">
        <f>O17-O18</f>
        <v>74748.213999999978</v>
      </c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4" ht="18" customHeight="1" x14ac:dyDescent="0.25">
      <c r="A20" s="166" t="s">
        <v>80</v>
      </c>
      <c r="B20" s="166"/>
      <c r="C20" s="65">
        <f>J48</f>
        <v>26381.403200000001</v>
      </c>
      <c r="D20" s="166" t="s">
        <v>80</v>
      </c>
      <c r="E20" s="166"/>
      <c r="F20" s="70">
        <f>H48</f>
        <v>54310.342199999999</v>
      </c>
      <c r="G20" s="166" t="s">
        <v>80</v>
      </c>
      <c r="H20" s="166"/>
      <c r="I20" s="65">
        <f>I48</f>
        <v>39491.493600000002</v>
      </c>
      <c r="J20" s="166" t="s">
        <v>80</v>
      </c>
      <c r="K20" s="166"/>
      <c r="L20" s="70">
        <f>Q48</f>
        <v>49744.042800000003</v>
      </c>
      <c r="M20" s="166" t="s">
        <v>80</v>
      </c>
      <c r="N20" s="166"/>
      <c r="O20" s="70">
        <f>G48</f>
        <v>39491.493600000002</v>
      </c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4" ht="62.25" customHeight="1" x14ac:dyDescent="0.25">
      <c r="A21" s="168" t="s">
        <v>81</v>
      </c>
      <c r="B21" s="168"/>
      <c r="C21" s="104">
        <f>C19-C20</f>
        <v>9398.3537999999826</v>
      </c>
      <c r="D21" s="168" t="s">
        <v>81</v>
      </c>
      <c r="E21" s="168"/>
      <c r="F21" s="104">
        <f>F19-F20</f>
        <v>80067.438800000018</v>
      </c>
      <c r="G21" s="168" t="s">
        <v>81</v>
      </c>
      <c r="H21" s="168"/>
      <c r="I21" s="104">
        <f>I19-I20</f>
        <v>16040.938399999999</v>
      </c>
      <c r="J21" s="168" t="s">
        <v>81</v>
      </c>
      <c r="K21" s="168"/>
      <c r="L21" s="104">
        <f>L19-L20</f>
        <v>49317.388199999979</v>
      </c>
      <c r="M21" s="168" t="s">
        <v>81</v>
      </c>
      <c r="N21" s="168"/>
      <c r="O21" s="104">
        <f>O19-O20</f>
        <v>35256.720399999977</v>
      </c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ht="42.75" customHeight="1" x14ac:dyDescent="0.3">
      <c r="A22" s="87" t="s">
        <v>82</v>
      </c>
      <c r="B22" s="105">
        <v>211646.67</v>
      </c>
      <c r="C22" s="105">
        <v>270178.21999999997</v>
      </c>
      <c r="D22" s="105" t="s">
        <v>82</v>
      </c>
      <c r="E22" s="105">
        <v>438621.4</v>
      </c>
      <c r="F22" s="105">
        <v>483343.93</v>
      </c>
      <c r="G22" s="105" t="s">
        <v>82</v>
      </c>
      <c r="H22" s="105">
        <v>225005.49</v>
      </c>
      <c r="I22" s="105">
        <v>207747.64</v>
      </c>
      <c r="J22" s="105" t="s">
        <v>82</v>
      </c>
      <c r="K22" s="105">
        <v>236486.58</v>
      </c>
      <c r="L22" s="105">
        <v>246562.15</v>
      </c>
      <c r="M22" s="105" t="s">
        <v>82</v>
      </c>
      <c r="N22" s="105">
        <v>228320.71</v>
      </c>
      <c r="O22" s="105">
        <v>264270.28999999998</v>
      </c>
      <c r="P22" s="101"/>
      <c r="Q22" s="101"/>
      <c r="R22" s="101"/>
      <c r="S22" s="101"/>
      <c r="T22" s="101"/>
      <c r="U22" s="101"/>
      <c r="V22" s="101"/>
      <c r="W22" s="101"/>
      <c r="X22" s="101"/>
    </row>
    <row r="23" spans="1:24" ht="37.5" customHeight="1" x14ac:dyDescent="0.3">
      <c r="A23" s="89" t="s">
        <v>120</v>
      </c>
      <c r="B23" s="172"/>
      <c r="C23" s="172"/>
      <c r="D23" s="106" t="s">
        <v>120</v>
      </c>
      <c r="E23" s="172"/>
      <c r="F23" s="172"/>
      <c r="G23" s="106" t="s">
        <v>120</v>
      </c>
      <c r="H23" s="172"/>
      <c r="I23" s="172"/>
      <c r="J23" s="106" t="s">
        <v>120</v>
      </c>
      <c r="K23" s="172"/>
      <c r="L23" s="172"/>
      <c r="M23" s="106" t="s">
        <v>120</v>
      </c>
      <c r="N23" s="172"/>
      <c r="O23" s="172"/>
      <c r="P23" s="101"/>
      <c r="Q23" s="101"/>
      <c r="R23" s="101"/>
      <c r="S23" s="101"/>
      <c r="T23" s="101"/>
      <c r="U23" s="101"/>
      <c r="V23" s="101"/>
      <c r="W23" s="101"/>
      <c r="X23" s="101"/>
    </row>
    <row r="24" spans="1:24" ht="34.5" customHeight="1" x14ac:dyDescent="0.25">
      <c r="A24" s="16" t="s">
        <v>129</v>
      </c>
      <c r="B24" s="170">
        <v>1988.62</v>
      </c>
      <c r="C24" s="171"/>
      <c r="D24" s="90" t="s">
        <v>129</v>
      </c>
      <c r="E24" s="170">
        <v>9954.66</v>
      </c>
      <c r="F24" s="171"/>
      <c r="G24" s="90" t="s">
        <v>129</v>
      </c>
      <c r="H24" s="170">
        <v>3370.76</v>
      </c>
      <c r="I24" s="171"/>
      <c r="J24" s="90" t="s">
        <v>129</v>
      </c>
      <c r="K24" s="170">
        <v>3050.24</v>
      </c>
      <c r="L24" s="171"/>
      <c r="M24" s="90" t="s">
        <v>129</v>
      </c>
      <c r="N24" s="170">
        <v>4161.6000000000004</v>
      </c>
      <c r="O24" s="171"/>
      <c r="P24" s="101"/>
      <c r="Q24" s="101"/>
      <c r="R24" s="101"/>
      <c r="S24" s="101"/>
      <c r="T24" s="101"/>
      <c r="U24" s="101"/>
      <c r="V24" s="101"/>
      <c r="W24" s="101"/>
      <c r="X24" s="101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101"/>
      <c r="Q25" s="101"/>
      <c r="R25" s="101"/>
      <c r="S25" s="101"/>
      <c r="T25" s="101"/>
      <c r="U25" s="101"/>
      <c r="V25" s="101"/>
      <c r="W25" s="101"/>
      <c r="X25" s="101"/>
    </row>
    <row r="26" spans="1:24" ht="17.25" customHeight="1" x14ac:dyDescent="0.25">
      <c r="A26" s="41"/>
      <c r="B26" s="41"/>
      <c r="D26" s="41"/>
      <c r="E26" s="41"/>
      <c r="F26" s="73"/>
      <c r="G26" s="41"/>
      <c r="H26" s="41"/>
      <c r="J26" s="41"/>
      <c r="K26" s="41"/>
      <c r="M26" s="41"/>
      <c r="N26" s="41"/>
      <c r="P26" s="101"/>
      <c r="Q26" s="101"/>
      <c r="R26" s="101"/>
      <c r="S26" s="101"/>
      <c r="T26" s="101"/>
      <c r="U26" s="101"/>
      <c r="V26" s="101"/>
      <c r="W26" s="101"/>
      <c r="X26" s="101"/>
    </row>
    <row r="27" spans="1:24" ht="18" customHeight="1" x14ac:dyDescent="0.25">
      <c r="P27" s="101"/>
      <c r="Q27" s="101"/>
      <c r="R27" s="101"/>
      <c r="S27" s="101"/>
      <c r="T27" s="101"/>
      <c r="U27" s="101"/>
      <c r="V27" s="101"/>
      <c r="W27" s="101"/>
      <c r="X27" s="101"/>
    </row>
    <row r="28" spans="1:24" ht="15" customHeight="1" x14ac:dyDescent="0.25">
      <c r="A28" s="62"/>
      <c r="B28" s="63"/>
      <c r="C28" s="153" t="s">
        <v>92</v>
      </c>
      <c r="D28" s="153" t="s">
        <v>94</v>
      </c>
      <c r="E28" s="153" t="s">
        <v>96</v>
      </c>
      <c r="F28" s="153" t="s">
        <v>75</v>
      </c>
      <c r="G28" s="153" t="s">
        <v>99</v>
      </c>
      <c r="H28" s="153" t="s">
        <v>114</v>
      </c>
      <c r="I28" s="156" t="s">
        <v>101</v>
      </c>
      <c r="J28" s="153" t="s">
        <v>113</v>
      </c>
      <c r="K28" s="153" t="s">
        <v>89</v>
      </c>
      <c r="L28" s="153" t="s">
        <v>104</v>
      </c>
      <c r="M28" s="149" t="s">
        <v>115</v>
      </c>
      <c r="N28" s="149" t="s">
        <v>106</v>
      </c>
      <c r="O28" s="149" t="s">
        <v>116</v>
      </c>
      <c r="P28" s="149" t="s">
        <v>108</v>
      </c>
      <c r="Q28" s="156" t="s">
        <v>119</v>
      </c>
      <c r="R28" s="150" t="s">
        <v>117</v>
      </c>
    </row>
    <row r="29" spans="1:24" ht="21.75" customHeight="1" x14ac:dyDescent="0.25">
      <c r="C29" s="153"/>
      <c r="D29" s="153"/>
      <c r="E29" s="153"/>
      <c r="F29" s="153"/>
      <c r="G29" s="153"/>
      <c r="H29" s="153"/>
      <c r="I29" s="157"/>
      <c r="J29" s="153"/>
      <c r="K29" s="153"/>
      <c r="L29" s="153"/>
      <c r="M29" s="149"/>
      <c r="N29" s="149"/>
      <c r="O29" s="149"/>
      <c r="P29" s="149"/>
      <c r="Q29" s="157"/>
      <c r="R29" s="150"/>
    </row>
    <row r="30" spans="1:24" x14ac:dyDescent="0.25">
      <c r="A30" t="s">
        <v>85</v>
      </c>
      <c r="B30" s="38">
        <v>101452.57</v>
      </c>
      <c r="C30" s="100">
        <v>8</v>
      </c>
      <c r="D30" s="100">
        <v>8</v>
      </c>
      <c r="E30" s="100">
        <v>8</v>
      </c>
      <c r="F30" s="49">
        <v>8</v>
      </c>
      <c r="G30" s="100">
        <v>8</v>
      </c>
      <c r="H30" s="100">
        <v>8</v>
      </c>
      <c r="I30" s="100">
        <v>8</v>
      </c>
      <c r="J30" s="100">
        <v>8</v>
      </c>
      <c r="K30" s="100">
        <v>8</v>
      </c>
      <c r="L30" s="100">
        <v>10</v>
      </c>
      <c r="M30" s="100">
        <v>8</v>
      </c>
      <c r="N30" s="100">
        <v>1</v>
      </c>
      <c r="O30" s="100">
        <v>1</v>
      </c>
      <c r="P30" s="100"/>
      <c r="Q30" s="100">
        <v>8</v>
      </c>
      <c r="R30" s="100">
        <f>SUM(C30:Q30)</f>
        <v>100</v>
      </c>
      <c r="S30" s="44"/>
    </row>
    <row r="31" spans="1:24" x14ac:dyDescent="0.25">
      <c r="A31" s="46" t="s">
        <v>86</v>
      </c>
      <c r="B31" s="38">
        <v>70713.05</v>
      </c>
      <c r="C31" s="100">
        <v>100</v>
      </c>
      <c r="D31" s="100"/>
      <c r="E31" s="100"/>
      <c r="F31" s="49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>
        <f>SUM(C31:Q31)</f>
        <v>100</v>
      </c>
      <c r="S31" s="44"/>
    </row>
    <row r="32" spans="1:24" x14ac:dyDescent="0.25">
      <c r="A32" s="46" t="s">
        <v>75</v>
      </c>
      <c r="B32" s="38">
        <v>68636.039999999994</v>
      </c>
      <c r="C32" s="100"/>
      <c r="D32" s="100"/>
      <c r="E32" s="100"/>
      <c r="F32" s="49">
        <v>100</v>
      </c>
      <c r="G32" s="100"/>
      <c r="H32" s="100"/>
      <c r="I32" s="100"/>
      <c r="J32" s="100"/>
      <c r="K32" s="100"/>
      <c r="L32" s="54"/>
      <c r="M32" s="100"/>
      <c r="N32" s="100"/>
      <c r="O32" s="100"/>
      <c r="P32" s="100"/>
      <c r="Q32" s="100"/>
      <c r="R32" s="100">
        <f t="shared" ref="R32:R36" si="0">SUM(C32:Q32)</f>
        <v>100</v>
      </c>
      <c r="S32" s="44"/>
    </row>
    <row r="33" spans="1:19" x14ac:dyDescent="0.25">
      <c r="A33" s="46" t="s">
        <v>87</v>
      </c>
      <c r="B33" s="38">
        <v>170875.82</v>
      </c>
      <c r="C33" s="100"/>
      <c r="D33" s="100">
        <v>10</v>
      </c>
      <c r="E33" s="100"/>
      <c r="F33" s="49"/>
      <c r="G33" s="100">
        <v>10</v>
      </c>
      <c r="H33" s="100">
        <v>17</v>
      </c>
      <c r="I33" s="100">
        <v>10</v>
      </c>
      <c r="J33" s="100">
        <v>4</v>
      </c>
      <c r="K33" s="100">
        <v>5</v>
      </c>
      <c r="L33" s="100">
        <v>10</v>
      </c>
      <c r="M33" s="100">
        <v>8</v>
      </c>
      <c r="N33" s="100">
        <v>1</v>
      </c>
      <c r="O33" s="100">
        <v>1</v>
      </c>
      <c r="P33" s="100">
        <v>8</v>
      </c>
      <c r="Q33" s="100">
        <v>16</v>
      </c>
      <c r="R33" s="100">
        <f t="shared" si="0"/>
        <v>100</v>
      </c>
      <c r="S33" s="44"/>
    </row>
    <row r="34" spans="1:19" x14ac:dyDescent="0.25">
      <c r="A34" s="46" t="s">
        <v>88</v>
      </c>
      <c r="B34" s="38">
        <v>68598.960000000006</v>
      </c>
      <c r="C34" s="100"/>
      <c r="D34" s="100"/>
      <c r="E34" s="100"/>
      <c r="F34" s="49"/>
      <c r="G34" s="100"/>
      <c r="H34" s="100"/>
      <c r="I34" s="100"/>
      <c r="J34" s="100"/>
      <c r="K34" s="100"/>
      <c r="L34" s="100">
        <v>100</v>
      </c>
      <c r="M34" s="100"/>
      <c r="N34" s="100"/>
      <c r="O34" s="100"/>
      <c r="P34" s="100"/>
      <c r="Q34" s="100"/>
      <c r="R34" s="100">
        <f t="shared" si="0"/>
        <v>100</v>
      </c>
      <c r="S34" s="44"/>
    </row>
    <row r="35" spans="1:19" x14ac:dyDescent="0.25">
      <c r="A35" s="46" t="s">
        <v>89</v>
      </c>
      <c r="B35" s="38">
        <v>71579.02</v>
      </c>
      <c r="C35" s="100"/>
      <c r="D35" s="100"/>
      <c r="E35" s="100"/>
      <c r="F35" s="49"/>
      <c r="G35" s="100"/>
      <c r="H35" s="100"/>
      <c r="I35" s="100"/>
      <c r="J35" s="100"/>
      <c r="K35" s="100">
        <v>100</v>
      </c>
      <c r="L35" s="100"/>
      <c r="M35" s="100"/>
      <c r="N35" s="100"/>
      <c r="O35" s="100"/>
      <c r="P35" s="100"/>
      <c r="Q35" s="100"/>
      <c r="R35" s="100">
        <f t="shared" si="0"/>
        <v>100</v>
      </c>
      <c r="S35" s="44"/>
    </row>
    <row r="36" spans="1:19" x14ac:dyDescent="0.25">
      <c r="A36" s="46" t="s">
        <v>90</v>
      </c>
      <c r="B36" s="38">
        <v>142877.06</v>
      </c>
      <c r="C36" s="100"/>
      <c r="D36" s="100">
        <v>10</v>
      </c>
      <c r="E36" s="100">
        <v>8</v>
      </c>
      <c r="F36" s="49">
        <v>3</v>
      </c>
      <c r="G36" s="100">
        <v>10</v>
      </c>
      <c r="H36" s="100">
        <v>12</v>
      </c>
      <c r="I36" s="100">
        <v>10</v>
      </c>
      <c r="J36" s="100">
        <v>8</v>
      </c>
      <c r="K36" s="100">
        <v>3</v>
      </c>
      <c r="L36" s="49">
        <v>14</v>
      </c>
      <c r="M36" s="100">
        <v>10</v>
      </c>
      <c r="N36" s="100">
        <v>1</v>
      </c>
      <c r="O36" s="100">
        <v>1</v>
      </c>
      <c r="P36" s="100"/>
      <c r="Q36" s="100">
        <v>10</v>
      </c>
      <c r="R36" s="100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694732.52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102"/>
      <c r="B40" s="44"/>
      <c r="F40" s="46"/>
    </row>
    <row r="41" spans="1:19" x14ac:dyDescent="0.25">
      <c r="A41" s="102" t="s">
        <v>85</v>
      </c>
      <c r="C41" s="38">
        <f t="shared" ref="C41:Q41" si="1">(C30/100)*$B$30</f>
        <v>8116.2056000000011</v>
      </c>
      <c r="D41" s="38">
        <f t="shared" si="1"/>
        <v>8116.2056000000011</v>
      </c>
      <c r="E41" s="38">
        <f t="shared" si="1"/>
        <v>8116.2056000000011</v>
      </c>
      <c r="F41" s="38">
        <f t="shared" si="1"/>
        <v>8116.2056000000011</v>
      </c>
      <c r="G41" s="38">
        <f t="shared" si="1"/>
        <v>8116.2056000000011</v>
      </c>
      <c r="H41" s="38">
        <f t="shared" si="1"/>
        <v>8116.2056000000011</v>
      </c>
      <c r="I41" s="38">
        <f t="shared" si="1"/>
        <v>8116.2056000000011</v>
      </c>
      <c r="J41" s="38">
        <f t="shared" si="1"/>
        <v>8116.2056000000011</v>
      </c>
      <c r="K41" s="38">
        <f t="shared" si="1"/>
        <v>8116.2056000000011</v>
      </c>
      <c r="L41" s="38">
        <f t="shared" si="1"/>
        <v>10145.257000000001</v>
      </c>
      <c r="M41" s="38">
        <f t="shared" si="1"/>
        <v>8116.2056000000011</v>
      </c>
      <c r="N41" s="38">
        <f t="shared" si="1"/>
        <v>1014.5257000000001</v>
      </c>
      <c r="O41" s="38">
        <f t="shared" si="1"/>
        <v>1014.5257000000001</v>
      </c>
      <c r="P41" s="38">
        <f t="shared" si="1"/>
        <v>0</v>
      </c>
      <c r="Q41" s="38">
        <f t="shared" si="1"/>
        <v>8116.2056000000011</v>
      </c>
    </row>
    <row r="42" spans="1:19" x14ac:dyDescent="0.25">
      <c r="A42" s="102" t="s">
        <v>86</v>
      </c>
      <c r="C42" s="38">
        <f>(C31/100)*$B$31</f>
        <v>70713.05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102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68636.039999999994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102" t="s">
        <v>87</v>
      </c>
      <c r="C44" s="38">
        <f t="shared" ref="C44:Q44" si="4">(C33/100)*$B$33</f>
        <v>0</v>
      </c>
      <c r="D44" s="38">
        <f t="shared" si="4"/>
        <v>17087.582000000002</v>
      </c>
      <c r="E44" s="38">
        <f t="shared" si="4"/>
        <v>0</v>
      </c>
      <c r="F44" s="38">
        <f t="shared" si="4"/>
        <v>0</v>
      </c>
      <c r="G44" s="38">
        <f t="shared" si="4"/>
        <v>17087.582000000002</v>
      </c>
      <c r="H44" s="38">
        <f t="shared" si="4"/>
        <v>29048.889400000004</v>
      </c>
      <c r="I44" s="38">
        <f t="shared" si="4"/>
        <v>17087.582000000002</v>
      </c>
      <c r="J44" s="38">
        <f t="shared" si="4"/>
        <v>6835.0328000000009</v>
      </c>
      <c r="K44" s="38">
        <f t="shared" si="4"/>
        <v>8543.7910000000011</v>
      </c>
      <c r="L44" s="38">
        <f t="shared" si="4"/>
        <v>17087.582000000002</v>
      </c>
      <c r="M44" s="38">
        <f t="shared" si="4"/>
        <v>13670.065600000002</v>
      </c>
      <c r="N44" s="38">
        <f t="shared" si="4"/>
        <v>1708.7582000000002</v>
      </c>
      <c r="O44" s="38">
        <f t="shared" si="4"/>
        <v>1708.7582000000002</v>
      </c>
      <c r="P44" s="38">
        <f t="shared" si="4"/>
        <v>13670.065600000002</v>
      </c>
      <c r="Q44" s="38">
        <f t="shared" si="4"/>
        <v>27340.131200000003</v>
      </c>
    </row>
    <row r="45" spans="1:19" x14ac:dyDescent="0.25">
      <c r="A45" s="102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68598.960000000006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102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71579.02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102" t="s">
        <v>90</v>
      </c>
      <c r="C47" s="38">
        <f>(C36/100)*$B$36</f>
        <v>0</v>
      </c>
      <c r="D47" s="38">
        <f t="shared" ref="D47:Q47" si="7">(D36/100)*$B$36</f>
        <v>14287.706</v>
      </c>
      <c r="E47" s="38">
        <f t="shared" si="7"/>
        <v>11430.1648</v>
      </c>
      <c r="F47" s="38">
        <f t="shared" si="7"/>
        <v>4286.3117999999995</v>
      </c>
      <c r="G47" s="38">
        <f t="shared" si="7"/>
        <v>14287.706</v>
      </c>
      <c r="H47" s="38">
        <f t="shared" si="7"/>
        <v>17145.247199999998</v>
      </c>
      <c r="I47" s="38">
        <f t="shared" si="7"/>
        <v>14287.706</v>
      </c>
      <c r="J47" s="38">
        <f t="shared" si="7"/>
        <v>11430.1648</v>
      </c>
      <c r="K47" s="38">
        <f t="shared" si="7"/>
        <v>4286.3117999999995</v>
      </c>
      <c r="L47" s="38">
        <f t="shared" si="7"/>
        <v>20002.788400000001</v>
      </c>
      <c r="M47" s="38">
        <f t="shared" si="7"/>
        <v>14287.706</v>
      </c>
      <c r="N47" s="38">
        <f t="shared" si="7"/>
        <v>1428.7706000000001</v>
      </c>
      <c r="O47" s="38">
        <f t="shared" si="7"/>
        <v>1428.7706000000001</v>
      </c>
      <c r="P47" s="38">
        <f t="shared" si="7"/>
        <v>0</v>
      </c>
      <c r="Q47" s="38">
        <f t="shared" si="7"/>
        <v>14287.706</v>
      </c>
    </row>
    <row r="48" spans="1:19" ht="25.5" customHeight="1" x14ac:dyDescent="0.25">
      <c r="A48" s="55" t="s">
        <v>118</v>
      </c>
      <c r="B48" s="56"/>
      <c r="C48" s="57">
        <f>SUM(C41:C47)</f>
        <v>78829.255600000004</v>
      </c>
      <c r="D48" s="57">
        <f>SUM(D41:D47)</f>
        <v>39491.493600000002</v>
      </c>
      <c r="E48" s="57">
        <f t="shared" ref="E48:O48" si="8">SUM(E41:E47)</f>
        <v>19546.3704</v>
      </c>
      <c r="F48" s="57">
        <f>SUM(F41:F47)</f>
        <v>81038.557399999991</v>
      </c>
      <c r="G48" s="57">
        <f t="shared" si="8"/>
        <v>39491.493600000002</v>
      </c>
      <c r="H48" s="57">
        <f t="shared" si="8"/>
        <v>54310.342199999999</v>
      </c>
      <c r="I48" s="57">
        <f t="shared" si="8"/>
        <v>39491.493600000002</v>
      </c>
      <c r="J48" s="57">
        <f t="shared" si="8"/>
        <v>26381.403200000001</v>
      </c>
      <c r="K48" s="57">
        <f t="shared" si="8"/>
        <v>92525.328399999999</v>
      </c>
      <c r="L48" s="57">
        <f t="shared" si="8"/>
        <v>115834.58740000002</v>
      </c>
      <c r="M48" s="57">
        <f t="shared" si="8"/>
        <v>36073.977200000001</v>
      </c>
      <c r="N48" s="57">
        <f t="shared" si="8"/>
        <v>4152.0545000000002</v>
      </c>
      <c r="O48" s="57">
        <f t="shared" si="8"/>
        <v>4152.0545000000002</v>
      </c>
      <c r="P48" s="57">
        <f>SUM(P41:P47)</f>
        <v>13670.065600000002</v>
      </c>
      <c r="Q48" s="57">
        <f>SUM(Q41:Q47)</f>
        <v>49744.042800000003</v>
      </c>
    </row>
    <row r="49" spans="1:31" ht="21" customHeight="1" x14ac:dyDescent="0.25">
      <c r="A49" s="154"/>
      <c r="B49" s="154"/>
      <c r="C49" s="154"/>
      <c r="D49" s="155"/>
      <c r="E49" s="155"/>
      <c r="F49" s="155"/>
      <c r="G49" s="155"/>
      <c r="H49" s="155"/>
      <c r="I49" s="155"/>
    </row>
    <row r="50" spans="1:31" x14ac:dyDescent="0.25">
      <c r="E50" s="73"/>
    </row>
    <row r="51" spans="1:31" x14ac:dyDescent="0.25">
      <c r="A51" s="102"/>
      <c r="B51" s="44"/>
      <c r="C51" s="44"/>
    </row>
    <row r="52" spans="1:31" x14ac:dyDescent="0.25">
      <c r="C52" s="44"/>
      <c r="E52" s="142" t="s">
        <v>112</v>
      </c>
      <c r="F52" s="142"/>
      <c r="G52" s="142"/>
    </row>
    <row r="53" spans="1:31" x14ac:dyDescent="0.25">
      <c r="A53" t="s">
        <v>135</v>
      </c>
      <c r="B53" s="103" t="s">
        <v>136</v>
      </c>
      <c r="C53" s="44"/>
      <c r="E53" s="142"/>
      <c r="F53" s="142"/>
      <c r="G53" s="142"/>
    </row>
    <row r="54" spans="1:31" x14ac:dyDescent="0.25">
      <c r="A54" t="s">
        <v>85</v>
      </c>
      <c r="B54" s="103">
        <v>101452.57</v>
      </c>
      <c r="C54" s="44"/>
      <c r="E54" s="143"/>
      <c r="F54" s="143"/>
      <c r="G54" s="143"/>
      <c r="Q54" s="100"/>
      <c r="R54" s="100"/>
      <c r="S54" s="100"/>
      <c r="T54" s="49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spans="1:31" x14ac:dyDescent="0.25">
      <c r="A55" s="46" t="s">
        <v>86</v>
      </c>
      <c r="B55" s="38">
        <v>70713.05</v>
      </c>
      <c r="C55" s="44"/>
      <c r="E55" s="144" t="s">
        <v>77</v>
      </c>
      <c r="F55" s="144"/>
      <c r="G55" s="48"/>
      <c r="Q55" s="100"/>
      <c r="R55" s="100"/>
      <c r="S55" s="100"/>
      <c r="T55" s="49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 spans="1:31" x14ac:dyDescent="0.25">
      <c r="A56" s="46" t="s">
        <v>75</v>
      </c>
      <c r="B56" s="38">
        <v>68636.039999999994</v>
      </c>
      <c r="C56" s="44"/>
      <c r="E56" s="144" t="s">
        <v>78</v>
      </c>
      <c r="F56" s="144"/>
      <c r="G56" s="48"/>
      <c r="Q56" s="100"/>
      <c r="R56" s="100"/>
      <c r="S56" s="100"/>
      <c r="T56" s="49"/>
      <c r="U56" s="100"/>
      <c r="V56" s="100"/>
      <c r="W56" s="100"/>
      <c r="X56" s="100"/>
      <c r="Y56" s="100"/>
      <c r="Z56" s="54"/>
      <c r="AA56" s="100"/>
      <c r="AB56" s="100"/>
      <c r="AC56" s="100"/>
      <c r="AD56" s="100"/>
      <c r="AE56" s="100"/>
    </row>
    <row r="57" spans="1:31" x14ac:dyDescent="0.25">
      <c r="A57" s="46" t="s">
        <v>87</v>
      </c>
      <c r="B57" s="38">
        <v>170875.82</v>
      </c>
      <c r="C57" s="44"/>
      <c r="E57" s="144" t="s">
        <v>79</v>
      </c>
      <c r="F57" s="144"/>
      <c r="G57" s="38">
        <f>G55-G56</f>
        <v>0</v>
      </c>
      <c r="Q57" s="100"/>
      <c r="R57" s="100"/>
      <c r="S57" s="100"/>
      <c r="T57" s="49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 spans="1:31" ht="24" customHeight="1" x14ac:dyDescent="0.25">
      <c r="A58" s="46" t="s">
        <v>88</v>
      </c>
      <c r="B58" s="38">
        <v>68598.960000000006</v>
      </c>
      <c r="C58" s="44"/>
      <c r="E58" s="134" t="s">
        <v>80</v>
      </c>
      <c r="F58" s="134"/>
      <c r="G58" s="38">
        <v>694732.52</v>
      </c>
      <c r="Q58" s="100"/>
      <c r="R58" s="100"/>
      <c r="S58" s="100"/>
      <c r="T58" s="49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1" ht="24" customHeight="1" x14ac:dyDescent="0.3">
      <c r="A59" s="46" t="s">
        <v>89</v>
      </c>
      <c r="B59" s="38">
        <v>71579.02</v>
      </c>
      <c r="C59" s="44"/>
      <c r="D59" s="40"/>
      <c r="E59" s="135" t="s">
        <v>81</v>
      </c>
      <c r="F59" s="135"/>
      <c r="G59" s="39">
        <f>G57-G58</f>
        <v>-694732.52</v>
      </c>
      <c r="J59" s="40"/>
      <c r="K59" s="40"/>
      <c r="Q59" s="100"/>
      <c r="R59" s="100"/>
      <c r="S59" s="100"/>
      <c r="T59" s="49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1" ht="15" customHeight="1" x14ac:dyDescent="0.25">
      <c r="A60" s="46" t="s">
        <v>90</v>
      </c>
      <c r="B60" s="38">
        <v>142877.06</v>
      </c>
      <c r="C60" s="44"/>
      <c r="D60" s="40"/>
      <c r="E60" s="136" t="s">
        <v>82</v>
      </c>
      <c r="F60" s="136"/>
      <c r="G60" s="139"/>
      <c r="J60" s="40"/>
      <c r="K60" s="40"/>
      <c r="Q60" s="100"/>
      <c r="R60" s="100"/>
      <c r="S60" s="100"/>
      <c r="T60" s="49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 spans="1:31" ht="12.75" customHeight="1" x14ac:dyDescent="0.25">
      <c r="A61" s="46" t="s">
        <v>137</v>
      </c>
      <c r="B61" s="38">
        <v>694732.52</v>
      </c>
      <c r="C61" s="44"/>
      <c r="E61" s="137"/>
      <c r="F61" s="137"/>
      <c r="G61" s="140"/>
      <c r="J61" s="40"/>
      <c r="K61" s="40"/>
    </row>
    <row r="62" spans="1:31" ht="17.25" customHeight="1" x14ac:dyDescent="0.25">
      <c r="A62" s="46" t="s">
        <v>138</v>
      </c>
      <c r="B62" s="38">
        <v>1389465.04</v>
      </c>
      <c r="C62" s="44"/>
      <c r="E62" s="138"/>
      <c r="F62" s="138"/>
      <c r="G62" s="141"/>
      <c r="J62" s="40"/>
      <c r="K62" s="40"/>
    </row>
    <row r="63" spans="1:31" ht="32.25" customHeight="1" x14ac:dyDescent="0.35">
      <c r="A63" s="102"/>
      <c r="B63" s="44"/>
      <c r="C63" s="44"/>
      <c r="E63" s="91"/>
      <c r="F63" s="91"/>
      <c r="G63" s="20"/>
    </row>
    <row r="64" spans="1:31" ht="38.25" customHeight="1" x14ac:dyDescent="0.35">
      <c r="A64" s="102"/>
      <c r="B64" s="44"/>
      <c r="C64" s="44"/>
      <c r="E64" s="169"/>
      <c r="F64" s="169"/>
      <c r="G64" s="20"/>
    </row>
    <row r="65" spans="1:7" ht="53.25" customHeight="1" x14ac:dyDescent="0.25">
      <c r="A65" s="102"/>
      <c r="B65" s="44"/>
      <c r="C65" s="44"/>
      <c r="E65" s="16" t="s">
        <v>129</v>
      </c>
      <c r="F65" s="16"/>
      <c r="G65" s="90"/>
    </row>
    <row r="66" spans="1:7" x14ac:dyDescent="0.25">
      <c r="A66" s="102"/>
      <c r="B66" s="44"/>
      <c r="C66" s="44"/>
    </row>
    <row r="67" spans="1:7" x14ac:dyDescent="0.25">
      <c r="A67" s="102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22"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19:B19"/>
    <mergeCell ref="D19:E19"/>
    <mergeCell ref="G19:H19"/>
    <mergeCell ref="J19:K19"/>
    <mergeCell ref="M19:N19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A49:C49"/>
    <mergeCell ref="D49:I49"/>
    <mergeCell ref="H28:H29"/>
    <mergeCell ref="I28:I29"/>
    <mergeCell ref="J28:J29"/>
    <mergeCell ref="K28:K29"/>
    <mergeCell ref="L28:L29"/>
    <mergeCell ref="M28:M29"/>
    <mergeCell ref="B23:C23"/>
    <mergeCell ref="E23:F23"/>
    <mergeCell ref="H23:I23"/>
    <mergeCell ref="K23:L23"/>
    <mergeCell ref="C28:C29"/>
    <mergeCell ref="D28:D29"/>
    <mergeCell ref="E28:E29"/>
    <mergeCell ref="F28:F29"/>
    <mergeCell ref="G28:G29"/>
    <mergeCell ref="E60:F62"/>
    <mergeCell ref="G60:G62"/>
    <mergeCell ref="E64:F64"/>
    <mergeCell ref="P2:R4"/>
    <mergeCell ref="P5:Q5"/>
    <mergeCell ref="P6:Q6"/>
    <mergeCell ref="P7:Q7"/>
    <mergeCell ref="P8:Q8"/>
    <mergeCell ref="P9:Q9"/>
    <mergeCell ref="Q11:R11"/>
    <mergeCell ref="E52:G54"/>
    <mergeCell ref="E55:F55"/>
    <mergeCell ref="E56:F56"/>
    <mergeCell ref="E57:F57"/>
    <mergeCell ref="E58:F58"/>
    <mergeCell ref="E59:F59"/>
    <mergeCell ref="N28:N29"/>
    <mergeCell ref="O28:O29"/>
    <mergeCell ref="P28:P29"/>
    <mergeCell ref="Q28:Q29"/>
    <mergeCell ref="R28:R29"/>
    <mergeCell ref="N23:O23"/>
    <mergeCell ref="D20:E20"/>
    <mergeCell ref="G20:H20"/>
    <mergeCell ref="Q12:R12"/>
    <mergeCell ref="B24:C24"/>
    <mergeCell ref="E24:F24"/>
    <mergeCell ref="H24:I24"/>
    <mergeCell ref="K24:L24"/>
    <mergeCell ref="N24:O24"/>
    <mergeCell ref="B12:C12"/>
    <mergeCell ref="E12:F12"/>
    <mergeCell ref="H12:I12"/>
    <mergeCell ref="K12:L12"/>
    <mergeCell ref="N12:O12"/>
    <mergeCell ref="A20:B20"/>
    <mergeCell ref="J20:K20"/>
    <mergeCell ref="M20:N20"/>
    <mergeCell ref="A21:B21"/>
    <mergeCell ref="D21:E21"/>
    <mergeCell ref="G21:H21"/>
    <mergeCell ref="J21:K21"/>
    <mergeCell ref="M21:N21"/>
    <mergeCell ref="A18:B18"/>
    <mergeCell ref="D18:E18"/>
    <mergeCell ref="G18:H18"/>
    <mergeCell ref="J18:K18"/>
    <mergeCell ref="M18:N18"/>
  </mergeCells>
  <conditionalFormatting sqref="C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F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I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L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O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F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I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24.42578125" customWidth="1"/>
    <col min="3" max="3" width="17.140625" customWidth="1"/>
    <col min="4" max="4" width="16" customWidth="1"/>
    <col min="5" max="5" width="23.85546875" customWidth="1"/>
    <col min="6" max="8" width="21.7109375" customWidth="1"/>
  </cols>
  <sheetData>
    <row r="1" spans="1:5" ht="38.25" customHeight="1" x14ac:dyDescent="0.25">
      <c r="A1" s="110" t="s">
        <v>30</v>
      </c>
      <c r="B1" s="111"/>
      <c r="C1" s="13" t="s">
        <v>17</v>
      </c>
      <c r="D1" s="15" t="s">
        <v>18</v>
      </c>
      <c r="E1" s="7"/>
    </row>
    <row r="2" spans="1:5" ht="18.75" x14ac:dyDescent="0.25">
      <c r="A2" s="16" t="s">
        <v>26</v>
      </c>
      <c r="B2" s="13" t="s">
        <v>27</v>
      </c>
      <c r="C2" s="13" t="s">
        <v>31</v>
      </c>
      <c r="D2" s="13" t="s">
        <v>32</v>
      </c>
      <c r="E2" s="7" t="s">
        <v>33</v>
      </c>
    </row>
    <row r="3" spans="1:5" ht="18.75" x14ac:dyDescent="0.3">
      <c r="A3" s="17"/>
      <c r="B3" s="9"/>
      <c r="C3" s="9"/>
      <c r="D3" s="14"/>
      <c r="E3" s="10"/>
    </row>
    <row r="4" spans="1:5" ht="18.75" x14ac:dyDescent="0.3">
      <c r="A4" s="9"/>
      <c r="B4" s="9"/>
      <c r="C4" s="9"/>
      <c r="D4" s="14"/>
      <c r="E4" s="10"/>
    </row>
    <row r="5" spans="1:5" ht="18.75" x14ac:dyDescent="0.3">
      <c r="A5" s="9"/>
      <c r="B5" s="9"/>
      <c r="C5" s="9"/>
      <c r="D5" s="14"/>
      <c r="E5" s="10"/>
    </row>
    <row r="6" spans="1:5" ht="18.75" x14ac:dyDescent="0.3">
      <c r="A6" s="9"/>
      <c r="B6" s="9"/>
      <c r="C6" s="9"/>
      <c r="D6" s="14"/>
      <c r="E6" s="10"/>
    </row>
    <row r="7" spans="1:5" ht="18.75" x14ac:dyDescent="0.3">
      <c r="A7" s="9"/>
      <c r="B7" s="9"/>
      <c r="C7" s="9"/>
      <c r="D7" s="14"/>
      <c r="E7" s="10"/>
    </row>
    <row r="8" spans="1:5" ht="18.75" x14ac:dyDescent="0.3">
      <c r="A8" s="9"/>
      <c r="B8" s="9"/>
      <c r="C8" s="9"/>
      <c r="D8" s="14"/>
      <c r="E8" s="10"/>
    </row>
    <row r="9" spans="1:5" ht="18.75" x14ac:dyDescent="0.3">
      <c r="A9" s="9"/>
      <c r="B9" s="9"/>
      <c r="C9" s="9"/>
      <c r="D9" s="14"/>
      <c r="E9" s="10"/>
    </row>
    <row r="10" spans="1:5" ht="18.75" x14ac:dyDescent="0.3">
      <c r="A10" s="9"/>
      <c r="B10" s="9"/>
      <c r="C10" s="9"/>
      <c r="D10" s="14"/>
      <c r="E10" s="10"/>
    </row>
    <row r="11" spans="1:5" ht="18.75" x14ac:dyDescent="0.3">
      <c r="A11" s="9"/>
      <c r="B11" s="9"/>
      <c r="C11" s="9"/>
      <c r="D11" s="14"/>
      <c r="E11" s="10"/>
    </row>
    <row r="12" spans="1:5" x14ac:dyDescent="0.25">
      <c r="A12" s="113"/>
      <c r="B12" s="113"/>
      <c r="C12" s="113"/>
      <c r="D12" s="113"/>
      <c r="E12" s="114"/>
    </row>
    <row r="13" spans="1:5" ht="6.75" customHeight="1" thickBot="1" x14ac:dyDescent="0.3">
      <c r="A13" s="109"/>
      <c r="B13" s="109"/>
      <c r="C13" s="109"/>
      <c r="D13" s="109"/>
      <c r="E13" s="112"/>
    </row>
    <row r="14" spans="1:5" x14ac:dyDescent="0.25">
      <c r="A14" s="115"/>
      <c r="B14" s="115"/>
      <c r="C14" s="115"/>
      <c r="D14" s="115"/>
      <c r="E14" s="116"/>
    </row>
    <row r="15" spans="1:5" ht="37.5" x14ac:dyDescent="0.25">
      <c r="A15" s="16" t="s">
        <v>26</v>
      </c>
      <c r="B15" s="12" t="s">
        <v>30</v>
      </c>
      <c r="C15" s="13" t="s">
        <v>17</v>
      </c>
      <c r="D15" s="15" t="s">
        <v>18</v>
      </c>
      <c r="E15" s="7"/>
    </row>
    <row r="16" spans="1:5" ht="18.75" x14ac:dyDescent="0.3">
      <c r="A16" s="17"/>
      <c r="B16" s="13" t="s">
        <v>27</v>
      </c>
      <c r="C16" s="13" t="s">
        <v>31</v>
      </c>
      <c r="D16" s="13" t="s">
        <v>32</v>
      </c>
      <c r="E16" s="7" t="s">
        <v>33</v>
      </c>
    </row>
    <row r="17" spans="1:5" ht="18.75" x14ac:dyDescent="0.3">
      <c r="A17" s="9"/>
      <c r="B17" s="9"/>
      <c r="C17" s="9"/>
      <c r="D17" s="14"/>
      <c r="E17" s="10"/>
    </row>
    <row r="18" spans="1:5" ht="18.75" x14ac:dyDescent="0.3">
      <c r="A18" s="9"/>
      <c r="B18" s="9"/>
      <c r="C18" s="9"/>
      <c r="D18" s="14"/>
      <c r="E18" s="10"/>
    </row>
    <row r="19" spans="1:5" ht="18.75" x14ac:dyDescent="0.3">
      <c r="A19" s="9"/>
      <c r="B19" s="9"/>
      <c r="C19" s="9"/>
      <c r="D19" s="14"/>
      <c r="E19" s="10"/>
    </row>
    <row r="20" spans="1:5" ht="18.75" x14ac:dyDescent="0.3">
      <c r="A20" s="9"/>
      <c r="B20" s="9"/>
      <c r="C20" s="9"/>
      <c r="D20" s="14"/>
      <c r="E20" s="10"/>
    </row>
    <row r="21" spans="1:5" ht="18.75" x14ac:dyDescent="0.3">
      <c r="A21" s="9"/>
      <c r="B21" s="9"/>
      <c r="C21" s="9"/>
      <c r="D21" s="14"/>
      <c r="E21" s="10"/>
    </row>
    <row r="22" spans="1:5" ht="18.75" x14ac:dyDescent="0.3">
      <c r="A22" s="9"/>
      <c r="B22" s="9"/>
      <c r="C22" s="9"/>
      <c r="D22" s="14"/>
      <c r="E22" s="10"/>
    </row>
    <row r="23" spans="1:5" ht="18.75" x14ac:dyDescent="0.3">
      <c r="A23" s="9"/>
      <c r="B23" s="9"/>
      <c r="C23" s="9"/>
      <c r="D23" s="14"/>
      <c r="E23" s="10"/>
    </row>
    <row r="24" spans="1:5" ht="18.75" x14ac:dyDescent="0.3">
      <c r="A24" s="9"/>
      <c r="B24" s="9"/>
      <c r="C24" s="9"/>
      <c r="D24" s="14"/>
      <c r="E24" s="10"/>
    </row>
    <row r="25" spans="1:5" ht="18.75" x14ac:dyDescent="0.3">
      <c r="B25" s="9"/>
      <c r="C25" s="9"/>
      <c r="D25" s="14"/>
      <c r="E25" s="10"/>
    </row>
  </sheetData>
  <mergeCells count="4">
    <mergeCell ref="A1:B1"/>
    <mergeCell ref="A13:E13"/>
    <mergeCell ref="A12:E12"/>
    <mergeCell ref="A14:E1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5" workbookViewId="0">
      <selection activeCell="D53" sqref="D53"/>
    </sheetView>
  </sheetViews>
  <sheetFormatPr defaultRowHeight="15" x14ac:dyDescent="0.25"/>
  <cols>
    <col min="1" max="1" width="20" customWidth="1"/>
    <col min="2" max="2" width="16.28515625" customWidth="1"/>
    <col min="3" max="3" width="17.5703125" customWidth="1"/>
    <col min="4" max="4" width="14.85546875" customWidth="1"/>
    <col min="5" max="5" width="13.7109375" customWidth="1"/>
    <col min="6" max="6" width="17" customWidth="1"/>
    <col min="8" max="8" width="10.28515625" customWidth="1"/>
    <col min="9" max="9" width="10.7109375" customWidth="1"/>
  </cols>
  <sheetData>
    <row r="1" spans="1:12" x14ac:dyDescent="0.25">
      <c r="A1" s="41" t="s">
        <v>130</v>
      </c>
      <c r="B1" s="41" t="s">
        <v>77</v>
      </c>
      <c r="C1" s="41" t="s">
        <v>78</v>
      </c>
      <c r="D1" s="41" t="s">
        <v>79</v>
      </c>
      <c r="E1" s="41" t="s">
        <v>80</v>
      </c>
      <c r="F1" s="41" t="s">
        <v>81</v>
      </c>
      <c r="G1" s="41" t="s">
        <v>131</v>
      </c>
      <c r="H1" s="41" t="s">
        <v>132</v>
      </c>
      <c r="I1" s="41" t="s">
        <v>133</v>
      </c>
      <c r="J1" s="41" t="s">
        <v>120</v>
      </c>
      <c r="K1" s="41" t="s">
        <v>129</v>
      </c>
      <c r="L1" s="41" t="s">
        <v>134</v>
      </c>
    </row>
    <row r="2" spans="1:12" x14ac:dyDescent="0.25">
      <c r="A2" t="s">
        <v>92</v>
      </c>
      <c r="B2">
        <v>515497.13</v>
      </c>
      <c r="C2">
        <v>383514.01</v>
      </c>
      <c r="D2">
        <v>131983.12</v>
      </c>
      <c r="E2">
        <v>109890.96480000006</v>
      </c>
      <c r="F2">
        <v>22092.155199999936</v>
      </c>
      <c r="G2">
        <v>5</v>
      </c>
    </row>
    <row r="3" spans="1:12" x14ac:dyDescent="0.25">
      <c r="A3" t="s">
        <v>75</v>
      </c>
      <c r="B3">
        <v>744064.75</v>
      </c>
      <c r="C3">
        <v>582486.59</v>
      </c>
      <c r="D3">
        <v>161578.16000000003</v>
      </c>
      <c r="E3">
        <v>107436.3848</v>
      </c>
      <c r="F3">
        <v>54141.775200000033</v>
      </c>
      <c r="G3">
        <v>5</v>
      </c>
    </row>
    <row r="4" spans="1:12" x14ac:dyDescent="0.25">
      <c r="A4" t="s">
        <v>89</v>
      </c>
      <c r="B4">
        <v>310974.69</v>
      </c>
      <c r="C4">
        <v>169796.00570000001</v>
      </c>
      <c r="D4">
        <v>141178.68429999999</v>
      </c>
      <c r="E4">
        <v>159615.15580000004</v>
      </c>
      <c r="F4">
        <v>-18436.471500000043</v>
      </c>
      <c r="G4">
        <v>5</v>
      </c>
    </row>
    <row r="5" spans="1:12" x14ac:dyDescent="0.25">
      <c r="A5" t="s">
        <v>104</v>
      </c>
      <c r="B5">
        <v>892402.95</v>
      </c>
      <c r="C5">
        <v>648565.17000000004</v>
      </c>
      <c r="D5">
        <v>243837.77999999991</v>
      </c>
      <c r="E5">
        <v>153308.26200000002</v>
      </c>
      <c r="F5">
        <v>90529.517999999895</v>
      </c>
      <c r="G5">
        <v>5</v>
      </c>
    </row>
    <row r="6" spans="1:12" x14ac:dyDescent="0.25">
      <c r="A6" t="s">
        <v>102</v>
      </c>
      <c r="B6">
        <v>375568.51</v>
      </c>
      <c r="C6">
        <v>337876</v>
      </c>
      <c r="D6">
        <v>37692.510000000009</v>
      </c>
      <c r="E6">
        <v>59781.935800000021</v>
      </c>
      <c r="F6">
        <v>-22089.425800000012</v>
      </c>
      <c r="G6">
        <v>5</v>
      </c>
    </row>
    <row r="7" spans="1:12" x14ac:dyDescent="0.25">
      <c r="A7" t="s">
        <v>100</v>
      </c>
      <c r="B7">
        <v>488197.85</v>
      </c>
      <c r="C7">
        <v>355400.3</v>
      </c>
      <c r="D7">
        <v>132797.54999999999</v>
      </c>
      <c r="E7">
        <v>65032.173400000014</v>
      </c>
      <c r="F7">
        <v>67765.376599999974</v>
      </c>
      <c r="G7">
        <v>5</v>
      </c>
    </row>
    <row r="8" spans="1:12" x14ac:dyDescent="0.25">
      <c r="A8" t="s">
        <v>101</v>
      </c>
      <c r="B8">
        <v>224640.79</v>
      </c>
      <c r="C8">
        <v>167236.15</v>
      </c>
      <c r="D8">
        <v>57404.640000000014</v>
      </c>
      <c r="E8">
        <v>59781.935800000021</v>
      </c>
      <c r="F8">
        <v>-2377.2958000000071</v>
      </c>
      <c r="G8">
        <v>5</v>
      </c>
    </row>
    <row r="9" spans="1:12" x14ac:dyDescent="0.25">
      <c r="A9" t="s">
        <v>119</v>
      </c>
      <c r="B9">
        <v>265859.15000000002</v>
      </c>
      <c r="C9">
        <v>157088.06</v>
      </c>
      <c r="D9">
        <v>108771.09000000003</v>
      </c>
      <c r="E9">
        <v>59781.935800000021</v>
      </c>
      <c r="F9">
        <v>48989.154200000004</v>
      </c>
      <c r="G9">
        <v>5</v>
      </c>
    </row>
    <row r="10" spans="1:12" x14ac:dyDescent="0.25">
      <c r="A10" t="s">
        <v>99</v>
      </c>
      <c r="B10">
        <v>274005.59000000003</v>
      </c>
      <c r="C10">
        <v>195512.576</v>
      </c>
      <c r="D10">
        <v>78493.014000000025</v>
      </c>
      <c r="E10">
        <v>59781.935800000021</v>
      </c>
      <c r="F10">
        <v>18711.078200000004</v>
      </c>
      <c r="G10">
        <v>5</v>
      </c>
    </row>
    <row r="11" spans="1:12" x14ac:dyDescent="0.25">
      <c r="A11" t="s">
        <v>92</v>
      </c>
      <c r="B11">
        <v>506915.26</v>
      </c>
      <c r="C11">
        <v>373106.56199999998</v>
      </c>
      <c r="D11">
        <v>133808.69800000003</v>
      </c>
      <c r="E11">
        <v>104881.77639999996</v>
      </c>
      <c r="F11">
        <v>28926.921600000074</v>
      </c>
      <c r="G11">
        <v>6</v>
      </c>
    </row>
    <row r="12" spans="1:12" x14ac:dyDescent="0.25">
      <c r="A12" t="s">
        <v>75</v>
      </c>
      <c r="B12">
        <v>675364.89</v>
      </c>
      <c r="C12">
        <v>514430.10700000002</v>
      </c>
      <c r="D12">
        <v>160934.783</v>
      </c>
      <c r="E12">
        <v>105889.60159999992</v>
      </c>
      <c r="F12">
        <v>55045.181400000074</v>
      </c>
      <c r="G12">
        <v>6</v>
      </c>
    </row>
    <row r="13" spans="1:12" x14ac:dyDescent="0.25">
      <c r="A13" t="s">
        <v>89</v>
      </c>
      <c r="B13">
        <v>301716.25</v>
      </c>
      <c r="C13">
        <v>165064.03099999999</v>
      </c>
      <c r="D13">
        <v>136652.21900000001</v>
      </c>
      <c r="E13">
        <v>123436.23959999997</v>
      </c>
      <c r="F13">
        <v>13215.97940000004</v>
      </c>
      <c r="G13">
        <v>6</v>
      </c>
    </row>
    <row r="14" spans="1:12" ht="15.75" customHeight="1" x14ac:dyDescent="0.25">
      <c r="A14" t="s">
        <v>104</v>
      </c>
      <c r="B14">
        <v>852193.64</v>
      </c>
      <c r="C14">
        <v>617017.44900000002</v>
      </c>
      <c r="D14">
        <v>235176.19099999999</v>
      </c>
      <c r="E14">
        <v>158098.28659999993</v>
      </c>
      <c r="F14">
        <v>77077.904400000058</v>
      </c>
      <c r="G14">
        <v>6</v>
      </c>
    </row>
    <row r="15" spans="1:12" x14ac:dyDescent="0.25">
      <c r="A15" t="s">
        <v>102</v>
      </c>
      <c r="B15">
        <v>273795.55</v>
      </c>
      <c r="C15">
        <v>236472.17499999999</v>
      </c>
      <c r="D15">
        <v>37323.375</v>
      </c>
      <c r="E15">
        <v>33235.403999999995</v>
      </c>
      <c r="F15">
        <v>4087.971000000005</v>
      </c>
      <c r="G15">
        <v>6</v>
      </c>
    </row>
    <row r="16" spans="1:12" x14ac:dyDescent="0.25">
      <c r="A16" t="s">
        <v>100</v>
      </c>
      <c r="B16">
        <v>476700.04</v>
      </c>
      <c r="C16">
        <v>346950.44199999998</v>
      </c>
      <c r="D16">
        <v>129749.598</v>
      </c>
      <c r="E16">
        <v>67839.256399999984</v>
      </c>
      <c r="F16">
        <v>61910.341600000014</v>
      </c>
      <c r="G16">
        <v>6</v>
      </c>
    </row>
    <row r="17" spans="1:12" x14ac:dyDescent="0.25">
      <c r="A17" t="s">
        <v>101</v>
      </c>
      <c r="B17">
        <v>204104.65</v>
      </c>
      <c r="C17">
        <v>150172.68700000001</v>
      </c>
      <c r="D17">
        <v>53931.962999999989</v>
      </c>
      <c r="E17">
        <v>49487.266399999993</v>
      </c>
      <c r="F17">
        <v>4444.6965999999957</v>
      </c>
      <c r="G17">
        <v>6</v>
      </c>
    </row>
    <row r="18" spans="1:12" x14ac:dyDescent="0.25">
      <c r="A18" t="s">
        <v>119</v>
      </c>
      <c r="B18">
        <v>234301.63</v>
      </c>
      <c r="C18">
        <v>135746.33199999999</v>
      </c>
      <c r="D18">
        <v>98555.29800000001</v>
      </c>
      <c r="E18">
        <v>62088.031999999992</v>
      </c>
      <c r="F18">
        <v>36467.266000000018</v>
      </c>
      <c r="G18">
        <v>6</v>
      </c>
    </row>
    <row r="19" spans="1:12" x14ac:dyDescent="0.25">
      <c r="A19" t="s">
        <v>99</v>
      </c>
      <c r="B19">
        <v>252346.74</v>
      </c>
      <c r="C19">
        <v>181185.652</v>
      </c>
      <c r="D19">
        <v>71161.087999999989</v>
      </c>
      <c r="E19">
        <v>49487.266399999993</v>
      </c>
      <c r="F19">
        <v>21673.821599999996</v>
      </c>
      <c r="G19">
        <v>6</v>
      </c>
    </row>
    <row r="20" spans="1:12" x14ac:dyDescent="0.25">
      <c r="A20" t="s">
        <v>92</v>
      </c>
      <c r="B20">
        <v>531867.13</v>
      </c>
      <c r="C20">
        <v>393653.83899999998</v>
      </c>
      <c r="D20">
        <v>138213.29100000003</v>
      </c>
      <c r="E20">
        <v>90740.489600000001</v>
      </c>
      <c r="F20">
        <v>47472.801400000026</v>
      </c>
      <c r="G20">
        <v>7</v>
      </c>
      <c r="H20">
        <v>27522.475999999999</v>
      </c>
      <c r="I20">
        <v>24607.48</v>
      </c>
      <c r="J20">
        <v>3706.0140000000001</v>
      </c>
    </row>
    <row r="21" spans="1:12" x14ac:dyDescent="0.25">
      <c r="A21" t="s">
        <v>75</v>
      </c>
      <c r="B21">
        <v>652795.42000000004</v>
      </c>
      <c r="C21">
        <v>499045.13</v>
      </c>
      <c r="D21">
        <v>153750.29000000004</v>
      </c>
      <c r="E21">
        <v>92761.427100000001</v>
      </c>
      <c r="F21">
        <v>60988.862900000036</v>
      </c>
      <c r="G21">
        <v>7</v>
      </c>
      <c r="H21">
        <v>129333.8</v>
      </c>
      <c r="I21">
        <v>123644.14</v>
      </c>
      <c r="J21">
        <v>6705.8119999999999</v>
      </c>
    </row>
    <row r="22" spans="1:12" x14ac:dyDescent="0.25">
      <c r="A22" t="s">
        <v>89</v>
      </c>
      <c r="B22">
        <v>297608.93</v>
      </c>
      <c r="C22">
        <v>162872.95000000001</v>
      </c>
      <c r="D22">
        <v>134735.97999999998</v>
      </c>
      <c r="E22">
        <v>105790.9351</v>
      </c>
      <c r="F22">
        <v>28945.044899999979</v>
      </c>
      <c r="G22">
        <v>7</v>
      </c>
      <c r="H22">
        <v>16493</v>
      </c>
      <c r="I22">
        <v>16131.47</v>
      </c>
      <c r="J22">
        <v>14888.790999999999</v>
      </c>
    </row>
    <row r="23" spans="1:12" x14ac:dyDescent="0.25">
      <c r="A23" t="s">
        <v>104</v>
      </c>
      <c r="B23">
        <v>853950.4</v>
      </c>
      <c r="C23">
        <v>625284.76599999995</v>
      </c>
      <c r="D23">
        <v>228665.63400000008</v>
      </c>
      <c r="E23">
        <v>132395.74300000002</v>
      </c>
      <c r="F23">
        <v>96269.891000000061</v>
      </c>
      <c r="G23">
        <v>7</v>
      </c>
      <c r="H23">
        <v>98539.701000000001</v>
      </c>
      <c r="I23">
        <v>104760.018</v>
      </c>
      <c r="J23">
        <v>46511.701000000001</v>
      </c>
    </row>
    <row r="24" spans="1:12" x14ac:dyDescent="0.25">
      <c r="A24" t="s">
        <v>94</v>
      </c>
      <c r="B24">
        <v>179121.71</v>
      </c>
      <c r="C24">
        <v>135806.67000000001</v>
      </c>
      <c r="D24">
        <v>43315.039999999979</v>
      </c>
      <c r="E24">
        <v>43198.650600000001</v>
      </c>
      <c r="F24">
        <v>116.3893999999782</v>
      </c>
      <c r="G24">
        <v>7</v>
      </c>
      <c r="H24">
        <v>36424</v>
      </c>
      <c r="I24">
        <v>39906</v>
      </c>
      <c r="J24">
        <v>34306</v>
      </c>
    </row>
    <row r="25" spans="1:12" x14ac:dyDescent="0.25">
      <c r="A25" t="s">
        <v>102</v>
      </c>
      <c r="B25">
        <v>286297.45</v>
      </c>
      <c r="C25">
        <v>251731.51</v>
      </c>
      <c r="D25">
        <v>34565.94</v>
      </c>
      <c r="E25">
        <v>29009.596000000001</v>
      </c>
      <c r="F25">
        <v>5556.344000000001</v>
      </c>
      <c r="G25">
        <v>7</v>
      </c>
      <c r="H25">
        <v>31085</v>
      </c>
      <c r="I25">
        <v>29822</v>
      </c>
      <c r="J25">
        <v>27049</v>
      </c>
    </row>
    <row r="26" spans="1:12" x14ac:dyDescent="0.25">
      <c r="A26" t="s">
        <v>100</v>
      </c>
      <c r="B26">
        <v>499615.77</v>
      </c>
      <c r="C26">
        <v>370288.01</v>
      </c>
      <c r="D26">
        <v>129327.76000000001</v>
      </c>
      <c r="E26">
        <v>59232.276800000007</v>
      </c>
      <c r="F26">
        <v>70095.483200000002</v>
      </c>
      <c r="G26">
        <v>7</v>
      </c>
      <c r="H26">
        <v>48247</v>
      </c>
      <c r="I26">
        <v>88254.206000000006</v>
      </c>
      <c r="J26">
        <v>89292.479999999996</v>
      </c>
    </row>
    <row r="27" spans="1:12" x14ac:dyDescent="0.25">
      <c r="A27" t="s">
        <v>101</v>
      </c>
      <c r="B27">
        <v>212982.92</v>
      </c>
      <c r="C27">
        <v>157987.6</v>
      </c>
      <c r="D27">
        <v>54995.320000000007</v>
      </c>
      <c r="E27">
        <v>43198.650600000001</v>
      </c>
      <c r="F27">
        <v>11796.669400000006</v>
      </c>
      <c r="G27">
        <v>7</v>
      </c>
      <c r="H27">
        <v>31313</v>
      </c>
      <c r="I27">
        <v>45884</v>
      </c>
      <c r="J27">
        <v>45971</v>
      </c>
    </row>
    <row r="28" spans="1:12" x14ac:dyDescent="0.25">
      <c r="A28" t="s">
        <v>119</v>
      </c>
      <c r="B28">
        <v>234551.04000000001</v>
      </c>
      <c r="C28">
        <v>140771.85</v>
      </c>
      <c r="D28">
        <v>93779.19</v>
      </c>
      <c r="E28">
        <v>54266.080199999997</v>
      </c>
      <c r="F28">
        <v>39513.109800000006</v>
      </c>
      <c r="G28">
        <v>7</v>
      </c>
      <c r="H28">
        <v>16821</v>
      </c>
      <c r="I28">
        <v>108637</v>
      </c>
      <c r="J28">
        <v>392279.35</v>
      </c>
    </row>
    <row r="29" spans="1:12" x14ac:dyDescent="0.25">
      <c r="A29" t="s">
        <v>99</v>
      </c>
      <c r="B29">
        <v>261635.31</v>
      </c>
      <c r="C29">
        <v>189899.06</v>
      </c>
      <c r="D29">
        <v>71736.25</v>
      </c>
      <c r="E29">
        <v>43198.650600000001</v>
      </c>
      <c r="F29">
        <v>28537.599399999999</v>
      </c>
      <c r="G29">
        <v>7</v>
      </c>
      <c r="H29">
        <v>35233</v>
      </c>
      <c r="I29">
        <v>36023</v>
      </c>
      <c r="J29">
        <v>49448.7</v>
      </c>
    </row>
    <row r="30" spans="1:12" x14ac:dyDescent="0.25">
      <c r="A30" t="s">
        <v>92</v>
      </c>
      <c r="B30">
        <v>557799.81999999995</v>
      </c>
      <c r="C30">
        <v>388269.11</v>
      </c>
      <c r="D30">
        <v>169530.70999999996</v>
      </c>
      <c r="E30">
        <v>83560.4764</v>
      </c>
      <c r="F30">
        <v>85970.233599999963</v>
      </c>
      <c r="G30">
        <v>8</v>
      </c>
      <c r="H30">
        <v>27958.125</v>
      </c>
      <c r="I30">
        <v>24742.935000000001</v>
      </c>
      <c r="J30">
        <v>5087.5309999999999</v>
      </c>
      <c r="K30">
        <v>14.3</v>
      </c>
      <c r="L30">
        <v>176.91</v>
      </c>
    </row>
    <row r="31" spans="1:12" x14ac:dyDescent="0.25">
      <c r="A31" t="s">
        <v>75</v>
      </c>
      <c r="B31">
        <v>650006.14</v>
      </c>
      <c r="C31">
        <v>483047.13199999998</v>
      </c>
      <c r="D31">
        <v>166959.00800000003</v>
      </c>
      <c r="E31">
        <v>86799.870599999995</v>
      </c>
      <c r="F31">
        <v>80159.137400000036</v>
      </c>
      <c r="G31">
        <v>8</v>
      </c>
      <c r="H31">
        <v>130403.3</v>
      </c>
      <c r="I31">
        <v>121927.51</v>
      </c>
      <c r="J31">
        <v>13010.71</v>
      </c>
      <c r="K31">
        <v>219.94399999999999</v>
      </c>
      <c r="L31">
        <v>1466.38</v>
      </c>
    </row>
    <row r="32" spans="1:12" x14ac:dyDescent="0.25">
      <c r="A32" t="s">
        <v>89</v>
      </c>
      <c r="B32">
        <v>308541.14</v>
      </c>
      <c r="C32">
        <v>175844.09</v>
      </c>
      <c r="D32">
        <v>132697.05000000002</v>
      </c>
      <c r="E32">
        <v>98515.067099999986</v>
      </c>
      <c r="F32">
        <v>34181.982900000032</v>
      </c>
      <c r="G32">
        <v>8</v>
      </c>
      <c r="H32">
        <v>17428.5</v>
      </c>
      <c r="I32">
        <v>16638.333999999999</v>
      </c>
      <c r="J32">
        <v>-9100.2029999999995</v>
      </c>
      <c r="K32">
        <v>76.183000000000007</v>
      </c>
      <c r="L32">
        <v>1013.28</v>
      </c>
    </row>
    <row r="33" spans="1:12" x14ac:dyDescent="0.25">
      <c r="A33" t="s">
        <v>104</v>
      </c>
      <c r="B33">
        <v>862935.39</v>
      </c>
      <c r="C33">
        <v>627493.02</v>
      </c>
      <c r="D33">
        <v>235442.37</v>
      </c>
      <c r="E33">
        <v>120611.04060000001</v>
      </c>
      <c r="F33">
        <v>114831.32939999999</v>
      </c>
      <c r="G33">
        <v>8</v>
      </c>
      <c r="H33">
        <v>118333.41</v>
      </c>
      <c r="I33">
        <v>97887.685200000007</v>
      </c>
      <c r="J33">
        <v>56548.53</v>
      </c>
      <c r="K33">
        <v>931.64099999999996</v>
      </c>
      <c r="L33">
        <v>6376.75</v>
      </c>
    </row>
    <row r="34" spans="1:12" x14ac:dyDescent="0.25">
      <c r="A34" t="s">
        <v>94</v>
      </c>
      <c r="B34">
        <v>212036.46</v>
      </c>
      <c r="C34">
        <v>165652.34</v>
      </c>
      <c r="D34">
        <v>46384.119999999995</v>
      </c>
      <c r="E34">
        <v>41828.093400000005</v>
      </c>
      <c r="F34">
        <v>4556.0265999999901</v>
      </c>
      <c r="G34">
        <v>8</v>
      </c>
      <c r="H34">
        <v>56794</v>
      </c>
      <c r="I34">
        <v>51724</v>
      </c>
      <c r="J34">
        <v>39642</v>
      </c>
      <c r="K34">
        <v>329</v>
      </c>
      <c r="L34">
        <v>670.7</v>
      </c>
    </row>
    <row r="35" spans="1:12" x14ac:dyDescent="0.25">
      <c r="A35" t="s">
        <v>102</v>
      </c>
      <c r="B35">
        <v>273341.44</v>
      </c>
      <c r="C35">
        <v>236784.66</v>
      </c>
      <c r="D35">
        <v>36556.78</v>
      </c>
      <c r="E35">
        <v>27933.518800000005</v>
      </c>
      <c r="F35">
        <v>8623.2611999999936</v>
      </c>
      <c r="G35">
        <v>8</v>
      </c>
      <c r="H35">
        <v>29424</v>
      </c>
      <c r="I35">
        <v>28517</v>
      </c>
      <c r="J35">
        <v>27784</v>
      </c>
      <c r="K35">
        <v>82</v>
      </c>
      <c r="L35">
        <v>568.94000000000005</v>
      </c>
    </row>
    <row r="36" spans="1:12" x14ac:dyDescent="0.25">
      <c r="A36" t="s">
        <v>100</v>
      </c>
      <c r="B36">
        <v>497029.57</v>
      </c>
      <c r="C36">
        <v>364611.87</v>
      </c>
      <c r="D36">
        <v>132417.70000000001</v>
      </c>
      <c r="E36">
        <v>57538.633300000001</v>
      </c>
      <c r="F36">
        <v>74879.06670000001</v>
      </c>
      <c r="G36">
        <v>8</v>
      </c>
      <c r="H36">
        <v>86676</v>
      </c>
      <c r="I36">
        <v>88325.79</v>
      </c>
      <c r="J36">
        <v>87939.69</v>
      </c>
      <c r="K36">
        <v>1241</v>
      </c>
      <c r="L36">
        <v>3858.09</v>
      </c>
    </row>
    <row r="37" spans="1:12" x14ac:dyDescent="0.25">
      <c r="A37" t="s">
        <v>101</v>
      </c>
      <c r="B37">
        <v>207036.62</v>
      </c>
      <c r="C37">
        <v>153447.85999999999</v>
      </c>
      <c r="D37">
        <v>53588.760000000009</v>
      </c>
      <c r="E37">
        <v>41828.093400000005</v>
      </c>
      <c r="F37">
        <v>11760.666600000004</v>
      </c>
      <c r="G37">
        <v>8</v>
      </c>
      <c r="H37">
        <v>45688</v>
      </c>
      <c r="I37">
        <v>44688</v>
      </c>
      <c r="J37">
        <v>45416</v>
      </c>
      <c r="K37">
        <v>328</v>
      </c>
      <c r="L37">
        <v>1460.84</v>
      </c>
    </row>
    <row r="38" spans="1:12" x14ac:dyDescent="0.25">
      <c r="A38" t="s">
        <v>119</v>
      </c>
      <c r="B38">
        <v>248225.91</v>
      </c>
      <c r="C38">
        <v>148432.6</v>
      </c>
      <c r="D38">
        <v>99793.31</v>
      </c>
      <c r="E38">
        <v>52723.885200000004</v>
      </c>
      <c r="F38">
        <v>47069.424799999993</v>
      </c>
      <c r="G38">
        <v>8</v>
      </c>
      <c r="H38">
        <v>27346</v>
      </c>
      <c r="I38">
        <v>112044</v>
      </c>
      <c r="J38">
        <v>307266.35499999998</v>
      </c>
      <c r="K38">
        <v>126</v>
      </c>
      <c r="L38">
        <v>618.21</v>
      </c>
    </row>
    <row r="39" spans="1:12" x14ac:dyDescent="0.25">
      <c r="A39" t="s">
        <v>99</v>
      </c>
      <c r="B39">
        <v>273433.59999999998</v>
      </c>
      <c r="C39">
        <v>196310.3</v>
      </c>
      <c r="D39">
        <v>77123.299999999988</v>
      </c>
      <c r="E39">
        <v>41828.093400000005</v>
      </c>
      <c r="F39">
        <v>35295.206599999983</v>
      </c>
      <c r="G39">
        <v>8</v>
      </c>
      <c r="H39">
        <v>37629</v>
      </c>
      <c r="I39">
        <v>37579</v>
      </c>
      <c r="J39">
        <v>50010.7</v>
      </c>
      <c r="K39">
        <v>950</v>
      </c>
      <c r="L39">
        <v>2727.75</v>
      </c>
    </row>
    <row r="40" spans="1:12" x14ac:dyDescent="0.25">
      <c r="A40" t="s">
        <v>92</v>
      </c>
      <c r="B40">
        <v>537509.72</v>
      </c>
      <c r="C40">
        <v>381007.54399999999</v>
      </c>
      <c r="D40">
        <v>156502.18</v>
      </c>
      <c r="E40">
        <v>144925.62</v>
      </c>
      <c r="F40">
        <v>11576.55</v>
      </c>
      <c r="G40">
        <v>9</v>
      </c>
      <c r="H40">
        <v>23934.322</v>
      </c>
      <c r="I40">
        <v>23642.27</v>
      </c>
      <c r="J40">
        <v>5287.12</v>
      </c>
      <c r="K40">
        <v>3.6859999999999999</v>
      </c>
      <c r="L40">
        <v>80.16</v>
      </c>
    </row>
    <row r="41" spans="1:12" x14ac:dyDescent="0.25">
      <c r="A41" t="s">
        <v>75</v>
      </c>
      <c r="B41">
        <v>657936.4</v>
      </c>
      <c r="C41">
        <v>507906.97</v>
      </c>
      <c r="D41">
        <v>150029.43</v>
      </c>
      <c r="E41">
        <v>150756.70000000001</v>
      </c>
      <c r="F41">
        <v>-727.27</v>
      </c>
      <c r="G41">
        <v>9</v>
      </c>
      <c r="H41">
        <v>119326</v>
      </c>
      <c r="I41">
        <v>119172.476</v>
      </c>
      <c r="J41">
        <v>9729.4580000000005</v>
      </c>
      <c r="K41">
        <v>4475.6400000000003</v>
      </c>
      <c r="L41">
        <v>20261.25</v>
      </c>
    </row>
    <row r="42" spans="1:12" x14ac:dyDescent="0.25">
      <c r="A42" t="s">
        <v>89</v>
      </c>
      <c r="B42">
        <v>294566.33</v>
      </c>
      <c r="C42">
        <v>174134.49</v>
      </c>
      <c r="D42">
        <v>120431.84</v>
      </c>
      <c r="E42">
        <v>163137.71</v>
      </c>
      <c r="F42">
        <v>-42705.87</v>
      </c>
      <c r="G42">
        <v>9</v>
      </c>
      <c r="H42">
        <v>15030</v>
      </c>
      <c r="I42">
        <v>15735.976000000001</v>
      </c>
      <c r="J42">
        <v>-11606.81</v>
      </c>
      <c r="K42">
        <v>255.84899999999999</v>
      </c>
      <c r="L42">
        <v>3571.33</v>
      </c>
    </row>
    <row r="43" spans="1:12" x14ac:dyDescent="0.25">
      <c r="A43" t="s">
        <v>104</v>
      </c>
      <c r="B43">
        <v>893519.14</v>
      </c>
      <c r="C43">
        <v>662760.5</v>
      </c>
      <c r="D43">
        <v>234367.9</v>
      </c>
      <c r="E43">
        <v>191249.13</v>
      </c>
      <c r="F43">
        <v>43118.77</v>
      </c>
      <c r="G43">
        <v>9</v>
      </c>
      <c r="H43">
        <v>107634.08500000001</v>
      </c>
      <c r="I43">
        <v>102743.628</v>
      </c>
      <c r="J43">
        <v>64654.633000000002</v>
      </c>
      <c r="K43">
        <v>801.19299999999998</v>
      </c>
      <c r="L43">
        <v>7778.58</v>
      </c>
    </row>
    <row r="44" spans="1:12" x14ac:dyDescent="0.25">
      <c r="A44" t="s">
        <v>94</v>
      </c>
      <c r="B44">
        <v>220725.76000000001</v>
      </c>
      <c r="C44">
        <v>170099.35</v>
      </c>
      <c r="D44">
        <v>50626.41</v>
      </c>
      <c r="E44">
        <v>56037.19</v>
      </c>
      <c r="F44">
        <v>-5410.78</v>
      </c>
      <c r="G44">
        <v>9</v>
      </c>
      <c r="H44">
        <v>55341</v>
      </c>
      <c r="I44">
        <v>53065</v>
      </c>
      <c r="J44">
        <v>41685</v>
      </c>
      <c r="K44">
        <v>284</v>
      </c>
      <c r="L44">
        <v>593.71</v>
      </c>
    </row>
    <row r="45" spans="1:12" x14ac:dyDescent="0.25">
      <c r="A45" t="s">
        <v>102</v>
      </c>
      <c r="B45">
        <v>271298.52</v>
      </c>
      <c r="C45">
        <v>238523.89</v>
      </c>
      <c r="D45">
        <v>32774.629999999997</v>
      </c>
      <c r="E45">
        <v>38259.160000000003</v>
      </c>
      <c r="F45">
        <v>-5484.53</v>
      </c>
      <c r="G45">
        <v>9</v>
      </c>
      <c r="H45">
        <v>32532</v>
      </c>
      <c r="I45">
        <v>29163</v>
      </c>
      <c r="J45">
        <v>31126</v>
      </c>
      <c r="K45">
        <v>328</v>
      </c>
      <c r="L45">
        <v>1524.96</v>
      </c>
    </row>
    <row r="46" spans="1:12" x14ac:dyDescent="0.25">
      <c r="A46" t="s">
        <v>100</v>
      </c>
      <c r="B46">
        <v>469113.72</v>
      </c>
      <c r="C46">
        <v>343578.62</v>
      </c>
      <c r="D46">
        <v>125535.1</v>
      </c>
      <c r="E46">
        <v>76120.28</v>
      </c>
      <c r="F46">
        <v>49414.82</v>
      </c>
      <c r="G46">
        <v>9</v>
      </c>
      <c r="H46">
        <v>71145</v>
      </c>
      <c r="I46">
        <v>80809</v>
      </c>
      <c r="J46">
        <v>78826.69</v>
      </c>
      <c r="K46">
        <v>1011</v>
      </c>
      <c r="L46">
        <v>6019.13</v>
      </c>
    </row>
    <row r="47" spans="1:12" x14ac:dyDescent="0.25">
      <c r="A47" t="s">
        <v>101</v>
      </c>
      <c r="B47">
        <v>199232.32</v>
      </c>
      <c r="C47">
        <v>149004.79999999999</v>
      </c>
      <c r="D47">
        <v>50227.519999999997</v>
      </c>
      <c r="E47">
        <v>56037.19</v>
      </c>
      <c r="F47">
        <v>-5809.67</v>
      </c>
      <c r="G47">
        <v>9</v>
      </c>
      <c r="H47">
        <v>41752</v>
      </c>
      <c r="I47">
        <v>42886</v>
      </c>
      <c r="J47">
        <v>45416</v>
      </c>
      <c r="K47">
        <v>605</v>
      </c>
      <c r="L47">
        <v>3306.33</v>
      </c>
    </row>
    <row r="48" spans="1:12" x14ac:dyDescent="0.25">
      <c r="A48" t="s">
        <v>119</v>
      </c>
      <c r="B48">
        <v>213796.95</v>
      </c>
      <c r="C48">
        <v>126906.01</v>
      </c>
      <c r="D48">
        <v>86890.94</v>
      </c>
      <c r="E48">
        <v>69867.61</v>
      </c>
      <c r="F48">
        <v>17023.330000000002</v>
      </c>
      <c r="G48">
        <v>9</v>
      </c>
      <c r="H48">
        <v>19953</v>
      </c>
      <c r="I48">
        <v>105633</v>
      </c>
      <c r="J48">
        <v>221776.35500000001</v>
      </c>
      <c r="K48">
        <v>234</v>
      </c>
      <c r="L48">
        <v>2252.4699999999998</v>
      </c>
    </row>
    <row r="49" spans="1:12" x14ac:dyDescent="0.25">
      <c r="A49" t="s">
        <v>99</v>
      </c>
      <c r="B49">
        <v>258660.67</v>
      </c>
      <c r="C49">
        <v>184414.94</v>
      </c>
      <c r="D49">
        <v>74245.73</v>
      </c>
      <c r="E49">
        <v>56037.19</v>
      </c>
      <c r="F49">
        <v>18208.54</v>
      </c>
      <c r="G49">
        <v>9</v>
      </c>
      <c r="H49">
        <v>31870</v>
      </c>
      <c r="I49">
        <v>35551</v>
      </c>
      <c r="J49">
        <v>45904.7</v>
      </c>
      <c r="K49">
        <v>667</v>
      </c>
      <c r="L49">
        <v>3655.33</v>
      </c>
    </row>
    <row r="50" spans="1:12" x14ac:dyDescent="0.25">
      <c r="A50" t="s">
        <v>92</v>
      </c>
      <c r="B50">
        <v>607630.82999999996</v>
      </c>
      <c r="C50">
        <v>451494.25</v>
      </c>
      <c r="D50">
        <v>156136.57999999999</v>
      </c>
      <c r="G50">
        <v>10</v>
      </c>
    </row>
    <row r="51" spans="1:12" x14ac:dyDescent="0.25">
      <c r="A51" t="s">
        <v>75</v>
      </c>
      <c r="B51">
        <v>686207.18</v>
      </c>
      <c r="C51">
        <v>528621.21</v>
      </c>
      <c r="D51">
        <v>157585.97</v>
      </c>
      <c r="G51">
        <v>10</v>
      </c>
    </row>
    <row r="52" spans="1:12" x14ac:dyDescent="0.25">
      <c r="A52" t="s">
        <v>89</v>
      </c>
      <c r="B52">
        <v>308530.18</v>
      </c>
      <c r="C52">
        <v>183803.56</v>
      </c>
      <c r="D52">
        <v>124726.62</v>
      </c>
      <c r="G52">
        <v>10</v>
      </c>
    </row>
    <row r="53" spans="1:12" x14ac:dyDescent="0.25">
      <c r="A53" t="s">
        <v>104</v>
      </c>
      <c r="G53">
        <v>10</v>
      </c>
    </row>
    <row r="54" spans="1:12" x14ac:dyDescent="0.25">
      <c r="A54" t="s">
        <v>94</v>
      </c>
      <c r="G54">
        <v>10</v>
      </c>
    </row>
    <row r="55" spans="1:12" x14ac:dyDescent="0.25">
      <c r="A55" t="s">
        <v>115</v>
      </c>
      <c r="G55">
        <v>10</v>
      </c>
    </row>
    <row r="56" spans="1:12" x14ac:dyDescent="0.25">
      <c r="A56" t="s">
        <v>102</v>
      </c>
      <c r="G56">
        <v>10</v>
      </c>
    </row>
    <row r="57" spans="1:12" x14ac:dyDescent="0.25">
      <c r="A57" t="s">
        <v>100</v>
      </c>
      <c r="G57">
        <v>10</v>
      </c>
    </row>
    <row r="58" spans="1:12" x14ac:dyDescent="0.25">
      <c r="A58" t="s">
        <v>101</v>
      </c>
      <c r="G58">
        <v>10</v>
      </c>
    </row>
    <row r="59" spans="1:12" x14ac:dyDescent="0.25">
      <c r="A59" t="s">
        <v>119</v>
      </c>
      <c r="G59">
        <v>10</v>
      </c>
    </row>
    <row r="60" spans="1:12" x14ac:dyDescent="0.25">
      <c r="A60" t="s">
        <v>99</v>
      </c>
      <c r="G60">
        <v>10</v>
      </c>
    </row>
    <row r="64" spans="1:12" ht="15" customHeight="1" x14ac:dyDescent="0.25"/>
    <row r="65" ht="15" customHeight="1" x14ac:dyDescent="0.25"/>
    <row r="66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2" sqref="E22"/>
    </sheetView>
  </sheetViews>
  <sheetFormatPr defaultRowHeight="15" x14ac:dyDescent="0.25"/>
  <cols>
    <col min="1" max="1" width="15.5703125" customWidth="1"/>
    <col min="2" max="2" width="39.42578125" customWidth="1"/>
    <col min="3" max="3" width="14.5703125" customWidth="1"/>
    <col min="4" max="4" width="25.5703125" customWidth="1"/>
    <col min="5" max="5" width="24.28515625" customWidth="1"/>
    <col min="6" max="6" width="22.85546875" customWidth="1"/>
    <col min="7" max="7" width="15.7109375" style="2" customWidth="1"/>
    <col min="8" max="8" width="12.28515625" customWidth="1"/>
    <col min="9" max="9" width="7.7109375" customWidth="1"/>
  </cols>
  <sheetData>
    <row r="1" spans="1:8" x14ac:dyDescent="0.25">
      <c r="A1" s="118" t="s">
        <v>0</v>
      </c>
      <c r="B1" s="118"/>
      <c r="C1" s="118" t="s">
        <v>17</v>
      </c>
      <c r="D1" s="123" t="s">
        <v>18</v>
      </c>
      <c r="E1" s="124" t="s">
        <v>25</v>
      </c>
      <c r="F1" s="126" t="s">
        <v>1</v>
      </c>
      <c r="G1" s="117" t="s">
        <v>3</v>
      </c>
      <c r="H1" s="118" t="s">
        <v>2</v>
      </c>
    </row>
    <row r="2" spans="1:8" x14ac:dyDescent="0.25">
      <c r="A2" s="118"/>
      <c r="B2" s="118"/>
      <c r="C2" s="118"/>
      <c r="D2" s="123"/>
      <c r="E2" s="125"/>
      <c r="F2" s="126"/>
      <c r="G2" s="117"/>
      <c r="H2" s="118"/>
    </row>
    <row r="3" spans="1:8" ht="23.25" x14ac:dyDescent="0.25">
      <c r="A3" s="18" t="s">
        <v>4</v>
      </c>
      <c r="B3" s="18" t="s">
        <v>5</v>
      </c>
      <c r="C3" s="18" t="s">
        <v>6</v>
      </c>
      <c r="D3" s="18" t="s">
        <v>20</v>
      </c>
      <c r="E3" s="18" t="s">
        <v>22</v>
      </c>
      <c r="F3" s="122"/>
      <c r="G3" s="122"/>
      <c r="H3" s="122"/>
    </row>
    <row r="4" spans="1:8" ht="23.25" x14ac:dyDescent="0.35">
      <c r="A4" s="1">
        <v>73</v>
      </c>
      <c r="B4" s="1" t="s">
        <v>7</v>
      </c>
      <c r="C4" s="1" t="s">
        <v>16</v>
      </c>
      <c r="D4" s="1" t="s">
        <v>24</v>
      </c>
      <c r="E4" s="1" t="s">
        <v>23</v>
      </c>
      <c r="F4" s="122"/>
      <c r="G4" s="122"/>
      <c r="H4" s="122"/>
    </row>
    <row r="5" spans="1:8" ht="23.25" x14ac:dyDescent="0.35">
      <c r="A5" s="1">
        <v>168</v>
      </c>
      <c r="B5" s="1" t="s">
        <v>8</v>
      </c>
      <c r="C5" s="1" t="s">
        <v>16</v>
      </c>
      <c r="D5" s="1" t="s">
        <v>24</v>
      </c>
      <c r="E5" s="1" t="s">
        <v>23</v>
      </c>
      <c r="F5" s="122"/>
      <c r="G5" s="122"/>
      <c r="H5" s="122"/>
    </row>
    <row r="6" spans="1:8" ht="23.25" x14ac:dyDescent="0.35">
      <c r="A6" s="1">
        <v>156</v>
      </c>
      <c r="B6" s="1" t="s">
        <v>9</v>
      </c>
      <c r="C6" s="1" t="s">
        <v>16</v>
      </c>
      <c r="D6" s="1" t="s">
        <v>24</v>
      </c>
      <c r="E6" s="1" t="s">
        <v>23</v>
      </c>
      <c r="F6" s="122"/>
      <c r="G6" s="122"/>
      <c r="H6" s="122"/>
    </row>
    <row r="7" spans="1:8" ht="23.25" x14ac:dyDescent="0.35">
      <c r="A7" s="1">
        <v>152</v>
      </c>
      <c r="B7" s="1" t="s">
        <v>10</v>
      </c>
      <c r="C7" s="1" t="s">
        <v>16</v>
      </c>
      <c r="D7" s="1" t="s">
        <v>24</v>
      </c>
      <c r="E7" s="1" t="s">
        <v>23</v>
      </c>
      <c r="F7" s="122"/>
      <c r="G7" s="122"/>
      <c r="H7" s="122"/>
    </row>
    <row r="8" spans="1:8" ht="23.25" x14ac:dyDescent="0.35">
      <c r="A8" s="1">
        <v>119</v>
      </c>
      <c r="B8" s="1" t="s">
        <v>11</v>
      </c>
      <c r="C8" s="1" t="s">
        <v>16</v>
      </c>
      <c r="D8" s="1" t="s">
        <v>24</v>
      </c>
      <c r="E8" s="1" t="s">
        <v>23</v>
      </c>
      <c r="F8" s="122"/>
      <c r="G8" s="122"/>
      <c r="H8" s="122"/>
    </row>
    <row r="9" spans="1:8" ht="23.25" x14ac:dyDescent="0.35">
      <c r="A9" s="1">
        <v>125</v>
      </c>
      <c r="B9" s="1" t="s">
        <v>12</v>
      </c>
      <c r="C9" s="1" t="s">
        <v>16</v>
      </c>
      <c r="D9" s="1" t="s">
        <v>24</v>
      </c>
      <c r="E9" s="1" t="s">
        <v>23</v>
      </c>
      <c r="F9" s="122"/>
      <c r="G9" s="122"/>
      <c r="H9" s="122"/>
    </row>
    <row r="10" spans="1:8" ht="23.25" x14ac:dyDescent="0.35">
      <c r="A10" s="1">
        <v>124</v>
      </c>
      <c r="B10" s="1" t="s">
        <v>13</v>
      </c>
      <c r="C10" s="1" t="s">
        <v>16</v>
      </c>
      <c r="D10" s="1" t="s">
        <v>24</v>
      </c>
      <c r="E10" s="1" t="s">
        <v>23</v>
      </c>
      <c r="F10" s="122"/>
      <c r="G10" s="122"/>
      <c r="H10" s="122"/>
    </row>
    <row r="11" spans="1:8" ht="23.25" x14ac:dyDescent="0.35">
      <c r="A11" s="1">
        <v>116</v>
      </c>
      <c r="B11" s="1" t="s">
        <v>14</v>
      </c>
      <c r="C11" s="1" t="s">
        <v>16</v>
      </c>
      <c r="D11" s="1" t="s">
        <v>24</v>
      </c>
      <c r="E11" s="1" t="s">
        <v>23</v>
      </c>
      <c r="F11" s="122"/>
      <c r="G11" s="122"/>
      <c r="H11" s="122"/>
    </row>
    <row r="12" spans="1:8" ht="23.25" x14ac:dyDescent="0.35">
      <c r="A12" s="1">
        <v>283</v>
      </c>
      <c r="B12" s="1" t="s">
        <v>15</v>
      </c>
      <c r="C12" s="1" t="s">
        <v>16</v>
      </c>
      <c r="D12" s="1" t="s">
        <v>24</v>
      </c>
      <c r="E12" s="1" t="s">
        <v>23</v>
      </c>
      <c r="F12" s="122"/>
      <c r="G12" s="122"/>
      <c r="H12" s="122"/>
    </row>
    <row r="13" spans="1:8" ht="23.25" x14ac:dyDescent="0.35">
      <c r="A13" s="3">
        <v>140</v>
      </c>
      <c r="B13" s="4" t="s">
        <v>19</v>
      </c>
      <c r="C13" s="1" t="s">
        <v>16</v>
      </c>
      <c r="D13" s="1" t="s">
        <v>24</v>
      </c>
      <c r="E13" s="1" t="s">
        <v>23</v>
      </c>
      <c r="F13" s="122"/>
      <c r="G13" s="122"/>
      <c r="H13" s="122"/>
    </row>
    <row r="14" spans="1:8" ht="23.25" x14ac:dyDescent="0.35">
      <c r="A14" s="3">
        <v>230</v>
      </c>
      <c r="B14" s="4" t="s">
        <v>21</v>
      </c>
      <c r="C14" s="1" t="s">
        <v>16</v>
      </c>
      <c r="D14" s="1" t="s">
        <v>24</v>
      </c>
      <c r="E14" s="1" t="s">
        <v>23</v>
      </c>
      <c r="F14" s="122"/>
      <c r="G14" s="122"/>
      <c r="H14" s="122"/>
    </row>
    <row r="15" spans="1:8" ht="23.25" x14ac:dyDescent="0.35">
      <c r="A15" s="119"/>
      <c r="B15" s="120"/>
      <c r="C15" s="120"/>
      <c r="D15" s="120"/>
      <c r="E15" s="121"/>
      <c r="F15" s="122"/>
      <c r="G15" s="122"/>
      <c r="H15" s="122"/>
    </row>
    <row r="16" spans="1:8" ht="23.25" x14ac:dyDescent="0.35">
      <c r="A16" s="1">
        <v>267</v>
      </c>
      <c r="B16" s="1" t="s">
        <v>34</v>
      </c>
      <c r="C16" s="1" t="s">
        <v>16</v>
      </c>
      <c r="D16" s="1"/>
      <c r="E16" s="1"/>
      <c r="F16" s="122"/>
      <c r="G16" s="122"/>
      <c r="H16" s="122"/>
    </row>
    <row r="17" spans="1:8" ht="23.25" x14ac:dyDescent="0.35">
      <c r="A17" s="1">
        <v>153</v>
      </c>
      <c r="B17" s="1" t="s">
        <v>22</v>
      </c>
      <c r="C17" s="1" t="s">
        <v>16</v>
      </c>
      <c r="D17" s="1"/>
      <c r="E17" s="1"/>
      <c r="F17" s="122"/>
      <c r="G17" s="122"/>
      <c r="H17" s="122"/>
    </row>
  </sheetData>
  <mergeCells count="9">
    <mergeCell ref="G1:G2"/>
    <mergeCell ref="H1:H2"/>
    <mergeCell ref="A15:E15"/>
    <mergeCell ref="F3:H17"/>
    <mergeCell ref="A1:B2"/>
    <mergeCell ref="C1:C2"/>
    <mergeCell ref="D1:D2"/>
    <mergeCell ref="E1:E2"/>
    <mergeCell ref="F1:F2"/>
  </mergeCells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Normal="100" workbookViewId="0">
      <selection activeCell="I26" sqref="I26"/>
    </sheetView>
  </sheetViews>
  <sheetFormatPr defaultRowHeight="15" x14ac:dyDescent="0.25"/>
  <cols>
    <col min="1" max="1" width="13" customWidth="1"/>
    <col min="12" max="12" width="9.140625" customWidth="1"/>
    <col min="17" max="17" width="13" customWidth="1"/>
    <col min="19" max="19" width="25" customWidth="1"/>
  </cols>
  <sheetData>
    <row r="1" spans="1:30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27" t="s">
        <v>36</v>
      </c>
      <c r="O1" s="128"/>
      <c r="P1" s="129"/>
      <c r="S1" s="26" t="s">
        <v>35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  <c r="AC1" s="25">
        <v>10</v>
      </c>
    </row>
    <row r="2" spans="1:30" ht="15.75" x14ac:dyDescent="0.25">
      <c r="A2" s="22" t="s">
        <v>7</v>
      </c>
      <c r="B2" s="24">
        <v>89.6</v>
      </c>
      <c r="C2" s="24">
        <v>161.5</v>
      </c>
      <c r="D2" s="24">
        <v>176.3</v>
      </c>
      <c r="E2" s="24"/>
      <c r="F2" s="24">
        <v>184.3</v>
      </c>
      <c r="G2" s="24">
        <v>62.8</v>
      </c>
      <c r="H2" s="24">
        <v>81.400000000000006</v>
      </c>
      <c r="I2" s="24">
        <v>73.400000000000006</v>
      </c>
      <c r="J2" s="24">
        <v>51.9</v>
      </c>
      <c r="K2" s="24">
        <v>138.5</v>
      </c>
      <c r="L2" s="27">
        <f t="shared" ref="L2:L14" si="0">SUM(B2:K2)</f>
        <v>1019.6999999999999</v>
      </c>
      <c r="M2" s="29">
        <f>SUM(L2:L14)</f>
        <v>5024.5</v>
      </c>
      <c r="N2" s="130"/>
      <c r="O2" s="131"/>
      <c r="P2" s="132"/>
      <c r="S2" s="22" t="s">
        <v>40</v>
      </c>
      <c r="T2" s="24">
        <v>56.1</v>
      </c>
      <c r="U2" s="24"/>
      <c r="V2" s="24"/>
      <c r="W2" s="24"/>
      <c r="X2" s="24"/>
      <c r="Y2" s="24"/>
      <c r="Z2" s="24"/>
      <c r="AA2" s="24"/>
      <c r="AB2" s="24"/>
      <c r="AC2" s="24"/>
      <c r="AD2" s="27">
        <f t="shared" ref="AD2:AD14" si="1">SUM(T2:AC2)</f>
        <v>56.1</v>
      </c>
    </row>
    <row r="3" spans="1:30" x14ac:dyDescent="0.25">
      <c r="A3" s="22" t="s">
        <v>8</v>
      </c>
      <c r="B3" s="24">
        <v>45.4</v>
      </c>
      <c r="C3" s="24">
        <v>63.7</v>
      </c>
      <c r="D3" s="24">
        <v>88.3</v>
      </c>
      <c r="E3" s="24"/>
      <c r="F3" s="24">
        <v>75.7</v>
      </c>
      <c r="G3" s="24">
        <v>36.5</v>
      </c>
      <c r="H3" s="24">
        <v>34.1</v>
      </c>
      <c r="I3" s="24">
        <v>22.2</v>
      </c>
      <c r="J3" s="24">
        <v>25.4</v>
      </c>
      <c r="K3" s="24">
        <v>59.5</v>
      </c>
      <c r="L3" s="27">
        <f t="shared" si="0"/>
        <v>450.79999999999995</v>
      </c>
      <c r="M3" s="21"/>
      <c r="N3" s="19" t="s">
        <v>37</v>
      </c>
      <c r="O3" s="23" t="s">
        <v>38</v>
      </c>
      <c r="P3" s="23" t="s">
        <v>39</v>
      </c>
      <c r="S3" s="22" t="s">
        <v>41</v>
      </c>
      <c r="T3" s="24">
        <v>33.200000000000003</v>
      </c>
      <c r="U3" s="24"/>
      <c r="V3" s="24"/>
      <c r="W3" s="24"/>
      <c r="X3" s="24"/>
      <c r="Y3" s="24"/>
      <c r="Z3" s="24"/>
      <c r="AA3" s="24"/>
      <c r="AB3" s="24"/>
      <c r="AC3" s="24"/>
      <c r="AD3" s="27">
        <f t="shared" si="1"/>
        <v>33.200000000000003</v>
      </c>
    </row>
    <row r="4" spans="1:30" x14ac:dyDescent="0.25">
      <c r="A4" s="22" t="s">
        <v>9</v>
      </c>
      <c r="B4" s="24">
        <v>50.2</v>
      </c>
      <c r="C4" s="24">
        <v>75.3</v>
      </c>
      <c r="D4" s="24">
        <v>94.1</v>
      </c>
      <c r="E4" s="24"/>
      <c r="F4" s="24">
        <v>86.9</v>
      </c>
      <c r="G4" s="24">
        <v>34.9</v>
      </c>
      <c r="H4" s="24">
        <v>43.8</v>
      </c>
      <c r="I4" s="24">
        <v>33.9</v>
      </c>
      <c r="J4" s="24">
        <v>36.4</v>
      </c>
      <c r="K4" s="24">
        <v>61.9</v>
      </c>
      <c r="L4" s="27">
        <f t="shared" si="0"/>
        <v>517.4</v>
      </c>
      <c r="M4" s="21"/>
      <c r="N4" s="30">
        <v>45324</v>
      </c>
      <c r="O4" s="20">
        <v>109</v>
      </c>
      <c r="P4" s="20">
        <v>46</v>
      </c>
      <c r="S4" s="22" t="s">
        <v>42</v>
      </c>
      <c r="T4" s="24">
        <v>56.1</v>
      </c>
      <c r="U4" s="24"/>
      <c r="V4" s="24"/>
      <c r="W4" s="24"/>
      <c r="X4" s="24"/>
      <c r="Y4" s="24"/>
      <c r="Z4" s="24"/>
      <c r="AA4" s="24"/>
      <c r="AB4" s="24"/>
      <c r="AC4" s="24"/>
      <c r="AD4" s="27">
        <f t="shared" si="1"/>
        <v>56.1</v>
      </c>
    </row>
    <row r="5" spans="1:30" x14ac:dyDescent="0.25">
      <c r="A5" s="22" t="s">
        <v>10</v>
      </c>
      <c r="B5" s="24">
        <v>12.3</v>
      </c>
      <c r="C5" s="24">
        <v>23.5</v>
      </c>
      <c r="D5" s="24">
        <v>30.2</v>
      </c>
      <c r="E5" s="24"/>
      <c r="F5" s="24">
        <v>32.299999999999997</v>
      </c>
      <c r="G5" s="24">
        <v>12.5</v>
      </c>
      <c r="H5" s="24">
        <v>14.9</v>
      </c>
      <c r="I5" s="24">
        <v>12.9</v>
      </c>
      <c r="J5" s="24">
        <v>8.4</v>
      </c>
      <c r="K5" s="24">
        <v>24.9</v>
      </c>
      <c r="L5" s="27">
        <f t="shared" si="0"/>
        <v>171.9</v>
      </c>
      <c r="M5" s="21"/>
      <c r="N5" s="30">
        <v>45327</v>
      </c>
      <c r="O5" s="20">
        <v>213</v>
      </c>
      <c r="P5" s="20">
        <v>65</v>
      </c>
      <c r="S5" s="22" t="s">
        <v>43</v>
      </c>
      <c r="T5" s="24">
        <v>36.5</v>
      </c>
      <c r="U5" s="24"/>
      <c r="V5" s="24"/>
      <c r="W5" s="24"/>
      <c r="X5" s="24"/>
      <c r="Y5" s="24"/>
      <c r="Z5" s="24"/>
      <c r="AA5" s="24"/>
      <c r="AB5" s="24"/>
      <c r="AC5" s="24"/>
      <c r="AD5" s="27">
        <f t="shared" si="1"/>
        <v>36.5</v>
      </c>
    </row>
    <row r="6" spans="1:30" x14ac:dyDescent="0.25">
      <c r="A6" s="22" t="s">
        <v>11</v>
      </c>
      <c r="B6" s="24">
        <v>22.8</v>
      </c>
      <c r="C6" s="24">
        <v>36.5</v>
      </c>
      <c r="D6" s="24">
        <v>43.2</v>
      </c>
      <c r="E6" s="24"/>
      <c r="F6" s="24">
        <v>45.2</v>
      </c>
      <c r="G6" s="24">
        <v>21.6</v>
      </c>
      <c r="H6" s="24">
        <v>24.3</v>
      </c>
      <c r="I6" s="24">
        <v>17.600000000000001</v>
      </c>
      <c r="J6" s="24">
        <v>17.3</v>
      </c>
      <c r="K6" s="24">
        <v>35.200000000000003</v>
      </c>
      <c r="L6" s="27">
        <f t="shared" si="0"/>
        <v>263.7</v>
      </c>
      <c r="M6" s="21"/>
      <c r="N6" s="30">
        <v>45329</v>
      </c>
      <c r="O6" s="20">
        <v>123</v>
      </c>
      <c r="P6" s="20">
        <v>69</v>
      </c>
      <c r="S6" s="22" t="s">
        <v>44</v>
      </c>
      <c r="T6" s="24">
        <v>34.700000000000003</v>
      </c>
      <c r="U6" s="24"/>
      <c r="V6" s="24"/>
      <c r="W6" s="24"/>
      <c r="X6" s="24"/>
      <c r="Y6" s="24"/>
      <c r="Z6" s="24"/>
      <c r="AA6" s="24"/>
      <c r="AB6" s="24"/>
      <c r="AC6" s="24"/>
      <c r="AD6" s="27">
        <f t="shared" si="1"/>
        <v>34.700000000000003</v>
      </c>
    </row>
    <row r="7" spans="1:30" x14ac:dyDescent="0.25">
      <c r="A7" s="22" t="s">
        <v>12</v>
      </c>
      <c r="B7" s="24">
        <v>37.799999999999997</v>
      </c>
      <c r="C7" s="24">
        <v>69.7</v>
      </c>
      <c r="D7" s="24">
        <v>192.2</v>
      </c>
      <c r="E7" s="24"/>
      <c r="F7" s="24">
        <v>147.30000000000001</v>
      </c>
      <c r="G7" s="24">
        <v>73.599999999999994</v>
      </c>
      <c r="H7" s="24">
        <v>77.8</v>
      </c>
      <c r="I7" s="24">
        <v>24.3</v>
      </c>
      <c r="J7" s="24">
        <v>62.8</v>
      </c>
      <c r="K7" s="24">
        <v>124.6</v>
      </c>
      <c r="L7" s="27">
        <f t="shared" si="0"/>
        <v>810.09999999999991</v>
      </c>
      <c r="M7" s="21"/>
      <c r="N7" s="30">
        <v>45331</v>
      </c>
      <c r="O7" s="20">
        <v>145.69999999999999</v>
      </c>
      <c r="P7" s="20">
        <v>18</v>
      </c>
      <c r="S7" s="22" t="s">
        <v>45</v>
      </c>
      <c r="T7" s="24">
        <v>16</v>
      </c>
      <c r="U7" s="24"/>
      <c r="V7" s="24"/>
      <c r="W7" s="24"/>
      <c r="X7" s="24"/>
      <c r="Y7" s="24"/>
      <c r="Z7" s="24"/>
      <c r="AA7" s="24"/>
      <c r="AB7" s="24"/>
      <c r="AC7" s="24"/>
      <c r="AD7" s="27">
        <f t="shared" si="1"/>
        <v>16</v>
      </c>
    </row>
    <row r="8" spans="1:30" x14ac:dyDescent="0.25">
      <c r="A8" s="22" t="s">
        <v>13</v>
      </c>
      <c r="B8" s="24">
        <v>56.9</v>
      </c>
      <c r="C8" s="24">
        <v>89.4</v>
      </c>
      <c r="D8" s="24">
        <v>103</v>
      </c>
      <c r="E8" s="24"/>
      <c r="F8" s="24">
        <v>109.5</v>
      </c>
      <c r="G8" s="24">
        <v>46</v>
      </c>
      <c r="H8" s="24">
        <v>50.4</v>
      </c>
      <c r="I8" s="24">
        <v>41.9</v>
      </c>
      <c r="J8" s="24">
        <v>41.9</v>
      </c>
      <c r="K8" s="24">
        <v>83.4</v>
      </c>
      <c r="L8" s="27">
        <f t="shared" si="0"/>
        <v>622.4</v>
      </c>
      <c r="M8" s="21"/>
      <c r="N8" s="30">
        <v>45334</v>
      </c>
      <c r="O8" s="20">
        <v>165</v>
      </c>
      <c r="P8" s="20">
        <v>85.9</v>
      </c>
      <c r="S8" s="22" t="s">
        <v>46</v>
      </c>
      <c r="T8" s="24">
        <v>13.9</v>
      </c>
      <c r="U8" s="24"/>
      <c r="V8" s="24"/>
      <c r="W8" s="24"/>
      <c r="X8" s="24"/>
      <c r="Y8" s="24"/>
      <c r="Z8" s="24"/>
      <c r="AA8" s="24"/>
      <c r="AB8" s="24"/>
      <c r="AC8" s="24"/>
      <c r="AD8" s="27">
        <f t="shared" si="1"/>
        <v>13.9</v>
      </c>
    </row>
    <row r="9" spans="1:30" x14ac:dyDescent="0.25">
      <c r="A9" s="22" t="s">
        <v>14</v>
      </c>
      <c r="B9" s="24">
        <v>62.2</v>
      </c>
      <c r="C9" s="24">
        <v>103.6</v>
      </c>
      <c r="D9" s="24">
        <v>116.2</v>
      </c>
      <c r="E9" s="24"/>
      <c r="F9" s="24">
        <v>125.9</v>
      </c>
      <c r="G9" s="24">
        <v>52.3</v>
      </c>
      <c r="H9" s="24">
        <v>59.2</v>
      </c>
      <c r="I9" s="24">
        <v>49.2</v>
      </c>
      <c r="J9" s="24">
        <v>46.9</v>
      </c>
      <c r="K9" s="24">
        <v>97.4</v>
      </c>
      <c r="L9" s="27">
        <f t="shared" si="0"/>
        <v>712.9</v>
      </c>
      <c r="M9" s="21"/>
      <c r="N9" s="30">
        <v>45336</v>
      </c>
      <c r="O9" s="20">
        <v>69</v>
      </c>
      <c r="P9" s="20">
        <v>54</v>
      </c>
      <c r="S9" s="22" t="s">
        <v>47</v>
      </c>
      <c r="T9" s="24">
        <v>9.6</v>
      </c>
      <c r="U9" s="24"/>
      <c r="V9" s="24"/>
      <c r="W9" s="24"/>
      <c r="X9" s="24"/>
      <c r="Y9" s="24"/>
      <c r="Z9" s="24"/>
      <c r="AA9" s="24"/>
      <c r="AB9" s="24"/>
      <c r="AC9" s="24"/>
      <c r="AD9" s="27">
        <f t="shared" si="1"/>
        <v>9.6</v>
      </c>
    </row>
    <row r="10" spans="1:30" x14ac:dyDescent="0.25">
      <c r="A10" s="22" t="s">
        <v>15</v>
      </c>
      <c r="B10" s="24">
        <v>10.8</v>
      </c>
      <c r="C10" s="24">
        <v>16.399999999999999</v>
      </c>
      <c r="D10" s="24">
        <v>20.7</v>
      </c>
      <c r="E10" s="24"/>
      <c r="F10" s="24">
        <v>22.5</v>
      </c>
      <c r="G10" s="24">
        <v>8.8000000000000007</v>
      </c>
      <c r="H10" s="24">
        <v>8.4</v>
      </c>
      <c r="I10" s="24">
        <v>6.9</v>
      </c>
      <c r="J10" s="24">
        <v>8.3000000000000007</v>
      </c>
      <c r="K10" s="24">
        <v>19</v>
      </c>
      <c r="L10" s="27">
        <f t="shared" si="0"/>
        <v>121.80000000000001</v>
      </c>
      <c r="M10" s="21"/>
      <c r="N10" s="30">
        <v>45338</v>
      </c>
      <c r="O10" s="20">
        <v>112</v>
      </c>
      <c r="P10" s="20">
        <v>47</v>
      </c>
      <c r="S10" s="22" t="s">
        <v>48</v>
      </c>
      <c r="T10" s="24">
        <v>14.5</v>
      </c>
      <c r="U10" s="24"/>
      <c r="V10" s="24"/>
      <c r="W10" s="24"/>
      <c r="X10" s="24"/>
      <c r="Y10" s="24"/>
      <c r="Z10" s="24"/>
      <c r="AA10" s="24"/>
      <c r="AB10" s="24"/>
      <c r="AC10" s="24"/>
      <c r="AD10" s="27">
        <f t="shared" si="1"/>
        <v>14.5</v>
      </c>
    </row>
    <row r="11" spans="1:30" x14ac:dyDescent="0.25">
      <c r="A11" s="22" t="s">
        <v>19</v>
      </c>
      <c r="B11" s="24">
        <v>10.4</v>
      </c>
      <c r="C11" s="24">
        <v>13.7</v>
      </c>
      <c r="D11" s="24">
        <v>30.3</v>
      </c>
      <c r="E11" s="24"/>
      <c r="F11" s="24">
        <v>30.7</v>
      </c>
      <c r="G11" s="24">
        <v>13.8</v>
      </c>
      <c r="H11" s="24">
        <v>17.899999999999999</v>
      </c>
      <c r="I11" s="24">
        <v>5.9</v>
      </c>
      <c r="J11" s="24">
        <v>18.7</v>
      </c>
      <c r="K11" s="24">
        <v>45.6</v>
      </c>
      <c r="L11" s="27">
        <f t="shared" si="0"/>
        <v>187</v>
      </c>
      <c r="M11" s="21"/>
      <c r="N11" s="30">
        <v>45341</v>
      </c>
      <c r="O11" s="20">
        <v>106</v>
      </c>
      <c r="P11" s="20">
        <v>70</v>
      </c>
      <c r="S11" s="22" t="s">
        <v>49</v>
      </c>
      <c r="T11" s="24">
        <v>10.5</v>
      </c>
      <c r="U11" s="24"/>
      <c r="V11" s="24"/>
      <c r="W11" s="24"/>
      <c r="X11" s="24"/>
      <c r="Y11" s="24"/>
      <c r="Z11" s="24"/>
      <c r="AA11" s="24"/>
      <c r="AB11" s="24"/>
      <c r="AC11" s="24"/>
      <c r="AD11" s="27">
        <f t="shared" si="1"/>
        <v>10.5</v>
      </c>
    </row>
    <row r="12" spans="1:30" x14ac:dyDescent="0.25">
      <c r="A12" s="22" t="s">
        <v>21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7">
        <f t="shared" si="0"/>
        <v>0</v>
      </c>
      <c r="M12" s="21"/>
      <c r="N12" s="30">
        <v>45343</v>
      </c>
      <c r="O12" s="20">
        <v>136.19999999999999</v>
      </c>
      <c r="P12" s="20">
        <v>32.700000000000003</v>
      </c>
      <c r="S12" s="22" t="s">
        <v>21</v>
      </c>
      <c r="T12" s="24">
        <v>6.3</v>
      </c>
      <c r="U12" s="24"/>
      <c r="V12" s="24"/>
      <c r="W12" s="24"/>
      <c r="X12" s="24"/>
      <c r="Y12" s="24"/>
      <c r="Z12" s="24"/>
      <c r="AA12" s="24"/>
      <c r="AB12" s="24"/>
      <c r="AC12" s="24"/>
      <c r="AD12" s="27">
        <f t="shared" si="1"/>
        <v>6.3</v>
      </c>
    </row>
    <row r="13" spans="1:30" x14ac:dyDescent="0.25">
      <c r="A13" s="22" t="s">
        <v>34</v>
      </c>
      <c r="B13" s="24">
        <v>11</v>
      </c>
      <c r="C13" s="24">
        <v>19</v>
      </c>
      <c r="D13" s="24">
        <v>25.4</v>
      </c>
      <c r="E13" s="24"/>
      <c r="F13" s="24">
        <v>26</v>
      </c>
      <c r="G13" s="24">
        <v>11.8</v>
      </c>
      <c r="H13" s="24">
        <v>12</v>
      </c>
      <c r="I13" s="24">
        <v>8.8000000000000007</v>
      </c>
      <c r="J13" s="24">
        <v>9.1</v>
      </c>
      <c r="K13" s="24">
        <v>21.7</v>
      </c>
      <c r="L13" s="27">
        <f t="shared" si="0"/>
        <v>144.79999999999998</v>
      </c>
      <c r="M13" s="21"/>
      <c r="N13" s="30">
        <v>45345</v>
      </c>
      <c r="O13" s="20">
        <v>115.6</v>
      </c>
      <c r="P13" s="20">
        <v>25.9</v>
      </c>
      <c r="S13" s="22" t="s">
        <v>11</v>
      </c>
      <c r="T13" s="24">
        <v>30.9</v>
      </c>
      <c r="U13" s="24"/>
      <c r="V13" s="24"/>
      <c r="W13" s="24"/>
      <c r="X13" s="24"/>
      <c r="Y13" s="24"/>
      <c r="Z13" s="24"/>
      <c r="AA13" s="24"/>
      <c r="AB13" s="24"/>
      <c r="AC13" s="24"/>
      <c r="AD13" s="27">
        <f t="shared" si="1"/>
        <v>30.9</v>
      </c>
    </row>
    <row r="14" spans="1:30" x14ac:dyDescent="0.25">
      <c r="A14" s="22" t="s">
        <v>22</v>
      </c>
      <c r="B14" s="24">
        <v>0.9</v>
      </c>
      <c r="C14" s="24">
        <v>0.9</v>
      </c>
      <c r="D14" s="24">
        <v>0</v>
      </c>
      <c r="E14" s="24"/>
      <c r="F14" s="24">
        <v>0</v>
      </c>
      <c r="G14" s="24">
        <v>0</v>
      </c>
      <c r="H14" s="24">
        <v>0.2</v>
      </c>
      <c r="I14" s="24">
        <v>0</v>
      </c>
      <c r="J14" s="24">
        <v>0</v>
      </c>
      <c r="K14" s="24">
        <v>0</v>
      </c>
      <c r="L14" s="27">
        <f t="shared" si="0"/>
        <v>2</v>
      </c>
      <c r="M14" s="21"/>
      <c r="N14" s="30">
        <v>45348</v>
      </c>
      <c r="O14" s="20">
        <v>135</v>
      </c>
      <c r="P14" s="20">
        <v>67.7</v>
      </c>
      <c r="S14" s="22" t="s">
        <v>34</v>
      </c>
      <c r="T14" s="24">
        <v>383.1</v>
      </c>
      <c r="U14" s="24"/>
      <c r="V14" s="24"/>
      <c r="W14" s="24"/>
      <c r="X14" s="24"/>
      <c r="Y14" s="24"/>
      <c r="Z14" s="24"/>
      <c r="AA14" s="24"/>
      <c r="AB14" s="24"/>
      <c r="AC14" s="24"/>
      <c r="AD14" s="27">
        <f t="shared" si="1"/>
        <v>383.1</v>
      </c>
    </row>
    <row r="15" spans="1:30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>
        <v>45350</v>
      </c>
      <c r="O15" s="20">
        <v>65.599999999999994</v>
      </c>
      <c r="P15" s="20">
        <v>39.4</v>
      </c>
      <c r="S15" s="31"/>
      <c r="T15" s="25">
        <v>11</v>
      </c>
      <c r="U15" s="25">
        <v>12</v>
      </c>
      <c r="V15" s="25">
        <v>13</v>
      </c>
      <c r="W15" s="25">
        <v>14</v>
      </c>
      <c r="X15" s="25">
        <v>15</v>
      </c>
      <c r="Y15" s="25">
        <v>16</v>
      </c>
      <c r="Z15" s="25">
        <v>17</v>
      </c>
      <c r="AA15" s="25">
        <v>18</v>
      </c>
      <c r="AB15" s="25">
        <v>19</v>
      </c>
      <c r="AC15" s="25">
        <v>20</v>
      </c>
    </row>
    <row r="16" spans="1:30" x14ac:dyDescent="0.25">
      <c r="A16" s="22" t="s">
        <v>7</v>
      </c>
      <c r="B16" s="24"/>
      <c r="C16" s="24">
        <v>113.4</v>
      </c>
      <c r="D16" s="24">
        <v>172.8</v>
      </c>
      <c r="E16" s="24">
        <v>179.9</v>
      </c>
      <c r="F16" s="24"/>
      <c r="G16" s="24">
        <v>161.19999999999999</v>
      </c>
      <c r="H16" s="24">
        <v>75.2</v>
      </c>
      <c r="I16" s="24"/>
      <c r="J16" s="24">
        <v>63</v>
      </c>
      <c r="K16" s="24"/>
      <c r="L16" s="27">
        <f t="shared" ref="L16:L28" si="2">SUM(B16:K16)</f>
        <v>765.5</v>
      </c>
      <c r="N16" s="20"/>
      <c r="O16" s="20"/>
      <c r="P16" s="20"/>
    </row>
    <row r="17" spans="1:17" ht="21" x14ac:dyDescent="0.35">
      <c r="A17" s="22" t="s">
        <v>8</v>
      </c>
      <c r="B17" s="24"/>
      <c r="C17" s="24">
        <v>36.6</v>
      </c>
      <c r="D17" s="24">
        <v>64.599999999999994</v>
      </c>
      <c r="E17" s="24">
        <v>76.599999999999994</v>
      </c>
      <c r="F17" s="24"/>
      <c r="G17" s="24">
        <v>78.3</v>
      </c>
      <c r="H17" s="24">
        <v>36.1</v>
      </c>
      <c r="I17" s="24"/>
      <c r="J17" s="24">
        <v>28.2</v>
      </c>
      <c r="K17" s="24"/>
      <c r="L17" s="27">
        <f t="shared" si="2"/>
        <v>320.39999999999998</v>
      </c>
      <c r="N17" s="20"/>
      <c r="O17" s="28">
        <f>SUM(O4:O15)</f>
        <v>1495.1</v>
      </c>
      <c r="P17" s="28">
        <f>SUM(P4:P15)</f>
        <v>620.6</v>
      </c>
      <c r="Q17" s="32">
        <f>SUM(O17:P17)</f>
        <v>2115.6999999999998</v>
      </c>
    </row>
    <row r="18" spans="1:17" x14ac:dyDescent="0.25">
      <c r="A18" s="22" t="s">
        <v>9</v>
      </c>
      <c r="B18" s="24"/>
      <c r="C18" s="24">
        <v>56.7</v>
      </c>
      <c r="D18" s="24">
        <v>75.599999999999994</v>
      </c>
      <c r="E18" s="24">
        <v>99.5</v>
      </c>
      <c r="F18" s="24"/>
      <c r="G18" s="24">
        <v>83.1</v>
      </c>
      <c r="H18" s="24">
        <v>42.5</v>
      </c>
      <c r="I18" s="24"/>
      <c r="J18" s="24">
        <v>39.9</v>
      </c>
      <c r="K18" s="24"/>
      <c r="L18" s="27">
        <f t="shared" si="2"/>
        <v>397.29999999999995</v>
      </c>
      <c r="O18" s="33">
        <v>144.80000000000001</v>
      </c>
    </row>
    <row r="19" spans="1:17" x14ac:dyDescent="0.25">
      <c r="A19" s="22" t="s">
        <v>10</v>
      </c>
      <c r="B19" s="24"/>
      <c r="C19" s="24">
        <v>16.7</v>
      </c>
      <c r="D19" s="24">
        <v>25.9</v>
      </c>
      <c r="E19" s="24">
        <v>30.1</v>
      </c>
      <c r="F19" s="24"/>
      <c r="G19" s="24">
        <v>27.1</v>
      </c>
      <c r="H19" s="24">
        <v>15.1</v>
      </c>
      <c r="I19" s="24"/>
      <c r="J19" s="24">
        <v>8.1999999999999993</v>
      </c>
      <c r="K19" s="24"/>
      <c r="L19" s="27">
        <f t="shared" si="2"/>
        <v>123.09999999999998</v>
      </c>
      <c r="O19" s="33">
        <v>2</v>
      </c>
    </row>
    <row r="20" spans="1:17" x14ac:dyDescent="0.25">
      <c r="A20" s="22" t="s">
        <v>11</v>
      </c>
      <c r="B20" s="24"/>
      <c r="C20" s="24">
        <v>27</v>
      </c>
      <c r="D20" s="24">
        <v>36.9</v>
      </c>
      <c r="E20" s="24">
        <v>48.3</v>
      </c>
      <c r="F20" s="24"/>
      <c r="G20" s="24">
        <v>42.2</v>
      </c>
      <c r="H20" s="24">
        <v>26.4</v>
      </c>
      <c r="I20" s="24"/>
      <c r="J20" s="24">
        <v>17.899999999999999</v>
      </c>
      <c r="K20" s="24"/>
      <c r="L20" s="27">
        <f t="shared" si="2"/>
        <v>198.7</v>
      </c>
      <c r="O20" s="33">
        <v>109.1</v>
      </c>
    </row>
    <row r="21" spans="1:17" x14ac:dyDescent="0.25">
      <c r="A21" s="22" t="s">
        <v>12</v>
      </c>
      <c r="B21" s="24"/>
      <c r="C21" s="24">
        <v>93.5</v>
      </c>
      <c r="D21" s="24">
        <v>124.7</v>
      </c>
      <c r="E21" s="24">
        <v>168.8</v>
      </c>
      <c r="F21" s="24"/>
      <c r="G21" s="24">
        <v>173</v>
      </c>
      <c r="H21" s="24">
        <v>151.1</v>
      </c>
      <c r="I21" s="24"/>
      <c r="J21" s="24">
        <v>64</v>
      </c>
      <c r="K21" s="24"/>
      <c r="L21" s="27">
        <f t="shared" si="2"/>
        <v>775.1</v>
      </c>
      <c r="O21" s="33">
        <v>3.1</v>
      </c>
    </row>
    <row r="22" spans="1:17" x14ac:dyDescent="0.25">
      <c r="A22" s="22" t="s">
        <v>13</v>
      </c>
      <c r="B22" s="24"/>
      <c r="C22" s="24">
        <v>66.900000000000006</v>
      </c>
      <c r="D22" s="24">
        <v>88.2</v>
      </c>
      <c r="E22" s="24">
        <v>113.6</v>
      </c>
      <c r="F22" s="24"/>
      <c r="G22" s="24">
        <v>98.1</v>
      </c>
      <c r="H22" s="24">
        <v>56.7</v>
      </c>
      <c r="I22" s="24"/>
      <c r="J22" s="24">
        <v>47.2</v>
      </c>
      <c r="K22" s="24"/>
      <c r="L22" s="27">
        <f t="shared" si="2"/>
        <v>470.70000000000005</v>
      </c>
      <c r="O22" s="33">
        <v>99.5</v>
      </c>
    </row>
    <row r="23" spans="1:17" x14ac:dyDescent="0.25">
      <c r="A23" s="22" t="s">
        <v>14</v>
      </c>
      <c r="B23" s="24"/>
      <c r="C23" s="24">
        <v>79.099999999999994</v>
      </c>
      <c r="D23" s="24">
        <v>104.5</v>
      </c>
      <c r="E23" s="24">
        <v>136.69999999999999</v>
      </c>
      <c r="F23" s="24"/>
      <c r="G23" s="24">
        <v>113.6</v>
      </c>
      <c r="H23" s="24">
        <v>69.5</v>
      </c>
      <c r="I23" s="24"/>
      <c r="J23" s="24">
        <v>54.3</v>
      </c>
      <c r="K23" s="24"/>
      <c r="L23" s="27">
        <f t="shared" si="2"/>
        <v>557.69999999999993</v>
      </c>
      <c r="O23">
        <f>SUM(O18:O22)</f>
        <v>358.5</v>
      </c>
    </row>
    <row r="24" spans="1:17" x14ac:dyDescent="0.25">
      <c r="A24" s="22" t="s">
        <v>15</v>
      </c>
      <c r="B24" s="24"/>
      <c r="C24" s="24">
        <v>13.3</v>
      </c>
      <c r="D24" s="24">
        <v>18.100000000000001</v>
      </c>
      <c r="E24" s="24">
        <v>22.2</v>
      </c>
      <c r="F24" s="24"/>
      <c r="G24" s="24">
        <v>19.3</v>
      </c>
      <c r="H24" s="24">
        <v>10.6</v>
      </c>
      <c r="I24" s="24"/>
      <c r="J24" s="24">
        <v>8.6</v>
      </c>
      <c r="K24" s="24"/>
      <c r="L24" s="27">
        <f t="shared" si="2"/>
        <v>92.1</v>
      </c>
    </row>
    <row r="25" spans="1:17" x14ac:dyDescent="0.25">
      <c r="A25" s="22" t="s">
        <v>19</v>
      </c>
      <c r="B25" s="24"/>
      <c r="C25" s="24">
        <v>29.6</v>
      </c>
      <c r="D25" s="24">
        <v>26.3</v>
      </c>
      <c r="E25" s="24">
        <v>42.2</v>
      </c>
      <c r="F25" s="24"/>
      <c r="G25" s="24">
        <v>36.6</v>
      </c>
      <c r="H25" s="24">
        <v>60.5</v>
      </c>
      <c r="I25" s="24"/>
      <c r="J25" s="24">
        <v>14.4</v>
      </c>
      <c r="K25" s="24"/>
      <c r="L25" s="27">
        <f t="shared" si="2"/>
        <v>209.60000000000002</v>
      </c>
    </row>
    <row r="26" spans="1:17" x14ac:dyDescent="0.25">
      <c r="A26" s="22" t="s">
        <v>21</v>
      </c>
      <c r="B26" s="24"/>
      <c r="C26" s="24">
        <v>0</v>
      </c>
      <c r="D26" s="24">
        <v>0</v>
      </c>
      <c r="E26" s="24">
        <v>0</v>
      </c>
      <c r="F26" s="24"/>
      <c r="G26" s="24">
        <v>0</v>
      </c>
      <c r="H26" s="24"/>
      <c r="I26" s="24"/>
      <c r="J26" s="24">
        <v>0</v>
      </c>
      <c r="K26" s="24"/>
      <c r="L26" s="27">
        <f t="shared" si="2"/>
        <v>0</v>
      </c>
    </row>
    <row r="27" spans="1:17" x14ac:dyDescent="0.25">
      <c r="A27" s="22" t="s">
        <v>34</v>
      </c>
      <c r="B27" s="24"/>
      <c r="C27" s="24">
        <v>15</v>
      </c>
      <c r="D27" s="24">
        <v>19</v>
      </c>
      <c r="E27" s="24">
        <v>27.8</v>
      </c>
      <c r="F27" s="24"/>
      <c r="G27" s="24">
        <v>22.1</v>
      </c>
      <c r="H27" s="24">
        <v>14.9</v>
      </c>
      <c r="I27" s="24"/>
      <c r="J27" s="24">
        <v>10.3</v>
      </c>
      <c r="K27" s="24"/>
      <c r="L27" s="27">
        <f t="shared" si="2"/>
        <v>109.10000000000001</v>
      </c>
    </row>
    <row r="28" spans="1:17" x14ac:dyDescent="0.25">
      <c r="A28" s="22" t="s">
        <v>22</v>
      </c>
      <c r="B28" s="24"/>
      <c r="C28" s="24">
        <v>0.1</v>
      </c>
      <c r="D28" s="24">
        <v>3</v>
      </c>
      <c r="E28" s="24">
        <v>0</v>
      </c>
      <c r="F28" s="24"/>
      <c r="G28" s="24"/>
      <c r="H28" s="24"/>
      <c r="I28" s="24"/>
      <c r="J28" s="24"/>
      <c r="K28" s="24"/>
      <c r="L28" s="27">
        <f t="shared" si="2"/>
        <v>3.1</v>
      </c>
    </row>
    <row r="29" spans="1:17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</row>
    <row r="30" spans="1:17" x14ac:dyDescent="0.25">
      <c r="A30" s="22" t="s">
        <v>7</v>
      </c>
      <c r="B30" s="24">
        <v>41.4</v>
      </c>
      <c r="C30" s="24">
        <v>74.599999999999994</v>
      </c>
      <c r="D30" s="24">
        <v>97.8</v>
      </c>
      <c r="E30" s="24">
        <v>187.4</v>
      </c>
      <c r="F30" s="24"/>
      <c r="G30" s="24"/>
      <c r="H30" s="24">
        <v>102.7</v>
      </c>
      <c r="I30" s="24">
        <v>65.2</v>
      </c>
      <c r="J30" s="24">
        <v>79.8</v>
      </c>
      <c r="K30" s="24"/>
      <c r="L30" s="24"/>
      <c r="M30" s="27">
        <f>SUM(B30:L30)</f>
        <v>648.9</v>
      </c>
    </row>
    <row r="31" spans="1:17" x14ac:dyDescent="0.25">
      <c r="A31" s="22" t="s">
        <v>8</v>
      </c>
      <c r="B31" s="24">
        <v>19.600000000000001</v>
      </c>
      <c r="C31" s="24">
        <v>31.3</v>
      </c>
      <c r="D31" s="24">
        <v>42.1</v>
      </c>
      <c r="E31" s="24">
        <v>65</v>
      </c>
      <c r="F31" s="24"/>
      <c r="G31" s="24"/>
      <c r="H31" s="24">
        <v>39.299999999999997</v>
      </c>
      <c r="I31" s="24">
        <v>38.1</v>
      </c>
      <c r="J31" s="24">
        <v>46.9</v>
      </c>
      <c r="K31" s="24"/>
      <c r="L31" s="24"/>
      <c r="M31" s="27">
        <f>SUM(B31:L31)</f>
        <v>282.3</v>
      </c>
    </row>
    <row r="32" spans="1:17" x14ac:dyDescent="0.25">
      <c r="A32" s="22" t="s">
        <v>9</v>
      </c>
      <c r="B32" s="24">
        <v>27.8</v>
      </c>
      <c r="C32" s="24">
        <v>43.2</v>
      </c>
      <c r="D32" s="24">
        <v>51.5</v>
      </c>
      <c r="E32" s="24">
        <v>91.5</v>
      </c>
      <c r="F32" s="24"/>
      <c r="G32" s="24"/>
      <c r="H32" s="24">
        <v>54.6</v>
      </c>
      <c r="I32" s="24">
        <v>39.700000000000003</v>
      </c>
      <c r="J32" s="24">
        <v>48.9</v>
      </c>
      <c r="K32" s="24"/>
      <c r="L32" s="24"/>
      <c r="M32" s="27">
        <f t="shared" ref="M32:M42" si="3">SUM(B32:L32)</f>
        <v>357.2</v>
      </c>
    </row>
    <row r="33" spans="1:13" x14ac:dyDescent="0.25">
      <c r="A33" s="22" t="s">
        <v>10</v>
      </c>
      <c r="B33" s="24">
        <v>6.6</v>
      </c>
      <c r="C33" s="24">
        <v>12.9</v>
      </c>
      <c r="D33" s="24">
        <v>17.399999999999999</v>
      </c>
      <c r="E33" s="24">
        <v>29.4</v>
      </c>
      <c r="F33" s="24"/>
      <c r="G33" s="24"/>
      <c r="H33" s="24">
        <v>12.3</v>
      </c>
      <c r="I33" s="24">
        <v>15.1</v>
      </c>
      <c r="J33" s="24">
        <v>10.4</v>
      </c>
      <c r="K33" s="24"/>
      <c r="L33" s="24"/>
      <c r="M33" s="27">
        <f t="shared" si="3"/>
        <v>104.1</v>
      </c>
    </row>
    <row r="34" spans="1:13" x14ac:dyDescent="0.25">
      <c r="A34" s="22" t="s">
        <v>11</v>
      </c>
      <c r="B34" s="24">
        <v>13.8</v>
      </c>
      <c r="C34" s="24">
        <v>23.1</v>
      </c>
      <c r="D34" s="24">
        <v>24.8</v>
      </c>
      <c r="E34" s="24">
        <v>45.4</v>
      </c>
      <c r="F34" s="24"/>
      <c r="G34" s="24"/>
      <c r="H34" s="24">
        <v>25.7</v>
      </c>
      <c r="I34" s="24">
        <v>24.1</v>
      </c>
      <c r="J34" s="24">
        <v>22.4</v>
      </c>
      <c r="K34" s="24"/>
      <c r="L34" s="24"/>
      <c r="M34" s="27">
        <f t="shared" si="3"/>
        <v>179.29999999999998</v>
      </c>
    </row>
    <row r="35" spans="1:13" x14ac:dyDescent="0.25">
      <c r="A35" s="22" t="s">
        <v>12</v>
      </c>
      <c r="B35" s="24"/>
      <c r="C35" s="24">
        <v>66</v>
      </c>
      <c r="D35" s="24">
        <v>107.8</v>
      </c>
      <c r="E35" s="24">
        <v>59</v>
      </c>
      <c r="F35" s="24"/>
      <c r="G35" s="24"/>
      <c r="H35" s="24">
        <v>70.400000000000006</v>
      </c>
      <c r="I35" s="24">
        <v>61.9</v>
      </c>
      <c r="J35" s="24">
        <v>95.5</v>
      </c>
      <c r="K35" s="24"/>
      <c r="L35" s="24"/>
      <c r="M35" s="27">
        <f t="shared" si="3"/>
        <v>460.6</v>
      </c>
    </row>
    <row r="36" spans="1:13" x14ac:dyDescent="0.25">
      <c r="A36" s="22" t="s">
        <v>13</v>
      </c>
      <c r="B36" s="24">
        <v>35.4</v>
      </c>
      <c r="C36" s="24">
        <v>53</v>
      </c>
      <c r="D36" s="24">
        <v>65.099999999999994</v>
      </c>
      <c r="E36" s="24">
        <v>115.2</v>
      </c>
      <c r="F36" s="24"/>
      <c r="G36" s="24"/>
      <c r="H36" s="24">
        <v>60.3</v>
      </c>
      <c r="I36" s="24">
        <v>56.4</v>
      </c>
      <c r="J36" s="24">
        <v>54.1</v>
      </c>
      <c r="K36" s="24"/>
      <c r="L36" s="24"/>
      <c r="M36" s="27">
        <f t="shared" si="3"/>
        <v>439.5</v>
      </c>
    </row>
    <row r="37" spans="1:13" x14ac:dyDescent="0.25">
      <c r="A37" s="22" t="s">
        <v>14</v>
      </c>
      <c r="B37" s="24">
        <v>38.9</v>
      </c>
      <c r="C37" s="24">
        <v>64.099999999999994</v>
      </c>
      <c r="D37" s="24">
        <v>70.5</v>
      </c>
      <c r="E37" s="24">
        <v>139.1</v>
      </c>
      <c r="F37" s="24"/>
      <c r="G37" s="24"/>
      <c r="H37" s="24">
        <v>11.1</v>
      </c>
      <c r="I37" s="24">
        <v>60</v>
      </c>
      <c r="J37" s="24">
        <v>58.9</v>
      </c>
      <c r="K37" s="24"/>
      <c r="L37" s="24"/>
      <c r="M37" s="27">
        <f t="shared" si="3"/>
        <v>442.6</v>
      </c>
    </row>
    <row r="38" spans="1:13" x14ac:dyDescent="0.25">
      <c r="A38" s="22" t="s">
        <v>15</v>
      </c>
      <c r="B38" s="24">
        <v>6.8</v>
      </c>
      <c r="C38" s="24">
        <v>9.1</v>
      </c>
      <c r="D38" s="24">
        <v>11</v>
      </c>
      <c r="E38" s="24">
        <v>20.3</v>
      </c>
      <c r="F38" s="24"/>
      <c r="G38" s="24"/>
      <c r="H38" s="24">
        <v>19.600000000000001</v>
      </c>
      <c r="I38" s="24">
        <v>9.6999999999999993</v>
      </c>
      <c r="J38" s="24">
        <v>9.6999999999999993</v>
      </c>
      <c r="K38" s="24"/>
      <c r="L38" s="24"/>
      <c r="M38" s="27">
        <f t="shared" si="3"/>
        <v>86.200000000000017</v>
      </c>
    </row>
    <row r="39" spans="1:13" x14ac:dyDescent="0.25">
      <c r="A39" s="22" t="s">
        <v>19</v>
      </c>
      <c r="B39" s="24"/>
      <c r="C39" s="24">
        <v>25</v>
      </c>
      <c r="D39" s="24">
        <v>28.5</v>
      </c>
      <c r="E39" s="24">
        <v>9.6</v>
      </c>
      <c r="F39" s="24"/>
      <c r="G39" s="24"/>
      <c r="H39" s="24">
        <v>0</v>
      </c>
      <c r="I39" s="24">
        <v>10.199999999999999</v>
      </c>
      <c r="J39" s="24">
        <v>20.8</v>
      </c>
      <c r="K39" s="24"/>
      <c r="L39" s="24"/>
      <c r="M39" s="27">
        <f t="shared" si="3"/>
        <v>94.1</v>
      </c>
    </row>
    <row r="40" spans="1:13" x14ac:dyDescent="0.25">
      <c r="A40" s="22" t="s">
        <v>21</v>
      </c>
      <c r="B40" s="24"/>
      <c r="C40" s="24">
        <v>0</v>
      </c>
      <c r="D40" s="24">
        <v>0</v>
      </c>
      <c r="E40" s="24">
        <v>0</v>
      </c>
      <c r="F40" s="24"/>
      <c r="G40" s="24"/>
      <c r="H40" s="24"/>
      <c r="I40" s="24"/>
      <c r="J40" s="24"/>
      <c r="K40" s="24"/>
      <c r="L40" s="24"/>
      <c r="M40" s="27">
        <f t="shared" si="3"/>
        <v>0</v>
      </c>
    </row>
    <row r="41" spans="1:13" x14ac:dyDescent="0.25">
      <c r="A41" s="22" t="s">
        <v>34</v>
      </c>
      <c r="B41" s="24">
        <v>8.3000000000000007</v>
      </c>
      <c r="C41" s="24">
        <v>13</v>
      </c>
      <c r="D41" s="24">
        <v>12.9</v>
      </c>
      <c r="E41" s="24">
        <v>25</v>
      </c>
      <c r="F41" s="24"/>
      <c r="G41" s="24"/>
      <c r="H41" s="24">
        <v>14.1</v>
      </c>
      <c r="I41" s="24">
        <v>14.8</v>
      </c>
      <c r="J41" s="24">
        <v>11.4</v>
      </c>
      <c r="K41" s="24"/>
      <c r="L41" s="24"/>
      <c r="M41" s="27">
        <f t="shared" si="3"/>
        <v>99.5</v>
      </c>
    </row>
    <row r="42" spans="1:13" x14ac:dyDescent="0.25">
      <c r="A42" s="22" t="s">
        <v>22</v>
      </c>
      <c r="B42" s="24"/>
      <c r="C42" s="24">
        <v>0</v>
      </c>
      <c r="D42" s="24">
        <v>0</v>
      </c>
      <c r="E42" s="24">
        <v>0.4</v>
      </c>
      <c r="F42" s="24"/>
      <c r="G42" s="24"/>
      <c r="H42" s="24"/>
      <c r="I42" s="24"/>
      <c r="J42" s="24">
        <v>0.5</v>
      </c>
      <c r="K42" s="24"/>
      <c r="L42" s="24"/>
      <c r="M42" s="27">
        <f t="shared" si="3"/>
        <v>0.9</v>
      </c>
    </row>
  </sheetData>
  <mergeCells count="1">
    <mergeCell ref="N1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N13" sqref="N1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5" max="15" width="21.42578125" customWidth="1"/>
    <col min="17" max="20" width="13" customWidth="1"/>
    <col min="22" max="22" width="25" customWidth="1"/>
  </cols>
  <sheetData>
    <row r="1" spans="1:33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27" t="s">
        <v>36</v>
      </c>
      <c r="O1" s="128"/>
      <c r="P1" s="129"/>
      <c r="V1" s="26" t="s">
        <v>35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</row>
    <row r="2" spans="1:33" ht="15.75" x14ac:dyDescent="0.25">
      <c r="A2" s="22" t="s">
        <v>7</v>
      </c>
      <c r="B2" s="24">
        <v>83.6</v>
      </c>
      <c r="C2" s="24">
        <v>73</v>
      </c>
      <c r="D2" s="24"/>
      <c r="E2" s="24">
        <v>106.5</v>
      </c>
      <c r="F2" s="24">
        <v>134.5</v>
      </c>
      <c r="G2" s="24">
        <v>78.3</v>
      </c>
      <c r="H2" s="24">
        <v>196.9</v>
      </c>
      <c r="I2" s="24">
        <v>114.7</v>
      </c>
      <c r="J2" s="24">
        <v>173.4</v>
      </c>
      <c r="K2" s="24"/>
      <c r="L2" s="27">
        <f t="shared" ref="L2:L14" si="0">SUM(B2:K2)</f>
        <v>960.90000000000009</v>
      </c>
      <c r="M2" s="29">
        <f>SUM(L2:L14)</f>
        <v>4962.9000000000005</v>
      </c>
      <c r="N2" s="130"/>
      <c r="O2" s="131"/>
      <c r="P2" s="132"/>
      <c r="V2" s="22" t="s">
        <v>40</v>
      </c>
      <c r="W2" s="24">
        <v>56.6</v>
      </c>
      <c r="X2" s="24"/>
      <c r="Y2" s="24"/>
      <c r="Z2" s="24">
        <v>61</v>
      </c>
      <c r="AA2" s="24">
        <v>67.099999999999994</v>
      </c>
      <c r="AB2" s="24">
        <v>32.1</v>
      </c>
      <c r="AC2" s="24">
        <v>61.5</v>
      </c>
      <c r="AD2" s="24">
        <v>35.700000000000003</v>
      </c>
      <c r="AE2" s="24"/>
      <c r="AF2" s="24"/>
      <c r="AG2" s="27">
        <f t="shared" ref="AG2:AG14" si="1">SUM(W2:AF2)</f>
        <v>313.99999999999994</v>
      </c>
    </row>
    <row r="3" spans="1:33" x14ac:dyDescent="0.25">
      <c r="A3" s="22" t="s">
        <v>8</v>
      </c>
      <c r="B3" s="24">
        <v>37.6</v>
      </c>
      <c r="C3" s="24">
        <v>73</v>
      </c>
      <c r="D3" s="24"/>
      <c r="E3" s="24">
        <v>62.4</v>
      </c>
      <c r="F3" s="24">
        <v>67.5</v>
      </c>
      <c r="G3" s="24">
        <v>39.799999999999997</v>
      </c>
      <c r="H3" s="24">
        <v>83.4</v>
      </c>
      <c r="I3" s="24">
        <v>47.1</v>
      </c>
      <c r="J3" s="24">
        <v>74.400000000000006</v>
      </c>
      <c r="K3" s="24"/>
      <c r="L3" s="27">
        <f t="shared" si="0"/>
        <v>485.20000000000005</v>
      </c>
      <c r="M3" s="21"/>
      <c r="N3" s="19" t="s">
        <v>37</v>
      </c>
      <c r="O3" s="23" t="s">
        <v>38</v>
      </c>
      <c r="P3" s="23" t="s">
        <v>39</v>
      </c>
      <c r="V3" s="22" t="s">
        <v>41</v>
      </c>
      <c r="W3" s="24">
        <v>36.299999999999997</v>
      </c>
      <c r="X3" s="24"/>
      <c r="Y3" s="24"/>
      <c r="Z3" s="24">
        <v>35.799999999999997</v>
      </c>
      <c r="AA3" s="24">
        <v>42.5</v>
      </c>
      <c r="AB3" s="24">
        <v>18.899999999999999</v>
      </c>
      <c r="AC3" s="24">
        <v>31.7</v>
      </c>
      <c r="AD3" s="24">
        <v>22.6</v>
      </c>
      <c r="AE3" s="24"/>
      <c r="AF3" s="24"/>
      <c r="AG3" s="27">
        <f t="shared" si="1"/>
        <v>187.79999999999998</v>
      </c>
    </row>
    <row r="4" spans="1:33" x14ac:dyDescent="0.25">
      <c r="A4" s="22" t="s">
        <v>9</v>
      </c>
      <c r="B4" s="24">
        <v>44.4</v>
      </c>
      <c r="C4" s="24">
        <v>43.3</v>
      </c>
      <c r="D4" s="24"/>
      <c r="E4" s="24">
        <v>67.5</v>
      </c>
      <c r="F4" s="24">
        <v>76.599999999999994</v>
      </c>
      <c r="G4" s="24">
        <v>44.5</v>
      </c>
      <c r="H4" s="24">
        <v>92.4</v>
      </c>
      <c r="I4" s="24">
        <v>62.1</v>
      </c>
      <c r="J4" s="24">
        <v>82.7</v>
      </c>
      <c r="K4" s="24"/>
      <c r="L4" s="27">
        <f t="shared" si="0"/>
        <v>513.5</v>
      </c>
      <c r="M4" s="21"/>
      <c r="N4" s="30">
        <v>45352</v>
      </c>
      <c r="O4" s="20">
        <v>90.2</v>
      </c>
      <c r="P4" s="20">
        <v>41.6</v>
      </c>
      <c r="V4" s="22" t="s">
        <v>42</v>
      </c>
      <c r="W4" s="24">
        <v>48.2</v>
      </c>
      <c r="X4" s="24"/>
      <c r="Y4" s="24"/>
      <c r="Z4" s="24">
        <v>61.6</v>
      </c>
      <c r="AA4" s="24">
        <v>72.5</v>
      </c>
      <c r="AB4" s="24">
        <v>23.1</v>
      </c>
      <c r="AC4" s="24">
        <v>60.9</v>
      </c>
      <c r="AD4" s="24">
        <v>33.200000000000003</v>
      </c>
      <c r="AE4" s="24"/>
      <c r="AF4" s="24"/>
      <c r="AG4" s="27">
        <f t="shared" si="1"/>
        <v>299.5</v>
      </c>
    </row>
    <row r="5" spans="1:33" x14ac:dyDescent="0.25">
      <c r="A5" s="22" t="s">
        <v>10</v>
      </c>
      <c r="B5" s="24">
        <v>15.2</v>
      </c>
      <c r="C5" s="24">
        <v>14.6</v>
      </c>
      <c r="D5" s="24"/>
      <c r="E5" s="24">
        <v>22.6</v>
      </c>
      <c r="F5" s="24">
        <v>23.2</v>
      </c>
      <c r="G5" s="24">
        <v>13.8</v>
      </c>
      <c r="H5" s="24">
        <v>39.6</v>
      </c>
      <c r="I5" s="24">
        <v>17.7</v>
      </c>
      <c r="J5" s="24">
        <v>28.9</v>
      </c>
      <c r="K5" s="24"/>
      <c r="L5" s="27">
        <f t="shared" si="0"/>
        <v>175.6</v>
      </c>
      <c r="M5" s="21"/>
      <c r="N5" s="30">
        <v>45355</v>
      </c>
      <c r="O5" s="20">
        <v>234</v>
      </c>
      <c r="P5" s="20">
        <v>123.3</v>
      </c>
      <c r="V5" s="22" t="s">
        <v>43</v>
      </c>
      <c r="W5" s="24">
        <v>31.8</v>
      </c>
      <c r="X5" s="24"/>
      <c r="Y5" s="24"/>
      <c r="Z5" s="24">
        <v>35.200000000000003</v>
      </c>
      <c r="AA5" s="24">
        <v>37.299999999999997</v>
      </c>
      <c r="AB5" s="24">
        <v>18.899999999999999</v>
      </c>
      <c r="AC5" s="24">
        <v>37</v>
      </c>
      <c r="AD5" s="24">
        <v>21.6</v>
      </c>
      <c r="AE5" s="24"/>
      <c r="AF5" s="24"/>
      <c r="AG5" s="27">
        <f t="shared" si="1"/>
        <v>181.79999999999998</v>
      </c>
    </row>
    <row r="6" spans="1:33" x14ac:dyDescent="0.25">
      <c r="A6" s="22" t="s">
        <v>11</v>
      </c>
      <c r="B6" s="24">
        <v>22.3</v>
      </c>
      <c r="C6" s="24">
        <v>23.3</v>
      </c>
      <c r="D6" s="24"/>
      <c r="E6" s="24">
        <v>31.9</v>
      </c>
      <c r="F6" s="24">
        <v>36.700000000000003</v>
      </c>
      <c r="G6" s="24">
        <v>22.8</v>
      </c>
      <c r="H6" s="24">
        <v>46</v>
      </c>
      <c r="I6" s="24">
        <v>30</v>
      </c>
      <c r="J6" s="24">
        <v>39</v>
      </c>
      <c r="K6" s="24"/>
      <c r="L6" s="27">
        <f t="shared" si="0"/>
        <v>252</v>
      </c>
      <c r="M6" s="21"/>
      <c r="N6" s="30">
        <v>45357</v>
      </c>
      <c r="O6" s="20">
        <v>169.4</v>
      </c>
      <c r="P6" s="20">
        <v>121</v>
      </c>
      <c r="V6" s="22" t="s">
        <v>44</v>
      </c>
      <c r="W6" s="24">
        <v>34.1</v>
      </c>
      <c r="X6" s="24"/>
      <c r="Y6" s="24"/>
      <c r="Z6" s="24">
        <v>17.899999999999999</v>
      </c>
      <c r="AA6" s="24">
        <v>42.1</v>
      </c>
      <c r="AB6" s="24">
        <v>18.2</v>
      </c>
      <c r="AC6" s="24">
        <v>36.5</v>
      </c>
      <c r="AD6" s="24">
        <v>22.6</v>
      </c>
      <c r="AE6" s="24"/>
      <c r="AF6" s="24"/>
      <c r="AG6" s="27">
        <f t="shared" si="1"/>
        <v>171.4</v>
      </c>
    </row>
    <row r="7" spans="1:33" x14ac:dyDescent="0.25">
      <c r="A7" s="22" t="s">
        <v>12</v>
      </c>
      <c r="B7" s="24">
        <v>82.5</v>
      </c>
      <c r="C7" s="24">
        <v>89.4</v>
      </c>
      <c r="D7" s="24"/>
      <c r="E7" s="24">
        <v>133.30000000000001</v>
      </c>
      <c r="F7" s="24">
        <v>149.19999999999999</v>
      </c>
      <c r="G7" s="24">
        <v>84.1</v>
      </c>
      <c r="H7" s="24">
        <v>70</v>
      </c>
      <c r="I7" s="24">
        <v>39.200000000000003</v>
      </c>
      <c r="J7" s="24">
        <v>164</v>
      </c>
      <c r="K7" s="24"/>
      <c r="L7" s="27">
        <f t="shared" si="0"/>
        <v>811.7</v>
      </c>
      <c r="M7" s="21"/>
      <c r="N7" s="30">
        <v>45362</v>
      </c>
      <c r="O7" s="20">
        <v>459</v>
      </c>
      <c r="P7" s="20">
        <v>220</v>
      </c>
      <c r="V7" s="22" t="s">
        <v>45</v>
      </c>
      <c r="W7" s="24">
        <v>16.100000000000001</v>
      </c>
      <c r="X7" s="24"/>
      <c r="Y7" s="24"/>
      <c r="Z7" s="24">
        <v>39</v>
      </c>
      <c r="AA7" s="24">
        <v>21.4</v>
      </c>
      <c r="AB7" s="24"/>
      <c r="AC7" s="24">
        <v>19.7</v>
      </c>
      <c r="AD7" s="24">
        <v>10.8</v>
      </c>
      <c r="AE7" s="24"/>
      <c r="AF7" s="24"/>
      <c r="AG7" s="27">
        <f t="shared" si="1"/>
        <v>107</v>
      </c>
    </row>
    <row r="8" spans="1:33" x14ac:dyDescent="0.25">
      <c r="A8" s="22" t="s">
        <v>13</v>
      </c>
      <c r="B8" s="24">
        <v>50.7</v>
      </c>
      <c r="C8" s="24">
        <v>55</v>
      </c>
      <c r="D8" s="24"/>
      <c r="E8" s="24">
        <v>73</v>
      </c>
      <c r="F8" s="24">
        <v>83.6</v>
      </c>
      <c r="G8" s="24">
        <v>47.7</v>
      </c>
      <c r="H8" s="24">
        <v>114.6</v>
      </c>
      <c r="I8" s="24">
        <v>71.2</v>
      </c>
      <c r="J8" s="24">
        <v>96.1</v>
      </c>
      <c r="K8" s="24"/>
      <c r="L8" s="27">
        <f t="shared" si="0"/>
        <v>591.89999999999986</v>
      </c>
      <c r="M8" s="21"/>
      <c r="N8" s="30">
        <v>45366</v>
      </c>
      <c r="O8" s="20">
        <v>125.4</v>
      </c>
      <c r="P8" s="20">
        <v>84.82</v>
      </c>
      <c r="V8" s="22" t="s">
        <v>46</v>
      </c>
      <c r="W8" s="24">
        <v>13</v>
      </c>
      <c r="X8" s="24"/>
      <c r="Y8" s="24"/>
      <c r="Z8" s="24">
        <v>14.5</v>
      </c>
      <c r="AA8" s="24">
        <v>14.8</v>
      </c>
      <c r="AB8" s="24">
        <v>6</v>
      </c>
      <c r="AC8" s="24">
        <v>14</v>
      </c>
      <c r="AD8" s="24">
        <v>9</v>
      </c>
      <c r="AE8" s="24"/>
      <c r="AF8" s="24"/>
      <c r="AG8" s="27">
        <f t="shared" si="1"/>
        <v>71.3</v>
      </c>
    </row>
    <row r="9" spans="1:33" x14ac:dyDescent="0.25">
      <c r="A9" s="22" t="s">
        <v>14</v>
      </c>
      <c r="B9" s="24">
        <v>61.5</v>
      </c>
      <c r="C9" s="24">
        <v>61.1</v>
      </c>
      <c r="D9" s="24"/>
      <c r="E9" s="24">
        <v>82.2</v>
      </c>
      <c r="F9" s="24">
        <v>102.4</v>
      </c>
      <c r="G9" s="24">
        <v>61.1</v>
      </c>
      <c r="H9" s="24">
        <v>131</v>
      </c>
      <c r="I9" s="24">
        <v>87.7</v>
      </c>
      <c r="J9" s="24">
        <v>106.1</v>
      </c>
      <c r="K9" s="24"/>
      <c r="L9" s="27">
        <f t="shared" si="0"/>
        <v>693.10000000000014</v>
      </c>
      <c r="M9" s="21"/>
      <c r="N9" s="30">
        <v>45369</v>
      </c>
      <c r="O9" s="20">
        <v>150.80000000000001</v>
      </c>
      <c r="P9" s="20">
        <v>91.2</v>
      </c>
      <c r="V9" s="22" t="s">
        <v>47</v>
      </c>
      <c r="W9" s="24">
        <v>9.9</v>
      </c>
      <c r="X9" s="24"/>
      <c r="Y9" s="24"/>
      <c r="Z9" s="24">
        <v>10.7</v>
      </c>
      <c r="AA9" s="24">
        <v>14.7</v>
      </c>
      <c r="AB9" s="24">
        <v>6.4</v>
      </c>
      <c r="AC9" s="24">
        <v>10.199999999999999</v>
      </c>
      <c r="AD9" s="24">
        <v>6.7</v>
      </c>
      <c r="AE9" s="24"/>
      <c r="AF9" s="24"/>
      <c r="AG9" s="27">
        <f t="shared" si="1"/>
        <v>58.599999999999994</v>
      </c>
    </row>
    <row r="10" spans="1:33" x14ac:dyDescent="0.25">
      <c r="A10" s="22" t="s">
        <v>15</v>
      </c>
      <c r="B10" s="24">
        <v>10.4</v>
      </c>
      <c r="C10" s="24">
        <v>9.6</v>
      </c>
      <c r="D10" s="24"/>
      <c r="E10" s="24">
        <v>15.6</v>
      </c>
      <c r="F10" s="24">
        <v>13.2</v>
      </c>
      <c r="G10" s="24">
        <v>9.6999999999999993</v>
      </c>
      <c r="H10" s="24">
        <v>21.7</v>
      </c>
      <c r="I10" s="24">
        <v>12.8</v>
      </c>
      <c r="J10" s="24">
        <v>17.600000000000001</v>
      </c>
      <c r="K10" s="24"/>
      <c r="L10" s="27">
        <f t="shared" si="0"/>
        <v>110.6</v>
      </c>
      <c r="M10" s="21"/>
      <c r="N10" s="30">
        <v>45373</v>
      </c>
      <c r="O10" s="20">
        <v>92.6</v>
      </c>
      <c r="P10" s="20">
        <v>67</v>
      </c>
      <c r="V10" s="22" t="s">
        <v>48</v>
      </c>
      <c r="W10" s="24">
        <v>14.9</v>
      </c>
      <c r="X10" s="24"/>
      <c r="Y10" s="24"/>
      <c r="Z10" s="24">
        <v>18.100000000000001</v>
      </c>
      <c r="AA10" s="24">
        <v>19.7</v>
      </c>
      <c r="AB10" s="24">
        <v>9</v>
      </c>
      <c r="AC10" s="24">
        <v>16.100000000000001</v>
      </c>
      <c r="AD10" s="24">
        <v>9.9</v>
      </c>
      <c r="AE10" s="24"/>
      <c r="AF10" s="24"/>
      <c r="AG10" s="27">
        <f t="shared" si="1"/>
        <v>87.700000000000017</v>
      </c>
    </row>
    <row r="11" spans="1:33" x14ac:dyDescent="0.25">
      <c r="A11" s="22" t="s">
        <v>19</v>
      </c>
      <c r="B11" s="24">
        <v>26.9</v>
      </c>
      <c r="C11" s="24">
        <v>19.7</v>
      </c>
      <c r="D11" s="24"/>
      <c r="E11" s="24">
        <v>29.9</v>
      </c>
      <c r="F11" s="24">
        <v>42.8</v>
      </c>
      <c r="G11" s="24">
        <v>25.1</v>
      </c>
      <c r="H11" s="24">
        <v>27.5</v>
      </c>
      <c r="I11" s="24">
        <v>12.7</v>
      </c>
      <c r="J11" s="24">
        <v>32.299999999999997</v>
      </c>
      <c r="K11" s="24"/>
      <c r="L11" s="27">
        <f t="shared" si="0"/>
        <v>216.89999999999998</v>
      </c>
      <c r="M11" s="21"/>
      <c r="N11" s="30">
        <v>45376</v>
      </c>
      <c r="O11" s="20">
        <v>161</v>
      </c>
      <c r="P11" s="20">
        <v>55</v>
      </c>
      <c r="V11" s="22" t="s">
        <v>49</v>
      </c>
      <c r="W11" s="24">
        <v>13.1</v>
      </c>
      <c r="X11" s="24"/>
      <c r="Y11" s="24"/>
      <c r="Z11" s="24">
        <v>12.6</v>
      </c>
      <c r="AA11" s="24">
        <v>17.100000000000001</v>
      </c>
      <c r="AB11" s="24">
        <v>7.1</v>
      </c>
      <c r="AC11" s="24">
        <v>14.8</v>
      </c>
      <c r="AD11" s="24">
        <v>9</v>
      </c>
      <c r="AE11" s="24"/>
      <c r="AF11" s="24"/>
      <c r="AG11" s="27">
        <f t="shared" si="1"/>
        <v>73.7</v>
      </c>
    </row>
    <row r="12" spans="1:33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>
        <f t="shared" si="0"/>
        <v>0</v>
      </c>
      <c r="M12" s="21"/>
      <c r="N12" s="30">
        <v>45378</v>
      </c>
      <c r="O12" s="20">
        <v>70</v>
      </c>
      <c r="P12" s="20">
        <v>28</v>
      </c>
      <c r="V12" s="22" t="s">
        <v>21</v>
      </c>
      <c r="W12" s="24">
        <v>9</v>
      </c>
      <c r="X12" s="24"/>
      <c r="Y12" s="24"/>
      <c r="Z12" s="24">
        <v>8.9</v>
      </c>
      <c r="AA12" s="24">
        <v>14.8</v>
      </c>
      <c r="AB12" s="24">
        <v>4.3</v>
      </c>
      <c r="AC12" s="24">
        <v>9</v>
      </c>
      <c r="AD12" s="24">
        <v>4.7</v>
      </c>
      <c r="AE12" s="24"/>
      <c r="AF12" s="24"/>
      <c r="AG12" s="27">
        <f t="shared" si="1"/>
        <v>50.7</v>
      </c>
    </row>
    <row r="13" spans="1:33" x14ac:dyDescent="0.25">
      <c r="A13" s="22" t="s">
        <v>34</v>
      </c>
      <c r="B13" s="24">
        <v>12.2</v>
      </c>
      <c r="C13" s="24">
        <v>12.3</v>
      </c>
      <c r="D13" s="24"/>
      <c r="E13" s="24">
        <v>17.899999999999999</v>
      </c>
      <c r="F13" s="24">
        <v>19</v>
      </c>
      <c r="G13" s="24">
        <v>12.7</v>
      </c>
      <c r="H13" s="24">
        <v>41.6</v>
      </c>
      <c r="I13" s="24">
        <v>16.8</v>
      </c>
      <c r="J13" s="24">
        <v>18.3</v>
      </c>
      <c r="K13" s="24"/>
      <c r="L13" s="27">
        <f t="shared" si="0"/>
        <v>150.80000000000001</v>
      </c>
      <c r="M13" s="21"/>
      <c r="N13" s="37" t="s">
        <v>71</v>
      </c>
      <c r="O13" s="20">
        <v>45.7</v>
      </c>
      <c r="P13" s="20"/>
      <c r="V13" s="22" t="s">
        <v>11</v>
      </c>
      <c r="W13" s="24">
        <v>28.9</v>
      </c>
      <c r="X13" s="24"/>
      <c r="Y13" s="24"/>
      <c r="Z13" s="24">
        <v>31.7</v>
      </c>
      <c r="AA13" s="24">
        <v>34.299999999999997</v>
      </c>
      <c r="AB13" s="24">
        <v>14.6</v>
      </c>
      <c r="AC13" s="24">
        <v>29.1</v>
      </c>
      <c r="AD13" s="24"/>
      <c r="AE13" s="24"/>
      <c r="AF13" s="24"/>
      <c r="AG13" s="27">
        <f t="shared" si="1"/>
        <v>138.6</v>
      </c>
    </row>
    <row r="14" spans="1:33" x14ac:dyDescent="0.25">
      <c r="A14" s="22" t="s">
        <v>22</v>
      </c>
      <c r="B14" s="24"/>
      <c r="C14" s="24"/>
      <c r="D14" s="24"/>
      <c r="E14" s="24"/>
      <c r="F14" s="24">
        <v>0.7</v>
      </c>
      <c r="G14" s="24"/>
      <c r="H14" s="24"/>
      <c r="I14" s="24"/>
      <c r="J14" s="24"/>
      <c r="K14" s="24"/>
      <c r="L14" s="27">
        <f t="shared" si="0"/>
        <v>0.7</v>
      </c>
      <c r="M14" s="21"/>
      <c r="N14" s="30"/>
      <c r="O14" s="20"/>
      <c r="P14" s="20"/>
      <c r="V14" s="22" t="s">
        <v>34</v>
      </c>
      <c r="W14" s="24">
        <v>56.3</v>
      </c>
      <c r="X14" s="24"/>
      <c r="Y14" s="24"/>
      <c r="Z14" s="24">
        <v>56.8</v>
      </c>
      <c r="AA14" s="24">
        <v>62</v>
      </c>
      <c r="AB14" s="24">
        <v>27.1</v>
      </c>
      <c r="AC14" s="24">
        <v>42.7</v>
      </c>
      <c r="AD14" s="24">
        <v>29.6</v>
      </c>
      <c r="AE14" s="24"/>
      <c r="AF14" s="24"/>
      <c r="AG14" s="27">
        <f t="shared" si="1"/>
        <v>274.5</v>
      </c>
    </row>
    <row r="15" spans="1:33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/>
      <c r="O15" s="20"/>
      <c r="P15" s="20"/>
      <c r="V15" s="31"/>
      <c r="W15" s="25">
        <v>11</v>
      </c>
      <c r="X15" s="25">
        <v>12</v>
      </c>
      <c r="Y15" s="25">
        <v>13</v>
      </c>
      <c r="Z15" s="25">
        <v>14</v>
      </c>
      <c r="AA15" s="25">
        <v>15</v>
      </c>
      <c r="AB15" s="25">
        <v>16</v>
      </c>
      <c r="AC15" s="25">
        <v>17</v>
      </c>
      <c r="AD15" s="25">
        <v>18</v>
      </c>
      <c r="AE15" s="25">
        <v>19</v>
      </c>
      <c r="AF15" s="25">
        <v>20</v>
      </c>
    </row>
    <row r="16" spans="1:33" x14ac:dyDescent="0.25">
      <c r="A16" s="22" t="s">
        <v>7</v>
      </c>
      <c r="B16" s="24">
        <v>140.6</v>
      </c>
      <c r="C16" s="24">
        <v>58.2</v>
      </c>
      <c r="D16" s="24"/>
      <c r="E16" s="24">
        <v>126.1</v>
      </c>
      <c r="F16" s="24">
        <v>128.1</v>
      </c>
      <c r="G16" s="24"/>
      <c r="H16" s="24"/>
      <c r="I16" s="24"/>
      <c r="J16" s="24">
        <v>123</v>
      </c>
      <c r="K16" s="24"/>
      <c r="L16" s="27">
        <f t="shared" ref="L16:L28" si="2">SUM(B16:K16)</f>
        <v>576</v>
      </c>
      <c r="N16" s="20"/>
      <c r="O16" s="20"/>
      <c r="P16" s="20"/>
      <c r="V16" s="22" t="s">
        <v>40</v>
      </c>
      <c r="W16" s="24"/>
      <c r="X16" s="24"/>
      <c r="Y16" s="24"/>
      <c r="Z16" s="24">
        <v>48.6</v>
      </c>
      <c r="AA16" s="24"/>
      <c r="AB16" s="24"/>
      <c r="AC16" s="24"/>
      <c r="AD16" s="24"/>
      <c r="AE16" s="24">
        <v>36.799999999999997</v>
      </c>
      <c r="AF16" s="24"/>
      <c r="AG16" s="27">
        <f t="shared" ref="AG16:AG21" si="3">SUM(W16:AF16)</f>
        <v>85.4</v>
      </c>
    </row>
    <row r="17" spans="1:33" ht="21" x14ac:dyDescent="0.35">
      <c r="A17" s="22" t="s">
        <v>8</v>
      </c>
      <c r="B17" s="24">
        <v>47.5</v>
      </c>
      <c r="C17" s="24">
        <v>36.299999999999997</v>
      </c>
      <c r="D17" s="24"/>
      <c r="E17" s="24">
        <v>59.7</v>
      </c>
      <c r="F17" s="24">
        <v>66.7</v>
      </c>
      <c r="G17" s="24"/>
      <c r="H17" s="24"/>
      <c r="I17" s="24"/>
      <c r="J17" s="24">
        <v>44.9</v>
      </c>
      <c r="K17" s="24"/>
      <c r="L17" s="27">
        <f t="shared" si="2"/>
        <v>255.1</v>
      </c>
      <c r="N17" s="20"/>
      <c r="O17" s="28">
        <f>SUM(O4:O15)</f>
        <v>1598.1</v>
      </c>
      <c r="P17" s="28">
        <f>SUM(P4:P15)</f>
        <v>831.92000000000007</v>
      </c>
      <c r="Q17" s="32">
        <f>SUM(O17:P17)</f>
        <v>2430.02</v>
      </c>
      <c r="R17" s="34"/>
      <c r="S17" s="34"/>
      <c r="T17" s="34"/>
      <c r="V17" s="22" t="s">
        <v>41</v>
      </c>
      <c r="W17" s="24"/>
      <c r="X17" s="24"/>
      <c r="Y17" s="24"/>
      <c r="Z17" s="24">
        <v>29.2</v>
      </c>
      <c r="AA17" s="24"/>
      <c r="AB17" s="24"/>
      <c r="AC17" s="24"/>
      <c r="AD17" s="24"/>
      <c r="AE17" s="24">
        <v>22.8</v>
      </c>
      <c r="AF17" s="24"/>
      <c r="AG17" s="27">
        <f t="shared" si="3"/>
        <v>52</v>
      </c>
    </row>
    <row r="18" spans="1:33" x14ac:dyDescent="0.25">
      <c r="A18" s="22" t="s">
        <v>9</v>
      </c>
      <c r="B18" s="24">
        <v>67.900000000000006</v>
      </c>
      <c r="C18" s="24">
        <v>39.1</v>
      </c>
      <c r="D18" s="24"/>
      <c r="E18" s="24">
        <v>62.5</v>
      </c>
      <c r="F18" s="24">
        <v>70.3</v>
      </c>
      <c r="G18" s="24"/>
      <c r="H18" s="24"/>
      <c r="I18" s="24"/>
      <c r="J18" s="24">
        <v>61.7</v>
      </c>
      <c r="K18" s="24"/>
      <c r="L18" s="27">
        <f t="shared" si="2"/>
        <v>301.5</v>
      </c>
      <c r="V18" s="22" t="s">
        <v>42</v>
      </c>
      <c r="W18" s="24"/>
      <c r="X18" s="24"/>
      <c r="Y18" s="24"/>
      <c r="Z18" s="24">
        <v>50.7</v>
      </c>
      <c r="AA18" s="24"/>
      <c r="AB18" s="24"/>
      <c r="AC18" s="24"/>
      <c r="AD18" s="24"/>
      <c r="AE18" s="24">
        <v>35.200000000000003</v>
      </c>
      <c r="AF18" s="24"/>
      <c r="AG18" s="27">
        <f t="shared" si="3"/>
        <v>85.9</v>
      </c>
    </row>
    <row r="19" spans="1:33" x14ac:dyDescent="0.25">
      <c r="A19" s="22" t="s">
        <v>10</v>
      </c>
      <c r="B19" s="24">
        <v>24.8</v>
      </c>
      <c r="C19" s="24">
        <v>12.2</v>
      </c>
      <c r="D19" s="24"/>
      <c r="E19" s="24">
        <v>21.7</v>
      </c>
      <c r="F19" s="24">
        <v>23.1</v>
      </c>
      <c r="G19" s="24"/>
      <c r="H19" s="24"/>
      <c r="I19" s="24"/>
      <c r="J19" s="24">
        <v>18</v>
      </c>
      <c r="K19" s="24"/>
      <c r="L19" s="27">
        <f t="shared" si="2"/>
        <v>99.800000000000011</v>
      </c>
      <c r="N19" s="133" t="s">
        <v>50</v>
      </c>
      <c r="O19" s="133"/>
      <c r="P19" s="133"/>
      <c r="V19" s="22" t="s">
        <v>43</v>
      </c>
      <c r="W19" s="24"/>
      <c r="X19" s="24"/>
      <c r="Y19" s="24"/>
      <c r="Z19" s="24">
        <v>27.3</v>
      </c>
      <c r="AA19" s="24"/>
      <c r="AB19" s="24"/>
      <c r="AC19" s="24"/>
      <c r="AD19" s="24"/>
      <c r="AE19" s="24">
        <v>20.5</v>
      </c>
      <c r="AF19" s="24"/>
      <c r="AG19" s="27">
        <f t="shared" si="3"/>
        <v>47.8</v>
      </c>
    </row>
    <row r="20" spans="1:33" x14ac:dyDescent="0.25">
      <c r="A20" s="22" t="s">
        <v>11</v>
      </c>
      <c r="B20" s="24">
        <v>37.700000000000003</v>
      </c>
      <c r="C20" s="24">
        <v>18.8</v>
      </c>
      <c r="D20" s="24"/>
      <c r="E20" s="24">
        <v>30.7</v>
      </c>
      <c r="F20" s="24">
        <v>38.299999999999997</v>
      </c>
      <c r="G20" s="24"/>
      <c r="H20" s="24"/>
      <c r="I20" s="24"/>
      <c r="J20" s="24">
        <v>29.1</v>
      </c>
      <c r="K20" s="24"/>
      <c r="L20" s="27">
        <f t="shared" si="2"/>
        <v>154.6</v>
      </c>
      <c r="N20" s="133"/>
      <c r="O20" s="133"/>
      <c r="P20" s="133"/>
      <c r="V20" s="22" t="s">
        <v>44</v>
      </c>
      <c r="W20" s="24"/>
      <c r="X20" s="24"/>
      <c r="Y20" s="24"/>
      <c r="Z20" s="24">
        <v>13.6</v>
      </c>
      <c r="AA20" s="24"/>
      <c r="AB20" s="24"/>
      <c r="AC20" s="24"/>
      <c r="AD20" s="24"/>
      <c r="AE20" s="24">
        <v>23.9</v>
      </c>
      <c r="AF20" s="24"/>
      <c r="AG20" s="27">
        <f t="shared" si="3"/>
        <v>37.5</v>
      </c>
    </row>
    <row r="21" spans="1:33" x14ac:dyDescent="0.25">
      <c r="A21" s="22" t="s">
        <v>12</v>
      </c>
      <c r="B21" s="24">
        <v>118.8</v>
      </c>
      <c r="C21" s="24">
        <v>82.6</v>
      </c>
      <c r="D21" s="24"/>
      <c r="E21" s="24">
        <v>33.799999999999997</v>
      </c>
      <c r="F21" s="24">
        <v>58.4</v>
      </c>
      <c r="G21" s="24"/>
      <c r="H21" s="24"/>
      <c r="I21" s="24"/>
      <c r="J21" s="24">
        <v>100.7</v>
      </c>
      <c r="K21" s="24"/>
      <c r="L21" s="27">
        <f t="shared" si="2"/>
        <v>394.29999999999995</v>
      </c>
      <c r="N21" s="20">
        <v>145</v>
      </c>
      <c r="O21" s="35" t="s">
        <v>51</v>
      </c>
      <c r="P21" s="20">
        <v>28.9</v>
      </c>
      <c r="Q21" s="20">
        <v>38.4</v>
      </c>
      <c r="R21" s="20">
        <v>58.6</v>
      </c>
      <c r="S21" s="20"/>
      <c r="T21" s="20"/>
      <c r="V21" s="22" t="s">
        <v>45</v>
      </c>
      <c r="W21" s="24"/>
      <c r="X21" s="24"/>
      <c r="Y21" s="24"/>
      <c r="Z21" s="24">
        <v>29.1</v>
      </c>
      <c r="AA21" s="24"/>
      <c r="AB21" s="24"/>
      <c r="AC21" s="24"/>
      <c r="AD21" s="24"/>
      <c r="AE21" s="24">
        <v>11.6</v>
      </c>
      <c r="AF21" s="24"/>
      <c r="AG21" s="27">
        <f t="shared" si="3"/>
        <v>40.700000000000003</v>
      </c>
    </row>
    <row r="22" spans="1:33" x14ac:dyDescent="0.25">
      <c r="A22" s="22" t="s">
        <v>13</v>
      </c>
      <c r="B22" s="24">
        <v>90.4</v>
      </c>
      <c r="C22" s="24">
        <v>45.4</v>
      </c>
      <c r="D22" s="24"/>
      <c r="E22" s="24">
        <v>70.7</v>
      </c>
      <c r="F22" s="24">
        <v>91.4</v>
      </c>
      <c r="G22" s="24"/>
      <c r="H22" s="24"/>
      <c r="I22" s="24"/>
      <c r="J22" s="24">
        <v>72</v>
      </c>
      <c r="K22" s="24"/>
      <c r="L22" s="27">
        <f t="shared" si="2"/>
        <v>369.9</v>
      </c>
      <c r="N22" s="20"/>
      <c r="O22" s="35" t="s">
        <v>52</v>
      </c>
      <c r="P22" s="20">
        <v>-58.2</v>
      </c>
      <c r="Q22" s="20">
        <v>-59.8</v>
      </c>
      <c r="R22" s="20">
        <v>-24.9</v>
      </c>
      <c r="S22" s="20"/>
      <c r="T22" s="20"/>
      <c r="V22" s="22" t="s">
        <v>46</v>
      </c>
      <c r="W22" s="24"/>
      <c r="X22" s="24"/>
      <c r="Y22" s="24"/>
      <c r="Z22" s="24">
        <v>11.7</v>
      </c>
      <c r="AA22" s="24"/>
      <c r="AB22" s="24"/>
      <c r="AC22" s="24"/>
      <c r="AD22" s="24"/>
      <c r="AE22" s="24">
        <v>9.9</v>
      </c>
      <c r="AF22" s="24"/>
      <c r="AG22" s="27">
        <f t="shared" ref="AG22:AG28" si="4">SUM(W22:AF22)</f>
        <v>21.6</v>
      </c>
    </row>
    <row r="23" spans="1:33" x14ac:dyDescent="0.25">
      <c r="A23" s="22" t="s">
        <v>14</v>
      </c>
      <c r="B23" s="24">
        <v>106.7</v>
      </c>
      <c r="C23" s="24">
        <v>49.6</v>
      </c>
      <c r="D23" s="24"/>
      <c r="E23" s="24">
        <v>78.900000000000006</v>
      </c>
      <c r="F23" s="24">
        <v>105.8</v>
      </c>
      <c r="G23" s="24"/>
      <c r="H23" s="24"/>
      <c r="I23" s="24"/>
      <c r="J23" s="24">
        <v>84</v>
      </c>
      <c r="K23" s="24"/>
      <c r="L23" s="27">
        <f t="shared" si="2"/>
        <v>425</v>
      </c>
      <c r="N23" s="20"/>
      <c r="O23" s="35" t="s">
        <v>53</v>
      </c>
      <c r="P23" s="20">
        <v>-6.9</v>
      </c>
      <c r="Q23" s="20"/>
      <c r="R23" s="20"/>
      <c r="S23" s="20"/>
      <c r="T23" s="20"/>
      <c r="V23" s="22" t="s">
        <v>47</v>
      </c>
      <c r="W23" s="24"/>
      <c r="X23" s="24"/>
      <c r="Y23" s="24"/>
      <c r="Z23" s="24">
        <v>10.1</v>
      </c>
      <c r="AA23" s="24"/>
      <c r="AB23" s="24"/>
      <c r="AC23" s="24"/>
      <c r="AD23" s="24"/>
      <c r="AE23" s="24">
        <v>6.4</v>
      </c>
      <c r="AF23" s="24"/>
      <c r="AG23" s="27">
        <f t="shared" si="4"/>
        <v>16.5</v>
      </c>
    </row>
    <row r="24" spans="1:33" x14ac:dyDescent="0.25">
      <c r="A24" s="22" t="s">
        <v>15</v>
      </c>
      <c r="B24" s="24">
        <v>14.6</v>
      </c>
      <c r="C24" s="24">
        <v>8.3000000000000007</v>
      </c>
      <c r="D24" s="24"/>
      <c r="E24" s="24">
        <v>13.6</v>
      </c>
      <c r="F24" s="24">
        <v>15.6</v>
      </c>
      <c r="G24" s="24"/>
      <c r="H24" s="24"/>
      <c r="I24" s="24"/>
      <c r="J24" s="24">
        <v>13</v>
      </c>
      <c r="K24" s="24"/>
      <c r="L24" s="27">
        <f t="shared" si="2"/>
        <v>65.099999999999994</v>
      </c>
      <c r="N24" s="20">
        <v>74</v>
      </c>
      <c r="O24" s="35" t="s">
        <v>54</v>
      </c>
      <c r="P24" s="20">
        <v>-3.3</v>
      </c>
      <c r="Q24" s="20"/>
      <c r="R24" s="20"/>
      <c r="S24" s="20"/>
      <c r="T24" s="20"/>
      <c r="V24" s="22" t="s">
        <v>48</v>
      </c>
      <c r="W24" s="24"/>
      <c r="X24" s="24"/>
      <c r="Y24" s="24"/>
      <c r="Z24" s="24">
        <v>14</v>
      </c>
      <c r="AA24" s="24"/>
      <c r="AB24" s="24"/>
      <c r="AC24" s="24"/>
      <c r="AD24" s="24"/>
      <c r="AE24" s="24">
        <v>10.5</v>
      </c>
      <c r="AF24" s="24"/>
      <c r="AG24" s="27">
        <f t="shared" si="4"/>
        <v>24.5</v>
      </c>
    </row>
    <row r="25" spans="1:33" x14ac:dyDescent="0.25">
      <c r="A25" s="22" t="s">
        <v>19</v>
      </c>
      <c r="B25" s="24">
        <v>30.7</v>
      </c>
      <c r="C25" s="24">
        <v>20.5</v>
      </c>
      <c r="D25" s="24"/>
      <c r="E25" s="24">
        <v>8.1999999999999993</v>
      </c>
      <c r="F25" s="24">
        <v>9.1</v>
      </c>
      <c r="G25" s="24"/>
      <c r="H25" s="24"/>
      <c r="I25" s="24"/>
      <c r="J25" s="24">
        <v>23.9</v>
      </c>
      <c r="K25" s="24"/>
      <c r="L25" s="27">
        <f t="shared" si="2"/>
        <v>92.4</v>
      </c>
      <c r="N25" s="20">
        <v>130</v>
      </c>
      <c r="O25" s="35" t="s">
        <v>55</v>
      </c>
      <c r="P25" s="20">
        <v>-9.3000000000000007</v>
      </c>
      <c r="Q25" s="20">
        <v>9.1999999999999993</v>
      </c>
      <c r="R25" s="20">
        <v>-13.6</v>
      </c>
      <c r="S25" s="20"/>
      <c r="T25" s="20"/>
      <c r="V25" s="22" t="s">
        <v>49</v>
      </c>
      <c r="W25" s="24"/>
      <c r="X25" s="24"/>
      <c r="Y25" s="24"/>
      <c r="Z25" s="24"/>
      <c r="AA25" s="24"/>
      <c r="AB25" s="24"/>
      <c r="AC25" s="24"/>
      <c r="AD25" s="24"/>
      <c r="AE25" s="24">
        <v>8.1</v>
      </c>
      <c r="AF25" s="24"/>
      <c r="AG25" s="27">
        <f t="shared" si="4"/>
        <v>8.1</v>
      </c>
    </row>
    <row r="26" spans="1:33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7">
        <f t="shared" si="2"/>
        <v>0</v>
      </c>
      <c r="N26" s="20">
        <v>115</v>
      </c>
      <c r="O26" s="35" t="s">
        <v>56</v>
      </c>
      <c r="P26" s="20">
        <v>-20.8</v>
      </c>
      <c r="Q26" s="20">
        <v>-38.4</v>
      </c>
      <c r="R26" s="20">
        <v>-18.899999999999999</v>
      </c>
      <c r="S26" s="20">
        <v>-10</v>
      </c>
      <c r="T26" s="20"/>
      <c r="V26" s="22" t="s">
        <v>21</v>
      </c>
      <c r="W26" s="24"/>
      <c r="X26" s="24"/>
      <c r="Y26" s="24"/>
      <c r="Z26" s="24">
        <v>6.1</v>
      </c>
      <c r="AA26" s="24"/>
      <c r="AB26" s="24"/>
      <c r="AC26" s="24"/>
      <c r="AD26" s="24"/>
      <c r="AE26" s="24">
        <v>5.6</v>
      </c>
      <c r="AF26" s="24"/>
      <c r="AG26" s="27">
        <f t="shared" si="4"/>
        <v>11.7</v>
      </c>
    </row>
    <row r="27" spans="1:33" x14ac:dyDescent="0.25">
      <c r="A27" s="22" t="s">
        <v>34</v>
      </c>
      <c r="B27" s="24">
        <v>20</v>
      </c>
      <c r="C27" s="24">
        <v>14.5</v>
      </c>
      <c r="D27" s="24"/>
      <c r="E27" s="24">
        <v>16.3</v>
      </c>
      <c r="F27" s="24">
        <v>22.1</v>
      </c>
      <c r="G27" s="24"/>
      <c r="H27" s="24"/>
      <c r="I27" s="24"/>
      <c r="J27" s="24">
        <v>16.5</v>
      </c>
      <c r="K27" s="24"/>
      <c r="L27" s="27">
        <f t="shared" si="2"/>
        <v>89.4</v>
      </c>
      <c r="N27" s="20">
        <v>406</v>
      </c>
      <c r="O27" s="35" t="s">
        <v>57</v>
      </c>
      <c r="P27" s="20">
        <v>20.8</v>
      </c>
      <c r="Q27" s="20">
        <v>10</v>
      </c>
      <c r="R27" s="20"/>
      <c r="S27" s="20"/>
      <c r="T27" s="20"/>
      <c r="V27" s="22" t="s">
        <v>11</v>
      </c>
      <c r="W27" s="24"/>
      <c r="X27" s="24"/>
      <c r="Y27" s="24"/>
      <c r="Z27" s="24">
        <v>25.1</v>
      </c>
      <c r="AA27" s="24"/>
      <c r="AB27" s="24"/>
      <c r="AC27" s="24"/>
      <c r="AD27" s="24"/>
      <c r="AE27" s="24">
        <v>20.100000000000001</v>
      </c>
      <c r="AF27" s="24"/>
      <c r="AG27" s="27">
        <f t="shared" si="4"/>
        <v>45.2</v>
      </c>
    </row>
    <row r="28" spans="1:33" x14ac:dyDescent="0.25">
      <c r="A28" s="22" t="s">
        <v>22</v>
      </c>
      <c r="B28" s="24">
        <v>0.7</v>
      </c>
      <c r="C28" s="24"/>
      <c r="D28" s="24"/>
      <c r="E28" s="24"/>
      <c r="F28" s="24"/>
      <c r="G28" s="24"/>
      <c r="H28" s="24"/>
      <c r="I28" s="24"/>
      <c r="J28" s="24"/>
      <c r="K28" s="24"/>
      <c r="L28" s="27">
        <f t="shared" si="2"/>
        <v>0.7</v>
      </c>
      <c r="N28" s="20">
        <v>177</v>
      </c>
      <c r="O28" s="35" t="s">
        <v>58</v>
      </c>
      <c r="P28" s="20">
        <v>-1.4</v>
      </c>
      <c r="Q28" s="20"/>
      <c r="R28" s="20"/>
      <c r="S28" s="20"/>
      <c r="T28" s="20"/>
      <c r="V28" s="22" t="s">
        <v>34</v>
      </c>
      <c r="W28" s="24"/>
      <c r="X28" s="24"/>
      <c r="Y28" s="24"/>
      <c r="Z28" s="24">
        <v>48.9</v>
      </c>
      <c r="AA28" s="24"/>
      <c r="AB28" s="24"/>
      <c r="AC28" s="24"/>
      <c r="AD28" s="24"/>
      <c r="AE28" s="24">
        <v>42.4</v>
      </c>
      <c r="AF28" s="24"/>
      <c r="AG28" s="27">
        <f t="shared" si="4"/>
        <v>91.3</v>
      </c>
    </row>
    <row r="29" spans="1:33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N29" s="20">
        <v>129</v>
      </c>
      <c r="O29" s="35" t="s">
        <v>59</v>
      </c>
      <c r="P29" s="20">
        <v>-64.099999999999994</v>
      </c>
      <c r="Q29" s="20">
        <v>-64.900000000000006</v>
      </c>
      <c r="R29" s="20"/>
      <c r="S29" s="20"/>
      <c r="T29" s="20"/>
      <c r="V29" s="31"/>
      <c r="W29" s="25">
        <v>21</v>
      </c>
      <c r="X29" s="25">
        <v>22</v>
      </c>
      <c r="Y29" s="25">
        <v>23</v>
      </c>
      <c r="Z29" s="25">
        <v>24</v>
      </c>
      <c r="AA29" s="25">
        <v>25</v>
      </c>
      <c r="AB29" s="25">
        <v>26</v>
      </c>
      <c r="AC29" s="25">
        <v>27</v>
      </c>
      <c r="AD29" s="25">
        <v>28</v>
      </c>
      <c r="AE29" s="25">
        <v>29</v>
      </c>
      <c r="AF29" s="25">
        <v>30</v>
      </c>
    </row>
    <row r="30" spans="1:33" x14ac:dyDescent="0.25">
      <c r="A30" s="22" t="s">
        <v>7</v>
      </c>
      <c r="B30" s="24">
        <v>72</v>
      </c>
      <c r="C30" s="24">
        <v>102.3</v>
      </c>
      <c r="D30" s="24">
        <v>102.2</v>
      </c>
      <c r="E30" s="24"/>
      <c r="F30" s="24">
        <v>90.7</v>
      </c>
      <c r="G30" s="24"/>
      <c r="H30" s="24">
        <v>67.5</v>
      </c>
      <c r="I30" s="24">
        <v>159.19999999999999</v>
      </c>
      <c r="J30" s="24"/>
      <c r="K30" s="24">
        <v>154</v>
      </c>
      <c r="L30" s="24"/>
      <c r="M30" s="27">
        <f>SUM(B30:L30)</f>
        <v>747.9</v>
      </c>
      <c r="N30" s="20">
        <v>394</v>
      </c>
      <c r="O30" s="35" t="s">
        <v>60</v>
      </c>
      <c r="P30" s="20">
        <v>-12.8</v>
      </c>
      <c r="Q30" s="20"/>
      <c r="R30" s="20"/>
      <c r="S30" s="20"/>
      <c r="T30" s="20"/>
      <c r="V30" s="22" t="s">
        <v>40</v>
      </c>
      <c r="W30" s="24">
        <v>27.6</v>
      </c>
      <c r="X30" s="24"/>
      <c r="Y30" s="24"/>
      <c r="Z30" s="24"/>
      <c r="AA30" s="24"/>
      <c r="AB30" s="24"/>
      <c r="AC30" s="24"/>
      <c r="AD30" s="24"/>
      <c r="AE30" s="24"/>
      <c r="AF30" s="24"/>
      <c r="AG30" s="27">
        <f t="shared" ref="AG30:AG35" si="5">SUM(W30:AF30)</f>
        <v>27.6</v>
      </c>
    </row>
    <row r="31" spans="1:33" x14ac:dyDescent="0.25">
      <c r="A31" s="22" t="s">
        <v>8</v>
      </c>
      <c r="B31" s="24">
        <v>39.9</v>
      </c>
      <c r="C31" s="24">
        <v>45.3</v>
      </c>
      <c r="D31" s="24">
        <v>48.9</v>
      </c>
      <c r="E31" s="24"/>
      <c r="F31" s="24">
        <v>41.3</v>
      </c>
      <c r="G31" s="24"/>
      <c r="H31" s="24">
        <v>38</v>
      </c>
      <c r="I31" s="24">
        <v>56.1</v>
      </c>
      <c r="J31" s="24"/>
      <c r="K31" s="24">
        <v>63.1</v>
      </c>
      <c r="L31" s="24"/>
      <c r="M31" s="27">
        <f>SUM(B31:L31)</f>
        <v>332.6</v>
      </c>
      <c r="N31" s="20">
        <v>255</v>
      </c>
      <c r="O31" s="35" t="s">
        <v>61</v>
      </c>
      <c r="P31" s="20">
        <v>-2.8</v>
      </c>
      <c r="Q31" s="20"/>
      <c r="R31" s="20"/>
      <c r="S31" s="20"/>
      <c r="T31" s="20"/>
      <c r="V31" s="22" t="s">
        <v>41</v>
      </c>
      <c r="W31" s="24">
        <v>17.100000000000001</v>
      </c>
      <c r="X31" s="24"/>
      <c r="Y31" s="24"/>
      <c r="Z31" s="24"/>
      <c r="AA31" s="24"/>
      <c r="AB31" s="24"/>
      <c r="AC31" s="24"/>
      <c r="AD31" s="24"/>
      <c r="AE31" s="24"/>
      <c r="AF31" s="24"/>
      <c r="AG31" s="27">
        <f t="shared" si="5"/>
        <v>17.100000000000001</v>
      </c>
    </row>
    <row r="32" spans="1:33" x14ac:dyDescent="0.25">
      <c r="A32" s="22" t="s">
        <v>9</v>
      </c>
      <c r="B32" s="24">
        <v>41.2</v>
      </c>
      <c r="C32" s="24">
        <v>54.8</v>
      </c>
      <c r="D32" s="24">
        <v>60.5</v>
      </c>
      <c r="E32" s="24"/>
      <c r="F32" s="24">
        <v>45.1</v>
      </c>
      <c r="G32" s="24"/>
      <c r="H32" s="24">
        <v>39.799999999999997</v>
      </c>
      <c r="I32" s="24">
        <v>78.099999999999994</v>
      </c>
      <c r="J32" s="24"/>
      <c r="K32" s="24">
        <v>83.9</v>
      </c>
      <c r="L32" s="24"/>
      <c r="M32" s="27">
        <f t="shared" ref="M32:M42" si="6">SUM(B32:L32)</f>
        <v>403.4</v>
      </c>
      <c r="N32" s="20"/>
      <c r="O32" s="35" t="s">
        <v>62</v>
      </c>
      <c r="P32" s="20">
        <v>300.5</v>
      </c>
      <c r="Q32" s="20">
        <v>103.4</v>
      </c>
      <c r="R32" s="20"/>
      <c r="S32" s="20"/>
      <c r="T32" s="20"/>
      <c r="V32" s="22" t="s">
        <v>42</v>
      </c>
      <c r="W32" s="24">
        <v>26.4</v>
      </c>
      <c r="X32" s="24"/>
      <c r="Y32" s="24"/>
      <c r="Z32" s="24"/>
      <c r="AA32" s="24"/>
      <c r="AB32" s="24"/>
      <c r="AC32" s="24"/>
      <c r="AD32" s="24"/>
      <c r="AE32" s="24"/>
      <c r="AF32" s="24"/>
      <c r="AG32" s="27">
        <f t="shared" si="5"/>
        <v>26.4</v>
      </c>
    </row>
    <row r="33" spans="1:33" x14ac:dyDescent="0.25">
      <c r="A33" s="22" t="s">
        <v>10</v>
      </c>
      <c r="B33" s="24">
        <v>9.6</v>
      </c>
      <c r="C33" s="24">
        <v>19.7</v>
      </c>
      <c r="D33" s="24">
        <v>20.3</v>
      </c>
      <c r="E33" s="24"/>
      <c r="F33" s="24">
        <v>16.3</v>
      </c>
      <c r="G33" s="24"/>
      <c r="H33" s="24">
        <v>13.3</v>
      </c>
      <c r="I33" s="24">
        <v>23.2</v>
      </c>
      <c r="J33" s="24"/>
      <c r="K33" s="24">
        <v>26.6</v>
      </c>
      <c r="L33" s="24"/>
      <c r="M33" s="27">
        <f t="shared" si="6"/>
        <v>129</v>
      </c>
      <c r="N33" s="20"/>
      <c r="O33" s="35" t="s">
        <v>63</v>
      </c>
      <c r="P33" s="20">
        <v>18.899999999999999</v>
      </c>
      <c r="Q33" s="20"/>
      <c r="R33" s="20"/>
      <c r="S33" s="20"/>
      <c r="T33" s="20"/>
      <c r="V33" s="22" t="s">
        <v>43</v>
      </c>
      <c r="W33" s="24">
        <v>15.1</v>
      </c>
      <c r="X33" s="24"/>
      <c r="Y33" s="24"/>
      <c r="Z33" s="24"/>
      <c r="AA33" s="24"/>
      <c r="AB33" s="24"/>
      <c r="AC33" s="24"/>
      <c r="AD33" s="24"/>
      <c r="AE33" s="24"/>
      <c r="AF33" s="24"/>
      <c r="AG33" s="27">
        <f t="shared" si="5"/>
        <v>15.1</v>
      </c>
    </row>
    <row r="34" spans="1:33" x14ac:dyDescent="0.25">
      <c r="A34" s="22" t="s">
        <v>11</v>
      </c>
      <c r="B34" s="24">
        <v>19.5</v>
      </c>
      <c r="C34" s="24">
        <v>29.5</v>
      </c>
      <c r="D34" s="24">
        <v>33.1</v>
      </c>
      <c r="E34" s="24"/>
      <c r="F34" s="24">
        <v>23.5</v>
      </c>
      <c r="G34" s="24"/>
      <c r="H34" s="24">
        <v>21.4</v>
      </c>
      <c r="I34" s="24">
        <v>37.799999999999997</v>
      </c>
      <c r="J34" s="24"/>
      <c r="K34" s="24">
        <v>41.9</v>
      </c>
      <c r="L34" s="24"/>
      <c r="M34" s="27">
        <f t="shared" si="6"/>
        <v>206.70000000000002</v>
      </c>
      <c r="V34" s="22" t="s">
        <v>44</v>
      </c>
      <c r="W34" s="24">
        <v>16.8</v>
      </c>
      <c r="X34" s="24"/>
      <c r="Y34" s="24"/>
      <c r="Z34" s="24"/>
      <c r="AA34" s="24"/>
      <c r="AB34" s="24"/>
      <c r="AC34" s="24"/>
      <c r="AD34" s="24"/>
      <c r="AE34" s="24"/>
      <c r="AF34" s="24"/>
      <c r="AG34" s="27">
        <f t="shared" si="5"/>
        <v>16.8</v>
      </c>
    </row>
    <row r="35" spans="1:33" ht="15" customHeight="1" x14ac:dyDescent="0.25">
      <c r="A35" s="22" t="s">
        <v>12</v>
      </c>
      <c r="B35" s="24"/>
      <c r="C35" s="24">
        <v>104.4</v>
      </c>
      <c r="D35" s="24">
        <v>101.4</v>
      </c>
      <c r="E35" s="24"/>
      <c r="F35" s="24">
        <v>68.7</v>
      </c>
      <c r="G35" s="24"/>
      <c r="H35" s="24"/>
      <c r="I35" s="24">
        <v>81.5</v>
      </c>
      <c r="J35" s="24"/>
      <c r="K35" s="24">
        <v>115.5</v>
      </c>
      <c r="L35" s="24"/>
      <c r="M35" s="27">
        <f t="shared" si="6"/>
        <v>471.5</v>
      </c>
      <c r="V35" s="22" t="s">
        <v>45</v>
      </c>
      <c r="W35" s="24">
        <v>8.8000000000000007</v>
      </c>
      <c r="X35" s="24"/>
      <c r="Y35" s="24"/>
      <c r="Z35" s="24"/>
      <c r="AA35" s="24"/>
      <c r="AB35" s="24"/>
      <c r="AC35" s="24"/>
      <c r="AD35" s="24"/>
      <c r="AE35" s="24"/>
      <c r="AF35" s="24"/>
      <c r="AG35" s="27">
        <f t="shared" si="5"/>
        <v>8.8000000000000007</v>
      </c>
    </row>
    <row r="36" spans="1:33" ht="15" customHeight="1" x14ac:dyDescent="0.25">
      <c r="A36" s="22" t="s">
        <v>13</v>
      </c>
      <c r="B36" s="24">
        <v>42</v>
      </c>
      <c r="C36" s="24">
        <v>66.7</v>
      </c>
      <c r="D36" s="24">
        <v>75.099999999999994</v>
      </c>
      <c r="E36" s="24"/>
      <c r="F36" s="24">
        <v>52.5</v>
      </c>
      <c r="G36" s="24"/>
      <c r="H36" s="24">
        <v>49.2</v>
      </c>
      <c r="I36" s="24">
        <v>94.6</v>
      </c>
      <c r="J36" s="24"/>
      <c r="K36" s="24">
        <v>105.6</v>
      </c>
      <c r="L36" s="24"/>
      <c r="M36" s="27">
        <f t="shared" si="6"/>
        <v>485.70000000000005</v>
      </c>
      <c r="V36" s="22" t="s">
        <v>46</v>
      </c>
      <c r="W36" s="24">
        <v>6.6</v>
      </c>
      <c r="X36" s="24"/>
      <c r="Y36" s="24"/>
      <c r="Z36" s="24"/>
      <c r="AA36" s="24"/>
      <c r="AB36" s="24"/>
      <c r="AC36" s="24"/>
      <c r="AD36" s="24"/>
      <c r="AE36" s="24"/>
      <c r="AF36" s="24"/>
      <c r="AG36" s="27">
        <f t="shared" ref="AG36:AG42" si="7">SUM(W36:AF36)</f>
        <v>6.6</v>
      </c>
    </row>
    <row r="37" spans="1:33" x14ac:dyDescent="0.25">
      <c r="A37" s="22" t="s">
        <v>14</v>
      </c>
      <c r="B37" s="24">
        <v>46.9</v>
      </c>
      <c r="C37" s="24">
        <v>75.5</v>
      </c>
      <c r="D37" s="24"/>
      <c r="E37" s="24"/>
      <c r="F37" s="24">
        <v>61.7</v>
      </c>
      <c r="G37" s="24"/>
      <c r="H37" s="24">
        <v>56.6</v>
      </c>
      <c r="I37" s="24">
        <v>113.1</v>
      </c>
      <c r="J37" s="24"/>
      <c r="K37" s="24">
        <v>128</v>
      </c>
      <c r="L37" s="24"/>
      <c r="M37" s="27">
        <f t="shared" si="6"/>
        <v>481.8</v>
      </c>
      <c r="V37" s="22" t="s">
        <v>47</v>
      </c>
      <c r="W37" s="24">
        <v>4.3</v>
      </c>
      <c r="X37" s="24"/>
      <c r="Y37" s="24"/>
      <c r="Z37" s="24"/>
      <c r="AA37" s="24"/>
      <c r="AB37" s="24"/>
      <c r="AC37" s="24"/>
      <c r="AD37" s="24"/>
      <c r="AE37" s="24"/>
      <c r="AF37" s="24"/>
      <c r="AG37" s="27">
        <f t="shared" si="7"/>
        <v>4.3</v>
      </c>
    </row>
    <row r="38" spans="1:33" x14ac:dyDescent="0.25">
      <c r="A38" s="22" t="s">
        <v>15</v>
      </c>
      <c r="B38" s="24">
        <v>8.4</v>
      </c>
      <c r="C38" s="24">
        <v>12.3</v>
      </c>
      <c r="D38" s="24">
        <v>13.4</v>
      </c>
      <c r="E38" s="24"/>
      <c r="F38" s="24">
        <v>11.1</v>
      </c>
      <c r="G38" s="24"/>
      <c r="H38" s="24">
        <v>8.1</v>
      </c>
      <c r="I38" s="24">
        <v>17.100000000000001</v>
      </c>
      <c r="J38" s="24"/>
      <c r="K38" s="24">
        <v>18.3</v>
      </c>
      <c r="L38" s="24"/>
      <c r="M38" s="27">
        <f t="shared" si="6"/>
        <v>88.7</v>
      </c>
      <c r="V38" s="22" t="s">
        <v>48</v>
      </c>
      <c r="W38" s="24">
        <v>6.9</v>
      </c>
      <c r="X38" s="24"/>
      <c r="Y38" s="24"/>
      <c r="Z38" s="24"/>
      <c r="AA38" s="24"/>
      <c r="AB38" s="24"/>
      <c r="AC38" s="24"/>
      <c r="AD38" s="24"/>
      <c r="AE38" s="24"/>
      <c r="AF38" s="24"/>
      <c r="AG38" s="27">
        <f t="shared" si="7"/>
        <v>6.9</v>
      </c>
    </row>
    <row r="39" spans="1:33" x14ac:dyDescent="0.25">
      <c r="A39" s="22" t="s">
        <v>19</v>
      </c>
      <c r="B39" s="24"/>
      <c r="C39" s="24">
        <v>24</v>
      </c>
      <c r="D39" s="24">
        <v>22.3</v>
      </c>
      <c r="E39" s="24"/>
      <c r="F39" s="24">
        <v>15.8</v>
      </c>
      <c r="G39" s="24"/>
      <c r="H39" s="24"/>
      <c r="I39" s="24">
        <v>15.6</v>
      </c>
      <c r="J39" s="24"/>
      <c r="K39" s="24">
        <v>27.6</v>
      </c>
      <c r="L39" s="24"/>
      <c r="M39" s="27">
        <f t="shared" si="6"/>
        <v>105.29999999999998</v>
      </c>
      <c r="V39" s="22" t="s">
        <v>49</v>
      </c>
      <c r="W39" s="24">
        <v>7</v>
      </c>
      <c r="X39" s="24"/>
      <c r="Y39" s="24"/>
      <c r="Z39" s="24"/>
      <c r="AA39" s="24"/>
      <c r="AB39" s="24"/>
      <c r="AC39" s="24"/>
      <c r="AD39" s="24"/>
      <c r="AE39" s="24"/>
      <c r="AF39" s="24"/>
      <c r="AG39" s="27">
        <f t="shared" si="7"/>
        <v>7</v>
      </c>
    </row>
    <row r="40" spans="1:33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V40" s="22" t="s">
        <v>21</v>
      </c>
      <c r="W40" s="24">
        <v>3.9</v>
      </c>
      <c r="X40" s="24"/>
      <c r="Y40" s="24"/>
      <c r="Z40" s="24"/>
      <c r="AA40" s="24"/>
      <c r="AB40" s="24"/>
      <c r="AC40" s="24"/>
      <c r="AD40" s="24"/>
      <c r="AE40" s="24"/>
      <c r="AF40" s="24"/>
      <c r="AG40" s="27">
        <f t="shared" si="7"/>
        <v>3.9</v>
      </c>
    </row>
    <row r="41" spans="1:33" x14ac:dyDescent="0.25">
      <c r="A41" s="22" t="s">
        <v>34</v>
      </c>
      <c r="B41" s="24">
        <v>10.1</v>
      </c>
      <c r="C41" s="24">
        <v>15.2</v>
      </c>
      <c r="D41" s="24">
        <v>19.2</v>
      </c>
      <c r="E41" s="24"/>
      <c r="F41" s="24">
        <v>11.3</v>
      </c>
      <c r="G41" s="24"/>
      <c r="H41" s="24"/>
      <c r="I41" s="24"/>
      <c r="J41" s="24"/>
      <c r="K41" s="24"/>
      <c r="L41" s="24"/>
      <c r="M41" s="27">
        <f t="shared" si="6"/>
        <v>55.8</v>
      </c>
      <c r="V41" s="22" t="s">
        <v>11</v>
      </c>
      <c r="W41" s="24">
        <v>9.8000000000000007</v>
      </c>
      <c r="X41" s="24"/>
      <c r="Y41" s="24"/>
      <c r="Z41" s="24"/>
      <c r="AA41" s="24"/>
      <c r="AB41" s="24"/>
      <c r="AC41" s="24"/>
      <c r="AD41" s="24"/>
      <c r="AE41" s="24"/>
      <c r="AF41" s="24"/>
      <c r="AG41" s="27">
        <f t="shared" si="7"/>
        <v>9.8000000000000007</v>
      </c>
    </row>
    <row r="42" spans="1:33" x14ac:dyDescent="0.25">
      <c r="A42" s="22" t="s">
        <v>22</v>
      </c>
      <c r="B42" s="24"/>
      <c r="C42" s="24"/>
      <c r="D42" s="24"/>
      <c r="E42" s="24"/>
      <c r="F42" s="24"/>
      <c r="G42" s="24"/>
      <c r="H42" s="24">
        <v>11.9</v>
      </c>
      <c r="I42" s="24">
        <v>22.1</v>
      </c>
      <c r="J42" s="24"/>
      <c r="K42" s="24">
        <v>21.9</v>
      </c>
      <c r="L42" s="24"/>
      <c r="M42" s="27">
        <f t="shared" si="6"/>
        <v>55.9</v>
      </c>
      <c r="V42" s="22" t="s">
        <v>34</v>
      </c>
      <c r="W42" s="24">
        <v>31.4</v>
      </c>
      <c r="X42" s="24"/>
      <c r="Y42" s="24"/>
      <c r="Z42" s="24"/>
      <c r="AA42" s="24"/>
      <c r="AB42" s="24"/>
      <c r="AC42" s="24"/>
      <c r="AD42" s="24"/>
      <c r="AE42" s="24"/>
      <c r="AF42" s="24"/>
      <c r="AG42" s="27">
        <f t="shared" si="7"/>
        <v>31.4</v>
      </c>
    </row>
    <row r="45" spans="1:33" ht="15" customHeight="1" x14ac:dyDescent="0.25">
      <c r="A45" s="133" t="s">
        <v>64</v>
      </c>
      <c r="B45" s="133"/>
      <c r="C45" s="133"/>
      <c r="D45" s="133"/>
    </row>
    <row r="46" spans="1:33" ht="15" customHeight="1" x14ac:dyDescent="0.25">
      <c r="A46" s="133"/>
      <c r="B46" s="133"/>
      <c r="C46" s="133"/>
      <c r="D46" s="133"/>
    </row>
    <row r="47" spans="1:33" x14ac:dyDescent="0.25">
      <c r="A47" s="22" t="s">
        <v>7</v>
      </c>
      <c r="B47" s="36">
        <f>L2+L16+M30</f>
        <v>2284.8000000000002</v>
      </c>
      <c r="C47" s="22" t="s">
        <v>40</v>
      </c>
      <c r="D47" s="36">
        <f>AG2+AG16+AG30</f>
        <v>427</v>
      </c>
    </row>
    <row r="48" spans="1:33" x14ac:dyDescent="0.25">
      <c r="A48" s="22" t="s">
        <v>8</v>
      </c>
      <c r="B48" s="36">
        <f>L3+L17+M31</f>
        <v>1072.9000000000001</v>
      </c>
      <c r="C48" s="22" t="s">
        <v>41</v>
      </c>
      <c r="D48" s="36">
        <f t="shared" ref="D48:D59" si="8">AG3+AG17+AG31</f>
        <v>256.89999999999998</v>
      </c>
    </row>
    <row r="49" spans="1:4" x14ac:dyDescent="0.25">
      <c r="A49" s="22" t="s">
        <v>9</v>
      </c>
      <c r="B49" s="36">
        <f t="shared" ref="B49:B59" si="9">L4+L18+M32</f>
        <v>1218.4000000000001</v>
      </c>
      <c r="C49" s="22" t="s">
        <v>42</v>
      </c>
      <c r="D49" s="36">
        <f t="shared" si="8"/>
        <v>411.79999999999995</v>
      </c>
    </row>
    <row r="50" spans="1:4" x14ac:dyDescent="0.25">
      <c r="A50" s="22" t="s">
        <v>10</v>
      </c>
      <c r="B50" s="36">
        <f t="shared" si="9"/>
        <v>404.4</v>
      </c>
      <c r="C50" s="22" t="s">
        <v>43</v>
      </c>
      <c r="D50" s="36">
        <f t="shared" si="8"/>
        <v>244.69999999999996</v>
      </c>
    </row>
    <row r="51" spans="1:4" x14ac:dyDescent="0.25">
      <c r="A51" s="22" t="s">
        <v>11</v>
      </c>
      <c r="B51" s="36">
        <f t="shared" si="9"/>
        <v>613.30000000000007</v>
      </c>
      <c r="C51" s="22" t="s">
        <v>44</v>
      </c>
      <c r="D51" s="36">
        <f t="shared" si="8"/>
        <v>225.70000000000002</v>
      </c>
    </row>
    <row r="52" spans="1:4" x14ac:dyDescent="0.25">
      <c r="A52" s="22" t="s">
        <v>12</v>
      </c>
      <c r="B52" s="36">
        <f t="shared" si="9"/>
        <v>1677.5</v>
      </c>
      <c r="C52" s="22" t="s">
        <v>45</v>
      </c>
      <c r="D52" s="36">
        <f t="shared" si="8"/>
        <v>156.5</v>
      </c>
    </row>
    <row r="53" spans="1:4" x14ac:dyDescent="0.25">
      <c r="A53" s="22" t="s">
        <v>67</v>
      </c>
      <c r="B53" s="36">
        <f t="shared" si="9"/>
        <v>1447.5</v>
      </c>
      <c r="C53" s="22" t="s">
        <v>65</v>
      </c>
      <c r="D53" s="36">
        <f t="shared" si="8"/>
        <v>99.5</v>
      </c>
    </row>
    <row r="54" spans="1:4" x14ac:dyDescent="0.25">
      <c r="A54" s="22" t="s">
        <v>68</v>
      </c>
      <c r="B54" s="36">
        <f t="shared" si="9"/>
        <v>1599.9</v>
      </c>
      <c r="C54" s="22" t="s">
        <v>66</v>
      </c>
      <c r="D54" s="36">
        <f t="shared" si="8"/>
        <v>79.399999999999991</v>
      </c>
    </row>
    <row r="55" spans="1:4" x14ac:dyDescent="0.25">
      <c r="A55" s="22" t="s">
        <v>69</v>
      </c>
      <c r="B55" s="36">
        <f t="shared" si="9"/>
        <v>264.39999999999998</v>
      </c>
      <c r="C55" s="22" t="s">
        <v>48</v>
      </c>
      <c r="D55" s="36">
        <f t="shared" si="8"/>
        <v>119.10000000000002</v>
      </c>
    </row>
    <row r="56" spans="1:4" x14ac:dyDescent="0.25">
      <c r="A56" s="22" t="s">
        <v>70</v>
      </c>
      <c r="B56" s="36">
        <f t="shared" si="9"/>
        <v>414.59999999999991</v>
      </c>
      <c r="C56" s="22" t="s">
        <v>49</v>
      </c>
      <c r="D56" s="36">
        <f t="shared" si="8"/>
        <v>88.8</v>
      </c>
    </row>
    <row r="57" spans="1:4" x14ac:dyDescent="0.25">
      <c r="A57" s="22" t="s">
        <v>21</v>
      </c>
      <c r="B57" s="36">
        <f t="shared" si="9"/>
        <v>0</v>
      </c>
      <c r="C57" s="22" t="s">
        <v>21</v>
      </c>
      <c r="D57" s="36">
        <f t="shared" si="8"/>
        <v>66.300000000000011</v>
      </c>
    </row>
    <row r="58" spans="1:4" x14ac:dyDescent="0.25">
      <c r="A58" s="22" t="s">
        <v>34</v>
      </c>
      <c r="B58" s="36">
        <f t="shared" si="9"/>
        <v>296</v>
      </c>
      <c r="C58" s="22" t="s">
        <v>11</v>
      </c>
      <c r="D58" s="36">
        <f t="shared" si="8"/>
        <v>193.60000000000002</v>
      </c>
    </row>
    <row r="59" spans="1:4" x14ac:dyDescent="0.25">
      <c r="A59" s="22" t="s">
        <v>22</v>
      </c>
      <c r="B59" s="36">
        <f t="shared" si="9"/>
        <v>57.3</v>
      </c>
      <c r="C59" s="22" t="s">
        <v>34</v>
      </c>
      <c r="D59" s="36">
        <f t="shared" si="8"/>
        <v>397.2</v>
      </c>
    </row>
  </sheetData>
  <mergeCells count="3">
    <mergeCell ref="N1:P2"/>
    <mergeCell ref="N19:P20"/>
    <mergeCell ref="A45:D46"/>
  </mergeCells>
  <conditionalFormatting sqref="AA43:AC46 P21:T33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13" workbookViewId="0">
      <selection activeCell="K43" sqref="K4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157.1</v>
      </c>
      <c r="C2" s="24">
        <v>136.19999999999999</v>
      </c>
      <c r="D2" s="24">
        <v>95.2</v>
      </c>
      <c r="E2" s="24">
        <v>162.6</v>
      </c>
      <c r="F2" s="24">
        <v>67.099999999999994</v>
      </c>
      <c r="G2" s="24">
        <v>166.1</v>
      </c>
      <c r="H2" s="24"/>
      <c r="I2" s="24">
        <v>158.4</v>
      </c>
      <c r="J2" s="24">
        <v>134</v>
      </c>
      <c r="K2" s="24">
        <v>85.7</v>
      </c>
      <c r="M2" s="27">
        <f t="shared" ref="M2:M14" si="0">SUM(B2:K2)</f>
        <v>1162.3999999999999</v>
      </c>
      <c r="N2" s="29">
        <f>SUM(M2:M14)</f>
        <v>5672.5099999999993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54.6</v>
      </c>
      <c r="C3" s="24">
        <v>63.2</v>
      </c>
      <c r="D3" s="24">
        <v>62</v>
      </c>
      <c r="E3" s="24">
        <v>62.6</v>
      </c>
      <c r="F3" s="24">
        <v>36.6</v>
      </c>
      <c r="G3" s="24">
        <v>75.099999999999994</v>
      </c>
      <c r="H3" s="24"/>
      <c r="I3" s="24">
        <v>80.3</v>
      </c>
      <c r="J3" s="24">
        <v>55.2</v>
      </c>
      <c r="K3" s="24">
        <v>51.9</v>
      </c>
      <c r="M3" s="27">
        <f t="shared" si="0"/>
        <v>541.5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76.3</v>
      </c>
      <c r="C4" s="24">
        <v>72.900000000000006</v>
      </c>
      <c r="D4" s="24">
        <v>46.5</v>
      </c>
      <c r="E4" s="24">
        <v>83.6</v>
      </c>
      <c r="F4" s="24">
        <v>38.5</v>
      </c>
      <c r="G4" s="24">
        <v>98.3</v>
      </c>
      <c r="H4" s="24"/>
      <c r="I4" s="24">
        <v>77.3</v>
      </c>
      <c r="J4" s="24">
        <v>67.2</v>
      </c>
      <c r="K4" s="24">
        <v>51.2</v>
      </c>
      <c r="M4" s="27">
        <f t="shared" si="0"/>
        <v>611.80000000000007</v>
      </c>
      <c r="N4" s="21"/>
      <c r="O4" s="30">
        <v>45383</v>
      </c>
      <c r="P4" s="20">
        <v>212</v>
      </c>
      <c r="Q4" s="20">
        <v>46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</v>
      </c>
      <c r="C5" s="24">
        <v>26.1</v>
      </c>
      <c r="D5" s="24">
        <v>18.100000000000001</v>
      </c>
      <c r="E5" s="24">
        <v>24.8</v>
      </c>
      <c r="F5" s="24">
        <v>13.4</v>
      </c>
      <c r="G5" s="24">
        <v>30.1</v>
      </c>
      <c r="H5" s="24"/>
      <c r="I5" s="24">
        <v>28.5</v>
      </c>
      <c r="J5" s="24">
        <v>21.2</v>
      </c>
      <c r="K5" s="24">
        <v>19.5</v>
      </c>
      <c r="M5" s="27">
        <f t="shared" si="0"/>
        <v>204.7</v>
      </c>
      <c r="N5" s="21"/>
      <c r="O5" s="30">
        <v>45387</v>
      </c>
      <c r="P5" s="20">
        <v>169</v>
      </c>
      <c r="Q5" s="20">
        <v>69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36.4</v>
      </c>
      <c r="C6" s="24">
        <v>36.1</v>
      </c>
      <c r="D6" s="24">
        <v>28.5</v>
      </c>
      <c r="E6" s="24">
        <v>40.6</v>
      </c>
      <c r="F6" s="24">
        <v>20.8</v>
      </c>
      <c r="G6" s="24">
        <v>49.1</v>
      </c>
      <c r="H6" s="24"/>
      <c r="I6" s="24">
        <v>40.799999999999997</v>
      </c>
      <c r="J6" s="24">
        <v>35.700000000000003</v>
      </c>
      <c r="K6" s="24">
        <v>27</v>
      </c>
      <c r="M6" s="27">
        <f t="shared" si="0"/>
        <v>315</v>
      </c>
      <c r="N6" s="21"/>
      <c r="O6" s="37" t="s">
        <v>72</v>
      </c>
      <c r="P6" s="20"/>
      <c r="Q6" s="20">
        <v>-31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64.2</v>
      </c>
      <c r="C7" s="24">
        <v>140.69999999999999</v>
      </c>
      <c r="D7" s="24">
        <v>0</v>
      </c>
      <c r="E7" s="24">
        <v>55.1</v>
      </c>
      <c r="F7" s="24">
        <v>63.8</v>
      </c>
      <c r="G7" s="24">
        <v>79.2</v>
      </c>
      <c r="H7" s="24"/>
      <c r="I7" s="24">
        <v>77</v>
      </c>
      <c r="J7" s="24">
        <v>189.8</v>
      </c>
      <c r="K7" s="24">
        <v>50.8</v>
      </c>
      <c r="M7" s="27">
        <f t="shared" si="0"/>
        <v>720.59999999999991</v>
      </c>
      <c r="N7" s="21"/>
      <c r="O7" s="30">
        <v>45390</v>
      </c>
      <c r="P7" s="20">
        <v>249</v>
      </c>
      <c r="Q7" s="20">
        <v>78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94.7</v>
      </c>
      <c r="C8" s="24">
        <v>92</v>
      </c>
      <c r="D8" s="24">
        <v>65.099999999999994</v>
      </c>
      <c r="E8" s="24">
        <v>95.1</v>
      </c>
      <c r="F8" s="24">
        <v>46.8</v>
      </c>
      <c r="G8" s="24">
        <v>116.7</v>
      </c>
      <c r="H8" s="24"/>
      <c r="I8" s="24">
        <v>92.3</v>
      </c>
      <c r="J8" s="24">
        <v>81.400000000000006</v>
      </c>
      <c r="K8" s="24">
        <v>60.2</v>
      </c>
      <c r="M8" s="27">
        <f t="shared" si="0"/>
        <v>744.3</v>
      </c>
      <c r="N8" s="21"/>
      <c r="O8" s="30">
        <v>45392</v>
      </c>
      <c r="P8" s="20">
        <v>107.9</v>
      </c>
      <c r="Q8" s="20">
        <v>48.8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114.4</v>
      </c>
      <c r="C9" s="24">
        <v>106.3</v>
      </c>
      <c r="D9" s="24">
        <v>69.900000000000006</v>
      </c>
      <c r="E9" s="24">
        <v>107.9</v>
      </c>
      <c r="F9" s="24">
        <v>55.7</v>
      </c>
      <c r="G9" s="24">
        <v>137.4</v>
      </c>
      <c r="H9" s="24"/>
      <c r="I9" s="24">
        <v>118.1</v>
      </c>
      <c r="J9" s="24">
        <v>94.2</v>
      </c>
      <c r="K9" s="24">
        <v>73.3</v>
      </c>
      <c r="M9" s="27">
        <f t="shared" si="0"/>
        <v>877.2</v>
      </c>
      <c r="N9" s="21"/>
      <c r="O9" s="30">
        <v>45394</v>
      </c>
      <c r="P9" s="20">
        <v>108.1</v>
      </c>
      <c r="Q9" s="20">
        <v>55.7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16.2</v>
      </c>
      <c r="C10" s="24">
        <v>17.5</v>
      </c>
      <c r="D10" s="24">
        <v>12.1</v>
      </c>
      <c r="E10" s="24">
        <v>17.5</v>
      </c>
      <c r="F10" s="24">
        <v>9.1</v>
      </c>
      <c r="G10" s="24">
        <v>22</v>
      </c>
      <c r="H10" s="24"/>
      <c r="I10" s="24">
        <v>19.600000000000001</v>
      </c>
      <c r="J10" s="24">
        <v>15.8</v>
      </c>
      <c r="K10" s="24">
        <v>13.3</v>
      </c>
      <c r="M10" s="27">
        <f t="shared" si="0"/>
        <v>143.10000000000002</v>
      </c>
      <c r="N10" s="21"/>
      <c r="O10" s="30">
        <v>45397</v>
      </c>
      <c r="P10" s="20">
        <v>161.69999999999999</v>
      </c>
      <c r="Q10" s="20">
        <v>37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17.5</v>
      </c>
      <c r="C11" s="24">
        <v>33.799999999999997</v>
      </c>
      <c r="D11" s="24">
        <v>0</v>
      </c>
      <c r="E11" s="24">
        <v>12.11</v>
      </c>
      <c r="F11" s="24">
        <v>9.8000000000000007</v>
      </c>
      <c r="G11" s="24">
        <v>13.2</v>
      </c>
      <c r="H11" s="24"/>
      <c r="I11" s="24">
        <v>21.1</v>
      </c>
      <c r="J11" s="24">
        <v>52.3</v>
      </c>
      <c r="K11" s="24">
        <v>12.9</v>
      </c>
      <c r="M11" s="27">
        <f t="shared" si="0"/>
        <v>172.71</v>
      </c>
      <c r="N11" s="21"/>
      <c r="O11" s="30">
        <v>45399</v>
      </c>
      <c r="P11" s="20">
        <v>102.9</v>
      </c>
      <c r="Q11" s="20">
        <v>26.4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>
        <v>0</v>
      </c>
      <c r="E12" s="24">
        <v>0</v>
      </c>
      <c r="F12" s="24">
        <v>0</v>
      </c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45401</v>
      </c>
      <c r="P12" s="20">
        <v>79.7</v>
      </c>
      <c r="Q12" s="20">
        <v>42.6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>
        <v>0</v>
      </c>
      <c r="E13" s="24">
        <v>0</v>
      </c>
      <c r="F13" s="24">
        <v>0</v>
      </c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45404</v>
      </c>
      <c r="P13" s="20">
        <v>132.30000000000001</v>
      </c>
      <c r="Q13" s="20">
        <v>54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20.9</v>
      </c>
      <c r="C14" s="24">
        <v>22</v>
      </c>
      <c r="D14" s="24">
        <v>15.7</v>
      </c>
      <c r="E14" s="24">
        <v>22.2</v>
      </c>
      <c r="F14" s="24">
        <v>11.8</v>
      </c>
      <c r="G14" s="24">
        <v>26.8</v>
      </c>
      <c r="H14" s="24"/>
      <c r="I14" s="24">
        <v>24.3</v>
      </c>
      <c r="J14" s="24">
        <v>19.5</v>
      </c>
      <c r="K14" s="24">
        <v>16</v>
      </c>
      <c r="M14" s="27">
        <f t="shared" si="0"/>
        <v>179.2</v>
      </c>
      <c r="N14" s="21"/>
      <c r="O14" s="30">
        <v>45406</v>
      </c>
      <c r="P14" s="20">
        <v>61.96</v>
      </c>
      <c r="Q14" s="20">
        <v>44.4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45408</v>
      </c>
      <c r="P15" s="20">
        <v>74</v>
      </c>
      <c r="Q15" s="20">
        <v>26.7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93.9</v>
      </c>
      <c r="C16" s="24">
        <v>84.8</v>
      </c>
      <c r="D16" s="24">
        <v>175.9</v>
      </c>
      <c r="E16" s="24"/>
      <c r="F16" s="24">
        <v>98.7</v>
      </c>
      <c r="G16" s="24"/>
      <c r="H16" s="24">
        <v>89.9</v>
      </c>
      <c r="I16" s="24">
        <v>91.6</v>
      </c>
      <c r="J16" s="24">
        <v>94.5</v>
      </c>
      <c r="K16" s="24">
        <v>76</v>
      </c>
      <c r="M16" s="27">
        <f t="shared" ref="M16:M28" si="2">SUM(B16:K16)</f>
        <v>805.30000000000007</v>
      </c>
      <c r="N16" s="29">
        <f>SUM(M16:M28)</f>
        <v>3975.099999999999</v>
      </c>
      <c r="O16" s="30">
        <v>45411</v>
      </c>
      <c r="P16" s="20">
        <v>108.2</v>
      </c>
      <c r="Q16" s="20">
        <v>54.5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33.6</v>
      </c>
      <c r="C17" s="24">
        <v>32.1</v>
      </c>
      <c r="D17" s="24">
        <v>82.1</v>
      </c>
      <c r="E17" s="24"/>
      <c r="F17" s="24">
        <v>45.8</v>
      </c>
      <c r="G17" s="24"/>
      <c r="H17" s="24">
        <v>38.1</v>
      </c>
      <c r="I17" s="24">
        <v>30.5</v>
      </c>
      <c r="J17" s="24">
        <v>41.1</v>
      </c>
      <c r="K17" s="24">
        <v>35.4</v>
      </c>
      <c r="M17" s="27">
        <f t="shared" si="2"/>
        <v>338.70000000000005</v>
      </c>
      <c r="O17" s="20"/>
      <c r="P17" s="28">
        <f>SUM(P4:P16)</f>
        <v>1566.7600000000002</v>
      </c>
      <c r="Q17" s="28">
        <f>SUM(Q4:Q16)</f>
        <v>552.09999999999991</v>
      </c>
      <c r="R17" s="32">
        <f>SUM(P17:Q17)</f>
        <v>2118.86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45.6</v>
      </c>
      <c r="C18" s="24">
        <v>43.9</v>
      </c>
      <c r="D18" s="24">
        <v>92.6</v>
      </c>
      <c r="E18" s="24"/>
      <c r="F18" s="24">
        <v>50.6</v>
      </c>
      <c r="G18" s="24"/>
      <c r="H18" s="24">
        <v>51.6</v>
      </c>
      <c r="I18" s="24">
        <v>40.1</v>
      </c>
      <c r="J18" s="24">
        <v>47.2</v>
      </c>
      <c r="K18" s="24">
        <v>48.7</v>
      </c>
      <c r="M18" s="27">
        <f t="shared" si="2"/>
        <v>420.3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12.9</v>
      </c>
      <c r="C19" s="24">
        <v>13.3</v>
      </c>
      <c r="D19" s="24">
        <v>29.5</v>
      </c>
      <c r="E19" s="24"/>
      <c r="F19" s="24">
        <v>17.7</v>
      </c>
      <c r="G19" s="24"/>
      <c r="H19" s="24">
        <v>12.2</v>
      </c>
      <c r="I19" s="24">
        <v>9</v>
      </c>
      <c r="J19" s="24">
        <v>11.9</v>
      </c>
      <c r="K19" s="24">
        <v>16.3</v>
      </c>
      <c r="M19" s="27">
        <f t="shared" si="2"/>
        <v>122.80000000000001</v>
      </c>
      <c r="O19" s="133" t="s">
        <v>50</v>
      </c>
      <c r="P19" s="133"/>
      <c r="Q19" s="133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21.6</v>
      </c>
      <c r="C20" s="24">
        <v>22.2</v>
      </c>
      <c r="D20" s="24">
        <v>46.5</v>
      </c>
      <c r="E20" s="24"/>
      <c r="F20" s="24">
        <v>26.6</v>
      </c>
      <c r="G20" s="24"/>
      <c r="H20" s="24">
        <v>26.4</v>
      </c>
      <c r="I20" s="24">
        <v>20.100000000000001</v>
      </c>
      <c r="J20" s="24">
        <v>22.9</v>
      </c>
      <c r="K20" s="24">
        <v>26.7</v>
      </c>
      <c r="M20" s="27">
        <f t="shared" si="2"/>
        <v>213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84.8</v>
      </c>
      <c r="C21" s="24">
        <v>77.3</v>
      </c>
      <c r="D21" s="24">
        <v>70.900000000000006</v>
      </c>
      <c r="E21" s="24"/>
      <c r="F21" s="24">
        <v>98.8</v>
      </c>
      <c r="G21" s="24"/>
      <c r="H21" s="24">
        <v>75.3</v>
      </c>
      <c r="I21" s="24"/>
      <c r="J21" s="24">
        <v>49</v>
      </c>
      <c r="K21" s="24">
        <v>164.2</v>
      </c>
      <c r="M21" s="27">
        <f t="shared" si="2"/>
        <v>620.29999999999995</v>
      </c>
      <c r="O21" s="20">
        <v>145</v>
      </c>
      <c r="P21" s="35" t="s">
        <v>51</v>
      </c>
      <c r="Q21" s="20">
        <v>16</v>
      </c>
      <c r="R21" s="20">
        <v>78</v>
      </c>
      <c r="S21" s="20">
        <v>18.600000000000001</v>
      </c>
      <c r="T21" s="20">
        <v>52.5</v>
      </c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59.7</v>
      </c>
      <c r="C22" s="24">
        <v>54</v>
      </c>
      <c r="D22" s="24">
        <v>110.2</v>
      </c>
      <c r="E22" s="24"/>
      <c r="F22" s="24">
        <v>69.900000000000006</v>
      </c>
      <c r="G22" s="24"/>
      <c r="H22" s="24">
        <v>56.7</v>
      </c>
      <c r="I22" s="24">
        <v>47.6</v>
      </c>
      <c r="J22" s="24">
        <v>55.5</v>
      </c>
      <c r="K22" s="24">
        <v>63.1</v>
      </c>
      <c r="M22" s="27">
        <f t="shared" si="2"/>
        <v>516.70000000000005</v>
      </c>
      <c r="O22" s="20"/>
      <c r="P22" s="35" t="s">
        <v>52</v>
      </c>
      <c r="Q22" s="20">
        <v>-37.9</v>
      </c>
      <c r="R22" s="20">
        <v>-67.099999999999994</v>
      </c>
      <c r="S22" s="20">
        <v>-60.3</v>
      </c>
      <c r="T22" s="20">
        <v>-17.600000000000001</v>
      </c>
      <c r="U22" s="20">
        <v>-26.1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71.2</v>
      </c>
      <c r="C23" s="24">
        <v>62.3</v>
      </c>
      <c r="D23" s="24">
        <v>124.7</v>
      </c>
      <c r="E23" s="24"/>
      <c r="F23" s="24">
        <v>77.400000000000006</v>
      </c>
      <c r="G23" s="24"/>
      <c r="H23" s="24">
        <v>66.2</v>
      </c>
      <c r="I23" s="24">
        <v>55.6</v>
      </c>
      <c r="J23" s="24">
        <v>65.2</v>
      </c>
      <c r="K23" s="24">
        <v>75.5</v>
      </c>
      <c r="M23" s="27">
        <f t="shared" si="2"/>
        <v>598.1</v>
      </c>
      <c r="O23" s="20"/>
      <c r="P23" s="35" t="s">
        <v>53</v>
      </c>
      <c r="Q23" s="20">
        <v>-1.6</v>
      </c>
      <c r="R23" s="20">
        <v>-38.799999999999997</v>
      </c>
      <c r="S23" s="20">
        <v>-3.8</v>
      </c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10.1</v>
      </c>
      <c r="C24" s="24">
        <v>11.1</v>
      </c>
      <c r="D24" s="24">
        <v>21.1</v>
      </c>
      <c r="E24" s="24"/>
      <c r="F24" s="24">
        <v>12.5</v>
      </c>
      <c r="G24" s="24"/>
      <c r="H24" s="24">
        <v>10.6</v>
      </c>
      <c r="I24" s="24">
        <v>8.1</v>
      </c>
      <c r="J24" s="24">
        <v>10.5</v>
      </c>
      <c r="K24" s="24">
        <v>12.1</v>
      </c>
      <c r="M24" s="27">
        <f t="shared" si="2"/>
        <v>96.09999999999998</v>
      </c>
      <c r="O24" s="20">
        <v>74</v>
      </c>
      <c r="P24" s="35" t="s">
        <v>54</v>
      </c>
      <c r="Q24" s="20">
        <v>-11.6</v>
      </c>
      <c r="R24" s="20">
        <v>3.9</v>
      </c>
      <c r="S24" s="20">
        <v>-7</v>
      </c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17.899999999999999</v>
      </c>
      <c r="C25" s="24">
        <v>19.7</v>
      </c>
      <c r="D25" s="24">
        <v>19.3</v>
      </c>
      <c r="E25" s="24"/>
      <c r="F25" s="24">
        <v>21</v>
      </c>
      <c r="G25" s="24"/>
      <c r="H25" s="24">
        <v>19.600000000000001</v>
      </c>
      <c r="I25" s="24"/>
      <c r="J25" s="24">
        <v>13.6</v>
      </c>
      <c r="K25" s="24">
        <v>15.5</v>
      </c>
      <c r="M25" s="27">
        <f t="shared" si="2"/>
        <v>126.6</v>
      </c>
      <c r="O25" s="20">
        <v>130</v>
      </c>
      <c r="P25" s="35" t="s">
        <v>55</v>
      </c>
      <c r="Q25" s="20">
        <v>-17.8</v>
      </c>
      <c r="R25" s="20">
        <v>-13.5</v>
      </c>
      <c r="S25" s="20">
        <v>-12.4</v>
      </c>
      <c r="T25" s="20">
        <v>-5.6</v>
      </c>
      <c r="U25" s="20">
        <v>-19.3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-36</v>
      </c>
      <c r="R26" s="20">
        <v>-18.600000000000001</v>
      </c>
      <c r="S26" s="20">
        <v>-27</v>
      </c>
      <c r="T26" s="20">
        <v>-18.899999999999999</v>
      </c>
      <c r="U26" s="20">
        <v>-155.6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10.8</v>
      </c>
      <c r="R27" s="20">
        <v>18.899999999999999</v>
      </c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12.7</v>
      </c>
      <c r="C28" s="24">
        <v>12.5</v>
      </c>
      <c r="D28" s="24">
        <v>25.6</v>
      </c>
      <c r="E28" s="24"/>
      <c r="F28" s="24">
        <v>15.3</v>
      </c>
      <c r="G28" s="24"/>
      <c r="H28" s="24">
        <v>13.4</v>
      </c>
      <c r="I28" s="24">
        <v>10.5</v>
      </c>
      <c r="J28" s="24">
        <v>12</v>
      </c>
      <c r="K28" s="24">
        <v>15.2</v>
      </c>
      <c r="M28" s="27">
        <f t="shared" si="2"/>
        <v>117.2</v>
      </c>
      <c r="O28" s="20">
        <v>177</v>
      </c>
      <c r="P28" s="35" t="s">
        <v>58</v>
      </c>
      <c r="Q28" s="20">
        <v>-2.2000000000000002</v>
      </c>
      <c r="R28" s="20">
        <v>-4.3</v>
      </c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-22.8</v>
      </c>
      <c r="R29" s="20">
        <v>-50.2</v>
      </c>
      <c r="S29" s="20">
        <v>-30</v>
      </c>
      <c r="T29" s="20">
        <v>-59.7</v>
      </c>
      <c r="U29" s="20">
        <v>-52.2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124.8</v>
      </c>
      <c r="D30" s="24">
        <v>106.4</v>
      </c>
      <c r="E30" s="24"/>
      <c r="F30" s="24">
        <v>63.5</v>
      </c>
      <c r="G30" s="24"/>
      <c r="H30" s="24">
        <v>81</v>
      </c>
      <c r="I30" s="24"/>
      <c r="J30" s="24">
        <v>90.1</v>
      </c>
      <c r="K30" s="24">
        <v>52.6</v>
      </c>
      <c r="L30" s="24"/>
      <c r="M30" s="27">
        <f>SUM(B30:L30)</f>
        <v>518.4</v>
      </c>
      <c r="N30" s="29">
        <f>SUM(M30:M42)</f>
        <v>2587.3000000000002</v>
      </c>
      <c r="O30" s="20">
        <v>394</v>
      </c>
      <c r="P30" s="35" t="s">
        <v>60</v>
      </c>
      <c r="Q30" s="20">
        <v>-19.8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43</v>
      </c>
      <c r="D31" s="24">
        <v>52.8</v>
      </c>
      <c r="E31" s="24"/>
      <c r="F31" s="24">
        <v>33.700000000000003</v>
      </c>
      <c r="G31" s="24"/>
      <c r="H31" s="24">
        <v>32.700000000000003</v>
      </c>
      <c r="I31" s="24"/>
      <c r="J31" s="24">
        <v>39.200000000000003</v>
      </c>
      <c r="K31" s="24">
        <v>28.1</v>
      </c>
      <c r="L31" s="24"/>
      <c r="M31" s="27">
        <f>SUM(B31:L31)</f>
        <v>229.49999999999997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58.4</v>
      </c>
      <c r="D32" s="24">
        <v>57.2</v>
      </c>
      <c r="E32" s="24"/>
      <c r="F32" s="24">
        <v>34.299999999999997</v>
      </c>
      <c r="G32" s="24"/>
      <c r="H32" s="24">
        <v>41.3</v>
      </c>
      <c r="I32" s="24"/>
      <c r="J32" s="24">
        <v>44.8</v>
      </c>
      <c r="K32" s="24">
        <v>33.4</v>
      </c>
      <c r="L32" s="24"/>
      <c r="M32" s="27">
        <f t="shared" ref="M32:M42" si="5">SUM(B32:L32)</f>
        <v>269.39999999999998</v>
      </c>
      <c r="N32" s="27"/>
      <c r="O32" s="20"/>
      <c r="P32" s="35" t="s">
        <v>62</v>
      </c>
      <c r="Q32" s="20">
        <v>78.5</v>
      </c>
      <c r="R32" s="20">
        <v>142.4</v>
      </c>
      <c r="S32" s="20">
        <v>114.9</v>
      </c>
      <c r="T32" s="20">
        <v>57.7</v>
      </c>
      <c r="U32" s="20">
        <v>57.4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16.8</v>
      </c>
      <c r="D33" s="24">
        <v>17.5</v>
      </c>
      <c r="E33" s="24"/>
      <c r="F33" s="24">
        <v>7.3</v>
      </c>
      <c r="G33" s="24"/>
      <c r="H33" s="24">
        <v>10.1</v>
      </c>
      <c r="I33" s="24"/>
      <c r="J33" s="24">
        <v>16.100000000000001</v>
      </c>
      <c r="K33" s="24">
        <v>11.5</v>
      </c>
      <c r="L33" s="24"/>
      <c r="M33" s="27">
        <f t="shared" si="5"/>
        <v>79.3</v>
      </c>
      <c r="N33" s="27"/>
      <c r="O33" s="20"/>
      <c r="P33" s="35" t="s">
        <v>63</v>
      </c>
      <c r="Q33" s="20">
        <v>20</v>
      </c>
      <c r="R33" s="20">
        <v>27</v>
      </c>
      <c r="S33" s="20">
        <v>10.6</v>
      </c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26.1</v>
      </c>
      <c r="D34" s="24">
        <v>26.7</v>
      </c>
      <c r="E34" s="24"/>
      <c r="F34" s="24">
        <v>15.7</v>
      </c>
      <c r="G34" s="24"/>
      <c r="H34" s="24">
        <v>20.7</v>
      </c>
      <c r="I34" s="24"/>
      <c r="J34" s="24">
        <v>22.1</v>
      </c>
      <c r="K34" s="24">
        <v>21.1</v>
      </c>
      <c r="L34" s="24"/>
      <c r="M34" s="27">
        <f t="shared" si="5"/>
        <v>132.4</v>
      </c>
      <c r="N34" s="27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91.1</v>
      </c>
      <c r="D35" s="24">
        <v>96.4</v>
      </c>
      <c r="E35" s="24"/>
      <c r="F35" s="24">
        <v>70.099999999999994</v>
      </c>
      <c r="G35" s="24"/>
      <c r="H35" s="24"/>
      <c r="I35" s="24"/>
      <c r="J35" s="24">
        <v>76.599999999999994</v>
      </c>
      <c r="K35" s="24">
        <v>60.5</v>
      </c>
      <c r="L35" s="24"/>
      <c r="M35" s="27">
        <f t="shared" si="5"/>
        <v>394.70000000000005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76.2</v>
      </c>
      <c r="D36" s="24">
        <v>73.400000000000006</v>
      </c>
      <c r="E36" s="24"/>
      <c r="F36" s="24">
        <v>33.6</v>
      </c>
      <c r="G36" s="24"/>
      <c r="H36" s="24">
        <v>50.9</v>
      </c>
      <c r="I36" s="24"/>
      <c r="J36" s="24">
        <v>57.6</v>
      </c>
      <c r="K36" s="24">
        <v>42.8</v>
      </c>
      <c r="L36" s="24"/>
      <c r="M36" s="27">
        <f t="shared" si="5"/>
        <v>334.50000000000006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90.9</v>
      </c>
      <c r="D37" s="24">
        <v>88.6</v>
      </c>
      <c r="E37" s="24"/>
      <c r="F37" s="24">
        <v>45.2</v>
      </c>
      <c r="G37" s="24"/>
      <c r="H37" s="24">
        <v>62.4</v>
      </c>
      <c r="I37" s="24"/>
      <c r="J37" s="24">
        <v>66.7</v>
      </c>
      <c r="K37" s="24">
        <v>51.8</v>
      </c>
      <c r="L37" s="24"/>
      <c r="M37" s="27">
        <f t="shared" si="5"/>
        <v>405.59999999999997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11</v>
      </c>
      <c r="D38" s="24">
        <v>12.3</v>
      </c>
      <c r="E38" s="24"/>
      <c r="F38" s="24">
        <v>7.5</v>
      </c>
      <c r="G38" s="24"/>
      <c r="H38" s="24">
        <v>8.6</v>
      </c>
      <c r="I38" s="24"/>
      <c r="J38" s="24">
        <v>11.1</v>
      </c>
      <c r="K38" s="24">
        <v>8.5</v>
      </c>
      <c r="L38" s="24"/>
      <c r="M38" s="27">
        <f t="shared" si="5"/>
        <v>59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18</v>
      </c>
      <c r="D39" s="24">
        <v>24.9</v>
      </c>
      <c r="E39" s="24"/>
      <c r="F39" s="24">
        <v>15.9</v>
      </c>
      <c r="G39" s="24"/>
      <c r="H39" s="24"/>
      <c r="I39" s="24"/>
      <c r="J39" s="24">
        <v>16.899999999999999</v>
      </c>
      <c r="K39" s="24">
        <v>14.3</v>
      </c>
      <c r="L39" s="24"/>
      <c r="M39" s="27">
        <f t="shared" si="5"/>
        <v>89.999999999999986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15.8</v>
      </c>
      <c r="D42" s="24">
        <v>15.2</v>
      </c>
      <c r="E42" s="24"/>
      <c r="F42" s="24">
        <v>8.3000000000000007</v>
      </c>
      <c r="G42" s="24"/>
      <c r="H42" s="24">
        <v>11.3</v>
      </c>
      <c r="I42" s="24"/>
      <c r="J42" s="24">
        <v>12.3</v>
      </c>
      <c r="K42" s="24">
        <v>11.6</v>
      </c>
      <c r="L42" s="24"/>
      <c r="M42" s="27">
        <f t="shared" si="5"/>
        <v>74.499999999999986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6">M2+M16+M30</f>
        <v>2486.1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1109.7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1301.5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406.8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660.4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1735.6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1595.5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1880.9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298.2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389.31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370.9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3">
    <cfRule type="cellIs" dxfId="44" priority="1" operator="lessThan">
      <formula>0</formula>
    </cfRule>
    <cfRule type="cellIs" dxfId="43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92.6</v>
      </c>
      <c r="C2" s="24">
        <v>121.5</v>
      </c>
      <c r="D2" s="24">
        <v>70.5</v>
      </c>
      <c r="E2" s="24">
        <v>184.7</v>
      </c>
      <c r="F2" s="24"/>
      <c r="G2" s="24">
        <v>92.3</v>
      </c>
      <c r="H2" s="24">
        <v>95.3</v>
      </c>
      <c r="I2" s="24"/>
      <c r="J2" s="24"/>
      <c r="K2" s="24">
        <v>133.69999999999999</v>
      </c>
      <c r="M2" s="27">
        <f t="shared" ref="M2:M14" si="0">SUM(B2:K2)</f>
        <v>790.59999999999991</v>
      </c>
      <c r="N2" s="29">
        <f>SUM(M2:M14)</f>
        <v>4340.3999999999996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55.3</v>
      </c>
      <c r="C3" s="24">
        <v>57.7</v>
      </c>
      <c r="D3" s="24">
        <v>42.8</v>
      </c>
      <c r="E3" s="24">
        <v>93.6</v>
      </c>
      <c r="F3" s="24"/>
      <c r="G3" s="24">
        <v>48.9</v>
      </c>
      <c r="H3" s="24">
        <v>39.799999999999997</v>
      </c>
      <c r="I3" s="24"/>
      <c r="J3" s="24"/>
      <c r="K3" s="24">
        <v>46.6</v>
      </c>
      <c r="M3" s="27">
        <f t="shared" si="0"/>
        <v>384.70000000000005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68.7</v>
      </c>
      <c r="C4" s="24">
        <v>69.7</v>
      </c>
      <c r="D4" s="24">
        <v>50.5</v>
      </c>
      <c r="E4" s="24">
        <v>96.9</v>
      </c>
      <c r="F4" s="24"/>
      <c r="G4" s="24">
        <v>50</v>
      </c>
      <c r="H4" s="24">
        <v>58.2</v>
      </c>
      <c r="I4" s="24"/>
      <c r="J4" s="24"/>
      <c r="K4" s="24">
        <v>66.8</v>
      </c>
      <c r="M4" s="27">
        <f t="shared" si="0"/>
        <v>460.8</v>
      </c>
      <c r="N4" s="21"/>
      <c r="O4" s="30">
        <v>45415</v>
      </c>
      <c r="P4" s="20">
        <v>223.4</v>
      </c>
      <c r="Q4" s="20">
        <v>138.80000000000001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23.9</v>
      </c>
      <c r="C5" s="24">
        <v>21.5</v>
      </c>
      <c r="D5" s="24">
        <v>16.2</v>
      </c>
      <c r="E5" s="24">
        <v>38.200000000000003</v>
      </c>
      <c r="F5" s="24"/>
      <c r="G5" s="24">
        <v>19.7</v>
      </c>
      <c r="H5" s="24">
        <v>16.899999999999999</v>
      </c>
      <c r="I5" s="24"/>
      <c r="J5" s="24"/>
      <c r="K5" s="24">
        <v>19.7</v>
      </c>
      <c r="M5" s="27">
        <f t="shared" si="0"/>
        <v>156.1</v>
      </c>
      <c r="N5" s="21"/>
      <c r="O5" s="30">
        <v>45418</v>
      </c>
      <c r="P5" s="20">
        <v>219.3</v>
      </c>
      <c r="Q5" s="20">
        <v>83.6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36.700000000000003</v>
      </c>
      <c r="C6" s="24">
        <v>31.7</v>
      </c>
      <c r="D6" s="24">
        <v>27</v>
      </c>
      <c r="E6" s="24">
        <v>53.6</v>
      </c>
      <c r="F6" s="24"/>
      <c r="G6" s="24">
        <v>27.1</v>
      </c>
      <c r="H6" s="24">
        <v>28.4</v>
      </c>
      <c r="I6" s="24"/>
      <c r="J6" s="24"/>
      <c r="K6" s="24">
        <v>32.700000000000003</v>
      </c>
      <c r="M6" s="27">
        <f t="shared" si="0"/>
        <v>237.2</v>
      </c>
      <c r="N6" s="21"/>
      <c r="O6" s="37">
        <v>45420</v>
      </c>
      <c r="P6" s="20">
        <v>135.9</v>
      </c>
      <c r="Q6" s="20">
        <v>59.3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213.6</v>
      </c>
      <c r="C7" s="24">
        <v>84.7</v>
      </c>
      <c r="D7" s="24">
        <v>89.1</v>
      </c>
      <c r="E7" s="24">
        <v>215.1</v>
      </c>
      <c r="F7" s="24"/>
      <c r="G7" s="24"/>
      <c r="H7" s="24">
        <v>54.1</v>
      </c>
      <c r="I7" s="24"/>
      <c r="J7" s="24"/>
      <c r="K7" s="24">
        <v>50.4</v>
      </c>
      <c r="M7" s="27">
        <f t="shared" si="0"/>
        <v>707</v>
      </c>
      <c r="N7" s="21"/>
      <c r="O7" s="30">
        <v>45422</v>
      </c>
      <c r="P7" s="20">
        <v>126</v>
      </c>
      <c r="Q7" s="20">
        <v>60.3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80.599999999999994</v>
      </c>
      <c r="C8" s="24">
        <v>86.7</v>
      </c>
      <c r="D8" s="24">
        <v>66.3</v>
      </c>
      <c r="E8" s="24">
        <v>116.7</v>
      </c>
      <c r="F8" s="24"/>
      <c r="G8" s="24">
        <v>57.8</v>
      </c>
      <c r="H8" s="24">
        <v>79.2</v>
      </c>
      <c r="I8" s="24"/>
      <c r="J8" s="24"/>
      <c r="K8" s="24">
        <v>78.099999999999994</v>
      </c>
      <c r="M8" s="27">
        <f t="shared" si="0"/>
        <v>565.4</v>
      </c>
      <c r="N8" s="21"/>
      <c r="O8" s="30">
        <v>45425</v>
      </c>
      <c r="P8" s="20">
        <v>163.69999999999999</v>
      </c>
      <c r="Q8" s="20">
        <v>77.8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104.1</v>
      </c>
      <c r="C9" s="24">
        <v>102.9</v>
      </c>
      <c r="D9" s="24">
        <v>76.900000000000006</v>
      </c>
      <c r="E9" s="24">
        <v>131</v>
      </c>
      <c r="F9" s="24"/>
      <c r="G9" s="24">
        <v>63.5</v>
      </c>
      <c r="H9" s="24">
        <v>89.3</v>
      </c>
      <c r="I9" s="24"/>
      <c r="J9" s="24"/>
      <c r="K9" s="24">
        <v>90.8</v>
      </c>
      <c r="M9" s="27">
        <f t="shared" si="0"/>
        <v>658.49999999999989</v>
      </c>
      <c r="N9" s="21"/>
      <c r="O9" s="30">
        <v>45427</v>
      </c>
      <c r="P9" s="20">
        <v>116</v>
      </c>
      <c r="Q9" s="20">
        <v>22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17.3</v>
      </c>
      <c r="C10" s="24">
        <v>14.2</v>
      </c>
      <c r="D10" s="24">
        <v>12.6</v>
      </c>
      <c r="E10" s="24">
        <v>20.6</v>
      </c>
      <c r="F10" s="24"/>
      <c r="G10" s="24">
        <v>11.1</v>
      </c>
      <c r="H10" s="24">
        <v>12.2</v>
      </c>
      <c r="I10" s="24"/>
      <c r="J10" s="24"/>
      <c r="K10" s="24">
        <v>14.2</v>
      </c>
      <c r="M10" s="27">
        <f t="shared" si="0"/>
        <v>102.2</v>
      </c>
      <c r="N10" s="21"/>
      <c r="O10" s="30">
        <v>45429</v>
      </c>
      <c r="P10" s="20">
        <v>94</v>
      </c>
      <c r="Q10" s="20">
        <v>58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40.299999999999997</v>
      </c>
      <c r="C11" s="24">
        <v>25.8</v>
      </c>
      <c r="D11" s="24">
        <v>14.7</v>
      </c>
      <c r="E11" s="24">
        <v>41.5</v>
      </c>
      <c r="F11" s="24"/>
      <c r="G11" s="24"/>
      <c r="H11" s="24">
        <v>11.6</v>
      </c>
      <c r="I11" s="24"/>
      <c r="J11" s="24"/>
      <c r="K11" s="24">
        <v>10.7</v>
      </c>
      <c r="M11" s="27">
        <f t="shared" si="0"/>
        <v>144.6</v>
      </c>
      <c r="N11" s="21"/>
      <c r="O11" s="30">
        <v>45432</v>
      </c>
      <c r="P11" s="20">
        <v>151</v>
      </c>
      <c r="Q11" s="20">
        <v>45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45434</v>
      </c>
      <c r="P12" s="20">
        <v>84</v>
      </c>
      <c r="Q12" s="20">
        <v>22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45436</v>
      </c>
      <c r="P13" s="20">
        <v>83.6</v>
      </c>
      <c r="Q13" s="20">
        <v>46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22.3</v>
      </c>
      <c r="C14" s="24">
        <v>17.7</v>
      </c>
      <c r="D14" s="24">
        <v>15.9</v>
      </c>
      <c r="E14" s="24">
        <v>27.6</v>
      </c>
      <c r="F14" s="24"/>
      <c r="G14" s="24">
        <v>14</v>
      </c>
      <c r="H14" s="24">
        <v>17.5</v>
      </c>
      <c r="I14" s="24"/>
      <c r="J14" s="24"/>
      <c r="K14" s="24">
        <v>18.3</v>
      </c>
      <c r="M14" s="27">
        <f t="shared" si="0"/>
        <v>133.30000000000001</v>
      </c>
      <c r="N14" s="21"/>
      <c r="O14" s="30">
        <v>45439</v>
      </c>
      <c r="P14" s="20">
        <v>133</v>
      </c>
      <c r="Q14" s="20">
        <v>18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45441</v>
      </c>
      <c r="P15" s="20">
        <v>111</v>
      </c>
      <c r="Q15" s="20">
        <v>41.6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147.5</v>
      </c>
      <c r="C16" s="24"/>
      <c r="D16" s="24">
        <v>139.9</v>
      </c>
      <c r="E16" s="24">
        <v>34.1</v>
      </c>
      <c r="F16" s="24">
        <v>85.1</v>
      </c>
      <c r="G16" s="24">
        <v>76.8</v>
      </c>
      <c r="H16" s="24">
        <v>106.8</v>
      </c>
      <c r="I16" s="24">
        <v>97.2</v>
      </c>
      <c r="J16" s="24"/>
      <c r="K16" s="24">
        <v>108.3</v>
      </c>
      <c r="M16" s="27">
        <f t="shared" ref="M16:M28" si="2">SUM(B16:K16)</f>
        <v>795.7</v>
      </c>
      <c r="N16" s="29">
        <f>SUM(M16:M28)</f>
        <v>4066.64</v>
      </c>
      <c r="O16" s="30">
        <v>45443</v>
      </c>
      <c r="P16" s="20">
        <v>92.8</v>
      </c>
      <c r="Q16" s="20">
        <v>22.9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74</v>
      </c>
      <c r="C17" s="24"/>
      <c r="D17" s="24">
        <v>56.7</v>
      </c>
      <c r="E17" s="24">
        <v>14.1</v>
      </c>
      <c r="F17" s="24">
        <v>44.3</v>
      </c>
      <c r="G17" s="24">
        <v>25.7</v>
      </c>
      <c r="H17" s="24">
        <v>48.8</v>
      </c>
      <c r="I17" s="24">
        <v>44.2</v>
      </c>
      <c r="J17" s="24"/>
      <c r="K17" s="24">
        <v>33.799999999999997</v>
      </c>
      <c r="M17" s="27">
        <f t="shared" si="2"/>
        <v>341.59999999999997</v>
      </c>
      <c r="O17" s="20"/>
      <c r="P17" s="28">
        <f>SUM(P4:P16)</f>
        <v>1733.6999999999998</v>
      </c>
      <c r="Q17" s="28">
        <f>SUM(Q4:Q16)</f>
        <v>695.3</v>
      </c>
      <c r="R17" s="32">
        <f>SUM(P17:Q17)</f>
        <v>2429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80.7</v>
      </c>
      <c r="C18" s="24"/>
      <c r="D18" s="24">
        <v>74</v>
      </c>
      <c r="E18" s="24">
        <v>20.100000000000001</v>
      </c>
      <c r="F18" s="24">
        <v>51.74</v>
      </c>
      <c r="G18" s="24">
        <v>36.1</v>
      </c>
      <c r="H18" s="24">
        <v>61.2</v>
      </c>
      <c r="I18" s="24">
        <v>54</v>
      </c>
      <c r="J18" s="24"/>
      <c r="K18" s="24">
        <v>56.2</v>
      </c>
      <c r="M18" s="27">
        <f t="shared" si="2"/>
        <v>434.03999999999996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25.8</v>
      </c>
      <c r="C19" s="24"/>
      <c r="D19" s="24">
        <v>18.5</v>
      </c>
      <c r="E19" s="24">
        <v>6.1</v>
      </c>
      <c r="F19" s="24">
        <v>17.600000000000001</v>
      </c>
      <c r="G19" s="24">
        <v>10.199999999999999</v>
      </c>
      <c r="H19" s="24">
        <v>19.8</v>
      </c>
      <c r="I19" s="24">
        <v>16.8</v>
      </c>
      <c r="J19" s="24"/>
      <c r="K19" s="24">
        <v>10.9</v>
      </c>
      <c r="M19" s="27">
        <f t="shared" si="2"/>
        <v>125.7</v>
      </c>
      <c r="O19" s="133" t="s">
        <v>50</v>
      </c>
      <c r="P19" s="133"/>
      <c r="Q19" s="133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37.9</v>
      </c>
      <c r="C20" s="24"/>
      <c r="D20" s="24">
        <v>37.700000000000003</v>
      </c>
      <c r="E20" s="24">
        <v>10.1</v>
      </c>
      <c r="F20" s="24">
        <v>27.9</v>
      </c>
      <c r="G20" s="24">
        <v>17.2</v>
      </c>
      <c r="H20" s="24">
        <v>34.6</v>
      </c>
      <c r="I20" s="24">
        <v>26.7</v>
      </c>
      <c r="J20" s="24"/>
      <c r="K20" s="24">
        <v>23.9</v>
      </c>
      <c r="M20" s="27">
        <f t="shared" si="2"/>
        <v>215.99999999999997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117.5</v>
      </c>
      <c r="C21" s="24"/>
      <c r="D21" s="24">
        <v>122.8</v>
      </c>
      <c r="E21" s="24">
        <v>30.9</v>
      </c>
      <c r="F21" s="24">
        <v>96.9</v>
      </c>
      <c r="G21" s="24"/>
      <c r="H21" s="24">
        <v>48.2</v>
      </c>
      <c r="I21" s="24">
        <v>93.8</v>
      </c>
      <c r="J21" s="24"/>
      <c r="K21" s="24">
        <v>77.599999999999994</v>
      </c>
      <c r="M21" s="27">
        <f t="shared" si="2"/>
        <v>587.70000000000005</v>
      </c>
      <c r="O21" s="20">
        <v>145</v>
      </c>
      <c r="P21" s="35" t="s">
        <v>51</v>
      </c>
      <c r="Q21" s="20">
        <v>162.19999999999999</v>
      </c>
      <c r="R21" s="20"/>
      <c r="S21" s="20"/>
      <c r="T21" s="20"/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103.9</v>
      </c>
      <c r="C22" s="24"/>
      <c r="D22" s="24">
        <v>87.1</v>
      </c>
      <c r="E22" s="24">
        <v>23.8</v>
      </c>
      <c r="F22" s="24">
        <v>66.400000000000006</v>
      </c>
      <c r="G22" s="24">
        <v>52.4</v>
      </c>
      <c r="H22" s="24">
        <v>81.5</v>
      </c>
      <c r="I22" s="24">
        <v>71.3</v>
      </c>
      <c r="J22" s="24"/>
      <c r="K22" s="24">
        <v>60.1</v>
      </c>
      <c r="M22" s="27">
        <f t="shared" si="2"/>
        <v>546.5</v>
      </c>
      <c r="O22" s="20"/>
      <c r="P22" s="35" t="s">
        <v>52</v>
      </c>
      <c r="Q22" s="20">
        <v>-125</v>
      </c>
      <c r="R22" s="20"/>
      <c r="S22" s="20"/>
      <c r="T22" s="20"/>
      <c r="U22" s="20"/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123.9</v>
      </c>
      <c r="C23" s="24"/>
      <c r="D23" s="24">
        <v>104.7</v>
      </c>
      <c r="E23" s="24">
        <v>29.4</v>
      </c>
      <c r="F23" s="24">
        <v>79.5</v>
      </c>
      <c r="G23" s="24">
        <v>54.9</v>
      </c>
      <c r="H23" s="24">
        <v>99.8</v>
      </c>
      <c r="I23" s="24">
        <v>80</v>
      </c>
      <c r="J23" s="24"/>
      <c r="K23" s="24">
        <v>80.099999999999994</v>
      </c>
      <c r="M23" s="27">
        <f t="shared" si="2"/>
        <v>652.30000000000007</v>
      </c>
      <c r="O23" s="20"/>
      <c r="P23" s="35" t="s">
        <v>53</v>
      </c>
      <c r="Q23" s="20">
        <v>-9.5</v>
      </c>
      <c r="R23" s="20"/>
      <c r="S23" s="20"/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19.5</v>
      </c>
      <c r="C24" s="24"/>
      <c r="D24" s="24">
        <v>15.6</v>
      </c>
      <c r="E24" s="24">
        <v>4.4000000000000004</v>
      </c>
      <c r="F24" s="24">
        <v>11.7</v>
      </c>
      <c r="G24" s="24">
        <v>8.1999999999999993</v>
      </c>
      <c r="H24" s="24">
        <v>13.9</v>
      </c>
      <c r="I24" s="24">
        <v>12.6</v>
      </c>
      <c r="J24" s="24"/>
      <c r="K24" s="24">
        <v>10.8</v>
      </c>
      <c r="M24" s="27">
        <f t="shared" si="2"/>
        <v>96.7</v>
      </c>
      <c r="O24" s="20">
        <v>74</v>
      </c>
      <c r="P24" s="35" t="s">
        <v>54</v>
      </c>
      <c r="Q24" s="20"/>
      <c r="R24" s="20"/>
      <c r="S24" s="20"/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28.5</v>
      </c>
      <c r="C25" s="24"/>
      <c r="D25" s="24">
        <v>26.2</v>
      </c>
      <c r="E25" s="24">
        <v>10.1</v>
      </c>
      <c r="F25" s="24">
        <v>26.9</v>
      </c>
      <c r="G25" s="24"/>
      <c r="H25" s="24">
        <v>12.6</v>
      </c>
      <c r="I25" s="24">
        <v>21.1</v>
      </c>
      <c r="J25" s="24"/>
      <c r="K25" s="24">
        <v>17.899999999999999</v>
      </c>
      <c r="M25" s="27">
        <f t="shared" si="2"/>
        <v>143.29999999999998</v>
      </c>
      <c r="O25" s="20">
        <v>130</v>
      </c>
      <c r="P25" s="35" t="s">
        <v>55</v>
      </c>
      <c r="Q25" s="20">
        <v>-51.6</v>
      </c>
      <c r="R25" s="20"/>
      <c r="S25" s="20"/>
      <c r="T25" s="20"/>
      <c r="U25" s="20"/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-167.4</v>
      </c>
      <c r="R26" s="20"/>
      <c r="S26" s="20"/>
      <c r="T26" s="20"/>
      <c r="U26" s="20"/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-31.8</v>
      </c>
      <c r="R27" s="20"/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23.7</v>
      </c>
      <c r="C28" s="24"/>
      <c r="D28" s="24">
        <v>21.4</v>
      </c>
      <c r="E28" s="24">
        <v>6.3</v>
      </c>
      <c r="F28" s="24">
        <v>16.3</v>
      </c>
      <c r="G28" s="24">
        <v>11.2</v>
      </c>
      <c r="H28" s="24">
        <v>19.5</v>
      </c>
      <c r="I28" s="24">
        <v>15.6</v>
      </c>
      <c r="J28" s="24"/>
      <c r="K28" s="24">
        <v>13.1</v>
      </c>
      <c r="M28" s="27">
        <f t="shared" si="2"/>
        <v>127.09999999999998</v>
      </c>
      <c r="O28" s="20">
        <v>177</v>
      </c>
      <c r="P28" s="35" t="s">
        <v>58</v>
      </c>
      <c r="Q28" s="20">
        <v>-4.7</v>
      </c>
      <c r="R28" s="20"/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-218.76</v>
      </c>
      <c r="R29" s="20"/>
      <c r="S29" s="20"/>
      <c r="T29" s="20"/>
      <c r="U29" s="20"/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126.3</v>
      </c>
      <c r="D30" s="24">
        <v>53.1</v>
      </c>
      <c r="E30" s="24">
        <v>58.4</v>
      </c>
      <c r="F30" s="24">
        <v>136</v>
      </c>
      <c r="G30" s="24"/>
      <c r="H30" s="24">
        <v>37.4</v>
      </c>
      <c r="I30" s="24">
        <v>67.2</v>
      </c>
      <c r="J30" s="24"/>
      <c r="K30" s="24">
        <v>61.6</v>
      </c>
      <c r="L30" s="24">
        <v>73.099999999999994</v>
      </c>
      <c r="M30" s="27">
        <f>SUM(B30:L30)</f>
        <v>613.1</v>
      </c>
      <c r="N30" s="29">
        <f>SUM(M30:M42)</f>
        <v>3301.900000000001</v>
      </c>
      <c r="O30" s="20">
        <v>394</v>
      </c>
      <c r="P30" s="35" t="s">
        <v>60</v>
      </c>
      <c r="Q30" s="20">
        <v>-3.2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51.5</v>
      </c>
      <c r="D31" s="24">
        <v>32.9</v>
      </c>
      <c r="E31" s="24">
        <v>25.1</v>
      </c>
      <c r="F31" s="24">
        <v>61.1</v>
      </c>
      <c r="G31" s="24"/>
      <c r="H31" s="24">
        <v>21.4</v>
      </c>
      <c r="I31" s="24">
        <v>51.1</v>
      </c>
      <c r="J31" s="24"/>
      <c r="K31" s="24">
        <v>42.7</v>
      </c>
      <c r="L31" s="24">
        <v>31.1</v>
      </c>
      <c r="M31" s="27">
        <f>SUM(B31:L31)</f>
        <v>316.90000000000003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66.5</v>
      </c>
      <c r="D32" s="24">
        <v>39.5</v>
      </c>
      <c r="E32" s="24">
        <v>32.200000000000003</v>
      </c>
      <c r="F32" s="24">
        <v>69.900000000000006</v>
      </c>
      <c r="G32" s="24"/>
      <c r="H32" s="24">
        <v>27.8</v>
      </c>
      <c r="I32" s="24">
        <v>35.700000000000003</v>
      </c>
      <c r="J32" s="24"/>
      <c r="K32" s="24">
        <v>40.1</v>
      </c>
      <c r="L32" s="24">
        <v>42.1</v>
      </c>
      <c r="M32" s="27">
        <f t="shared" ref="M32:M42" si="5">SUM(B32:L32)</f>
        <v>353.80000000000007</v>
      </c>
      <c r="N32" s="27"/>
      <c r="O32" s="20"/>
      <c r="P32" s="35" t="s">
        <v>62</v>
      </c>
      <c r="Q32" s="20">
        <v>291.39999999999998</v>
      </c>
      <c r="R32" s="20"/>
      <c r="S32" s="20"/>
      <c r="T32" s="20"/>
      <c r="U32" s="20"/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19.3</v>
      </c>
      <c r="D33" s="24">
        <v>8.9</v>
      </c>
      <c r="E33" s="24">
        <v>11.4</v>
      </c>
      <c r="F33" s="24">
        <v>20.100000000000001</v>
      </c>
      <c r="G33" s="24"/>
      <c r="H33" s="24">
        <v>9.4</v>
      </c>
      <c r="I33" s="24">
        <v>11.3</v>
      </c>
      <c r="J33" s="24"/>
      <c r="K33" s="24">
        <v>19.7</v>
      </c>
      <c r="L33" s="24">
        <v>13.3</v>
      </c>
      <c r="M33" s="27">
        <f t="shared" si="5"/>
        <v>113.4</v>
      </c>
      <c r="N33" s="27"/>
      <c r="O33" s="20"/>
      <c r="P33" s="35" t="s">
        <v>63</v>
      </c>
      <c r="Q33" s="20">
        <v>93.8</v>
      </c>
      <c r="R33" s="20"/>
      <c r="S33" s="20"/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30.1</v>
      </c>
      <c r="D34" s="24">
        <v>19.600000000000001</v>
      </c>
      <c r="E34" s="24">
        <v>18.7</v>
      </c>
      <c r="F34" s="24">
        <v>31.4</v>
      </c>
      <c r="G34" s="24"/>
      <c r="H34" s="24">
        <v>15.1</v>
      </c>
      <c r="I34" s="24">
        <v>17.600000000000001</v>
      </c>
      <c r="J34" s="24"/>
      <c r="K34" s="24">
        <v>28.6</v>
      </c>
      <c r="L34" s="24">
        <v>24.5</v>
      </c>
      <c r="M34" s="27">
        <f t="shared" si="5"/>
        <v>185.6</v>
      </c>
      <c r="N34" s="27"/>
      <c r="O34" s="20"/>
      <c r="P34" s="35" t="s">
        <v>73</v>
      </c>
      <c r="Q34" s="20">
        <v>-2.6</v>
      </c>
      <c r="R34" s="20"/>
      <c r="S34" s="20"/>
      <c r="T34" s="20"/>
      <c r="U34" s="20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119.4</v>
      </c>
      <c r="D35" s="24">
        <v>60.1</v>
      </c>
      <c r="E35" s="24">
        <v>55.8</v>
      </c>
      <c r="F35" s="24">
        <v>60.5</v>
      </c>
      <c r="G35" s="24"/>
      <c r="H35" s="24"/>
      <c r="I35" s="24">
        <v>69.400000000000006</v>
      </c>
      <c r="J35" s="24"/>
      <c r="K35" s="24">
        <v>83.7</v>
      </c>
      <c r="L35" s="24">
        <v>28.9</v>
      </c>
      <c r="M35" s="27">
        <f t="shared" si="5"/>
        <v>477.8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88.3</v>
      </c>
      <c r="D36" s="24">
        <v>49</v>
      </c>
      <c r="E36" s="24">
        <v>43.1</v>
      </c>
      <c r="F36" s="24">
        <v>80.099999999999994</v>
      </c>
      <c r="G36" s="24"/>
      <c r="H36" s="24">
        <v>33.1</v>
      </c>
      <c r="I36" s="24">
        <v>44.6</v>
      </c>
      <c r="J36" s="24"/>
      <c r="K36" s="24">
        <v>50.1</v>
      </c>
      <c r="L36" s="24">
        <v>52.2</v>
      </c>
      <c r="M36" s="27">
        <f t="shared" si="5"/>
        <v>440.50000000000006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105</v>
      </c>
      <c r="D37" s="24">
        <v>57</v>
      </c>
      <c r="E37" s="24">
        <v>50.8</v>
      </c>
      <c r="F37" s="24">
        <v>94.2</v>
      </c>
      <c r="G37" s="24"/>
      <c r="H37" s="24">
        <v>40.299999999999997</v>
      </c>
      <c r="I37" s="24">
        <v>52.6</v>
      </c>
      <c r="J37" s="24"/>
      <c r="K37" s="24">
        <v>67.099999999999994</v>
      </c>
      <c r="L37" s="24">
        <v>54.8</v>
      </c>
      <c r="M37" s="27">
        <f t="shared" si="5"/>
        <v>521.79999999999995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15.8</v>
      </c>
      <c r="D38" s="24">
        <v>8.4</v>
      </c>
      <c r="E38" s="24">
        <v>7.4</v>
      </c>
      <c r="F38" s="24">
        <v>15.5</v>
      </c>
      <c r="G38" s="24"/>
      <c r="H38" s="24">
        <v>6.4</v>
      </c>
      <c r="I38" s="24">
        <v>8.4</v>
      </c>
      <c r="J38" s="24"/>
      <c r="K38" s="24">
        <v>12.3</v>
      </c>
      <c r="L38" s="24">
        <v>9.1999999999999993</v>
      </c>
      <c r="M38" s="27">
        <f t="shared" si="5"/>
        <v>83.4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30.1</v>
      </c>
      <c r="D39" s="24">
        <v>11.1</v>
      </c>
      <c r="E39" s="24">
        <v>14.1</v>
      </c>
      <c r="F39" s="24">
        <v>12.7</v>
      </c>
      <c r="G39" s="24"/>
      <c r="H39" s="24"/>
      <c r="I39" s="24"/>
      <c r="J39" s="24"/>
      <c r="K39" s="24">
        <v>16.100000000000001</v>
      </c>
      <c r="L39" s="24">
        <v>7.2</v>
      </c>
      <c r="M39" s="27">
        <f t="shared" si="5"/>
        <v>91.3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20.5</v>
      </c>
      <c r="D42" s="24">
        <v>8.1999999999999993</v>
      </c>
      <c r="E42" s="24">
        <v>10.6</v>
      </c>
      <c r="F42" s="24">
        <v>16.100000000000001</v>
      </c>
      <c r="G42" s="24"/>
      <c r="H42" s="24">
        <v>8.1</v>
      </c>
      <c r="I42" s="24">
        <v>9.9</v>
      </c>
      <c r="J42" s="24"/>
      <c r="K42" s="24">
        <v>17.5</v>
      </c>
      <c r="L42" s="24">
        <v>13.4</v>
      </c>
      <c r="M42" s="27">
        <f t="shared" si="5"/>
        <v>104.30000000000001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6">M2+M16+M30</f>
        <v>2199.4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1043.2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1248.6399999999999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395.20000000000005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638.79999999999995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1772.5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1552.4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1832.6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282.3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379.2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364.7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4">
    <cfRule type="cellIs" dxfId="42" priority="1" operator="lessThan">
      <formula>0</formula>
    </cfRule>
    <cfRule type="cellIs" dxfId="4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7"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224.2</v>
      </c>
      <c r="C2" s="24"/>
      <c r="D2" s="24">
        <v>89.9</v>
      </c>
      <c r="E2" s="24">
        <v>124.3</v>
      </c>
      <c r="F2" s="24"/>
      <c r="G2" s="24">
        <v>111.6</v>
      </c>
      <c r="H2" s="24">
        <v>172.8</v>
      </c>
      <c r="I2" s="24">
        <v>129.5</v>
      </c>
      <c r="J2" s="24"/>
      <c r="K2" s="24"/>
      <c r="M2" s="27">
        <f t="shared" ref="M2:M14" si="0">SUM(B2:K2)</f>
        <v>852.3</v>
      </c>
      <c r="N2" s="29">
        <f>SUM(M2:M14)</f>
        <v>4418.0999999999995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95.5</v>
      </c>
      <c r="C3" s="24"/>
      <c r="D3" s="24">
        <v>43.3</v>
      </c>
      <c r="E3" s="24">
        <v>60.6</v>
      </c>
      <c r="F3" s="24"/>
      <c r="G3" s="24">
        <v>58.6</v>
      </c>
      <c r="H3" s="24">
        <v>89.3</v>
      </c>
      <c r="I3" s="24">
        <v>70.099999999999994</v>
      </c>
      <c r="J3" s="24"/>
      <c r="K3" s="24"/>
      <c r="M3" s="27">
        <f t="shared" si="0"/>
        <v>417.4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104</v>
      </c>
      <c r="C4" s="24"/>
      <c r="D4" s="24">
        <v>49.1</v>
      </c>
      <c r="E4" s="24">
        <v>74.3</v>
      </c>
      <c r="F4" s="24"/>
      <c r="G4" s="24">
        <v>60.6</v>
      </c>
      <c r="H4" s="24">
        <v>90.6</v>
      </c>
      <c r="I4" s="24">
        <v>68.099999999999994</v>
      </c>
      <c r="J4" s="24"/>
      <c r="K4" s="24"/>
      <c r="M4" s="27">
        <f t="shared" si="0"/>
        <v>446.70000000000005</v>
      </c>
      <c r="N4" s="21"/>
      <c r="O4" s="30">
        <v>45446</v>
      </c>
      <c r="P4" s="20">
        <v>148</v>
      </c>
      <c r="Q4" s="20">
        <v>70.3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36.200000000000003</v>
      </c>
      <c r="C5" s="24"/>
      <c r="D5" s="24">
        <v>16.899999999999999</v>
      </c>
      <c r="E5" s="24">
        <v>24.9</v>
      </c>
      <c r="F5" s="24"/>
      <c r="G5" s="24">
        <v>21.6</v>
      </c>
      <c r="H5" s="24">
        <v>32.799999999999997</v>
      </c>
      <c r="I5" s="24">
        <v>24.9</v>
      </c>
      <c r="J5" s="24"/>
      <c r="K5" s="24"/>
      <c r="M5" s="27">
        <f t="shared" si="0"/>
        <v>157.29999999999998</v>
      </c>
      <c r="N5" s="21"/>
      <c r="O5" s="30">
        <v>45448</v>
      </c>
      <c r="P5" s="20">
        <v>95.3</v>
      </c>
      <c r="Q5" s="20">
        <v>73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52.6</v>
      </c>
      <c r="C6" s="24"/>
      <c r="D6" s="24">
        <v>26.2</v>
      </c>
      <c r="E6" s="24">
        <v>41.5</v>
      </c>
      <c r="F6" s="24"/>
      <c r="G6" s="24">
        <v>32.5</v>
      </c>
      <c r="H6" s="24">
        <v>50.6</v>
      </c>
      <c r="I6" s="24">
        <v>36.4</v>
      </c>
      <c r="J6" s="24"/>
      <c r="K6" s="24"/>
      <c r="M6" s="27">
        <f t="shared" si="0"/>
        <v>239.8</v>
      </c>
      <c r="N6" s="21"/>
      <c r="O6" s="37">
        <v>45450</v>
      </c>
      <c r="P6" s="20">
        <v>137.19999999999999</v>
      </c>
      <c r="Q6" s="20">
        <v>66.900000000000006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161.5</v>
      </c>
      <c r="C7" s="24"/>
      <c r="D7" s="24">
        <v>97.6</v>
      </c>
      <c r="E7" s="24">
        <v>81.8</v>
      </c>
      <c r="F7" s="24"/>
      <c r="G7" s="24"/>
      <c r="H7" s="24">
        <v>86.2</v>
      </c>
      <c r="I7" s="24">
        <v>268.89999999999998</v>
      </c>
      <c r="J7" s="24"/>
      <c r="K7" s="24"/>
      <c r="M7" s="27">
        <f t="shared" si="0"/>
        <v>696</v>
      </c>
      <c r="N7" s="21"/>
      <c r="O7" s="30">
        <v>45453</v>
      </c>
      <c r="P7" s="20">
        <v>168.8</v>
      </c>
      <c r="Q7" s="20">
        <v>64.599999999999994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130.4</v>
      </c>
      <c r="C8" s="24"/>
      <c r="D8" s="24">
        <v>67.400000000000006</v>
      </c>
      <c r="E8" s="24">
        <v>98.6</v>
      </c>
      <c r="F8" s="24"/>
      <c r="G8" s="24">
        <v>71.099999999999994</v>
      </c>
      <c r="H8" s="24">
        <v>116.3</v>
      </c>
      <c r="I8" s="24">
        <v>80.099999999999994</v>
      </c>
      <c r="J8" s="24"/>
      <c r="K8" s="24"/>
      <c r="M8" s="27">
        <f t="shared" si="0"/>
        <v>563.9</v>
      </c>
      <c r="N8" s="21"/>
      <c r="O8" s="30">
        <v>45457</v>
      </c>
      <c r="P8" s="20">
        <v>96.6</v>
      </c>
      <c r="Q8" s="20"/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152.19999999999999</v>
      </c>
      <c r="C9" s="24"/>
      <c r="D9" s="24">
        <v>77</v>
      </c>
      <c r="E9" s="24">
        <v>115.3</v>
      </c>
      <c r="F9" s="24"/>
      <c r="G9" s="24">
        <v>83.6</v>
      </c>
      <c r="H9" s="24">
        <v>130.9</v>
      </c>
      <c r="I9" s="24">
        <v>90.8</v>
      </c>
      <c r="J9" s="24"/>
      <c r="K9" s="24"/>
      <c r="M9" s="27">
        <f t="shared" si="0"/>
        <v>649.79999999999995</v>
      </c>
      <c r="N9" s="21"/>
      <c r="O9" s="30">
        <v>45460</v>
      </c>
      <c r="P9" s="20">
        <v>184.8</v>
      </c>
      <c r="Q9" s="20">
        <v>89.1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24.2</v>
      </c>
      <c r="C10" s="24"/>
      <c r="D10" s="24">
        <v>11.8</v>
      </c>
      <c r="E10" s="24">
        <v>16.8</v>
      </c>
      <c r="F10" s="24"/>
      <c r="G10" s="24">
        <v>12.2</v>
      </c>
      <c r="H10" s="24">
        <v>21.1</v>
      </c>
      <c r="I10" s="24">
        <v>15.3</v>
      </c>
      <c r="J10" s="24"/>
      <c r="K10" s="24"/>
      <c r="M10" s="27">
        <f t="shared" si="0"/>
        <v>101.39999999999999</v>
      </c>
      <c r="N10" s="21"/>
      <c r="O10" s="30">
        <v>45462</v>
      </c>
      <c r="P10" s="20">
        <v>64.7</v>
      </c>
      <c r="Q10" s="20">
        <v>12.6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45.1</v>
      </c>
      <c r="C11" s="24"/>
      <c r="D11" s="24">
        <v>25.1</v>
      </c>
      <c r="E11" s="24">
        <v>18.399999999999999</v>
      </c>
      <c r="F11" s="24"/>
      <c r="G11" s="24"/>
      <c r="H11" s="24">
        <v>15.1</v>
      </c>
      <c r="I11" s="24">
        <v>55.8</v>
      </c>
      <c r="J11" s="24"/>
      <c r="K11" s="24"/>
      <c r="M11" s="27">
        <f t="shared" si="0"/>
        <v>159.5</v>
      </c>
      <c r="N11" s="21"/>
      <c r="O11" s="30">
        <v>45464</v>
      </c>
      <c r="P11" s="20">
        <v>72.599999999999994</v>
      </c>
      <c r="Q11" s="20">
        <v>94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45467</v>
      </c>
      <c r="P12" s="20">
        <v>201</v>
      </c>
      <c r="Q12" s="20">
        <v>51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45469</v>
      </c>
      <c r="P13" s="20">
        <v>106.5</v>
      </c>
      <c r="Q13" s="20">
        <v>64.900000000000006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31.3</v>
      </c>
      <c r="C14" s="24"/>
      <c r="D14" s="24">
        <v>14.6</v>
      </c>
      <c r="E14" s="24">
        <v>20.399999999999999</v>
      </c>
      <c r="F14" s="24"/>
      <c r="G14" s="24">
        <v>18.7</v>
      </c>
      <c r="H14" s="24">
        <v>27.9</v>
      </c>
      <c r="I14" s="24">
        <v>21.1</v>
      </c>
      <c r="J14" s="24"/>
      <c r="K14" s="24"/>
      <c r="M14" s="27">
        <f t="shared" si="0"/>
        <v>134</v>
      </c>
      <c r="N14" s="21"/>
      <c r="O14" s="30">
        <v>45471</v>
      </c>
      <c r="P14" s="20">
        <v>110</v>
      </c>
      <c r="Q14" s="20">
        <v>36.9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/>
      <c r="P15" s="20"/>
      <c r="Q15" s="20"/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/>
      <c r="C16" s="24"/>
      <c r="D16" s="24"/>
      <c r="E16" s="24">
        <v>142.30000000000001</v>
      </c>
      <c r="F16" s="24">
        <v>203.7</v>
      </c>
      <c r="G16" s="24"/>
      <c r="H16" s="24">
        <v>103.8</v>
      </c>
      <c r="I16" s="24"/>
      <c r="J16" s="24">
        <v>100.2</v>
      </c>
      <c r="K16" s="24">
        <v>62.5</v>
      </c>
      <c r="M16" s="27">
        <f t="shared" ref="M16:M28" si="2">SUM(B16:K16)</f>
        <v>612.5</v>
      </c>
      <c r="N16" s="29">
        <f>SUM(M16:M28)</f>
        <v>3221.8999999999996</v>
      </c>
      <c r="O16" s="30"/>
      <c r="P16" s="20"/>
      <c r="Q16" s="20"/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/>
      <c r="C17" s="24"/>
      <c r="D17" s="24"/>
      <c r="E17" s="24">
        <v>60.2</v>
      </c>
      <c r="F17" s="24">
        <v>90.6</v>
      </c>
      <c r="G17" s="24"/>
      <c r="H17" s="24">
        <v>48.2</v>
      </c>
      <c r="I17" s="24"/>
      <c r="J17" s="24">
        <v>49.2</v>
      </c>
      <c r="K17" s="24">
        <v>18.600000000000001</v>
      </c>
      <c r="M17" s="27">
        <f t="shared" si="2"/>
        <v>266.8</v>
      </c>
      <c r="O17" s="20"/>
      <c r="P17" s="28">
        <f>SUM(P4:P16)</f>
        <v>1385.5</v>
      </c>
      <c r="Q17" s="28">
        <f>SUM(Q4:Q16)</f>
        <v>623.29999999999995</v>
      </c>
      <c r="R17" s="32">
        <f>SUM(P17:Q17)</f>
        <v>2008.8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/>
      <c r="C18" s="24"/>
      <c r="D18" s="24"/>
      <c r="E18" s="24">
        <v>71.7</v>
      </c>
      <c r="F18" s="24">
        <v>104.2</v>
      </c>
      <c r="G18" s="24"/>
      <c r="H18" s="24">
        <v>50.4</v>
      </c>
      <c r="I18" s="24"/>
      <c r="J18" s="24">
        <v>52.5</v>
      </c>
      <c r="K18" s="24">
        <v>29.7</v>
      </c>
      <c r="M18" s="27">
        <f t="shared" si="2"/>
        <v>308.5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/>
      <c r="C19" s="24"/>
      <c r="D19" s="24"/>
      <c r="E19" s="24">
        <v>25.4</v>
      </c>
      <c r="F19" s="24">
        <v>35.4</v>
      </c>
      <c r="G19" s="24"/>
      <c r="H19" s="24">
        <v>18.5</v>
      </c>
      <c r="I19" s="24"/>
      <c r="J19" s="24">
        <v>17.2</v>
      </c>
      <c r="K19" s="24">
        <v>7.7</v>
      </c>
      <c r="M19" s="27">
        <f t="shared" si="2"/>
        <v>104.2</v>
      </c>
      <c r="O19" s="133" t="s">
        <v>50</v>
      </c>
      <c r="P19" s="133"/>
      <c r="Q19" s="133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/>
      <c r="C20" s="24"/>
      <c r="D20" s="24"/>
      <c r="E20" s="24">
        <v>37.700000000000003</v>
      </c>
      <c r="F20" s="24">
        <v>56.2</v>
      </c>
      <c r="G20" s="24"/>
      <c r="H20" s="24">
        <v>26.9</v>
      </c>
      <c r="I20" s="24"/>
      <c r="J20" s="24">
        <v>26.4</v>
      </c>
      <c r="K20" s="24">
        <v>12.4</v>
      </c>
      <c r="M20" s="27">
        <f t="shared" si="2"/>
        <v>159.60000000000002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75.8</v>
      </c>
      <c r="C21" s="24"/>
      <c r="D21" s="24"/>
      <c r="E21" s="24">
        <v>82.2</v>
      </c>
      <c r="F21" s="24">
        <v>215</v>
      </c>
      <c r="G21" s="24"/>
      <c r="H21" s="24">
        <v>118.8</v>
      </c>
      <c r="I21" s="24"/>
      <c r="J21" s="24">
        <v>111.3</v>
      </c>
      <c r="K21" s="24"/>
      <c r="M21" s="27">
        <f t="shared" si="2"/>
        <v>603.1</v>
      </c>
      <c r="O21" s="20">
        <v>145</v>
      </c>
      <c r="P21" s="35" t="s">
        <v>51</v>
      </c>
      <c r="Q21" s="20">
        <v>48.3</v>
      </c>
      <c r="R21" s="20">
        <v>42.8</v>
      </c>
      <c r="S21" s="20">
        <v>45.5</v>
      </c>
      <c r="T21" s="20">
        <v>74.099999999999994</v>
      </c>
      <c r="U21" s="20"/>
      <c r="V21">
        <f>SUM(Q21:U21)</f>
        <v>210.7</v>
      </c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/>
      <c r="C22" s="24"/>
      <c r="D22" s="24"/>
      <c r="E22" s="24">
        <v>89.7</v>
      </c>
      <c r="F22" s="24">
        <v>148.69999999999999</v>
      </c>
      <c r="G22" s="24"/>
      <c r="H22" s="24">
        <v>64.400000000000006</v>
      </c>
      <c r="I22" s="24"/>
      <c r="J22" s="24">
        <v>69.7</v>
      </c>
      <c r="K22" s="24">
        <v>35.1</v>
      </c>
      <c r="M22" s="27">
        <f t="shared" si="2"/>
        <v>407.59999999999997</v>
      </c>
      <c r="O22" s="20"/>
      <c r="P22" s="35" t="s">
        <v>52</v>
      </c>
      <c r="Q22" s="20">
        <v>-28.1</v>
      </c>
      <c r="R22" s="20">
        <v>-44.6</v>
      </c>
      <c r="S22" s="20">
        <v>-33.4</v>
      </c>
      <c r="T22" s="20">
        <v>-36.700000000000003</v>
      </c>
      <c r="U22" s="20">
        <v>-26.8</v>
      </c>
      <c r="V22">
        <f t="shared" ref="V22:V34" si="4">SUM(Q22:U22)</f>
        <v>-169.60000000000002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/>
      <c r="C23" s="24"/>
      <c r="D23" s="24"/>
      <c r="E23" s="24">
        <v>102.6</v>
      </c>
      <c r="F23" s="24">
        <v>156.1</v>
      </c>
      <c r="G23" s="24"/>
      <c r="H23" s="24">
        <v>76.400000000000006</v>
      </c>
      <c r="I23" s="24"/>
      <c r="J23" s="24">
        <v>76.900000000000006</v>
      </c>
      <c r="K23" s="24">
        <v>36.9</v>
      </c>
      <c r="M23" s="27">
        <f t="shared" si="2"/>
        <v>448.9</v>
      </c>
      <c r="O23" s="20"/>
      <c r="P23" s="35" t="s">
        <v>53</v>
      </c>
      <c r="Q23" s="20">
        <v>-0.9</v>
      </c>
      <c r="R23" s="20">
        <v>-2.2000000000000002</v>
      </c>
      <c r="S23" s="20">
        <v>-1.4</v>
      </c>
      <c r="T23" s="20"/>
      <c r="U23" s="20"/>
      <c r="V23">
        <f t="shared" si="4"/>
        <v>-4.5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/>
      <c r="C24" s="24"/>
      <c r="D24" s="24"/>
      <c r="E24" s="24">
        <v>15.6</v>
      </c>
      <c r="F24" s="24">
        <v>25.6</v>
      </c>
      <c r="G24" s="24"/>
      <c r="H24" s="24">
        <v>12.7</v>
      </c>
      <c r="I24" s="24"/>
      <c r="J24" s="24">
        <v>12.2</v>
      </c>
      <c r="K24" s="24">
        <v>6</v>
      </c>
      <c r="M24" s="27">
        <f t="shared" si="2"/>
        <v>72.100000000000009</v>
      </c>
      <c r="O24" s="20">
        <v>74</v>
      </c>
      <c r="P24" s="35" t="s">
        <v>54</v>
      </c>
      <c r="Q24" s="20">
        <v>-2.4</v>
      </c>
      <c r="R24" s="20">
        <v>-1.8</v>
      </c>
      <c r="S24" s="20">
        <v>-4.7</v>
      </c>
      <c r="T24" s="20">
        <v>-7.8</v>
      </c>
      <c r="U24" s="20"/>
      <c r="V24">
        <f t="shared" si="4"/>
        <v>-16.7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18.899999999999999</v>
      </c>
      <c r="C25" s="24"/>
      <c r="D25" s="24"/>
      <c r="E25" s="24">
        <v>20.2</v>
      </c>
      <c r="F25" s="24">
        <v>49.9</v>
      </c>
      <c r="G25" s="24"/>
      <c r="H25" s="24">
        <v>27.1</v>
      </c>
      <c r="I25" s="24"/>
      <c r="J25" s="24">
        <v>28.1</v>
      </c>
      <c r="K25" s="24"/>
      <c r="M25" s="27">
        <f t="shared" si="2"/>
        <v>144.19999999999999</v>
      </c>
      <c r="O25" s="20">
        <v>130</v>
      </c>
      <c r="P25" s="35" t="s">
        <v>55</v>
      </c>
      <c r="Q25" s="20">
        <v>-15.2</v>
      </c>
      <c r="R25" s="20">
        <v>-5.3</v>
      </c>
      <c r="S25" s="20">
        <v>-9.6</v>
      </c>
      <c r="T25" s="20"/>
      <c r="U25" s="20"/>
      <c r="V25">
        <f t="shared" si="4"/>
        <v>-30.1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-68.5</v>
      </c>
      <c r="R26" s="20">
        <v>-42.8</v>
      </c>
      <c r="S26" s="20">
        <v>-26.8</v>
      </c>
      <c r="T26" s="20">
        <v>-44.6</v>
      </c>
      <c r="U26" s="20">
        <v>-88.8</v>
      </c>
      <c r="V26">
        <f t="shared" si="4"/>
        <v>-271.5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/>
      <c r="C28" s="24"/>
      <c r="D28" s="24"/>
      <c r="E28" s="24">
        <v>20.9</v>
      </c>
      <c r="F28" s="24">
        <v>35.799999999999997</v>
      </c>
      <c r="G28" s="24"/>
      <c r="H28" s="24">
        <v>15.9</v>
      </c>
      <c r="I28" s="24"/>
      <c r="J28" s="24">
        <v>13.9</v>
      </c>
      <c r="K28" s="24">
        <v>7.9</v>
      </c>
      <c r="M28" s="27">
        <f t="shared" si="2"/>
        <v>94.4</v>
      </c>
      <c r="O28" s="20">
        <v>177</v>
      </c>
      <c r="P28" s="35" t="s">
        <v>58</v>
      </c>
      <c r="Q28" s="20">
        <v>-1.2</v>
      </c>
      <c r="R28" s="20">
        <v>-1.1000000000000001</v>
      </c>
      <c r="S28" s="20"/>
      <c r="T28" s="20"/>
      <c r="U28" s="20"/>
      <c r="V28">
        <f t="shared" si="4"/>
        <v>-2.2999999999999998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-18.3</v>
      </c>
      <c r="R29" s="20">
        <v>-22</v>
      </c>
      <c r="S29" s="20">
        <v>-22.3</v>
      </c>
      <c r="T29" s="20">
        <v>-18.8</v>
      </c>
      <c r="U29" s="20">
        <v>-45</v>
      </c>
      <c r="V29">
        <f t="shared" si="4"/>
        <v>-126.39999999999999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>
        <v>65.7</v>
      </c>
      <c r="C30" s="24">
        <v>142.19999999999999</v>
      </c>
      <c r="D30" s="24"/>
      <c r="E30" s="24">
        <v>79.8</v>
      </c>
      <c r="F30" s="24">
        <v>92</v>
      </c>
      <c r="G30" s="24">
        <v>75.8</v>
      </c>
      <c r="H30" s="24">
        <v>56.8</v>
      </c>
      <c r="I30" s="24">
        <v>99.2</v>
      </c>
      <c r="J30" s="24">
        <v>80.900000000000006</v>
      </c>
      <c r="K30" s="24"/>
      <c r="L30" s="24"/>
      <c r="M30" s="27">
        <f>SUM(B30:L30)</f>
        <v>692.4</v>
      </c>
      <c r="N30" s="29">
        <f>SUM(M30:M42)</f>
        <v>3552.7999999999997</v>
      </c>
      <c r="O30" s="20">
        <v>394</v>
      </c>
      <c r="P30" s="35" t="s">
        <v>60</v>
      </c>
      <c r="Q30" s="20"/>
      <c r="R30" s="20"/>
      <c r="S30" s="20"/>
      <c r="T30" s="20"/>
      <c r="U30" s="20"/>
      <c r="V30">
        <f t="shared" si="4"/>
        <v>0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>
        <v>43.1</v>
      </c>
      <c r="C31" s="24">
        <v>75</v>
      </c>
      <c r="D31" s="24"/>
      <c r="E31" s="24">
        <v>30.1</v>
      </c>
      <c r="F31" s="24">
        <v>53.7</v>
      </c>
      <c r="G31" s="24">
        <v>32.9</v>
      </c>
      <c r="H31" s="24">
        <v>33</v>
      </c>
      <c r="I31" s="24">
        <v>47.9</v>
      </c>
      <c r="J31" s="24">
        <v>33</v>
      </c>
      <c r="K31" s="24"/>
      <c r="L31" s="24"/>
      <c r="M31" s="27">
        <f>SUM(B31:L31)</f>
        <v>348.69999999999993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>
        <v>34.200000000000003</v>
      </c>
      <c r="C32" s="24">
        <v>70</v>
      </c>
      <c r="D32" s="24"/>
      <c r="E32" s="24">
        <v>38.700000000000003</v>
      </c>
      <c r="F32" s="24">
        <v>60.1</v>
      </c>
      <c r="G32" s="24">
        <v>42.7</v>
      </c>
      <c r="H32" s="24">
        <v>45.7</v>
      </c>
      <c r="I32" s="24">
        <v>48.3</v>
      </c>
      <c r="J32" s="24">
        <v>43.1</v>
      </c>
      <c r="K32" s="24"/>
      <c r="L32" s="24"/>
      <c r="M32" s="27">
        <f t="shared" ref="M32:M42" si="6">SUM(B32:L32)</f>
        <v>382.8</v>
      </c>
      <c r="N32" s="27"/>
      <c r="O32" s="20"/>
      <c r="P32" s="35" t="s">
        <v>62</v>
      </c>
      <c r="Q32" s="20">
        <v>67.400000000000006</v>
      </c>
      <c r="R32" s="20">
        <v>37.4</v>
      </c>
      <c r="S32" s="20">
        <v>48</v>
      </c>
      <c r="T32" s="20">
        <v>22.2</v>
      </c>
      <c r="U32" s="20">
        <v>50</v>
      </c>
      <c r="V32">
        <f t="shared" si="4"/>
        <v>225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>
        <v>12.9</v>
      </c>
      <c r="C33" s="24">
        <v>23</v>
      </c>
      <c r="D33" s="24"/>
      <c r="E33" s="24">
        <v>12</v>
      </c>
      <c r="F33" s="24">
        <v>18.8</v>
      </c>
      <c r="G33" s="24">
        <v>12</v>
      </c>
      <c r="H33" s="24">
        <v>13.3</v>
      </c>
      <c r="I33" s="24">
        <v>17.600000000000001</v>
      </c>
      <c r="J33" s="24">
        <v>14.3</v>
      </c>
      <c r="K33" s="24"/>
      <c r="L33" s="24"/>
      <c r="M33" s="27">
        <f t="shared" si="6"/>
        <v>123.89999999999999</v>
      </c>
      <c r="N33" s="27"/>
      <c r="O33" s="20"/>
      <c r="P33" s="35" t="s">
        <v>63</v>
      </c>
      <c r="Q33" s="20">
        <v>20.2</v>
      </c>
      <c r="R33" s="20">
        <v>8.6999999999999993</v>
      </c>
      <c r="S33" s="20">
        <v>23.8</v>
      </c>
      <c r="T33" s="20">
        <v>18.600000000000001</v>
      </c>
      <c r="U33" s="20"/>
      <c r="V33">
        <f t="shared" si="4"/>
        <v>71.300000000000011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>
        <v>16.8</v>
      </c>
      <c r="C34" s="24">
        <v>30.2</v>
      </c>
      <c r="D34" s="24"/>
      <c r="E34" s="24">
        <v>20.100000000000001</v>
      </c>
      <c r="F34" s="24">
        <v>33.1</v>
      </c>
      <c r="G34" s="24">
        <v>20.5</v>
      </c>
      <c r="H34" s="24">
        <v>20.7</v>
      </c>
      <c r="I34" s="24">
        <v>26.4</v>
      </c>
      <c r="J34" s="24">
        <v>24.3</v>
      </c>
      <c r="K34" s="24"/>
      <c r="L34" s="24"/>
      <c r="M34" s="27">
        <f t="shared" si="6"/>
        <v>192.1</v>
      </c>
      <c r="N34" s="27"/>
      <c r="O34" s="20"/>
      <c r="P34" s="35" t="s">
        <v>73</v>
      </c>
      <c r="Q34" s="20">
        <v>-1.3</v>
      </c>
      <c r="R34" s="20"/>
      <c r="S34" s="20"/>
      <c r="T34" s="20"/>
      <c r="U34" s="20"/>
      <c r="V34">
        <f t="shared" si="4"/>
        <v>-1.3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>
        <v>80.099999999999994</v>
      </c>
      <c r="C35" s="24">
        <v>159.4</v>
      </c>
      <c r="D35" s="24"/>
      <c r="E35" s="24"/>
      <c r="F35" s="24">
        <v>114.7</v>
      </c>
      <c r="G35" s="24">
        <v>76.599999999999994</v>
      </c>
      <c r="H35" s="24"/>
      <c r="I35" s="24">
        <v>15.6</v>
      </c>
      <c r="J35" s="24">
        <v>28.4</v>
      </c>
      <c r="K35" s="24"/>
      <c r="L35" s="24"/>
      <c r="M35" s="27">
        <f t="shared" si="6"/>
        <v>474.79999999999995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>
        <v>48.1</v>
      </c>
      <c r="C36" s="24">
        <v>84.8</v>
      </c>
      <c r="D36" s="24"/>
      <c r="E36" s="24">
        <v>46.6</v>
      </c>
      <c r="F36" s="24">
        <v>72.5</v>
      </c>
      <c r="G36" s="24">
        <v>48.1</v>
      </c>
      <c r="H36" s="24">
        <v>54.8</v>
      </c>
      <c r="I36" s="24">
        <v>65.400000000000006</v>
      </c>
      <c r="J36" s="24">
        <v>54.6</v>
      </c>
      <c r="K36" s="24"/>
      <c r="L36" s="24"/>
      <c r="M36" s="27">
        <f t="shared" si="6"/>
        <v>474.90000000000009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x14ac:dyDescent="0.25">
      <c r="A37" s="22" t="s">
        <v>14</v>
      </c>
      <c r="B37" s="24">
        <v>51.9</v>
      </c>
      <c r="C37" s="24">
        <v>91.8</v>
      </c>
      <c r="D37" s="24"/>
      <c r="E37" s="24">
        <v>56.7</v>
      </c>
      <c r="F37" s="24">
        <v>82.6</v>
      </c>
      <c r="G37" s="24">
        <v>56</v>
      </c>
      <c r="H37" s="24">
        <v>65.8</v>
      </c>
      <c r="I37" s="24">
        <v>70.099999999999994</v>
      </c>
      <c r="J37" s="24">
        <v>67</v>
      </c>
      <c r="K37" s="24"/>
      <c r="L37" s="24"/>
      <c r="M37" s="27">
        <f t="shared" si="6"/>
        <v>541.9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>
        <v>8.8000000000000007</v>
      </c>
      <c r="C38" s="24">
        <v>15.8</v>
      </c>
      <c r="D38" s="24"/>
      <c r="E38" s="24">
        <v>9</v>
      </c>
      <c r="F38" s="24">
        <v>13.4</v>
      </c>
      <c r="G38" s="24">
        <v>8.5</v>
      </c>
      <c r="H38" s="24">
        <v>10.1</v>
      </c>
      <c r="I38" s="24">
        <v>12.6</v>
      </c>
      <c r="J38" s="24">
        <v>10.5</v>
      </c>
      <c r="K38" s="24"/>
      <c r="L38" s="24"/>
      <c r="M38" s="27">
        <f t="shared" si="6"/>
        <v>88.699999999999989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>
        <v>24.1</v>
      </c>
      <c r="C39" s="24">
        <v>48</v>
      </c>
      <c r="D39" s="24"/>
      <c r="E39" s="24"/>
      <c r="F39" s="24">
        <v>22.3</v>
      </c>
      <c r="G39" s="24">
        <v>17.3</v>
      </c>
      <c r="H39" s="24"/>
      <c r="I39" s="24">
        <v>2.9</v>
      </c>
      <c r="J39" s="24">
        <v>8.6</v>
      </c>
      <c r="K39" s="24"/>
      <c r="L39" s="24"/>
      <c r="M39" s="27">
        <f t="shared" si="6"/>
        <v>123.19999999999999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>
        <v>9.3000000000000007</v>
      </c>
      <c r="C42" s="24">
        <v>19</v>
      </c>
      <c r="D42" s="24"/>
      <c r="E42" s="24">
        <v>10.4</v>
      </c>
      <c r="F42" s="24">
        <v>18.3</v>
      </c>
      <c r="G42" s="24">
        <v>11.3</v>
      </c>
      <c r="H42" s="24">
        <v>11.3</v>
      </c>
      <c r="I42" s="24">
        <v>16</v>
      </c>
      <c r="J42" s="24">
        <v>13.8</v>
      </c>
      <c r="K42" s="24"/>
      <c r="L42" s="24"/>
      <c r="M42" s="27">
        <f t="shared" si="6"/>
        <v>109.39999999999999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7">M2+M16+M30</f>
        <v>2157.1999999999998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7"/>
        <v>1032.9000000000001</v>
      </c>
      <c r="C48" s="22" t="s">
        <v>41</v>
      </c>
      <c r="D48" s="36">
        <f t="shared" ref="D48:D59" si="8">AH3+AH17+AH31</f>
        <v>0</v>
      </c>
    </row>
    <row r="49" spans="1:4" x14ac:dyDescent="0.25">
      <c r="A49" s="22" t="s">
        <v>9</v>
      </c>
      <c r="B49" s="36">
        <f t="shared" si="7"/>
        <v>1138</v>
      </c>
      <c r="C49" s="22" t="s">
        <v>42</v>
      </c>
      <c r="D49" s="36">
        <f t="shared" si="8"/>
        <v>0</v>
      </c>
    </row>
    <row r="50" spans="1:4" x14ac:dyDescent="0.25">
      <c r="A50" s="22" t="s">
        <v>10</v>
      </c>
      <c r="B50" s="36">
        <f t="shared" si="7"/>
        <v>385.4</v>
      </c>
      <c r="C50" s="22" t="s">
        <v>43</v>
      </c>
      <c r="D50" s="36">
        <f t="shared" si="8"/>
        <v>0</v>
      </c>
    </row>
    <row r="51" spans="1:4" x14ac:dyDescent="0.25">
      <c r="A51" s="22" t="s">
        <v>11</v>
      </c>
      <c r="B51" s="36">
        <f t="shared" si="7"/>
        <v>591.5</v>
      </c>
      <c r="C51" s="22" t="s">
        <v>44</v>
      </c>
      <c r="D51" s="36">
        <f t="shared" si="8"/>
        <v>0</v>
      </c>
    </row>
    <row r="52" spans="1:4" x14ac:dyDescent="0.25">
      <c r="A52" s="22" t="s">
        <v>12</v>
      </c>
      <c r="B52" s="36">
        <f t="shared" si="7"/>
        <v>1773.8999999999999</v>
      </c>
      <c r="C52" s="22" t="s">
        <v>45</v>
      </c>
      <c r="D52" s="36">
        <f t="shared" si="8"/>
        <v>0</v>
      </c>
    </row>
    <row r="53" spans="1:4" x14ac:dyDescent="0.25">
      <c r="A53" s="22" t="s">
        <v>67</v>
      </c>
      <c r="B53" s="36">
        <f t="shared" si="7"/>
        <v>1446.4</v>
      </c>
      <c r="C53" s="22" t="s">
        <v>65</v>
      </c>
      <c r="D53" s="36">
        <f t="shared" si="8"/>
        <v>0</v>
      </c>
    </row>
    <row r="54" spans="1:4" x14ac:dyDescent="0.25">
      <c r="A54" s="22" t="s">
        <v>68</v>
      </c>
      <c r="B54" s="36">
        <f t="shared" si="7"/>
        <v>1640.6</v>
      </c>
      <c r="C54" s="22" t="s">
        <v>66</v>
      </c>
      <c r="D54" s="36">
        <f t="shared" si="8"/>
        <v>0</v>
      </c>
    </row>
    <row r="55" spans="1:4" x14ac:dyDescent="0.25">
      <c r="A55" s="22" t="s">
        <v>69</v>
      </c>
      <c r="B55" s="36">
        <f t="shared" si="7"/>
        <v>262.2</v>
      </c>
      <c r="C55" s="22" t="s">
        <v>48</v>
      </c>
      <c r="D55" s="36">
        <f t="shared" si="8"/>
        <v>0</v>
      </c>
    </row>
    <row r="56" spans="1:4" x14ac:dyDescent="0.25">
      <c r="A56" s="22" t="s">
        <v>70</v>
      </c>
      <c r="B56" s="36">
        <f t="shared" si="7"/>
        <v>426.9</v>
      </c>
      <c r="C56" s="22" t="s">
        <v>49</v>
      </c>
      <c r="D56" s="36">
        <f t="shared" si="8"/>
        <v>0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0</v>
      </c>
    </row>
    <row r="59" spans="1:4" x14ac:dyDescent="0.25">
      <c r="A59" s="22" t="s">
        <v>22</v>
      </c>
      <c r="B59" s="36">
        <f t="shared" si="7"/>
        <v>337.8</v>
      </c>
      <c r="C59" s="22" t="s">
        <v>34</v>
      </c>
      <c r="D59" s="36">
        <f t="shared" si="8"/>
        <v>0</v>
      </c>
    </row>
  </sheetData>
  <mergeCells count="3">
    <mergeCell ref="O1:Q2"/>
    <mergeCell ref="O19:Q20"/>
    <mergeCell ref="A45:D46"/>
  </mergeCells>
  <conditionalFormatting sqref="AB43:AD46 Q21:U34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workbookViewId="0">
      <selection activeCell="I39" sqref="I39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98.5</v>
      </c>
      <c r="C2" s="24">
        <v>152</v>
      </c>
      <c r="D2" s="24">
        <v>204.1</v>
      </c>
      <c r="E2" s="24"/>
      <c r="F2" s="24">
        <v>236.9</v>
      </c>
      <c r="G2" s="24">
        <v>198.7</v>
      </c>
      <c r="H2" s="24"/>
      <c r="I2" s="24">
        <v>77</v>
      </c>
      <c r="J2" s="24">
        <v>109.1</v>
      </c>
      <c r="K2" s="24"/>
      <c r="M2" s="27">
        <f t="shared" ref="M2:M14" si="0">SUM(B2:K2)</f>
        <v>1076.3</v>
      </c>
      <c r="N2" s="29">
        <f>SUM(M2:M14)</f>
        <v>5051.3000000000011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>
        <v>71.5</v>
      </c>
      <c r="AF2" s="24"/>
      <c r="AG2" s="24"/>
      <c r="AH2" s="27">
        <f t="shared" ref="AH2:AH14" si="1">SUM(X2:AG2)</f>
        <v>71.5</v>
      </c>
    </row>
    <row r="3" spans="1:34" x14ac:dyDescent="0.25">
      <c r="A3" s="22" t="s">
        <v>8</v>
      </c>
      <c r="B3" s="24">
        <v>46.6</v>
      </c>
      <c r="C3" s="24">
        <v>61.7</v>
      </c>
      <c r="D3" s="24">
        <v>83.2</v>
      </c>
      <c r="E3" s="24"/>
      <c r="F3" s="24">
        <v>100.6</v>
      </c>
      <c r="G3" s="24">
        <v>85.4</v>
      </c>
      <c r="H3" s="24"/>
      <c r="I3" s="24">
        <v>50.4</v>
      </c>
      <c r="J3" s="24">
        <v>46.9</v>
      </c>
      <c r="K3" s="24"/>
      <c r="M3" s="27">
        <f t="shared" si="0"/>
        <v>474.79999999999995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>
        <v>51.3</v>
      </c>
      <c r="AF3" s="24"/>
      <c r="AG3" s="24"/>
      <c r="AH3" s="27">
        <f t="shared" si="1"/>
        <v>51.3</v>
      </c>
    </row>
    <row r="4" spans="1:34" x14ac:dyDescent="0.25">
      <c r="A4" s="22" t="s">
        <v>9</v>
      </c>
      <c r="B4" s="24">
        <v>54.6</v>
      </c>
      <c r="C4" s="24">
        <v>68.5</v>
      </c>
      <c r="D4" s="24">
        <v>93.3</v>
      </c>
      <c r="E4" s="24"/>
      <c r="F4" s="24">
        <v>113.3</v>
      </c>
      <c r="G4" s="24">
        <v>92.4</v>
      </c>
      <c r="H4" s="24"/>
      <c r="I4" s="24">
        <v>58.4</v>
      </c>
      <c r="J4" s="24">
        <v>47.4</v>
      </c>
      <c r="K4" s="24"/>
      <c r="M4" s="27">
        <f t="shared" si="0"/>
        <v>527.9</v>
      </c>
      <c r="N4" s="21"/>
      <c r="O4" s="30">
        <v>45474</v>
      </c>
      <c r="P4" s="20">
        <v>134</v>
      </c>
      <c r="Q4" s="20">
        <v>58</v>
      </c>
      <c r="W4" s="22" t="s">
        <v>42</v>
      </c>
      <c r="X4" s="24"/>
      <c r="Y4" s="24"/>
      <c r="Z4" s="24"/>
      <c r="AA4" s="24"/>
      <c r="AB4" s="24"/>
      <c r="AC4" s="24"/>
      <c r="AD4" s="24"/>
      <c r="AE4" s="24">
        <v>72.400000000000006</v>
      </c>
      <c r="AF4" s="24"/>
      <c r="AG4" s="24"/>
      <c r="AH4" s="27">
        <f t="shared" si="1"/>
        <v>72.400000000000006</v>
      </c>
    </row>
    <row r="5" spans="1:34" x14ac:dyDescent="0.25">
      <c r="A5" s="22" t="s">
        <v>10</v>
      </c>
      <c r="B5" s="24">
        <v>18.100000000000001</v>
      </c>
      <c r="C5" s="24">
        <v>24.2</v>
      </c>
      <c r="D5" s="24">
        <v>32.1</v>
      </c>
      <c r="E5" s="24"/>
      <c r="F5" s="24">
        <v>36</v>
      </c>
      <c r="G5" s="24">
        <v>31.9</v>
      </c>
      <c r="H5" s="24"/>
      <c r="I5" s="24">
        <v>16.899999999999999</v>
      </c>
      <c r="J5" s="24">
        <v>18.600000000000001</v>
      </c>
      <c r="K5" s="24"/>
      <c r="M5" s="27">
        <f t="shared" si="0"/>
        <v>177.8</v>
      </c>
      <c r="N5" s="21"/>
      <c r="O5" s="30">
        <v>45476</v>
      </c>
      <c r="P5" s="20">
        <v>105</v>
      </c>
      <c r="Q5" s="20">
        <v>84.9</v>
      </c>
      <c r="W5" s="22" t="s">
        <v>43</v>
      </c>
      <c r="X5" s="24"/>
      <c r="Y5" s="24"/>
      <c r="Z5" s="24"/>
      <c r="AA5" s="24"/>
      <c r="AB5" s="24"/>
      <c r="AC5" s="24"/>
      <c r="AD5" s="24"/>
      <c r="AE5" s="24">
        <v>43.7</v>
      </c>
      <c r="AF5" s="24"/>
      <c r="AG5" s="24"/>
      <c r="AH5" s="27">
        <f t="shared" si="1"/>
        <v>43.7</v>
      </c>
    </row>
    <row r="6" spans="1:34" x14ac:dyDescent="0.25">
      <c r="A6" s="22" t="s">
        <v>11</v>
      </c>
      <c r="B6" s="24">
        <v>30.2</v>
      </c>
      <c r="C6" s="24">
        <v>35.9</v>
      </c>
      <c r="D6" s="24">
        <v>44.2</v>
      </c>
      <c r="E6" s="24"/>
      <c r="F6" s="24">
        <v>56</v>
      </c>
      <c r="G6" s="24">
        <v>46.4</v>
      </c>
      <c r="H6" s="24"/>
      <c r="I6" s="24">
        <v>27.4</v>
      </c>
      <c r="J6" s="24">
        <v>28.7</v>
      </c>
      <c r="K6" s="24"/>
      <c r="M6" s="27">
        <f t="shared" si="0"/>
        <v>268.8</v>
      </c>
      <c r="N6" s="21"/>
      <c r="O6" s="37">
        <v>45478</v>
      </c>
      <c r="P6" s="20">
        <v>134.5</v>
      </c>
      <c r="Q6" s="20">
        <v>73.7</v>
      </c>
      <c r="W6" s="22" t="s">
        <v>44</v>
      </c>
      <c r="X6" s="24"/>
      <c r="Y6" s="24"/>
      <c r="Z6" s="24"/>
      <c r="AA6" s="24"/>
      <c r="AB6" s="24"/>
      <c r="AC6" s="24"/>
      <c r="AD6" s="24"/>
      <c r="AE6" s="24">
        <v>47</v>
      </c>
      <c r="AF6" s="24"/>
      <c r="AG6" s="24"/>
      <c r="AH6" s="27">
        <f t="shared" si="1"/>
        <v>47</v>
      </c>
    </row>
    <row r="7" spans="1:34" x14ac:dyDescent="0.25">
      <c r="A7" s="22" t="s">
        <v>12</v>
      </c>
      <c r="B7" s="24">
        <v>111.1</v>
      </c>
      <c r="C7" s="24">
        <v>55.1</v>
      </c>
      <c r="D7" s="24">
        <v>62.7</v>
      </c>
      <c r="E7" s="24"/>
      <c r="F7" s="24">
        <v>106.3</v>
      </c>
      <c r="G7" s="24">
        <v>55.8</v>
      </c>
      <c r="H7" s="24"/>
      <c r="I7" s="24">
        <v>100.1</v>
      </c>
      <c r="J7" s="24">
        <v>111.8</v>
      </c>
      <c r="K7" s="24"/>
      <c r="M7" s="27">
        <f t="shared" si="0"/>
        <v>602.9</v>
      </c>
      <c r="N7" s="21"/>
      <c r="O7" s="30">
        <v>45481</v>
      </c>
      <c r="P7" s="20">
        <v>235.5</v>
      </c>
      <c r="Q7" s="20">
        <v>152.30000000000001</v>
      </c>
      <c r="W7" s="22" t="s">
        <v>45</v>
      </c>
      <c r="X7" s="24"/>
      <c r="Y7" s="24"/>
      <c r="Z7" s="24"/>
      <c r="AA7" s="24"/>
      <c r="AB7" s="24"/>
      <c r="AC7" s="24"/>
      <c r="AD7" s="24"/>
      <c r="AE7" s="24">
        <v>23.6</v>
      </c>
      <c r="AF7" s="24"/>
      <c r="AG7" s="24"/>
      <c r="AH7" s="27">
        <f t="shared" si="1"/>
        <v>23.6</v>
      </c>
    </row>
    <row r="8" spans="1:34" x14ac:dyDescent="0.25">
      <c r="A8" s="22" t="s">
        <v>13</v>
      </c>
      <c r="B8" s="24">
        <v>69.7</v>
      </c>
      <c r="C8" s="24">
        <v>90.7</v>
      </c>
      <c r="D8" s="24">
        <v>127.6</v>
      </c>
      <c r="E8" s="24"/>
      <c r="F8" s="24">
        <v>143.69999999999999</v>
      </c>
      <c r="G8" s="24">
        <v>119.4</v>
      </c>
      <c r="H8" s="24"/>
      <c r="I8" s="24">
        <v>76.099999999999994</v>
      </c>
      <c r="J8" s="24">
        <v>68.400000000000006</v>
      </c>
      <c r="K8" s="24"/>
      <c r="M8" s="27">
        <f t="shared" si="0"/>
        <v>695.6</v>
      </c>
      <c r="N8" s="21"/>
      <c r="O8" s="30">
        <v>45483</v>
      </c>
      <c r="P8" s="20">
        <v>179.1</v>
      </c>
      <c r="Q8" s="20">
        <v>32.1</v>
      </c>
      <c r="W8" s="22" t="s">
        <v>46</v>
      </c>
      <c r="X8" s="24"/>
      <c r="Y8" s="24"/>
      <c r="Z8" s="24"/>
      <c r="AA8" s="24"/>
      <c r="AB8" s="24"/>
      <c r="AC8" s="24"/>
      <c r="AD8" s="24"/>
      <c r="AE8" s="24">
        <v>18.100000000000001</v>
      </c>
      <c r="AF8" s="24"/>
      <c r="AG8" s="24"/>
      <c r="AH8" s="27">
        <f t="shared" si="1"/>
        <v>18.100000000000001</v>
      </c>
    </row>
    <row r="9" spans="1:34" x14ac:dyDescent="0.25">
      <c r="A9" s="22" t="s">
        <v>14</v>
      </c>
      <c r="B9" s="24">
        <v>87.4</v>
      </c>
      <c r="C9" s="24">
        <v>108</v>
      </c>
      <c r="D9" s="24">
        <v>131.80000000000001</v>
      </c>
      <c r="E9" s="24"/>
      <c r="F9" s="24">
        <v>169.5</v>
      </c>
      <c r="G9" s="24">
        <v>144</v>
      </c>
      <c r="H9" s="24"/>
      <c r="I9" s="24">
        <v>84.7</v>
      </c>
      <c r="J9" s="24">
        <v>82.7</v>
      </c>
      <c r="K9" s="24"/>
      <c r="M9" s="27">
        <f t="shared" si="0"/>
        <v>808.10000000000014</v>
      </c>
      <c r="N9" s="21"/>
      <c r="O9" s="30">
        <v>45485</v>
      </c>
      <c r="P9" s="20">
        <v>94.4</v>
      </c>
      <c r="Q9" s="20">
        <v>26.6</v>
      </c>
      <c r="W9" s="22" t="s">
        <v>47</v>
      </c>
      <c r="X9" s="24"/>
      <c r="Y9" s="24"/>
      <c r="Z9" s="24"/>
      <c r="AA9" s="24"/>
      <c r="AB9" s="24"/>
      <c r="AC9" s="24"/>
      <c r="AD9" s="24"/>
      <c r="AE9" s="24">
        <v>17.100000000000001</v>
      </c>
      <c r="AF9" s="24"/>
      <c r="AG9" s="24"/>
      <c r="AH9" s="27">
        <f t="shared" si="1"/>
        <v>17.100000000000001</v>
      </c>
    </row>
    <row r="10" spans="1:34" x14ac:dyDescent="0.25">
      <c r="A10" s="22" t="s">
        <v>15</v>
      </c>
      <c r="B10" s="24">
        <v>15.1</v>
      </c>
      <c r="C10" s="24">
        <v>17.600000000000001</v>
      </c>
      <c r="D10" s="24">
        <v>22.2</v>
      </c>
      <c r="E10" s="24"/>
      <c r="F10" s="24">
        <v>25</v>
      </c>
      <c r="G10" s="24">
        <v>23.1</v>
      </c>
      <c r="H10" s="24"/>
      <c r="I10" s="24">
        <v>12.4</v>
      </c>
      <c r="J10" s="24">
        <v>12.4</v>
      </c>
      <c r="K10" s="24"/>
      <c r="M10" s="27">
        <f t="shared" si="0"/>
        <v>127.80000000000001</v>
      </c>
      <c r="N10" s="21"/>
      <c r="O10" s="30">
        <v>45488</v>
      </c>
      <c r="P10" s="20">
        <v>150.19999999999999</v>
      </c>
      <c r="Q10" s="20">
        <v>52.5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>
        <v>28.2</v>
      </c>
      <c r="AF10" s="24"/>
      <c r="AG10" s="24"/>
      <c r="AH10" s="27">
        <f t="shared" si="1"/>
        <v>28.2</v>
      </c>
    </row>
    <row r="11" spans="1:34" x14ac:dyDescent="0.25">
      <c r="A11" s="22" t="s">
        <v>19</v>
      </c>
      <c r="B11" s="24">
        <v>30</v>
      </c>
      <c r="C11" s="24">
        <v>9.6</v>
      </c>
      <c r="D11" s="24">
        <v>14.3</v>
      </c>
      <c r="E11" s="24"/>
      <c r="F11" s="24">
        <v>30.7</v>
      </c>
      <c r="G11" s="24">
        <v>13.4</v>
      </c>
      <c r="H11" s="24"/>
      <c r="I11" s="24">
        <v>27.7</v>
      </c>
      <c r="J11" s="24">
        <v>12.8</v>
      </c>
      <c r="K11" s="24"/>
      <c r="M11" s="27">
        <f t="shared" si="0"/>
        <v>138.50000000000003</v>
      </c>
      <c r="N11" s="21"/>
      <c r="O11" s="30">
        <v>45490</v>
      </c>
      <c r="P11" s="20">
        <v>92.5</v>
      </c>
      <c r="Q11" s="20">
        <v>18.7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>
        <v>21.1</v>
      </c>
      <c r="AF11" s="24"/>
      <c r="AG11" s="24"/>
      <c r="AH11" s="27">
        <f t="shared" si="1"/>
        <v>21.1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45492</v>
      </c>
      <c r="P12" s="20">
        <v>101.3</v>
      </c>
      <c r="Q12" s="20">
        <v>39.4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45495</v>
      </c>
      <c r="P13" s="20">
        <v>131.19999999999999</v>
      </c>
      <c r="Q13" s="20">
        <v>45.5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>
        <v>38</v>
      </c>
      <c r="AF13" s="24"/>
      <c r="AG13" s="24"/>
      <c r="AH13" s="27">
        <f t="shared" si="1"/>
        <v>38</v>
      </c>
    </row>
    <row r="14" spans="1:34" x14ac:dyDescent="0.25">
      <c r="A14" s="22" t="s">
        <v>22</v>
      </c>
      <c r="B14" s="24">
        <v>11.5</v>
      </c>
      <c r="C14" s="24">
        <v>23.3</v>
      </c>
      <c r="D14" s="24">
        <v>27.1</v>
      </c>
      <c r="E14" s="24"/>
      <c r="F14" s="24">
        <v>30.5</v>
      </c>
      <c r="G14" s="24">
        <v>29</v>
      </c>
      <c r="H14" s="24"/>
      <c r="I14" s="24">
        <v>15.3</v>
      </c>
      <c r="J14" s="24">
        <v>16.100000000000001</v>
      </c>
      <c r="K14" s="24"/>
      <c r="M14" s="27">
        <f t="shared" si="0"/>
        <v>152.80000000000001</v>
      </c>
      <c r="N14" s="21"/>
      <c r="O14" s="30">
        <v>45497</v>
      </c>
      <c r="P14" s="20">
        <v>98.2</v>
      </c>
      <c r="Q14" s="20">
        <v>23.8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>
        <v>71.099999999999994</v>
      </c>
      <c r="AF14" s="24"/>
      <c r="AG14" s="24"/>
      <c r="AH14" s="27">
        <f t="shared" si="1"/>
        <v>71.099999999999994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45499</v>
      </c>
      <c r="P15" s="20">
        <v>74.2</v>
      </c>
      <c r="Q15" s="20">
        <v>74.8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76.7</v>
      </c>
      <c r="C16" s="24">
        <v>123.8</v>
      </c>
      <c r="D16" s="24">
        <v>169.4</v>
      </c>
      <c r="E16" s="24"/>
      <c r="F16" s="24">
        <v>79.8</v>
      </c>
      <c r="G16" s="24"/>
      <c r="H16" s="24">
        <v>76.2</v>
      </c>
      <c r="I16" s="24">
        <v>93.8</v>
      </c>
      <c r="J16" s="24">
        <v>95.1</v>
      </c>
      <c r="K16" s="24"/>
      <c r="M16" s="27">
        <f t="shared" ref="M16:M28" si="2">SUM(B16:K16)</f>
        <v>714.8</v>
      </c>
      <c r="N16" s="29">
        <f>SUM(M16:M28)</f>
        <v>3628.8900000000003</v>
      </c>
      <c r="O16" s="30">
        <v>45502</v>
      </c>
      <c r="P16" s="20">
        <v>153.6</v>
      </c>
      <c r="Q16" s="20">
        <v>48.7</v>
      </c>
      <c r="W16" s="22" t="s">
        <v>40</v>
      </c>
      <c r="X16" s="24"/>
      <c r="Y16" s="24">
        <v>9.9</v>
      </c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9.9</v>
      </c>
    </row>
    <row r="17" spans="1:34" ht="21" x14ac:dyDescent="0.35">
      <c r="A17" s="22" t="s">
        <v>8</v>
      </c>
      <c r="B17" s="24">
        <v>75.8</v>
      </c>
      <c r="C17" s="24">
        <v>57.7</v>
      </c>
      <c r="D17" s="24">
        <v>69</v>
      </c>
      <c r="E17" s="24"/>
      <c r="F17" s="24">
        <v>35.4</v>
      </c>
      <c r="G17" s="24"/>
      <c r="H17" s="24">
        <v>34.1</v>
      </c>
      <c r="I17" s="24">
        <v>60.8</v>
      </c>
      <c r="J17" s="24">
        <v>47.5</v>
      </c>
      <c r="K17" s="24"/>
      <c r="M17" s="27">
        <f t="shared" si="2"/>
        <v>380.3</v>
      </c>
      <c r="O17" s="20"/>
      <c r="P17" s="28">
        <f>SUM(P4:P16)</f>
        <v>1683.7</v>
      </c>
      <c r="Q17" s="28">
        <f>SUM(Q4:Q16)</f>
        <v>731</v>
      </c>
      <c r="R17" s="32">
        <f>SUM(P17:Q17)</f>
        <v>2414.6999999999998</v>
      </c>
      <c r="S17" s="34"/>
      <c r="T17" s="34"/>
      <c r="U17" s="34"/>
      <c r="W17" s="22" t="s">
        <v>41</v>
      </c>
      <c r="X17" s="24"/>
      <c r="Y17" s="24">
        <v>5.6</v>
      </c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5.6</v>
      </c>
    </row>
    <row r="18" spans="1:34" x14ac:dyDescent="0.25">
      <c r="A18" s="22" t="s">
        <v>9</v>
      </c>
      <c r="B18" s="24">
        <v>48.6</v>
      </c>
      <c r="C18" s="24">
        <v>69.400000000000006</v>
      </c>
      <c r="D18" s="24">
        <v>87.2</v>
      </c>
      <c r="E18" s="24"/>
      <c r="F18" s="24">
        <v>44.1</v>
      </c>
      <c r="G18" s="24"/>
      <c r="H18" s="24">
        <v>42.2</v>
      </c>
      <c r="I18" s="24">
        <v>53.6</v>
      </c>
      <c r="J18" s="24">
        <v>50.9</v>
      </c>
      <c r="K18" s="24"/>
      <c r="M18" s="27">
        <f t="shared" si="2"/>
        <v>396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10.8</v>
      </c>
      <c r="C19" s="24">
        <v>23</v>
      </c>
      <c r="D19" s="24">
        <v>28.7</v>
      </c>
      <c r="E19" s="24"/>
      <c r="F19" s="24">
        <v>14.6</v>
      </c>
      <c r="G19" s="24"/>
      <c r="H19" s="24">
        <v>14</v>
      </c>
      <c r="I19" s="24">
        <v>12.7</v>
      </c>
      <c r="J19" s="24">
        <v>16.100000000000001</v>
      </c>
      <c r="K19" s="24"/>
      <c r="M19" s="27">
        <f t="shared" si="2"/>
        <v>119.9</v>
      </c>
      <c r="O19" s="133" t="s">
        <v>50</v>
      </c>
      <c r="P19" s="133"/>
      <c r="Q19" s="133"/>
      <c r="W19" s="22" t="s">
        <v>43</v>
      </c>
      <c r="X19" s="24"/>
      <c r="Y19" s="24">
        <v>22.8</v>
      </c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22.8</v>
      </c>
    </row>
    <row r="20" spans="1:34" x14ac:dyDescent="0.25">
      <c r="A20" s="22" t="s">
        <v>11</v>
      </c>
      <c r="B20" s="24">
        <v>23.4</v>
      </c>
      <c r="C20" s="24">
        <v>37.799999999999997</v>
      </c>
      <c r="D20" s="24">
        <v>45.3</v>
      </c>
      <c r="E20" s="24"/>
      <c r="F20" s="24">
        <v>25.4</v>
      </c>
      <c r="G20" s="24"/>
      <c r="H20" s="24">
        <v>23</v>
      </c>
      <c r="I20" s="24">
        <v>26.1</v>
      </c>
      <c r="J20" s="24">
        <v>26.4</v>
      </c>
      <c r="K20" s="24"/>
      <c r="M20" s="27">
        <f t="shared" si="2"/>
        <v>207.4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81.400000000000006</v>
      </c>
      <c r="C21" s="24">
        <v>26.7</v>
      </c>
      <c r="D21" s="24">
        <v>64.599999999999994</v>
      </c>
      <c r="E21" s="24"/>
      <c r="F21" s="24">
        <v>151.80000000000001</v>
      </c>
      <c r="G21" s="24"/>
      <c r="H21" s="24"/>
      <c r="I21" s="24">
        <v>39.1</v>
      </c>
      <c r="J21" s="24">
        <v>50.8</v>
      </c>
      <c r="K21" s="24"/>
      <c r="M21" s="27">
        <f t="shared" si="2"/>
        <v>414.40000000000003</v>
      </c>
      <c r="O21" s="20">
        <v>145</v>
      </c>
      <c r="P21" s="35" t="s">
        <v>51</v>
      </c>
      <c r="Q21" s="20">
        <v>10.4</v>
      </c>
      <c r="R21" s="20">
        <v>19.399999999999999</v>
      </c>
      <c r="S21" s="20">
        <v>34.9</v>
      </c>
      <c r="T21" s="20">
        <v>23.8</v>
      </c>
      <c r="U21" s="20">
        <v>70</v>
      </c>
      <c r="V21">
        <f>SUM(Q21:U21)</f>
        <v>158.5</v>
      </c>
      <c r="W21" s="22" t="s">
        <v>45</v>
      </c>
      <c r="X21" s="24"/>
      <c r="Y21" s="24">
        <v>24.6</v>
      </c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24.6</v>
      </c>
    </row>
    <row r="22" spans="1:34" x14ac:dyDescent="0.25">
      <c r="A22" s="22" t="s">
        <v>13</v>
      </c>
      <c r="B22" s="24">
        <v>50.4</v>
      </c>
      <c r="C22" s="24">
        <v>92.4</v>
      </c>
      <c r="D22" s="24">
        <v>108.1</v>
      </c>
      <c r="E22" s="24"/>
      <c r="F22" s="24">
        <v>58.9</v>
      </c>
      <c r="G22" s="24"/>
      <c r="H22" s="24">
        <v>49.3</v>
      </c>
      <c r="I22" s="24">
        <v>63.5</v>
      </c>
      <c r="J22" s="24">
        <v>66</v>
      </c>
      <c r="K22" s="24"/>
      <c r="M22" s="27">
        <f t="shared" si="2"/>
        <v>488.6</v>
      </c>
      <c r="O22" s="20"/>
      <c r="P22" s="35" t="s">
        <v>52</v>
      </c>
      <c r="Q22" s="20">
        <v>-56.7</v>
      </c>
      <c r="R22" s="20">
        <v>-23.8</v>
      </c>
      <c r="S22" s="20">
        <v>-38.1</v>
      </c>
      <c r="T22" s="20">
        <v>-23.3</v>
      </c>
      <c r="U22" s="20">
        <v>-29.9</v>
      </c>
      <c r="V22">
        <f t="shared" ref="V22:V34" si="4">SUM(Q22:U22)</f>
        <v>-171.8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63.1</v>
      </c>
      <c r="C23" s="24">
        <v>111.7</v>
      </c>
      <c r="D23" s="24">
        <v>129.30000000000001</v>
      </c>
      <c r="E23" s="24"/>
      <c r="F23" s="24">
        <v>69</v>
      </c>
      <c r="G23" s="24"/>
      <c r="H23" s="24">
        <v>61.9</v>
      </c>
      <c r="I23" s="24">
        <v>81.400000000000006</v>
      </c>
      <c r="J23" s="24">
        <v>81</v>
      </c>
      <c r="K23" s="24"/>
      <c r="M23" s="27">
        <f t="shared" si="2"/>
        <v>597.4</v>
      </c>
      <c r="O23" s="20"/>
      <c r="P23" s="35" t="s">
        <v>53</v>
      </c>
      <c r="Q23" s="20">
        <v>-9.9</v>
      </c>
      <c r="R23" s="20">
        <v>-2.1</v>
      </c>
      <c r="S23" s="20">
        <v>-1.2</v>
      </c>
      <c r="T23" s="20">
        <v>-2.9</v>
      </c>
      <c r="U23" s="20"/>
      <c r="V23">
        <f t="shared" si="4"/>
        <v>-16.099999999999998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13.9</v>
      </c>
      <c r="C24" s="24">
        <v>16.899999999999999</v>
      </c>
      <c r="D24" s="24">
        <v>18.5</v>
      </c>
      <c r="E24" s="24"/>
      <c r="F24" s="24">
        <v>10</v>
      </c>
      <c r="G24" s="24"/>
      <c r="H24" s="24">
        <v>10.199999999999999</v>
      </c>
      <c r="I24" s="24">
        <v>11.2</v>
      </c>
      <c r="J24" s="24">
        <v>12.2</v>
      </c>
      <c r="K24" s="24"/>
      <c r="M24" s="27">
        <f t="shared" si="2"/>
        <v>92.9</v>
      </c>
      <c r="O24" s="20">
        <v>74</v>
      </c>
      <c r="P24" s="35" t="s">
        <v>54</v>
      </c>
      <c r="Q24" s="20">
        <v>-2.9</v>
      </c>
      <c r="R24" s="20">
        <v>-2.9</v>
      </c>
      <c r="S24" s="20">
        <v>-4.2</v>
      </c>
      <c r="T24" s="20"/>
      <c r="U24" s="20"/>
      <c r="V24">
        <f t="shared" si="4"/>
        <v>-10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18.600000000000001</v>
      </c>
      <c r="C25" s="24">
        <v>6.4</v>
      </c>
      <c r="D25" s="24">
        <v>15.1</v>
      </c>
      <c r="E25" s="24"/>
      <c r="F25" s="24">
        <v>38.090000000000003</v>
      </c>
      <c r="G25" s="24"/>
      <c r="H25" s="24"/>
      <c r="I25" s="24">
        <v>11.1</v>
      </c>
      <c r="J25" s="24">
        <v>14.6</v>
      </c>
      <c r="K25" s="24"/>
      <c r="M25" s="27">
        <f t="shared" si="2"/>
        <v>103.88999999999999</v>
      </c>
      <c r="O25" s="20">
        <v>130</v>
      </c>
      <c r="P25" s="35" t="s">
        <v>55</v>
      </c>
      <c r="Q25" s="20">
        <v>-25</v>
      </c>
      <c r="R25" s="20">
        <v>-10.4</v>
      </c>
      <c r="S25" s="20">
        <v>-6.7</v>
      </c>
      <c r="T25" s="20">
        <v>-1.8</v>
      </c>
      <c r="U25" s="20">
        <v>-9.6</v>
      </c>
      <c r="V25">
        <f t="shared" si="4"/>
        <v>-53.5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-31.4</v>
      </c>
      <c r="R26" s="20">
        <v>-19.8</v>
      </c>
      <c r="S26" s="20">
        <v>-31.8</v>
      </c>
      <c r="T26" s="20">
        <v>-35.799999999999997</v>
      </c>
      <c r="U26" s="20">
        <v>-61</v>
      </c>
      <c r="V26">
        <f t="shared" si="4"/>
        <v>-179.8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12.3</v>
      </c>
      <c r="C28" s="24">
        <v>21.7</v>
      </c>
      <c r="D28" s="24">
        <v>23.3</v>
      </c>
      <c r="E28" s="24"/>
      <c r="F28" s="24">
        <v>13.9</v>
      </c>
      <c r="G28" s="24"/>
      <c r="H28" s="24">
        <v>13</v>
      </c>
      <c r="I28" s="24">
        <v>14.1</v>
      </c>
      <c r="J28" s="24">
        <v>15</v>
      </c>
      <c r="K28" s="24"/>
      <c r="M28" s="27">
        <f t="shared" si="2"/>
        <v>113.3</v>
      </c>
      <c r="O28" s="20">
        <v>177</v>
      </c>
      <c r="P28" s="35" t="s">
        <v>58</v>
      </c>
      <c r="Q28" s="20">
        <v>-3.1</v>
      </c>
      <c r="R28" s="20">
        <v>-1.5</v>
      </c>
      <c r="S28" s="20"/>
      <c r="T28" s="20"/>
      <c r="U28" s="20"/>
      <c r="V28">
        <f t="shared" si="4"/>
        <v>-4.5999999999999996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-143</v>
      </c>
      <c r="R29" s="20">
        <v>-4.2</v>
      </c>
      <c r="S29" s="20">
        <v>-14.1</v>
      </c>
      <c r="T29" s="20">
        <v>-22.2</v>
      </c>
      <c r="U29" s="20">
        <v>-25.8</v>
      </c>
      <c r="V29">
        <f t="shared" si="4"/>
        <v>-209.29999999999998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52.3</v>
      </c>
      <c r="D30" s="24"/>
      <c r="E30" s="24">
        <v>105.4</v>
      </c>
      <c r="F30" s="24">
        <v>123.3</v>
      </c>
      <c r="G30" s="24">
        <v>90.7</v>
      </c>
      <c r="H30" s="24">
        <v>184.1</v>
      </c>
      <c r="I30" s="24"/>
      <c r="J30" s="24">
        <v>72</v>
      </c>
      <c r="K30" s="24"/>
      <c r="L30" s="24"/>
      <c r="M30" s="27">
        <f>SUM(B30:L30)</f>
        <v>627.79999999999995</v>
      </c>
      <c r="N30" s="29">
        <f>SUM(M30:M42)</f>
        <v>3117.6</v>
      </c>
      <c r="O30" s="20">
        <v>394</v>
      </c>
      <c r="P30" s="35" t="s">
        <v>60</v>
      </c>
      <c r="Q30" s="20">
        <v>-4.9000000000000004</v>
      </c>
      <c r="R30" s="20"/>
      <c r="S30" s="20"/>
      <c r="T30" s="20"/>
      <c r="U30" s="20"/>
      <c r="V30">
        <f t="shared" si="4"/>
        <v>-4.9000000000000004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/>
      <c r="C31" s="24">
        <v>35.4</v>
      </c>
      <c r="D31" s="24"/>
      <c r="E31" s="24">
        <v>57.1</v>
      </c>
      <c r="F31" s="24">
        <v>58.7</v>
      </c>
      <c r="G31" s="24">
        <v>46.7</v>
      </c>
      <c r="H31" s="24">
        <v>76.3</v>
      </c>
      <c r="I31" s="24"/>
      <c r="J31" s="24">
        <v>25.3</v>
      </c>
      <c r="K31" s="24"/>
      <c r="L31" s="24"/>
      <c r="M31" s="27">
        <f>SUM(B31:L31)</f>
        <v>299.5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/>
      <c r="C32" s="24">
        <v>36.5</v>
      </c>
      <c r="D32" s="24"/>
      <c r="E32" s="24">
        <v>55.4</v>
      </c>
      <c r="F32" s="24">
        <v>60.1</v>
      </c>
      <c r="G32" s="24">
        <v>47.3</v>
      </c>
      <c r="H32" s="24">
        <v>81.3</v>
      </c>
      <c r="I32" s="24"/>
      <c r="J32" s="24">
        <v>36.5</v>
      </c>
      <c r="K32" s="24"/>
      <c r="L32" s="24"/>
      <c r="M32" s="27">
        <f t="shared" ref="M32:M42" si="6">SUM(B32:L32)</f>
        <v>317.10000000000002</v>
      </c>
      <c r="N32" s="27"/>
      <c r="O32" s="20"/>
      <c r="P32" s="35" t="s">
        <v>62</v>
      </c>
      <c r="Q32" s="20">
        <v>197.5</v>
      </c>
      <c r="R32" s="20">
        <v>43.4</v>
      </c>
      <c r="S32" s="20">
        <v>60.1</v>
      </c>
      <c r="T32" s="20">
        <v>26.7</v>
      </c>
      <c r="U32" s="20">
        <v>50.9</v>
      </c>
      <c r="V32">
        <f t="shared" si="4"/>
        <v>378.59999999999997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/>
      <c r="C33" s="24">
        <v>13.8</v>
      </c>
      <c r="D33" s="24"/>
      <c r="E33" s="24">
        <v>17</v>
      </c>
      <c r="F33" s="24">
        <v>18.8</v>
      </c>
      <c r="G33" s="24">
        <v>15.1</v>
      </c>
      <c r="H33" s="24">
        <v>22.5</v>
      </c>
      <c r="I33" s="24"/>
      <c r="J33" s="24">
        <v>11.2</v>
      </c>
      <c r="K33" s="24"/>
      <c r="L33" s="24"/>
      <c r="M33" s="27">
        <f t="shared" si="6"/>
        <v>98.4</v>
      </c>
      <c r="N33" s="27"/>
      <c r="O33" s="20"/>
      <c r="P33" s="35" t="s">
        <v>63</v>
      </c>
      <c r="Q33" s="20">
        <v>87</v>
      </c>
      <c r="R33" s="20">
        <v>18.8</v>
      </c>
      <c r="S33" s="20"/>
      <c r="T33" s="20"/>
      <c r="U33" s="20"/>
      <c r="V33">
        <f t="shared" si="4"/>
        <v>105.8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/>
      <c r="C34" s="24">
        <v>22.3</v>
      </c>
      <c r="D34" s="24"/>
      <c r="E34" s="24">
        <v>25.2</v>
      </c>
      <c r="F34" s="24">
        <v>27.2</v>
      </c>
      <c r="G34" s="24">
        <v>22.3</v>
      </c>
      <c r="H34" s="24">
        <v>32.6</v>
      </c>
      <c r="I34" s="24"/>
      <c r="J34" s="24">
        <v>17.100000000000001</v>
      </c>
      <c r="K34" s="24"/>
      <c r="L34" s="24"/>
      <c r="M34" s="27">
        <f t="shared" si="6"/>
        <v>146.69999999999999</v>
      </c>
      <c r="N34" s="27"/>
      <c r="O34" s="20"/>
      <c r="P34" s="35" t="s">
        <v>73</v>
      </c>
      <c r="Q34" s="20"/>
      <c r="R34" s="20"/>
      <c r="S34" s="20"/>
      <c r="T34" s="20"/>
      <c r="U34" s="20"/>
      <c r="V34">
        <f t="shared" si="4"/>
        <v>0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/>
      <c r="C35" s="24">
        <v>62.1</v>
      </c>
      <c r="D35" s="24"/>
      <c r="E35" s="24">
        <v>125</v>
      </c>
      <c r="F35" s="24">
        <v>118.9</v>
      </c>
      <c r="G35" s="24">
        <v>151.80000000000001</v>
      </c>
      <c r="H35" s="24">
        <v>80.2</v>
      </c>
      <c r="I35" s="24"/>
      <c r="J35" s="24"/>
      <c r="K35" s="24"/>
      <c r="L35" s="24"/>
      <c r="M35" s="27">
        <f t="shared" si="6"/>
        <v>538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/>
      <c r="C36" s="24">
        <v>43.2</v>
      </c>
      <c r="D36" s="24"/>
      <c r="E36" s="24">
        <v>62.2</v>
      </c>
      <c r="F36" s="24">
        <v>69.5</v>
      </c>
      <c r="G36" s="24">
        <v>61.1</v>
      </c>
      <c r="H36" s="24">
        <v>91.3</v>
      </c>
      <c r="I36" s="24"/>
      <c r="J36" s="24">
        <v>45.1</v>
      </c>
      <c r="K36" s="24"/>
      <c r="L36" s="24"/>
      <c r="M36" s="27">
        <f t="shared" si="6"/>
        <v>372.40000000000003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ht="15" customHeight="1" x14ac:dyDescent="0.25">
      <c r="A37" s="22" t="s">
        <v>14</v>
      </c>
      <c r="B37" s="24"/>
      <c r="C37" s="24">
        <v>53.7</v>
      </c>
      <c r="D37" s="24"/>
      <c r="E37" s="24">
        <v>72.2</v>
      </c>
      <c r="F37" s="24">
        <v>81.099999999999994</v>
      </c>
      <c r="G37" s="24">
        <v>65.400000000000006</v>
      </c>
      <c r="H37" s="24">
        <v>100.5</v>
      </c>
      <c r="I37" s="24"/>
      <c r="J37" s="24">
        <v>51.3</v>
      </c>
      <c r="K37" s="24"/>
      <c r="L37" s="24"/>
      <c r="M37" s="27">
        <f t="shared" si="6"/>
        <v>424.2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/>
      <c r="C38" s="24">
        <v>9</v>
      </c>
      <c r="D38" s="24"/>
      <c r="E38" s="24">
        <v>12.6</v>
      </c>
      <c r="F38" s="24">
        <v>14.4</v>
      </c>
      <c r="G38" s="24">
        <v>11.2</v>
      </c>
      <c r="H38" s="24">
        <v>17.100000000000001</v>
      </c>
      <c r="I38" s="24"/>
      <c r="J38" s="24">
        <v>7.6</v>
      </c>
      <c r="K38" s="24"/>
      <c r="L38" s="24"/>
      <c r="M38" s="27">
        <f t="shared" si="6"/>
        <v>71.900000000000006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/>
      <c r="C39" s="24">
        <v>12.3</v>
      </c>
      <c r="D39" s="24"/>
      <c r="E39" s="24">
        <v>33.700000000000003</v>
      </c>
      <c r="F39" s="24">
        <v>34.4</v>
      </c>
      <c r="G39" s="24">
        <v>33.6</v>
      </c>
      <c r="H39" s="24">
        <v>23.5</v>
      </c>
      <c r="I39" s="24"/>
      <c r="J39" s="24"/>
      <c r="K39" s="24"/>
      <c r="L39" s="24"/>
      <c r="M39" s="27">
        <f t="shared" si="6"/>
        <v>137.5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/>
      <c r="C42" s="24">
        <v>12.3</v>
      </c>
      <c r="D42" s="24"/>
      <c r="E42" s="24">
        <v>13.4</v>
      </c>
      <c r="F42" s="24">
        <v>17.2</v>
      </c>
      <c r="G42" s="24">
        <v>12.6</v>
      </c>
      <c r="H42" s="24">
        <v>18.3</v>
      </c>
      <c r="I42" s="24"/>
      <c r="J42" s="24">
        <v>10.3</v>
      </c>
      <c r="K42" s="24"/>
      <c r="L42" s="24"/>
      <c r="M42" s="27">
        <f t="shared" si="6"/>
        <v>84.100000000000009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7">M2+M16+M30</f>
        <v>2418.8999999999996</v>
      </c>
      <c r="C47" s="22" t="s">
        <v>40</v>
      </c>
      <c r="D47" s="36">
        <f>AH2+AH16+AH30</f>
        <v>81.400000000000006</v>
      </c>
    </row>
    <row r="48" spans="1:34" x14ac:dyDescent="0.25">
      <c r="A48" s="22" t="s">
        <v>8</v>
      </c>
      <c r="B48" s="36">
        <f t="shared" si="7"/>
        <v>1154.5999999999999</v>
      </c>
      <c r="C48" s="22" t="s">
        <v>41</v>
      </c>
      <c r="D48" s="36">
        <f t="shared" ref="D48:D59" si="8">AH3+AH17+AH31</f>
        <v>56.9</v>
      </c>
    </row>
    <row r="49" spans="1:4" x14ac:dyDescent="0.25">
      <c r="A49" s="22" t="s">
        <v>9</v>
      </c>
      <c r="B49" s="36">
        <f t="shared" si="7"/>
        <v>1241</v>
      </c>
      <c r="C49" s="22" t="s">
        <v>42</v>
      </c>
      <c r="D49" s="36">
        <f t="shared" si="8"/>
        <v>72.400000000000006</v>
      </c>
    </row>
    <row r="50" spans="1:4" x14ac:dyDescent="0.25">
      <c r="A50" s="22" t="s">
        <v>10</v>
      </c>
      <c r="B50" s="36">
        <f t="shared" si="7"/>
        <v>396.1</v>
      </c>
      <c r="C50" s="22" t="s">
        <v>43</v>
      </c>
      <c r="D50" s="36">
        <f t="shared" si="8"/>
        <v>66.5</v>
      </c>
    </row>
    <row r="51" spans="1:4" x14ac:dyDescent="0.25">
      <c r="A51" s="22" t="s">
        <v>11</v>
      </c>
      <c r="B51" s="36">
        <f t="shared" si="7"/>
        <v>622.90000000000009</v>
      </c>
      <c r="C51" s="22" t="s">
        <v>44</v>
      </c>
      <c r="D51" s="36">
        <f t="shared" si="8"/>
        <v>47</v>
      </c>
    </row>
    <row r="52" spans="1:4" x14ac:dyDescent="0.25">
      <c r="A52" s="22" t="s">
        <v>12</v>
      </c>
      <c r="B52" s="36">
        <f t="shared" si="7"/>
        <v>1555.3</v>
      </c>
      <c r="C52" s="22" t="s">
        <v>45</v>
      </c>
      <c r="D52" s="36">
        <f t="shared" si="8"/>
        <v>48.2</v>
      </c>
    </row>
    <row r="53" spans="1:4" x14ac:dyDescent="0.25">
      <c r="A53" s="22" t="s">
        <v>67</v>
      </c>
      <c r="B53" s="36">
        <f t="shared" si="7"/>
        <v>1556.6000000000001</v>
      </c>
      <c r="C53" s="22" t="s">
        <v>65</v>
      </c>
      <c r="D53" s="36">
        <f t="shared" si="8"/>
        <v>18.100000000000001</v>
      </c>
    </row>
    <row r="54" spans="1:4" x14ac:dyDescent="0.25">
      <c r="A54" s="22" t="s">
        <v>68</v>
      </c>
      <c r="B54" s="36">
        <f t="shared" si="7"/>
        <v>1829.7</v>
      </c>
      <c r="C54" s="22" t="s">
        <v>66</v>
      </c>
      <c r="D54" s="36">
        <f t="shared" si="8"/>
        <v>17.100000000000001</v>
      </c>
    </row>
    <row r="55" spans="1:4" x14ac:dyDescent="0.25">
      <c r="A55" s="22" t="s">
        <v>69</v>
      </c>
      <c r="B55" s="36">
        <f t="shared" si="7"/>
        <v>292.60000000000002</v>
      </c>
      <c r="C55" s="22" t="s">
        <v>48</v>
      </c>
      <c r="D55" s="36">
        <f t="shared" si="8"/>
        <v>28.2</v>
      </c>
    </row>
    <row r="56" spans="1:4" x14ac:dyDescent="0.25">
      <c r="A56" s="22" t="s">
        <v>70</v>
      </c>
      <c r="B56" s="36">
        <f t="shared" si="7"/>
        <v>379.89</v>
      </c>
      <c r="C56" s="22" t="s">
        <v>49</v>
      </c>
      <c r="D56" s="36">
        <f t="shared" si="8"/>
        <v>21.1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38</v>
      </c>
    </row>
    <row r="59" spans="1:4" x14ac:dyDescent="0.25">
      <c r="A59" s="22" t="s">
        <v>22</v>
      </c>
      <c r="B59" s="36">
        <f t="shared" si="7"/>
        <v>350.20000000000005</v>
      </c>
      <c r="C59" s="22" t="s">
        <v>34</v>
      </c>
      <c r="D59" s="36">
        <f t="shared" si="8"/>
        <v>71.099999999999994</v>
      </c>
    </row>
  </sheetData>
  <mergeCells count="3">
    <mergeCell ref="O1:Q2"/>
    <mergeCell ref="O19:Q20"/>
    <mergeCell ref="A45:D46"/>
  </mergeCells>
  <conditionalFormatting sqref="AB43:AD46 Q21:U34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PROD</vt:lpstr>
      <vt:lpstr>PROD Frango</vt:lpstr>
      <vt:lpstr>REND form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RES-05</vt:lpstr>
      <vt:lpstr>RES-06</vt:lpstr>
      <vt:lpstr>RES-07</vt:lpstr>
      <vt:lpstr>RES-08</vt:lpstr>
      <vt:lpstr>RES-09</vt:lpstr>
      <vt:lpstr>RES-10</vt:lpstr>
      <vt:lpstr>bd-centro-custo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2024-11-13T18:03:25Z</dcterms:modified>
</cp:coreProperties>
</file>