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knute\PycharmProjects\Masteroppgave\pricelist\"/>
    </mc:Choice>
  </mc:AlternateContent>
  <xr:revisionPtr revIDLastSave="0" documentId="13_ncr:1_{DD839D22-2CDE-4608-BD19-DB970370DC05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NGF m10 rev 2008" sheetId="2" r:id="rId1"/>
  </sheets>
  <definedNames>
    <definedName name="_xlnm.Print_Area" localSheetId="0">'NGF m10 rev 2008'!$A$3:$F$358</definedName>
    <definedName name="_xlnm.Print_Titles" localSheetId="0">'NGF m10 rev 2008'!$3:$4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3" i="2" l="1"/>
  <c r="F158" i="2"/>
  <c r="F76" i="2"/>
  <c r="F75" i="2"/>
  <c r="F48" i="2"/>
  <c r="F47" i="2"/>
  <c r="F237" i="2"/>
  <c r="F224" i="2"/>
  <c r="F39" i="2"/>
  <c r="F37" i="2"/>
  <c r="F206" i="2"/>
  <c r="F172" i="2"/>
  <c r="F345" i="2"/>
  <c r="F346" i="2"/>
  <c r="F81" i="2"/>
  <c r="F82" i="2"/>
  <c r="F83" i="2"/>
  <c r="F161" i="2"/>
  <c r="F137" i="2"/>
  <c r="F49" i="2"/>
  <c r="F43" i="2"/>
  <c r="F42" i="2"/>
  <c r="F41" i="2"/>
  <c r="F331" i="2"/>
  <c r="F329" i="2"/>
  <c r="F328" i="2"/>
  <c r="F327" i="2"/>
  <c r="F323" i="2"/>
  <c r="F322" i="2"/>
  <c r="F321" i="2"/>
  <c r="F306" i="2"/>
  <c r="F305" i="2"/>
  <c r="F304" i="2"/>
  <c r="F303" i="2"/>
  <c r="F302" i="2"/>
  <c r="F296" i="2"/>
  <c r="F295" i="2"/>
  <c r="F290" i="2"/>
  <c r="F289" i="2"/>
  <c r="F288" i="2"/>
  <c r="F284" i="2"/>
  <c r="F283" i="2"/>
  <c r="F282" i="2"/>
  <c r="F281" i="2"/>
  <c r="F274" i="2"/>
  <c r="F272" i="2"/>
  <c r="F271" i="2"/>
  <c r="F269" i="2"/>
  <c r="F265" i="2"/>
  <c r="F264" i="2"/>
  <c r="F263" i="2"/>
  <c r="F262" i="2"/>
  <c r="F259" i="2"/>
  <c r="F257" i="2"/>
  <c r="F255" i="2"/>
  <c r="F253" i="2"/>
  <c r="F251" i="2"/>
  <c r="F250" i="2"/>
  <c r="F40" i="2"/>
  <c r="F30" i="2"/>
  <c r="F9" i="2"/>
  <c r="F307" i="2"/>
  <c r="F26" i="2"/>
  <c r="F239" i="2"/>
  <c r="F227" i="2"/>
  <c r="F226" i="2"/>
  <c r="F225" i="2"/>
  <c r="F223" i="2"/>
  <c r="F222" i="2"/>
  <c r="F219" i="2"/>
  <c r="F218" i="2"/>
  <c r="F217" i="2"/>
  <c r="F173" i="2"/>
  <c r="F171" i="2"/>
  <c r="F170" i="2"/>
  <c r="F169" i="2"/>
  <c r="F168" i="2"/>
  <c r="F167" i="2"/>
  <c r="F166" i="2"/>
  <c r="F165" i="2"/>
  <c r="F160" i="2"/>
  <c r="F159" i="2"/>
  <c r="F157" i="2"/>
  <c r="F156" i="2"/>
  <c r="F155" i="2"/>
  <c r="F154" i="2"/>
  <c r="F153" i="2"/>
  <c r="F147" i="2"/>
  <c r="F146" i="2"/>
  <c r="F145" i="2"/>
  <c r="F144" i="2"/>
  <c r="F143" i="2"/>
  <c r="F142" i="2"/>
  <c r="F141" i="2"/>
  <c r="F136" i="2"/>
  <c r="F95" i="2"/>
  <c r="F94" i="2"/>
  <c r="F93" i="2"/>
  <c r="F92" i="2"/>
  <c r="F91" i="2"/>
  <c r="F90" i="2"/>
  <c r="F89" i="2"/>
  <c r="F88" i="2"/>
  <c r="F86" i="2"/>
  <c r="F80" i="2"/>
  <c r="F79" i="2"/>
  <c r="F78" i="2"/>
  <c r="F77" i="2"/>
  <c r="F74" i="2"/>
  <c r="F61" i="2"/>
  <c r="F60" i="2"/>
  <c r="F59" i="2"/>
  <c r="F56" i="2"/>
  <c r="F55" i="2"/>
  <c r="F54" i="2"/>
  <c r="F53" i="2"/>
  <c r="F52" i="2"/>
  <c r="F46" i="2"/>
  <c r="F38" i="2"/>
  <c r="F36" i="2"/>
  <c r="F29" i="2"/>
  <c r="F22" i="2"/>
  <c r="F354" i="2"/>
  <c r="F353" i="2"/>
  <c r="F352" i="2"/>
  <c r="F351" i="2"/>
  <c r="F330" i="2"/>
  <c r="F324" i="2"/>
  <c r="F315" i="2"/>
  <c r="F314" i="2"/>
  <c r="F313" i="2"/>
  <c r="F267" i="2"/>
  <c r="F13" i="2"/>
  <c r="F12" i="2"/>
  <c r="F8" i="2"/>
  <c r="F231" i="2"/>
  <c r="F195" i="2"/>
  <c r="F196" i="2"/>
  <c r="F205" i="2"/>
  <c r="F18" i="2"/>
  <c r="F23" i="2"/>
  <c r="F24" i="2"/>
  <c r="F133" i="2"/>
  <c r="F134" i="2"/>
  <c r="F135" i="2"/>
  <c r="F132" i="2"/>
  <c r="F120" i="2"/>
  <c r="F121" i="2"/>
  <c r="F122" i="2"/>
  <c r="F123" i="2"/>
  <c r="F126" i="2"/>
  <c r="F127" i="2"/>
  <c r="F128" i="2"/>
  <c r="F129" i="2"/>
  <c r="F19" i="2"/>
  <c r="F25" i="2"/>
  <c r="F67" i="2"/>
  <c r="F68" i="2"/>
  <c r="F69" i="2"/>
  <c r="F70" i="2"/>
  <c r="F98" i="2"/>
  <c r="F99" i="2"/>
  <c r="F101" i="2"/>
  <c r="F102" i="2"/>
  <c r="F103" i="2"/>
  <c r="F104" i="2"/>
  <c r="F107" i="2"/>
  <c r="F108" i="2"/>
  <c r="F109" i="2"/>
  <c r="F110" i="2"/>
  <c r="F111" i="2"/>
  <c r="F112" i="2"/>
  <c r="F113" i="2"/>
  <c r="F114" i="2"/>
  <c r="F176" i="2"/>
  <c r="F177" i="2"/>
  <c r="F178" i="2"/>
  <c r="F179" i="2"/>
  <c r="F180" i="2"/>
  <c r="F181" i="2"/>
  <c r="F184" i="2"/>
  <c r="F185" i="2"/>
  <c r="F186" i="2"/>
  <c r="F187" i="2"/>
  <c r="F188" i="2"/>
  <c r="F189" i="2"/>
  <c r="F190" i="2"/>
  <c r="F191" i="2"/>
  <c r="F197" i="2"/>
  <c r="F198" i="2"/>
  <c r="F199" i="2"/>
  <c r="F200" i="2"/>
  <c r="F201" i="2"/>
  <c r="F202" i="2"/>
  <c r="F203" i="2"/>
  <c r="F204" i="2"/>
  <c r="F212" i="2"/>
  <c r="F229" i="2"/>
  <c r="F234" i="2"/>
  <c r="F235" i="2"/>
  <c r="F236" i="2"/>
  <c r="F317" i="2" l="1"/>
  <c r="F309" i="2"/>
  <c r="F334" i="2"/>
  <c r="F298" i="2"/>
  <c r="F149" i="2"/>
  <c r="F292" i="2"/>
  <c r="F356" i="2"/>
  <c r="F241" i="2"/>
  <c r="F276" i="2"/>
  <c r="F116" i="2"/>
  <c r="F208" i="2"/>
  <c r="F63" i="2"/>
  <c r="F32" i="2"/>
  <c r="F336" i="2" l="1"/>
  <c r="D344" i="2" s="1"/>
  <c r="F344" i="2" s="1"/>
  <c r="F343" i="2"/>
  <c r="F243" i="2"/>
  <c r="F1" i="2" s="1"/>
  <c r="F348" i="2" l="1"/>
  <c r="F358" i="2" s="1"/>
</calcChain>
</file>

<file path=xl/sharedStrings.xml><?xml version="1.0" encoding="utf-8"?>
<sst xmlns="http://schemas.openxmlformats.org/spreadsheetml/2006/main" count="763" uniqueCount="512">
  <si>
    <t xml:space="preserve"> Sum feltarbeid, hovedposter 1 - 6</t>
  </si>
  <si>
    <t xml:space="preserve"> Post</t>
  </si>
  <si>
    <t xml:space="preserve"> Beskrivelse arbeid</t>
  </si>
  <si>
    <t>Enhet</t>
  </si>
  <si>
    <t>Mengde</t>
  </si>
  <si>
    <t>Enhetspris</t>
  </si>
  <si>
    <t>SUM</t>
  </si>
  <si>
    <t xml:space="preserve">  nr.</t>
  </si>
  <si>
    <t xml:space="preserve"> FELTARBEID</t>
  </si>
  <si>
    <t xml:space="preserve"> </t>
  </si>
  <si>
    <t xml:space="preserve"> 1.</t>
  </si>
  <si>
    <t xml:space="preserve"> FORBEREDENDE OG GENERELLE ARBEIDER</t>
  </si>
  <si>
    <t xml:space="preserve"> 1.1</t>
  </si>
  <si>
    <t xml:space="preserve"> Gravemelding og påvisning</t>
  </si>
  <si>
    <t xml:space="preserve"> 1.11</t>
  </si>
  <si>
    <t xml:space="preserve"> Generelt</t>
  </si>
  <si>
    <t>RS</t>
  </si>
  <si>
    <t xml:space="preserve"> 1.12</t>
  </si>
  <si>
    <t xml:space="preserve"> Pr. borpunkt</t>
  </si>
  <si>
    <t>stk</t>
  </si>
  <si>
    <t xml:space="preserve"> 1.2</t>
  </si>
  <si>
    <t xml:space="preserve"> Varsling av grunneier</t>
  </si>
  <si>
    <t xml:space="preserve"> 1.21</t>
  </si>
  <si>
    <t xml:space="preserve"> 1.22</t>
  </si>
  <si>
    <t xml:space="preserve"> Pr. grunneier utsendelse av brev</t>
  </si>
  <si>
    <t xml:space="preserve"> 1.3</t>
  </si>
  <si>
    <t xml:space="preserve"> Varsling - oppmerking og signaler til vanns</t>
  </si>
  <si>
    <t xml:space="preserve"> 1.4</t>
  </si>
  <si>
    <t xml:space="preserve"> Midlertidig trafikkavvikling</t>
  </si>
  <si>
    <t xml:space="preserve"> 1.41</t>
  </si>
  <si>
    <t xml:space="preserve"> Generelt, søknad om arbeidsvarsling</t>
  </si>
  <si>
    <t xml:space="preserve"> 1.42</t>
  </si>
  <si>
    <t xml:space="preserve"> Ekstern varsling, vakt etc etter medgåtte timer</t>
  </si>
  <si>
    <t>time</t>
  </si>
  <si>
    <t xml:space="preserve"> 1.5</t>
  </si>
  <si>
    <t xml:space="preserve"> Hovedrigging</t>
  </si>
  <si>
    <t xml:space="preserve"> 1.51</t>
  </si>
  <si>
    <t xml:space="preserve"> Tilrigging og nedrigging av borerigg på land</t>
  </si>
  <si>
    <t xml:space="preserve"> 1.52</t>
  </si>
  <si>
    <t xml:space="preserve"> Tillegg for tilrigging og nedrigging av fartøy/flåte</t>
  </si>
  <si>
    <t xml:space="preserve"> 1.53</t>
  </si>
  <si>
    <t xml:space="preserve"> Markrydding</t>
  </si>
  <si>
    <t xml:space="preserve"> 1.54</t>
  </si>
  <si>
    <t xml:space="preserve"> Flytting mellom områder/boresteder &gt; 1 km</t>
  </si>
  <si>
    <t xml:space="preserve"> 1.55</t>
  </si>
  <si>
    <t xml:space="preserve"> Tilrigging av kjerneboringsrigg/utstyr</t>
  </si>
  <si>
    <t xml:space="preserve"> 1.6</t>
  </si>
  <si>
    <t xml:space="preserve"> Oppmåling</t>
  </si>
  <si>
    <t xml:space="preserve"> 1.61</t>
  </si>
  <si>
    <t xml:space="preserve"> Generell tilrigging av oppmålingsutstyr</t>
  </si>
  <si>
    <t xml:space="preserve"> 1.62</t>
  </si>
  <si>
    <t>SUM  HOVEDPOST 1  Forberedende og generelle arbeider</t>
  </si>
  <si>
    <t xml:space="preserve"> 2.</t>
  </si>
  <si>
    <t xml:space="preserve"> SONDERINGER</t>
  </si>
  <si>
    <t xml:space="preserve"> 2.1</t>
  </si>
  <si>
    <t xml:space="preserve"> Totalsondering</t>
  </si>
  <si>
    <t xml:space="preserve"> 2.11</t>
  </si>
  <si>
    <t xml:space="preserve"> Forflytning, oppstilling og klargjøring på land pr. borpunkt</t>
  </si>
  <si>
    <t xml:space="preserve"> 2.12</t>
  </si>
  <si>
    <t xml:space="preserve"> Boring i løsmasser inntil 30 m</t>
  </si>
  <si>
    <t>m</t>
  </si>
  <si>
    <t xml:space="preserve"> 2.13</t>
  </si>
  <si>
    <t xml:space="preserve"> Boring i løsmasser for dybder større enn 30 m</t>
  </si>
  <si>
    <t xml:space="preserve"> 2.14</t>
  </si>
  <si>
    <t xml:space="preserve"> Boring i berg</t>
  </si>
  <si>
    <t xml:space="preserve"> 2.15</t>
  </si>
  <si>
    <t xml:space="preserve"> Tillegg til 2.11 ved avstand til vannkilder &gt; 100 m, pr borpunkt</t>
  </si>
  <si>
    <t xml:space="preserve"> 2.16</t>
  </si>
  <si>
    <t xml:space="preserve"> Tap av borestang - totalsondering</t>
  </si>
  <si>
    <t xml:space="preserve"> 2.17</t>
  </si>
  <si>
    <t xml:space="preserve"> Tap av skjøtetapp - totalsondering</t>
  </si>
  <si>
    <t xml:space="preserve"> 2.18</t>
  </si>
  <si>
    <t xml:space="preserve"> Tap av borekrone - totalsondering</t>
  </si>
  <si>
    <t xml:space="preserve"> 2.2</t>
  </si>
  <si>
    <t xml:space="preserve"> Dreietrykksondering</t>
  </si>
  <si>
    <t xml:space="preserve"> 2.21</t>
  </si>
  <si>
    <t xml:space="preserve"> 2.22</t>
  </si>
  <si>
    <t xml:space="preserve"> 2.23</t>
  </si>
  <si>
    <t xml:space="preserve"> Boring i løsmasser fra 30 m</t>
  </si>
  <si>
    <t xml:space="preserve"> 2.24</t>
  </si>
  <si>
    <t xml:space="preserve"> Tap av borestang - dreietrykksondering</t>
  </si>
  <si>
    <t xml:space="preserve"> 2.3</t>
  </si>
  <si>
    <t xml:space="preserve"> Bergkontrollboring</t>
  </si>
  <si>
    <t xml:space="preserve"> 2.31</t>
  </si>
  <si>
    <t xml:space="preserve"> 2.32</t>
  </si>
  <si>
    <t xml:space="preserve"> 2.33</t>
  </si>
  <si>
    <t xml:space="preserve"> 2.34</t>
  </si>
  <si>
    <t xml:space="preserve"> 2.35</t>
  </si>
  <si>
    <t xml:space="preserve"> Tillegg til 2.31 ved avstand til vannkilder &gt; 100 m, pr borpunkt</t>
  </si>
  <si>
    <t xml:space="preserve"> 2.4</t>
  </si>
  <si>
    <t xml:space="preserve"> Enkel sondering</t>
  </si>
  <si>
    <t xml:space="preserve"> 2.41</t>
  </si>
  <si>
    <t xml:space="preserve"> Forflytning, oppstilling og klargjøring pr. borpunkt</t>
  </si>
  <si>
    <t xml:space="preserve"> 2.42</t>
  </si>
  <si>
    <t xml:space="preserve"> Sondering inntil 10 m</t>
  </si>
  <si>
    <t xml:space="preserve"> 2.43</t>
  </si>
  <si>
    <t xml:space="preserve"> Sondering for dybder større enn 10 m</t>
  </si>
  <si>
    <t>SUM  HOVEDPOST 2  Sonderinger</t>
  </si>
  <si>
    <t xml:space="preserve"> 3.</t>
  </si>
  <si>
    <t xml:space="preserve"> IN SITU MÅLINGER</t>
  </si>
  <si>
    <t xml:space="preserve"> 3.1</t>
  </si>
  <si>
    <t xml:space="preserve"> Vingeboring</t>
  </si>
  <si>
    <t xml:space="preserve"> 3.11</t>
  </si>
  <si>
    <t xml:space="preserve"> Forflytning og oppstilling pr. borpunkt</t>
  </si>
  <si>
    <t xml:space="preserve"> 3.12</t>
  </si>
  <si>
    <t xml:space="preserve"> Måling av uforstyrret og omrørt skjærstyrke pr. nivå inntil 10 m</t>
  </si>
  <si>
    <t xml:space="preserve"> 3.13</t>
  </si>
  <si>
    <t xml:space="preserve"> Måling av uforstyrret og omrørt skjærstyrke pr. nivå fra 10 m</t>
  </si>
  <si>
    <t xml:space="preserve"> 3.14</t>
  </si>
  <si>
    <t xml:space="preserve"> Penetrering i løsmasser (hele dybdeintervallet)</t>
  </si>
  <si>
    <t xml:space="preserve"> 3.2</t>
  </si>
  <si>
    <t xml:space="preserve"> Trykksondering</t>
  </si>
  <si>
    <t xml:space="preserve"> Kvalitetsklasse angis:__________________________</t>
  </si>
  <si>
    <t xml:space="preserve"> 3.21</t>
  </si>
  <si>
    <t xml:space="preserve"> Forflytning, oppstilling og klargjøring pr borpunkt</t>
  </si>
  <si>
    <t xml:space="preserve"> 3.22</t>
  </si>
  <si>
    <t xml:space="preserve"> Trykksondering i løsmasser inntil 20 m</t>
  </si>
  <si>
    <t xml:space="preserve"> 3.23</t>
  </si>
  <si>
    <t xml:space="preserve"> Trykksondering i løsmasser fra 20 m</t>
  </si>
  <si>
    <t xml:space="preserve"> 3.24</t>
  </si>
  <si>
    <t xml:space="preserve"> Poretrykksutjevning pr. måling</t>
  </si>
  <si>
    <t xml:space="preserve"> 3.25</t>
  </si>
  <si>
    <t xml:space="preserve"> Poretrykksutjevning pr. tidsenhet</t>
  </si>
  <si>
    <t xml:space="preserve"> 3.26</t>
  </si>
  <si>
    <t xml:space="preserve"> Tillegg for måling av resistivitet, pr sondering (RCPTU)</t>
  </si>
  <si>
    <t xml:space="preserve"> 3.27</t>
  </si>
  <si>
    <t xml:space="preserve"> Tillegg for måling av skjærbølgehastighet pr. måling (SCPTU)</t>
  </si>
  <si>
    <t xml:space="preserve"> 3.291</t>
  </si>
  <si>
    <t xml:space="preserve"> Tap av spiss</t>
  </si>
  <si>
    <t xml:space="preserve"> 3.292</t>
  </si>
  <si>
    <t xml:space="preserve"> Tap av friksjonshylse</t>
  </si>
  <si>
    <t xml:space="preserve"> 3.393</t>
  </si>
  <si>
    <t xml:space="preserve"> Tap av overgang</t>
  </si>
  <si>
    <t xml:space="preserve"> 3.3</t>
  </si>
  <si>
    <t xml:space="preserve"> Poretrykksmålinger</t>
  </si>
  <si>
    <t xml:space="preserve"> 3.31</t>
  </si>
  <si>
    <t xml:space="preserve"> Forflytning, oppstilling og klargjøring pr. installasjon</t>
  </si>
  <si>
    <t xml:space="preserve"> (inkl. avlesning mens borelaget er på stedet)</t>
  </si>
  <si>
    <t xml:space="preserve"> 3.32</t>
  </si>
  <si>
    <t xml:space="preserve"> Levering av piezometer - elektrisk</t>
  </si>
  <si>
    <t xml:space="preserve"> 3.33</t>
  </si>
  <si>
    <t xml:space="preserve"> Tillegg for minne i sensor / lokal logging av målinger </t>
  </si>
  <si>
    <t xml:space="preserve"> 3.34</t>
  </si>
  <si>
    <t xml:space="preserve"> Levering av piezometer - hydraulisk</t>
  </si>
  <si>
    <t xml:space="preserve"> 3.35</t>
  </si>
  <si>
    <t xml:space="preserve"> Levering av standrør/spiss</t>
  </si>
  <si>
    <t xml:space="preserve"> 3.36</t>
  </si>
  <si>
    <t xml:space="preserve"> Levering av rør tilpasset til 3.32, 3.34 og 3.35</t>
  </si>
  <si>
    <t xml:space="preserve"> 3.37</t>
  </si>
  <si>
    <t xml:space="preserve"> Nedpressing/installasjon av piezometer</t>
  </si>
  <si>
    <t xml:space="preserve"> 3.38</t>
  </si>
  <si>
    <t xml:space="preserve"> Sikring av piezometer inkludert eventuell lås</t>
  </si>
  <si>
    <t xml:space="preserve"> 3.39</t>
  </si>
  <si>
    <t xml:space="preserve"> Tilleggsavlesninger pr. sensor pr. avlesing</t>
  </si>
  <si>
    <t xml:space="preserve"> 3.4</t>
  </si>
  <si>
    <t xml:space="preserve"> Feltkompressometer (Skruplateforsøk)</t>
  </si>
  <si>
    <t xml:space="preserve"> 3.41</t>
  </si>
  <si>
    <t xml:space="preserve"> Forflytning og oppstilling på land pr. borpunkt</t>
  </si>
  <si>
    <t xml:space="preserve"> 3.42</t>
  </si>
  <si>
    <t xml:space="preserve"> Kompressometerforsøk</t>
  </si>
  <si>
    <t xml:space="preserve"> 3.43</t>
  </si>
  <si>
    <t xml:space="preserve"> (Nivå:  Se spesiell beskrivelse )</t>
  </si>
  <si>
    <t xml:space="preserve"> 3.44</t>
  </si>
  <si>
    <t xml:space="preserve"> 10 min pr. lasttrinn, avregnes pr. nivå</t>
  </si>
  <si>
    <t xml:space="preserve"> 3.45</t>
  </si>
  <si>
    <t xml:space="preserve"> 30 min pr. lasttrinn, avregnes pr. nivå</t>
  </si>
  <si>
    <t xml:space="preserve"> 3.46</t>
  </si>
  <si>
    <t xml:space="preserve"> 1 time pr. lasttrinn, avregnes pr. nivå</t>
  </si>
  <si>
    <t xml:space="preserve"> 3.47</t>
  </si>
  <si>
    <t xml:space="preserve"> Penetrering med skruplate</t>
  </si>
  <si>
    <t>3.5</t>
  </si>
  <si>
    <t xml:space="preserve"> Permeabilitetsforsøk</t>
  </si>
  <si>
    <t>3.51</t>
  </si>
  <si>
    <t xml:space="preserve"> Forflytning og oppstilling pr. installasjon</t>
  </si>
  <si>
    <t>3.52</t>
  </si>
  <si>
    <t xml:space="preserve"> Installasjon av pumpebrønn </t>
  </si>
  <si>
    <t>3.53</t>
  </si>
  <si>
    <t xml:space="preserve"> Installasjon av peilebrønner </t>
  </si>
  <si>
    <t>3.54</t>
  </si>
  <si>
    <t xml:space="preserve"> Levering av pumpe</t>
  </si>
  <si>
    <t>3.55</t>
  </si>
  <si>
    <t xml:space="preserve"> Levering av rør</t>
  </si>
  <si>
    <t>3.56</t>
  </si>
  <si>
    <t xml:space="preserve"> Nedpressing/installasjon av rør</t>
  </si>
  <si>
    <t>3.57</t>
  </si>
  <si>
    <t xml:space="preserve"> Avlesning pr besøk</t>
  </si>
  <si>
    <t>3.58</t>
  </si>
  <si>
    <t xml:space="preserve"> Avlesning ved logging</t>
  </si>
  <si>
    <t>dag</t>
  </si>
  <si>
    <t>SUM  HOVEDPOST 3  In situ målinger</t>
  </si>
  <si>
    <t xml:space="preserve"> 4.</t>
  </si>
  <si>
    <t xml:space="preserve"> PRØVETAKING (omrørte/forstyrrede prøver)</t>
  </si>
  <si>
    <t xml:space="preserve"> 4.1</t>
  </si>
  <si>
    <t xml:space="preserve"> Graving og sjakting (inkl. gravemaskin)</t>
  </si>
  <si>
    <t xml:space="preserve"> 4.11</t>
  </si>
  <si>
    <t xml:space="preserve"> Forflytning og oppstilling pr. punkt</t>
  </si>
  <si>
    <t xml:space="preserve"> 4.12</t>
  </si>
  <si>
    <t xml:space="preserve"> Opptak av prøver</t>
  </si>
  <si>
    <t xml:space="preserve"> 4.13</t>
  </si>
  <si>
    <t xml:space="preserve"> Graving/sjakting og gjenfylling</t>
  </si>
  <si>
    <t xml:space="preserve"> 4.14</t>
  </si>
  <si>
    <t xml:space="preserve"> Avstivning sjakt/grøft</t>
  </si>
  <si>
    <t xml:space="preserve"> 4.2</t>
  </si>
  <si>
    <t xml:space="preserve"> Skovling med håndholt utstyr</t>
  </si>
  <si>
    <t xml:space="preserve"> 4.21</t>
  </si>
  <si>
    <t xml:space="preserve"> Forflytning og oppstilling pr punkt</t>
  </si>
  <si>
    <t xml:space="preserve"> 4.22</t>
  </si>
  <si>
    <t xml:space="preserve"> Opptak av prøver inntil 2 m</t>
  </si>
  <si>
    <t xml:space="preserve"> 4.23</t>
  </si>
  <si>
    <t xml:space="preserve"> Opptak av prøver fra dybder større enn 2 m</t>
  </si>
  <si>
    <t xml:space="preserve"> 4.24</t>
  </si>
  <si>
    <t xml:space="preserve"> Skovling</t>
  </si>
  <si>
    <t xml:space="preserve"> Naverboring med maskin</t>
  </si>
  <si>
    <t xml:space="preserve"> Forflytning, oppstilling og klargjøring pr punkt</t>
  </si>
  <si>
    <t xml:space="preserve"> Opptak av prøver inntil 5 m</t>
  </si>
  <si>
    <t xml:space="preserve"> Opptak av prøver inntil 5 m - 10 m</t>
  </si>
  <si>
    <t xml:space="preserve"> Opptak av prøver fra dybder større enn 10 m</t>
  </si>
  <si>
    <t xml:space="preserve"> 4.25</t>
  </si>
  <si>
    <t xml:space="preserve"> Navering</t>
  </si>
  <si>
    <t xml:space="preserve"> 4.26</t>
  </si>
  <si>
    <t xml:space="preserve"> Tap av naverbor/skovelbor</t>
  </si>
  <si>
    <t xml:space="preserve"> 4.3</t>
  </si>
  <si>
    <t xml:space="preserve"> Alternativ prøvetaking av representative prøver</t>
  </si>
  <si>
    <t xml:space="preserve"> Metode for prøvetaking skal spesifiseres: Moreneprøvetaker</t>
  </si>
  <si>
    <t xml:space="preserve"> 4.31</t>
  </si>
  <si>
    <t xml:space="preserve"> 4.32</t>
  </si>
  <si>
    <t xml:space="preserve"> Opptak av prøver inntil 10 m</t>
  </si>
  <si>
    <t xml:space="preserve"> 4.33</t>
  </si>
  <si>
    <t xml:space="preserve"> Opptak av prøver fra 10 m - 20 m</t>
  </si>
  <si>
    <t xml:space="preserve"> 4.34</t>
  </si>
  <si>
    <t xml:space="preserve"> Opptak av prøver fra 20 m - 30 m</t>
  </si>
  <si>
    <t xml:space="preserve"> 4.35</t>
  </si>
  <si>
    <t xml:space="preserve"> Opptak av prøver fra 30 m - 40 m</t>
  </si>
  <si>
    <t xml:space="preserve"> 4.36</t>
  </si>
  <si>
    <t xml:space="preserve"> 4.37</t>
  </si>
  <si>
    <t xml:space="preserve"> Tillegg for prøvetaking fra båt/flåte,  pr. prøve</t>
  </si>
  <si>
    <t>SUM  HOVEDPOST 4  Prøvetaking (omrørte/forstyrrede prøver)</t>
  </si>
  <si>
    <t xml:space="preserve"> 5.1</t>
  </si>
  <si>
    <t xml:space="preserve"> Ø54 mm prøvetaking</t>
  </si>
  <si>
    <t xml:space="preserve"> 5.11</t>
  </si>
  <si>
    <t xml:space="preserve"> 5.12</t>
  </si>
  <si>
    <t xml:space="preserve"> Opptak av prøver inntil 10 m i løsmasser</t>
  </si>
  <si>
    <t xml:space="preserve"> 5.13</t>
  </si>
  <si>
    <t xml:space="preserve"> Opptak av prøver 10 - 20 m i løsmasser</t>
  </si>
  <si>
    <t xml:space="preserve"> 5.14</t>
  </si>
  <si>
    <t xml:space="preserve"> Opptak av prøver 20 - 30 m i løsmasser</t>
  </si>
  <si>
    <t xml:space="preserve"> 5.15</t>
  </si>
  <si>
    <t xml:space="preserve"> Opptak av prøver 30 - 40 m i løsmasser</t>
  </si>
  <si>
    <t xml:space="preserve"> 5.16</t>
  </si>
  <si>
    <t xml:space="preserve"> 5.17</t>
  </si>
  <si>
    <t xml:space="preserve"> Tillegg for prøvetaking fra fartøy/flåte, pr. prøve</t>
  </si>
  <si>
    <t xml:space="preserve"> 5.18</t>
  </si>
  <si>
    <t xml:space="preserve"> Ventetid før opptak av prøver</t>
  </si>
  <si>
    <t xml:space="preserve"> 5.19</t>
  </si>
  <si>
    <t xml:space="preserve"> Tap av prøvesylinder Ø54 mm</t>
  </si>
  <si>
    <t xml:space="preserve"> 5.2</t>
  </si>
  <si>
    <t xml:space="preserve"> Ø72 - 76 mm prøvetaking</t>
  </si>
  <si>
    <t xml:space="preserve"> 5.21</t>
  </si>
  <si>
    <t xml:space="preserve"> 5.22</t>
  </si>
  <si>
    <t xml:space="preserve"> 5.23</t>
  </si>
  <si>
    <t xml:space="preserve"> 5.24</t>
  </si>
  <si>
    <t xml:space="preserve"> 5.25</t>
  </si>
  <si>
    <t xml:space="preserve"> 5.26</t>
  </si>
  <si>
    <t xml:space="preserve"> 5.27</t>
  </si>
  <si>
    <t xml:space="preserve"> 5.28</t>
  </si>
  <si>
    <t xml:space="preserve"> 5.29</t>
  </si>
  <si>
    <t xml:space="preserve"> Tap av prøvesylinder Ø72-76 mm</t>
  </si>
  <si>
    <t xml:space="preserve"> 5.3</t>
  </si>
  <si>
    <r>
      <t xml:space="preserve"> </t>
    </r>
    <r>
      <rPr>
        <b/>
        <sz val="11"/>
        <rFont val="Symbol"/>
        <family val="1"/>
      </rPr>
      <t>f</t>
    </r>
    <r>
      <rPr>
        <b/>
        <sz val="11"/>
        <rFont val="Arial"/>
        <family val="2"/>
      </rPr>
      <t>95 mm prøvetaking</t>
    </r>
  </si>
  <si>
    <t xml:space="preserve"> Kvalitetsklasse:__________________________</t>
  </si>
  <si>
    <t xml:space="preserve"> 5.31</t>
  </si>
  <si>
    <t xml:space="preserve"> 5.32</t>
  </si>
  <si>
    <t xml:space="preserve"> 5.33</t>
  </si>
  <si>
    <t xml:space="preserve"> 5.34</t>
  </si>
  <si>
    <t xml:space="preserve"> 5.35</t>
  </si>
  <si>
    <t xml:space="preserve"> 5.36</t>
  </si>
  <si>
    <t xml:space="preserve"> 5.4</t>
  </si>
  <si>
    <t xml:space="preserve"> Kjerneboring</t>
  </si>
  <si>
    <t xml:space="preserve"> 5.41</t>
  </si>
  <si>
    <t xml:space="preserve"> 5.42</t>
  </si>
  <si>
    <t xml:space="preserve"> Nedsetting av foringsrør</t>
  </si>
  <si>
    <t xml:space="preserve"> 5.43</t>
  </si>
  <si>
    <t xml:space="preserve"> 5.44</t>
  </si>
  <si>
    <t xml:space="preserve"> Utstøping og oppboring</t>
  </si>
  <si>
    <t xml:space="preserve"> 5.45</t>
  </si>
  <si>
    <t xml:space="preserve"> Vanntapsmåling</t>
  </si>
  <si>
    <t xml:space="preserve"> 5.46</t>
  </si>
  <si>
    <t xml:space="preserve"> Kjerneorientering</t>
  </si>
  <si>
    <t xml:space="preserve"> 5.47</t>
  </si>
  <si>
    <t xml:space="preserve"> Avviksmåling pr. borhull</t>
  </si>
  <si>
    <t xml:space="preserve"> 5.48</t>
  </si>
  <si>
    <t xml:space="preserve"> Avviksmåling ved målt lengde</t>
  </si>
  <si>
    <t xml:space="preserve"> 5.5</t>
  </si>
  <si>
    <t xml:space="preserve"> Blokkprøvetaker</t>
  </si>
  <si>
    <t xml:space="preserve"> 5.51</t>
  </si>
  <si>
    <t xml:space="preserve"> Spesiell rigging for blokkprøvetakerutstyr (tillegg til post 1.5)</t>
  </si>
  <si>
    <t xml:space="preserve"> 5.52</t>
  </si>
  <si>
    <t xml:space="preserve"> Forflytning og oppstilling</t>
  </si>
  <si>
    <t xml:space="preserve"> 5.53</t>
  </si>
  <si>
    <t xml:space="preserve"> Forboring</t>
  </si>
  <si>
    <t xml:space="preserve"> 5.54</t>
  </si>
  <si>
    <t xml:space="preserve"> Montering av foringsrør</t>
  </si>
  <si>
    <t xml:space="preserve"> 5.55</t>
  </si>
  <si>
    <t xml:space="preserve"> Fylling med borevæske, bentonitt eller lignende</t>
  </si>
  <si>
    <r>
      <t>m</t>
    </r>
    <r>
      <rPr>
        <vertAlign val="superscript"/>
        <sz val="10"/>
        <rFont val="Arial"/>
        <family val="2"/>
      </rPr>
      <t>3</t>
    </r>
  </si>
  <si>
    <t xml:space="preserve"> 5.56</t>
  </si>
  <si>
    <t xml:space="preserve"> Opptak av prøver inntil 10 m inkludert navering før prøvetaking</t>
  </si>
  <si>
    <t xml:space="preserve"> 5.57</t>
  </si>
  <si>
    <t xml:space="preserve"> Opptak av prøver 10 - 20 m inkludert navering før prøvetaking</t>
  </si>
  <si>
    <t xml:space="preserve"> 5.58</t>
  </si>
  <si>
    <t xml:space="preserve"> Opptak av prøver 20 - 30 m inkludert navering før prøvetaking</t>
  </si>
  <si>
    <t xml:space="preserve"> 5.59</t>
  </si>
  <si>
    <t xml:space="preserve"> Voksing av prøver</t>
  </si>
  <si>
    <t xml:space="preserve"> 5.60</t>
  </si>
  <si>
    <t xml:space="preserve"> Fylling/sikring av borhull</t>
  </si>
  <si>
    <t xml:space="preserve"> 5.61</t>
  </si>
  <si>
    <t xml:space="preserve"> Spesiell / varsom transport av prøver</t>
  </si>
  <si>
    <t xml:space="preserve"> Tap av prøvesylinder Ø72-Ø76 mm</t>
  </si>
  <si>
    <t>SUM  HOVEDPOST 5  Prøvetaking (uforstyrrede prøver)</t>
  </si>
  <si>
    <t xml:space="preserve"> 6.</t>
  </si>
  <si>
    <t xml:space="preserve"> TILLEGGSARBEIDER OG SPESIELLE FELTFORSØK</t>
  </si>
  <si>
    <t xml:space="preserve"> 6.1</t>
  </si>
  <si>
    <r>
      <t xml:space="preserve"> Forboring</t>
    </r>
    <r>
      <rPr>
        <sz val="11"/>
        <rFont val="Arial"/>
        <family val="2"/>
      </rPr>
      <t xml:space="preserve"> (ved boremetoder, post 2 - 5)</t>
    </r>
  </si>
  <si>
    <t xml:space="preserve"> 6.11</t>
  </si>
  <si>
    <t xml:space="preserve"> 6.12</t>
  </si>
  <si>
    <t xml:space="preserve"> Forboring (med naver, sonderingsstenger etc.)</t>
  </si>
  <si>
    <t xml:space="preserve"> 6.2</t>
  </si>
  <si>
    <r>
      <t xml:space="preserve"> Boring av foringsrør</t>
    </r>
    <r>
      <rPr>
        <sz val="11"/>
        <color indexed="8"/>
        <rFont val="Arial"/>
        <family val="2"/>
      </rPr>
      <t xml:space="preserve">  (ved boremetoder, post 2 - 5)</t>
    </r>
  </si>
  <si>
    <t xml:space="preserve"> 6.21</t>
  </si>
  <si>
    <t xml:space="preserve"> Rigging av utstyr til boring med foringsrør, kun ved bruk av brønnboringsrigg</t>
  </si>
  <si>
    <t xml:space="preserve"> 6.22</t>
  </si>
  <si>
    <t xml:space="preserve"> 6.23</t>
  </si>
  <si>
    <t xml:space="preserve"> Boring av foringsrør (inkluderer ikke tapte rør)</t>
  </si>
  <si>
    <t xml:space="preserve"> 6.24</t>
  </si>
  <si>
    <t xml:space="preserve"> Tap/forbruk av foringsrør</t>
  </si>
  <si>
    <t xml:space="preserve"> 6.3</t>
  </si>
  <si>
    <r>
      <t xml:space="preserve"> Tillegg ved sjøboring</t>
    </r>
    <r>
      <rPr>
        <sz val="11"/>
        <rFont val="Arial"/>
        <family val="2"/>
      </rPr>
      <t xml:space="preserve">  (ved boremetoder, post 2 - 5)</t>
    </r>
  </si>
  <si>
    <t xml:space="preserve"> 6.31</t>
  </si>
  <si>
    <t xml:space="preserve"> Tillegg i oppstilling ved sjøboring, pr. borpunkt</t>
  </si>
  <si>
    <t xml:space="preserve"> 6.32</t>
  </si>
  <si>
    <t xml:space="preserve"> Montering av foringsrør og "boring" i vann, d &lt; 10m</t>
  </si>
  <si>
    <t xml:space="preserve"> 6.33</t>
  </si>
  <si>
    <t xml:space="preserve"> Montering av foringsrør og "boring" i vann, d = 10 - 20 m</t>
  </si>
  <si>
    <t xml:space="preserve"> 6.34</t>
  </si>
  <si>
    <t xml:space="preserve"> Montering av foringsrør og "boring" i vann, d = 20 - 30 m</t>
  </si>
  <si>
    <t xml:space="preserve"> 6.35</t>
  </si>
  <si>
    <t xml:space="preserve"> Montering av foringsrør og "boring" i vann, d = 30 - 40 m</t>
  </si>
  <si>
    <t xml:space="preserve"> 6.36</t>
  </si>
  <si>
    <t xml:space="preserve"> Montering av foringsrør og "boring" i vann, d &gt; 40 m</t>
  </si>
  <si>
    <t xml:space="preserve"> 6.4</t>
  </si>
  <si>
    <t xml:space="preserve"> Ulendt terreng pr borpunkt</t>
  </si>
  <si>
    <t xml:space="preserve"> 6.5</t>
  </si>
  <si>
    <r>
      <t xml:space="preserve"> </t>
    </r>
    <r>
      <rPr>
        <b/>
        <sz val="11"/>
        <color indexed="8"/>
        <rFont val="Arial"/>
        <family val="2"/>
      </rPr>
      <t xml:space="preserve">Transport av prøver for å bevare kvaliteten av prøvene, pr. prøveserie </t>
    </r>
    <r>
      <rPr>
        <sz val="11"/>
        <color indexed="8"/>
        <rFont val="Arial"/>
        <family val="2"/>
      </rPr>
      <t>(ved post 4 og 5)</t>
    </r>
  </si>
  <si>
    <t>Stk</t>
  </si>
  <si>
    <t xml:space="preserve"> 6.6</t>
  </si>
  <si>
    <t xml:space="preserve"> Ventetid for mannskap/utstyr</t>
  </si>
  <si>
    <t xml:space="preserve"> 6.61</t>
  </si>
  <si>
    <t xml:space="preserve"> Ved landboring</t>
  </si>
  <si>
    <t xml:space="preserve"> 6.62</t>
  </si>
  <si>
    <t xml:space="preserve"> Ved sjøboring, også landligge pga dårlig vær</t>
  </si>
  <si>
    <t xml:space="preserve"> 6.63</t>
  </si>
  <si>
    <t xml:space="preserve"> Sikkerhetsvakt tog</t>
  </si>
  <si>
    <t xml:space="preserve"> 6.64</t>
  </si>
  <si>
    <t xml:space="preserve"> Natt tillegg pr. pers</t>
  </si>
  <si>
    <t xml:space="preserve"> 6.7</t>
  </si>
  <si>
    <t xml:space="preserve"> Lapping av borhull med kaldasfalt</t>
  </si>
  <si>
    <t>SUM  HOVEDPOST 6  Tilleggsarbeider og spesielle feltforsøk</t>
  </si>
  <si>
    <t xml:space="preserve"> LABORATORIEARBEID</t>
  </si>
  <si>
    <t xml:space="preserve"> (inkl. opptegning/presentasjon)</t>
  </si>
  <si>
    <t xml:space="preserve"> 10</t>
  </si>
  <si>
    <t xml:space="preserve"> KLASSIFISERING</t>
  </si>
  <si>
    <t xml:space="preserve"> 10.1</t>
  </si>
  <si>
    <t xml:space="preserve"> Jordartsklassifisering av poseprøver</t>
  </si>
  <si>
    <t xml:space="preserve"> Rutineundersøkelse i henhold til beskrivelsen</t>
  </si>
  <si>
    <t xml:space="preserve"> 10.11</t>
  </si>
  <si>
    <t xml:space="preserve"> Pr. prøve</t>
  </si>
  <si>
    <t xml:space="preserve"> 10.12</t>
  </si>
  <si>
    <t xml:space="preserve"> Lagring &lt; 3 mnd</t>
  </si>
  <si>
    <t xml:space="preserve"> 10.2</t>
  </si>
  <si>
    <t xml:space="preserve"> Vanninnhold pr. forsøk</t>
  </si>
  <si>
    <t xml:space="preserve"> 10.3</t>
  </si>
  <si>
    <t xml:space="preserve"> Densitet for jord pr. forsøk</t>
  </si>
  <si>
    <t xml:space="preserve"> 10.4</t>
  </si>
  <si>
    <t xml:space="preserve"> Korndensitet pr. forsøk</t>
  </si>
  <si>
    <t xml:space="preserve"> 10.5</t>
  </si>
  <si>
    <t xml:space="preserve"> Konsistensgrenser, flytegrense/plastisitetsgrense</t>
  </si>
  <si>
    <t xml:space="preserve"> 10.6</t>
  </si>
  <si>
    <t xml:space="preserve"> Kornfordelingsanalyser</t>
  </si>
  <si>
    <t xml:space="preserve"> 10.61</t>
  </si>
  <si>
    <t xml:space="preserve"> Tørrsikting &gt; 0,075 mm (0,063 mm)</t>
  </si>
  <si>
    <t xml:space="preserve"> 10.62</t>
  </si>
  <si>
    <t xml:space="preserve"> Våtsikting &gt; 0,075 mm (0,063 mm)</t>
  </si>
  <si>
    <t xml:space="preserve"> 10.63</t>
  </si>
  <si>
    <t xml:space="preserve"> Sedimentasjonsanalyse pr. forsøk</t>
  </si>
  <si>
    <t xml:space="preserve"> 10.64</t>
  </si>
  <si>
    <t xml:space="preserve"> Kombianalyse pr. forsøk</t>
  </si>
  <si>
    <t xml:space="preserve"> 10.7</t>
  </si>
  <si>
    <t xml:space="preserve"> Humusinnhold ved glødetap pr. forsøk</t>
  </si>
  <si>
    <t xml:space="preserve"> 10.8</t>
  </si>
  <si>
    <t xml:space="preserve"> Max/min densitet av sand</t>
  </si>
  <si>
    <t xml:space="preserve"> 10.9</t>
  </si>
  <si>
    <t xml:space="preserve"> Fotografi av prøve</t>
  </si>
  <si>
    <t>Fotografi av prøve - alle bilder levert uredigert</t>
  </si>
  <si>
    <t>10.10</t>
  </si>
  <si>
    <t xml:space="preserve"> Konusforsøk på omrørt prøvemateriale</t>
  </si>
  <si>
    <t>SUM  HOVEDPOST 10 Klassifisering</t>
  </si>
  <si>
    <t xml:space="preserve"> 11</t>
  </si>
  <si>
    <t xml:space="preserve"> RUTINEUNDERSØKELSER AV PRØVESYLINDRE</t>
  </si>
  <si>
    <t xml:space="preserve"> 11.1</t>
  </si>
  <si>
    <r>
      <t>f</t>
    </r>
    <r>
      <rPr>
        <b/>
        <sz val="11"/>
        <rFont val="Arial"/>
        <family val="2"/>
      </rPr>
      <t>54, 75 og 95 mm prøver av leire/leirholdige materialer</t>
    </r>
  </si>
  <si>
    <t xml:space="preserve"> 11.11</t>
  </si>
  <si>
    <t xml:space="preserve"> Pr. sylinder Ø54 mm</t>
  </si>
  <si>
    <t xml:space="preserve"> 11.12</t>
  </si>
  <si>
    <t xml:space="preserve"> Pr. sylinder Ø72-76 mm</t>
  </si>
  <si>
    <t xml:space="preserve"> 11.13</t>
  </si>
  <si>
    <t xml:space="preserve"> Pr blokkprøve, oppdelling og rutine på ett av to nivåer i blokken</t>
  </si>
  <si>
    <t xml:space="preserve"> 11.14</t>
  </si>
  <si>
    <t xml:space="preserve"> Lagring 3-6 mnd</t>
  </si>
  <si>
    <t xml:space="preserve"> 11.2</t>
  </si>
  <si>
    <t xml:space="preserve"> Prøver av sand og siltmaterialer</t>
  </si>
  <si>
    <t xml:space="preserve"> 11.21</t>
  </si>
  <si>
    <t xml:space="preserve"> 11.22</t>
  </si>
  <si>
    <t xml:space="preserve"> 11.23</t>
  </si>
  <si>
    <t>SUM  HOVEDPOST 11 Rutineundersøkelser av prøvesylindre</t>
  </si>
  <si>
    <t xml:space="preserve"> 12</t>
  </si>
  <si>
    <t xml:space="preserve"> Kalk/sement innblandingsforsøk</t>
  </si>
  <si>
    <t xml:space="preserve"> 12.11</t>
  </si>
  <si>
    <t xml:space="preserve"> Innblanding av kalk/sement</t>
  </si>
  <si>
    <t xml:space="preserve"> 12.12</t>
  </si>
  <si>
    <t xml:space="preserve"> Enaksial test på kalk/sement innblandet leire</t>
  </si>
  <si>
    <t>SUM  HOVEDPOST 12 Kalk/sement innblandingsforsøk</t>
  </si>
  <si>
    <t xml:space="preserve"> 13</t>
  </si>
  <si>
    <t xml:space="preserve"> TREAKSIALFORSØK</t>
  </si>
  <si>
    <t xml:space="preserve"> 13.1</t>
  </si>
  <si>
    <t xml:space="preserve"> Statisk konsolidert udrenert treaksialforsøk</t>
  </si>
  <si>
    <t xml:space="preserve"> 13.11</t>
  </si>
  <si>
    <t xml:space="preserve"> Pr. forsøk</t>
  </si>
  <si>
    <t xml:space="preserve"> 13.12</t>
  </si>
  <si>
    <t xml:space="preserve"> Tillegg for vanskelige/bløte prøver</t>
  </si>
  <si>
    <t xml:space="preserve"> 13.13</t>
  </si>
  <si>
    <t xml:space="preserve"> Tillegg for trimming av sidene</t>
  </si>
  <si>
    <t xml:space="preserve"> 13.14</t>
  </si>
  <si>
    <t xml:space="preserve"> Tillegg for innstamping av sandprøver</t>
  </si>
  <si>
    <t xml:space="preserve"> 13.15</t>
  </si>
  <si>
    <t xml:space="preserve"> Tillegg for måling av Gmax </t>
  </si>
  <si>
    <t xml:space="preserve"> 13.16</t>
  </si>
  <si>
    <t xml:space="preserve"> Tillegg for permeabilitetsmåling under forsøk</t>
  </si>
  <si>
    <t>SUM  HOVEDPOST 13 Treaksialforsøk</t>
  </si>
  <si>
    <t xml:space="preserve"> 14</t>
  </si>
  <si>
    <t xml:space="preserve"> DIREKTE SKJÆRFORSØK</t>
  </si>
  <si>
    <t xml:space="preserve"> 14.1</t>
  </si>
  <si>
    <t xml:space="preserve"> Statisk direkte skjærforsøk</t>
  </si>
  <si>
    <t xml:space="preserve"> 14.11</t>
  </si>
  <si>
    <t xml:space="preserve"> 14.12</t>
  </si>
  <si>
    <t xml:space="preserve"> Tillegg for direkte innbygging fra sylinder</t>
  </si>
  <si>
    <t xml:space="preserve"> 14.13</t>
  </si>
  <si>
    <t>SUM  HOVEDPOST 14 Direkte skjærforsøk</t>
  </si>
  <si>
    <t xml:space="preserve"> 15</t>
  </si>
  <si>
    <t xml:space="preserve"> ØDOMETERFORSØK</t>
  </si>
  <si>
    <t xml:space="preserve"> 15.1</t>
  </si>
  <si>
    <t xml:space="preserve"> Trinnvis belastning </t>
  </si>
  <si>
    <t xml:space="preserve"> 15.11</t>
  </si>
  <si>
    <t xml:space="preserve"> 15.12</t>
  </si>
  <si>
    <t xml:space="preserve"> Tillegg for av-/rebelastning</t>
  </si>
  <si>
    <t xml:space="preserve"> 15.13</t>
  </si>
  <si>
    <t xml:space="preserve"> Tillegg for innbygging fra sylinder - bløt leire etc.</t>
  </si>
  <si>
    <t xml:space="preserve"> 15.14</t>
  </si>
  <si>
    <t xml:space="preserve"> 15.2</t>
  </si>
  <si>
    <t xml:space="preserve"> Kontinuerlig belastning CRS/CPR-prosedyre</t>
  </si>
  <si>
    <t xml:space="preserve"> 15.21</t>
  </si>
  <si>
    <t xml:space="preserve"> 15.22</t>
  </si>
  <si>
    <t xml:space="preserve"> 15.23</t>
  </si>
  <si>
    <t xml:space="preserve"> Tillegg for innbygging fra sylinder - bløt leire etc</t>
  </si>
  <si>
    <t xml:space="preserve"> 15.24</t>
  </si>
  <si>
    <t xml:space="preserve"> 15.25</t>
  </si>
  <si>
    <t xml:space="preserve"> Tillegg for kryptrinn</t>
  </si>
  <si>
    <t>døgn</t>
  </si>
  <si>
    <t>SUM  HOVEDPOST 15 Ødometerforsøk</t>
  </si>
  <si>
    <t>Sum laboratoriearbeid, hovedposter 10 - 15</t>
  </si>
  <si>
    <t>C - DATARAPPORTERING, ADMINISTRASJON OG OPPFØLGING</t>
  </si>
  <si>
    <t xml:space="preserve"> 20.</t>
  </si>
  <si>
    <t xml:space="preserve"> DATARAPPORTERING</t>
  </si>
  <si>
    <t xml:space="preserve"> 20.1</t>
  </si>
  <si>
    <t xml:space="preserve"> Datarapport </t>
  </si>
  <si>
    <t xml:space="preserve"> 20.11</t>
  </si>
  <si>
    <t xml:space="preserve"> Rapportering, fastprisdel</t>
  </si>
  <si>
    <t>Grunnlag</t>
  </si>
  <si>
    <t>Prosentsats</t>
  </si>
  <si>
    <t xml:space="preserve"> 20.12</t>
  </si>
  <si>
    <t xml:space="preserve"> Variabel del - prosentandel av feltundersøkelsene, post 2 - 6.4</t>
  </si>
  <si>
    <t>%</t>
  </si>
  <si>
    <t xml:space="preserve"> 20.13</t>
  </si>
  <si>
    <t xml:space="preserve"> Variabel del - prosentandel av laboratorieundersøkelsene, post 10-15</t>
  </si>
  <si>
    <t xml:space="preserve"> 20.131</t>
  </si>
  <si>
    <t xml:space="preserve"> Opptegninger av borfiler. NB! kun når det ikke leveres rapport</t>
  </si>
  <si>
    <t xml:space="preserve"> 20.132</t>
  </si>
  <si>
    <t xml:space="preserve"> PRV-fil lab</t>
  </si>
  <si>
    <t>SUM HOVEDPOST 20 Datarapportering</t>
  </si>
  <si>
    <t xml:space="preserve"> 30.</t>
  </si>
  <si>
    <t xml:space="preserve"> ADMINISTRASJON/OPPFØLGING - FELT/LAB.</t>
  </si>
  <si>
    <t xml:space="preserve"> 30.1</t>
  </si>
  <si>
    <t xml:space="preserve"> Utarbeidelse av boreplan/kartgrunnlag</t>
  </si>
  <si>
    <t xml:space="preserve"> 30.2</t>
  </si>
  <si>
    <t xml:space="preserve"> Teknisk støttepersonell</t>
  </si>
  <si>
    <t xml:space="preserve"> 30.3</t>
  </si>
  <si>
    <t xml:space="preserve"> Administrasjon og oppfølging av grunnundersøkelser</t>
  </si>
  <si>
    <t xml:space="preserve"> 30.4</t>
  </si>
  <si>
    <t xml:space="preserve"> Geotekniker/Geolog/Miljøgeolog</t>
  </si>
  <si>
    <t>SUM HOVEDPOST 30 Administrasjon/oppfølging</t>
  </si>
  <si>
    <t>TOTALSUM</t>
  </si>
  <si>
    <t>50</t>
  </si>
  <si>
    <t>Uaktuelt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</si>
</sst>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7" x14ac:knownFonts="1">
    <font>
      <sz val="10"/>
      <name val="MS Sans Serif"/>
    </font>
    <font>
      <sz val="10"/>
      <name val="MS Sans Serif"/>
    </font>
    <font>
      <sz val="11"/>
      <name val="Times New Roman"/>
      <family val="1"/>
    </font>
    <font>
      <b/>
      <sz val="11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u/>
      <sz val="11"/>
      <name val="Arial"/>
      <family val="2"/>
    </font>
    <font>
      <vertAlign val="superscript"/>
      <sz val="10"/>
      <name val="Arial"/>
      <family val="2"/>
    </font>
    <font>
      <sz val="8"/>
      <name val="MS Sans Serif"/>
    </font>
    <font>
      <b/>
      <sz val="11"/>
      <name val="Symbol"/>
      <family val="1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9"/>
      <color rgb="FF000000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3" fontId="0" fillId="0" borderId="0"/>
    <xf numFmtId="9" fontId="1" fillId="0" borderId="0" applyFont="0" applyFill="0" applyBorder="0" applyAlignment="0" applyProtection="0"/>
  </cellStyleXfs>
  <cellXfs count="164">
    <xf numFmtId="3" fontId="0" fillId="0" borderId="0" xfId="0"/>
    <xf numFmtId="3" fontId="2" fillId="0" borderId="0" xfId="0" applyFont="1"/>
    <xf numFmtId="3" fontId="2" fillId="0" borderId="0" xfId="0" applyFont="1" applyAlignment="1">
      <alignment horizontal="center"/>
    </xf>
    <xf numFmtId="3" fontId="5" fillId="0" borderId="0" xfId="0" applyFont="1" applyAlignment="1">
      <alignment horizontal="center"/>
    </xf>
    <xf numFmtId="3" fontId="5" fillId="0" borderId="0" xfId="0" applyFont="1"/>
    <xf numFmtId="3" fontId="3" fillId="0" borderId="0" xfId="0" applyFont="1"/>
    <xf numFmtId="3" fontId="3" fillId="0" borderId="1" xfId="0" applyFont="1" applyBorder="1"/>
    <xf numFmtId="3" fontId="5" fillId="0" borderId="1" xfId="0" applyFont="1" applyBorder="1"/>
    <xf numFmtId="3" fontId="3" fillId="0" borderId="2" xfId="0" applyFont="1" applyBorder="1"/>
    <xf numFmtId="3" fontId="5" fillId="0" borderId="3" xfId="0" applyFont="1" applyBorder="1"/>
    <xf numFmtId="49" fontId="3" fillId="0" borderId="4" xfId="0" applyNumberFormat="1" applyFont="1" applyBorder="1"/>
    <xf numFmtId="49" fontId="3" fillId="0" borderId="5" xfId="0" applyNumberFormat="1" applyFont="1" applyBorder="1"/>
    <xf numFmtId="49" fontId="5" fillId="0" borderId="6" xfId="0" applyNumberFormat="1" applyFont="1" applyBorder="1"/>
    <xf numFmtId="49" fontId="2" fillId="0" borderId="6" xfId="0" applyNumberFormat="1" applyFont="1" applyBorder="1"/>
    <xf numFmtId="49" fontId="3" fillId="0" borderId="7" xfId="0" applyNumberFormat="1" applyFont="1" applyBorder="1" applyAlignment="1">
      <alignment horizontal="left"/>
    </xf>
    <xf numFmtId="3" fontId="7" fillId="0" borderId="8" xfId="0" applyFont="1" applyBorder="1"/>
    <xf numFmtId="3" fontId="5" fillId="0" borderId="9" xfId="0" applyFont="1" applyBorder="1" applyAlignment="1">
      <alignment horizontal="center"/>
    </xf>
    <xf numFmtId="3" fontId="5" fillId="0" borderId="8" xfId="0" applyFont="1" applyBorder="1" applyAlignment="1">
      <alignment horizontal="center"/>
    </xf>
    <xf numFmtId="3" fontId="10" fillId="0" borderId="1" xfId="0" applyFont="1" applyBorder="1"/>
    <xf numFmtId="49" fontId="3" fillId="0" borderId="10" xfId="0" applyNumberFormat="1" applyFont="1" applyBorder="1"/>
    <xf numFmtId="3" fontId="3" fillId="0" borderId="11" xfId="0" applyFont="1" applyBorder="1"/>
    <xf numFmtId="3" fontId="5" fillId="0" borderId="12" xfId="0" applyFont="1" applyBorder="1" applyAlignment="1">
      <alignment horizontal="center"/>
    </xf>
    <xf numFmtId="49" fontId="5" fillId="0" borderId="10" xfId="0" applyNumberFormat="1" applyFont="1" applyBorder="1"/>
    <xf numFmtId="49" fontId="3" fillId="0" borderId="5" xfId="0" applyNumberFormat="1" applyFont="1" applyBorder="1" applyAlignment="1">
      <alignment horizontal="left"/>
    </xf>
    <xf numFmtId="3" fontId="3" fillId="2" borderId="11" xfId="0" applyFont="1" applyFill="1" applyBorder="1" applyAlignment="1">
      <alignment horizontal="center"/>
    </xf>
    <xf numFmtId="3" fontId="3" fillId="3" borderId="13" xfId="0" applyFont="1" applyFill="1" applyBorder="1" applyAlignment="1">
      <alignment horizontal="center"/>
    </xf>
    <xf numFmtId="3" fontId="3" fillId="0" borderId="14" xfId="0" applyFont="1" applyBorder="1" applyAlignment="1">
      <alignment horizontal="center"/>
    </xf>
    <xf numFmtId="3" fontId="3" fillId="0" borderId="2" xfId="0" applyFont="1" applyBorder="1" applyAlignment="1">
      <alignment horizontal="center"/>
    </xf>
    <xf numFmtId="3" fontId="5" fillId="0" borderId="11" xfId="0" applyFont="1" applyBorder="1" applyAlignment="1">
      <alignment horizontal="center"/>
    </xf>
    <xf numFmtId="3" fontId="3" fillId="3" borderId="11" xfId="0" applyFont="1" applyFill="1" applyBorder="1" applyAlignment="1">
      <alignment horizontal="center"/>
    </xf>
    <xf numFmtId="3" fontId="3" fillId="2" borderId="2" xfId="0" applyFont="1" applyFill="1" applyBorder="1" applyAlignment="1">
      <alignment horizontal="center"/>
    </xf>
    <xf numFmtId="3" fontId="5" fillId="0" borderId="11" xfId="0" applyFont="1" applyBorder="1"/>
    <xf numFmtId="49" fontId="3" fillId="0" borderId="10" xfId="0" applyNumberFormat="1" applyFont="1" applyBorder="1" applyAlignment="1">
      <alignment horizontal="left"/>
    </xf>
    <xf numFmtId="3" fontId="5" fillId="0" borderId="15" xfId="0" applyFont="1" applyBorder="1"/>
    <xf numFmtId="49" fontId="3" fillId="0" borderId="10" xfId="0" quotePrefix="1" applyNumberFormat="1" applyFont="1" applyBorder="1" applyAlignment="1">
      <alignment horizontal="left"/>
    </xf>
    <xf numFmtId="3" fontId="3" fillId="0" borderId="15" xfId="0" applyFont="1" applyBorder="1"/>
    <xf numFmtId="49" fontId="3" fillId="0" borderId="10" xfId="0" quotePrefix="1" applyNumberFormat="1" applyFont="1" applyBorder="1"/>
    <xf numFmtId="3" fontId="4" fillId="0" borderId="12" xfId="0" applyFont="1" applyBorder="1" applyAlignment="1">
      <alignment horizontal="center"/>
    </xf>
    <xf numFmtId="3" fontId="3" fillId="4" borderId="13" xfId="0" applyFont="1" applyFill="1" applyBorder="1" applyAlignment="1">
      <alignment horizontal="center"/>
    </xf>
    <xf numFmtId="4" fontId="5" fillId="0" borderId="12" xfId="0" applyNumberFormat="1" applyFont="1" applyBorder="1" applyAlignment="1">
      <alignment horizontal="center"/>
    </xf>
    <xf numFmtId="3" fontId="0" fillId="0" borderId="15" xfId="0" applyBorder="1"/>
    <xf numFmtId="3" fontId="0" fillId="0" borderId="16" xfId="0" applyBorder="1"/>
    <xf numFmtId="49" fontId="5" fillId="0" borderId="17" xfId="0" applyNumberFormat="1" applyFont="1" applyBorder="1"/>
    <xf numFmtId="9" fontId="5" fillId="0" borderId="12" xfId="1" applyFont="1" applyFill="1" applyBorder="1" applyAlignment="1">
      <alignment horizontal="center"/>
    </xf>
    <xf numFmtId="9" fontId="5" fillId="0" borderId="0" xfId="1" applyFont="1" applyFill="1"/>
    <xf numFmtId="3" fontId="5" fillId="2" borderId="12" xfId="0" applyFont="1" applyFill="1" applyBorder="1" applyAlignment="1">
      <alignment horizontal="center"/>
    </xf>
    <xf numFmtId="3" fontId="5" fillId="2" borderId="16" xfId="0" applyFont="1" applyFill="1" applyBorder="1"/>
    <xf numFmtId="3" fontId="0" fillId="0" borderId="15" xfId="0" applyBorder="1" applyAlignment="1">
      <alignment horizontal="center"/>
    </xf>
    <xf numFmtId="0" fontId="13" fillId="0" borderId="0" xfId="0" applyNumberFormat="1" applyFont="1"/>
    <xf numFmtId="49" fontId="5" fillId="0" borderId="7" xfId="0" applyNumberFormat="1" applyFont="1" applyBorder="1"/>
    <xf numFmtId="3" fontId="14" fillId="0" borderId="11" xfId="0" applyFont="1" applyBorder="1"/>
    <xf numFmtId="3" fontId="14" fillId="0" borderId="9" xfId="0" applyFont="1" applyBorder="1" applyAlignment="1">
      <alignment horizontal="center"/>
    </xf>
    <xf numFmtId="3" fontId="15" fillId="0" borderId="0" xfId="0" applyFont="1" applyAlignment="1">
      <alignment horizontal="center"/>
    </xf>
    <xf numFmtId="3" fontId="15" fillId="0" borderId="18" xfId="0" applyFont="1" applyBorder="1" applyAlignment="1">
      <alignment horizontal="center"/>
    </xf>
    <xf numFmtId="49" fontId="3" fillId="0" borderId="12" xfId="0" applyNumberFormat="1" applyFont="1" applyBorder="1"/>
    <xf numFmtId="3" fontId="16" fillId="0" borderId="11" xfId="0" applyFont="1" applyBorder="1"/>
    <xf numFmtId="3" fontId="14" fillId="0" borderId="11" xfId="0" applyFont="1" applyBorder="1" applyAlignment="1">
      <alignment wrapText="1"/>
    </xf>
    <xf numFmtId="3" fontId="16" fillId="0" borderId="2" xfId="0" applyFont="1" applyBorder="1"/>
    <xf numFmtId="49" fontId="14" fillId="0" borderId="10" xfId="0" applyNumberFormat="1" applyFont="1" applyBorder="1"/>
    <xf numFmtId="3" fontId="5" fillId="0" borderId="15" xfId="0" applyFont="1" applyBorder="1" applyAlignment="1">
      <alignment horizontal="center"/>
    </xf>
    <xf numFmtId="3" fontId="5" fillId="0" borderId="16" xfId="0" applyFont="1" applyBorder="1" applyAlignment="1">
      <alignment horizontal="center"/>
    </xf>
    <xf numFmtId="3" fontId="14" fillId="0" borderId="19" xfId="0" applyFont="1" applyBorder="1"/>
    <xf numFmtId="3" fontId="5" fillId="0" borderId="12" xfId="0" applyFont="1" applyBorder="1"/>
    <xf numFmtId="49" fontId="3" fillId="0" borderId="5" xfId="0" quotePrefix="1" applyNumberFormat="1" applyFont="1" applyBorder="1" applyAlignment="1">
      <alignment horizontal="left"/>
    </xf>
    <xf numFmtId="49" fontId="5" fillId="0" borderId="20" xfId="0" applyNumberFormat="1" applyFont="1" applyBorder="1"/>
    <xf numFmtId="3" fontId="5" fillId="0" borderId="19" xfId="0" applyFont="1" applyBorder="1"/>
    <xf numFmtId="3" fontId="3" fillId="0" borderId="0" xfId="0" applyFont="1" applyAlignment="1">
      <alignment horizontal="center"/>
    </xf>
    <xf numFmtId="3" fontId="14" fillId="0" borderId="11" xfId="0" applyFont="1" applyBorder="1" applyAlignment="1">
      <alignment horizontal="center"/>
    </xf>
    <xf numFmtId="3" fontId="14" fillId="0" borderId="12" xfId="0" applyFont="1" applyBorder="1" applyAlignment="1">
      <alignment horizontal="center"/>
    </xf>
    <xf numFmtId="3" fontId="4" fillId="0" borderId="15" xfId="0" applyFont="1" applyBorder="1"/>
    <xf numFmtId="3" fontId="14" fillId="0" borderId="15" xfId="0" applyFont="1" applyBorder="1"/>
    <xf numFmtId="49" fontId="14" fillId="0" borderId="10" xfId="0" applyNumberFormat="1" applyFont="1" applyBorder="1" applyAlignment="1">
      <alignment horizontal="left"/>
    </xf>
    <xf numFmtId="49" fontId="16" fillId="0" borderId="10" xfId="0" quotePrefix="1" applyNumberFormat="1" applyFont="1" applyBorder="1" applyAlignment="1">
      <alignment horizontal="left"/>
    </xf>
    <xf numFmtId="3" fontId="16" fillId="0" borderId="15" xfId="0" applyFont="1" applyBorder="1"/>
    <xf numFmtId="49" fontId="5" fillId="0" borderId="10" xfId="0" applyNumberFormat="1" applyFont="1" applyBorder="1" applyAlignment="1">
      <alignment horizontal="left"/>
    </xf>
    <xf numFmtId="49" fontId="3" fillId="0" borderId="11" xfId="0" quotePrefix="1" applyNumberFormat="1" applyFont="1" applyBorder="1" applyAlignment="1">
      <alignment horizontal="left"/>
    </xf>
    <xf numFmtId="9" fontId="5" fillId="0" borderId="12" xfId="1" applyFont="1" applyBorder="1" applyAlignment="1">
      <alignment horizontal="center"/>
    </xf>
    <xf numFmtId="49" fontId="3" fillId="0" borderId="15" xfId="0" applyNumberFormat="1" applyFont="1" applyBorder="1"/>
    <xf numFmtId="3" fontId="0" fillId="0" borderId="11" xfId="0" applyBorder="1" applyAlignment="1">
      <alignment horizontal="center"/>
    </xf>
    <xf numFmtId="164" fontId="5" fillId="0" borderId="0" xfId="0" applyNumberFormat="1" applyFont="1" applyAlignment="1">
      <alignment horizontal="center"/>
    </xf>
    <xf numFmtId="3" fontId="5" fillId="6" borderId="12" xfId="0" applyFont="1" applyFill="1" applyBorder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NumberFormat="1" applyFont="1" applyAlignment="1">
      <alignment horizontal="left" wrapText="1"/>
    </xf>
    <xf numFmtId="3" fontId="3" fillId="3" borderId="17" xfId="0" applyFont="1" applyFill="1" applyBorder="1"/>
    <xf numFmtId="3" fontId="3" fillId="3" borderId="15" xfId="0" applyFont="1" applyFill="1" applyBorder="1"/>
    <xf numFmtId="3" fontId="3" fillId="3" borderId="16" xfId="0" applyFont="1" applyFill="1" applyBorder="1"/>
    <xf numFmtId="3" fontId="6" fillId="5" borderId="17" xfId="0" applyFont="1" applyFill="1" applyBorder="1" applyAlignment="1">
      <alignment horizontal="center" vertical="center"/>
    </xf>
    <xf numFmtId="3" fontId="6" fillId="5" borderId="15" xfId="0" applyFont="1" applyFill="1" applyBorder="1" applyAlignment="1">
      <alignment horizontal="center" vertical="center"/>
    </xf>
    <xf numFmtId="3" fontId="6" fillId="5" borderId="16" xfId="0" applyFont="1" applyFill="1" applyBorder="1" applyAlignment="1">
      <alignment horizontal="center" vertical="center"/>
    </xf>
    <xf numFmtId="49" fontId="5" fillId="0" borderId="29" xfId="0" applyNumberFormat="1" applyFont="1" applyBorder="1"/>
    <xf numFmtId="49" fontId="5" fillId="0" borderId="30" xfId="0" applyNumberFormat="1" applyFont="1" applyBorder="1"/>
    <xf numFmtId="49" fontId="5" fillId="0" borderId="31" xfId="0" applyNumberFormat="1" applyFont="1" applyBorder="1"/>
    <xf numFmtId="3" fontId="3" fillId="0" borderId="17" xfId="0" applyFont="1" applyBorder="1" applyAlignment="1">
      <alignment horizontal="center"/>
    </xf>
    <xf numFmtId="3" fontId="3" fillId="0" borderId="15" xfId="0" applyFont="1" applyBorder="1" applyAlignment="1">
      <alignment horizontal="center"/>
    </xf>
    <xf numFmtId="3" fontId="3" fillId="0" borderId="16" xfId="0" applyFont="1" applyBorder="1" applyAlignment="1">
      <alignment horizontal="center"/>
    </xf>
    <xf numFmtId="3" fontId="3" fillId="3" borderId="23" xfId="0" applyFont="1" applyFill="1" applyBorder="1"/>
    <xf numFmtId="3" fontId="0" fillId="3" borderId="24" xfId="0" applyFill="1" applyBorder="1"/>
    <xf numFmtId="3" fontId="0" fillId="3" borderId="25" xfId="0" applyFill="1" applyBorder="1"/>
    <xf numFmtId="3" fontId="5" fillId="0" borderId="12" xfId="0" applyFont="1" applyBorder="1" applyAlignment="1">
      <alignment horizontal="center"/>
    </xf>
    <xf numFmtId="3" fontId="5" fillId="0" borderId="15" xfId="0" applyFont="1" applyBorder="1" applyAlignment="1">
      <alignment horizontal="center"/>
    </xf>
    <xf numFmtId="3" fontId="5" fillId="0" borderId="16" xfId="0" applyFont="1" applyBorder="1" applyAlignment="1">
      <alignment horizontal="center"/>
    </xf>
    <xf numFmtId="49" fontId="5" fillId="0" borderId="17" xfId="0" applyNumberFormat="1" applyFont="1" applyBorder="1"/>
    <xf numFmtId="49" fontId="5" fillId="0" borderId="15" xfId="0" applyNumberFormat="1" applyFont="1" applyBorder="1"/>
    <xf numFmtId="49" fontId="5" fillId="0" borderId="16" xfId="0" applyNumberFormat="1" applyFont="1" applyBorder="1"/>
    <xf numFmtId="3" fontId="3" fillId="2" borderId="17" xfId="0" applyFont="1" applyFill="1" applyBorder="1" applyAlignment="1">
      <alignment horizontal="left"/>
    </xf>
    <xf numFmtId="3" fontId="3" fillId="2" borderId="15" xfId="0" applyFont="1" applyFill="1" applyBorder="1" applyAlignment="1">
      <alignment horizontal="left"/>
    </xf>
    <xf numFmtId="3" fontId="3" fillId="2" borderId="16" xfId="0" applyFont="1" applyFill="1" applyBorder="1" applyAlignment="1">
      <alignment horizontal="left"/>
    </xf>
    <xf numFmtId="3" fontId="3" fillId="4" borderId="23" xfId="0" applyFont="1" applyFill="1" applyBorder="1" applyAlignment="1">
      <alignment horizontal="left"/>
    </xf>
    <xf numFmtId="3" fontId="3" fillId="4" borderId="24" xfId="0" applyFont="1" applyFill="1" applyBorder="1" applyAlignment="1">
      <alignment horizontal="left"/>
    </xf>
    <xf numFmtId="3" fontId="3" fillId="4" borderId="25" xfId="0" applyFont="1" applyFill="1" applyBorder="1" applyAlignment="1">
      <alignment horizontal="left"/>
    </xf>
    <xf numFmtId="49" fontId="3" fillId="0" borderId="17" xfId="0" applyNumberFormat="1" applyFont="1" applyBorder="1"/>
    <xf numFmtId="49" fontId="3" fillId="0" borderId="15" xfId="0" applyNumberFormat="1" applyFont="1" applyBorder="1"/>
    <xf numFmtId="49" fontId="3" fillId="0" borderId="16" xfId="0" applyNumberFormat="1" applyFont="1" applyBorder="1"/>
    <xf numFmtId="3" fontId="3" fillId="0" borderId="12" xfId="0" applyFont="1" applyBorder="1"/>
    <xf numFmtId="3" fontId="3" fillId="0" borderId="15" xfId="0" applyFont="1" applyBorder="1"/>
    <xf numFmtId="3" fontId="3" fillId="0" borderId="16" xfId="0" applyFont="1" applyBorder="1"/>
    <xf numFmtId="3" fontId="3" fillId="3" borderId="24" xfId="0" applyFont="1" applyFill="1" applyBorder="1"/>
    <xf numFmtId="3" fontId="3" fillId="3" borderId="25" xfId="0" applyFont="1" applyFill="1" applyBorder="1"/>
    <xf numFmtId="49" fontId="5" fillId="0" borderId="32" xfId="0" applyNumberFormat="1" applyFont="1" applyBorder="1"/>
    <xf numFmtId="49" fontId="5" fillId="0" borderId="33" xfId="0" applyNumberFormat="1" applyFont="1" applyBorder="1"/>
    <xf numFmtId="49" fontId="5" fillId="0" borderId="34" xfId="0" applyNumberFormat="1" applyFont="1" applyBorder="1"/>
    <xf numFmtId="3" fontId="6" fillId="5" borderId="26" xfId="0" applyFont="1" applyFill="1" applyBorder="1" applyAlignment="1">
      <alignment horizontal="center" vertical="center"/>
    </xf>
    <xf numFmtId="3" fontId="6" fillId="5" borderId="27" xfId="0" applyFont="1" applyFill="1" applyBorder="1" applyAlignment="1">
      <alignment horizontal="center" vertical="center"/>
    </xf>
    <xf numFmtId="3" fontId="6" fillId="5" borderId="28" xfId="0" applyFont="1" applyFill="1" applyBorder="1" applyAlignment="1">
      <alignment horizontal="center" vertical="center"/>
    </xf>
    <xf numFmtId="3" fontId="4" fillId="5" borderId="20" xfId="0" applyFont="1" applyFill="1" applyBorder="1" applyAlignment="1">
      <alignment horizontal="center" vertical="center"/>
    </xf>
    <xf numFmtId="3" fontId="4" fillId="5" borderId="19" xfId="0" applyFont="1" applyFill="1" applyBorder="1" applyAlignment="1">
      <alignment horizontal="center" vertical="center"/>
    </xf>
    <xf numFmtId="3" fontId="4" fillId="5" borderId="22" xfId="0" applyFont="1" applyFill="1" applyBorder="1" applyAlignment="1">
      <alignment horizontal="center" vertical="center"/>
    </xf>
    <xf numFmtId="3" fontId="5" fillId="0" borderId="9" xfId="0" applyFont="1" applyBorder="1" applyAlignment="1">
      <alignment horizontal="center"/>
    </xf>
    <xf numFmtId="3" fontId="5" fillId="0" borderId="19" xfId="0" applyFont="1" applyBorder="1" applyAlignment="1">
      <alignment horizontal="center"/>
    </xf>
    <xf numFmtId="3" fontId="5" fillId="0" borderId="22" xfId="0" applyFont="1" applyBorder="1" applyAlignment="1">
      <alignment horizontal="center"/>
    </xf>
    <xf numFmtId="3" fontId="5" fillId="0" borderId="14" xfId="0" applyFont="1" applyBorder="1" applyAlignment="1">
      <alignment horizontal="center"/>
    </xf>
    <xf numFmtId="3" fontId="5" fillId="0" borderId="27" xfId="0" applyFont="1" applyBorder="1" applyAlignment="1">
      <alignment horizontal="center"/>
    </xf>
    <xf numFmtId="3" fontId="5" fillId="0" borderId="28" xfId="0" applyFont="1" applyBorder="1" applyAlignment="1">
      <alignment horizontal="center"/>
    </xf>
    <xf numFmtId="3" fontId="0" fillId="2" borderId="15" xfId="0" applyFill="1" applyBorder="1" applyAlignment="1">
      <alignment horizontal="left"/>
    </xf>
    <xf numFmtId="3" fontId="0" fillId="0" borderId="15" xfId="0" applyBorder="1" applyAlignment="1">
      <alignment horizontal="left"/>
    </xf>
    <xf numFmtId="3" fontId="0" fillId="0" borderId="16" xfId="0" applyBorder="1" applyAlignment="1">
      <alignment horizontal="left"/>
    </xf>
    <xf numFmtId="3" fontId="0" fillId="0" borderId="15" xfId="0" applyBorder="1"/>
    <xf numFmtId="3" fontId="0" fillId="0" borderId="16" xfId="0" applyBorder="1"/>
    <xf numFmtId="3" fontId="5" fillId="2" borderId="12" xfId="0" applyFont="1" applyFill="1" applyBorder="1" applyAlignment="1">
      <alignment horizontal="center"/>
    </xf>
    <xf numFmtId="3" fontId="0" fillId="2" borderId="15" xfId="0" applyFill="1" applyBorder="1" applyAlignment="1">
      <alignment horizontal="center"/>
    </xf>
    <xf numFmtId="3" fontId="0" fillId="2" borderId="16" xfId="0" applyFill="1" applyBorder="1" applyAlignment="1">
      <alignment horizontal="center"/>
    </xf>
    <xf numFmtId="3" fontId="5" fillId="2" borderId="15" xfId="0" applyFont="1" applyFill="1" applyBorder="1" applyAlignment="1">
      <alignment horizontal="center"/>
    </xf>
    <xf numFmtId="3" fontId="5" fillId="2" borderId="16" xfId="0" applyFont="1" applyFill="1" applyBorder="1" applyAlignment="1">
      <alignment horizontal="center"/>
    </xf>
    <xf numFmtId="3" fontId="0" fillId="0" borderId="15" xfId="0" applyBorder="1" applyAlignment="1">
      <alignment horizontal="center"/>
    </xf>
    <xf numFmtId="3" fontId="0" fillId="0" borderId="16" xfId="0" applyBorder="1" applyAlignment="1">
      <alignment horizontal="center"/>
    </xf>
    <xf numFmtId="49" fontId="5" fillId="0" borderId="6" xfId="0" applyNumberFormat="1" applyFont="1" applyBorder="1"/>
    <xf numFmtId="3" fontId="0" fillId="0" borderId="0" xfId="0"/>
    <xf numFmtId="3" fontId="0" fillId="0" borderId="18" xfId="0" applyBorder="1"/>
    <xf numFmtId="49" fontId="5" fillId="0" borderId="20" xfId="0" applyNumberFormat="1" applyFont="1" applyBorder="1"/>
    <xf numFmtId="3" fontId="0" fillId="0" borderId="19" xfId="0" applyBorder="1"/>
    <xf numFmtId="3" fontId="0" fillId="0" borderId="22" xfId="0" applyBorder="1"/>
    <xf numFmtId="3" fontId="5" fillId="0" borderId="21" xfId="0" applyFont="1" applyBorder="1" applyAlignment="1">
      <alignment horizontal="center"/>
    </xf>
    <xf numFmtId="3" fontId="0" fillId="0" borderId="0" xfId="0" applyAlignment="1">
      <alignment horizontal="center"/>
    </xf>
    <xf numFmtId="3" fontId="0" fillId="0" borderId="18" xfId="0" applyBorder="1" applyAlignment="1">
      <alignment horizontal="center"/>
    </xf>
    <xf numFmtId="3" fontId="0" fillId="5" borderId="15" xfId="0" applyFill="1" applyBorder="1" applyAlignment="1">
      <alignment horizontal="center" vertical="center"/>
    </xf>
    <xf numFmtId="3" fontId="0" fillId="5" borderId="16" xfId="0" applyFill="1" applyBorder="1" applyAlignment="1">
      <alignment horizontal="center" vertical="center"/>
    </xf>
    <xf numFmtId="3" fontId="0" fillId="0" borderId="21" xfId="0" applyBorder="1" applyAlignment="1">
      <alignment horizontal="center"/>
    </xf>
    <xf numFmtId="49" fontId="3" fillId="0" borderId="6" xfId="0" applyNumberFormat="1" applyFont="1" applyBorder="1"/>
    <xf numFmtId="49" fontId="5" fillId="0" borderId="17" xfId="0" quotePrefix="1" applyNumberFormat="1" applyFont="1" applyBorder="1" applyAlignment="1">
      <alignment horizontal="left"/>
    </xf>
    <xf numFmtId="49" fontId="5" fillId="0" borderId="15" xfId="0" quotePrefix="1" applyNumberFormat="1" applyFont="1" applyBorder="1" applyAlignment="1">
      <alignment horizontal="left"/>
    </xf>
    <xf numFmtId="49" fontId="5" fillId="0" borderId="16" xfId="0" quotePrefix="1" applyNumberFormat="1" applyFont="1" applyBorder="1" applyAlignment="1">
      <alignment horizontal="left"/>
    </xf>
    <xf numFmtId="3" fontId="14" fillId="0" borderId="12" xfId="0" applyFont="1" applyBorder="1" applyAlignment="1">
      <alignment horizontal="center"/>
    </xf>
    <xf numFmtId="3" fontId="14" fillId="0" borderId="15" xfId="0" applyFont="1" applyBorder="1" applyAlignment="1">
      <alignment horizontal="center"/>
    </xf>
    <xf numFmtId="3" fontId="14" fillId="0" borderId="16" xfId="0" applyFont="1" applyBorder="1" applyAlignment="1">
      <alignment horizontal="center"/>
    </xf>
  </cellXfs>
  <cellStyles count="2">
    <cellStyle name="Normal" xfId="0" builtinId="0"/>
    <cellStyle name="Pros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70"/>
  <sheetViews>
    <sheetView tabSelected="1" zoomScaleNormal="100" workbookViewId="0">
      <pane ySplit="1" topLeftCell="A11" activePane="bottomLeft" state="frozen"/>
      <selection pane="bottomLeft" activeCell="E29" sqref="E29"/>
    </sheetView>
  </sheetViews>
  <sheetFormatPr baseColWidth="10" defaultColWidth="9.140625" defaultRowHeight="14.65" customHeight="1" x14ac:dyDescent="0.25"/>
  <cols>
    <col min="1" max="1" width="10" style="13" customWidth="1"/>
    <col min="2" max="2" width="66.7109375" style="1" customWidth="1"/>
    <col min="3" max="6" width="13.140625" style="2" customWidth="1"/>
    <col min="7" max="7" width="9.140625" style="1" customWidth="1"/>
    <col min="8" max="16384" width="9.140625" style="1"/>
  </cols>
  <sheetData>
    <row r="1" spans="1:8" ht="14.65" customHeight="1" thickTop="1" thickBot="1" x14ac:dyDescent="0.3">
      <c r="A1" s="95" t="s">
        <v>0</v>
      </c>
      <c r="B1" s="96"/>
      <c r="C1" s="96"/>
      <c r="D1" s="96"/>
      <c r="E1" s="97"/>
      <c r="F1" s="25">
        <f>F243</f>
        <v>0</v>
      </c>
      <c r="H1" s="6"/>
    </row>
    <row r="2" spans="1:8" ht="14.65" customHeight="1" thickTop="1" x14ac:dyDescent="0.25"/>
    <row r="3" spans="1:8" s="4" customFormat="1" ht="14.65" customHeight="1" x14ac:dyDescent="0.25">
      <c r="A3" s="11" t="s">
        <v>1</v>
      </c>
      <c r="B3" s="8" t="s">
        <v>2</v>
      </c>
      <c r="C3" s="26" t="s">
        <v>3</v>
      </c>
      <c r="D3" s="26" t="s">
        <v>4</v>
      </c>
      <c r="E3" s="26" t="s">
        <v>5</v>
      </c>
      <c r="F3" s="27" t="s">
        <v>6</v>
      </c>
    </row>
    <row r="4" spans="1:8" s="4" customFormat="1" ht="14.65" customHeight="1" x14ac:dyDescent="0.25">
      <c r="A4" s="14" t="s">
        <v>7</v>
      </c>
      <c r="B4" s="15"/>
      <c r="C4" s="16"/>
      <c r="D4" s="16"/>
      <c r="E4" s="16"/>
      <c r="F4" s="17"/>
    </row>
    <row r="5" spans="1:8" s="4" customFormat="1" ht="14.65" customHeight="1" x14ac:dyDescent="0.2">
      <c r="A5" s="86" t="s">
        <v>8</v>
      </c>
      <c r="B5" s="154"/>
      <c r="C5" s="154"/>
      <c r="D5" s="154"/>
      <c r="E5" s="154"/>
      <c r="F5" s="155"/>
      <c r="G5" s="4" t="s">
        <v>9</v>
      </c>
    </row>
    <row r="6" spans="1:8" s="4" customFormat="1" ht="14.65" customHeight="1" x14ac:dyDescent="0.25">
      <c r="A6" s="19" t="s">
        <v>10</v>
      </c>
      <c r="B6" s="113" t="s">
        <v>11</v>
      </c>
      <c r="C6" s="136"/>
      <c r="D6" s="136"/>
      <c r="E6" s="136"/>
      <c r="F6" s="137"/>
    </row>
    <row r="7" spans="1:8" s="4" customFormat="1" ht="14.65" customHeight="1" x14ac:dyDescent="0.25">
      <c r="A7" s="10" t="s">
        <v>12</v>
      </c>
      <c r="B7" s="6" t="s">
        <v>13</v>
      </c>
      <c r="C7" s="156"/>
      <c r="D7" s="152"/>
      <c r="E7" s="152"/>
      <c r="F7" s="153"/>
    </row>
    <row r="8" spans="1:8" s="4" customFormat="1" ht="14.65" customHeight="1" x14ac:dyDescent="0.2">
      <c r="A8" s="22" t="s">
        <v>14</v>
      </c>
      <c r="B8" s="31" t="s">
        <v>15</v>
      </c>
      <c r="C8" s="21" t="s">
        <v>16</v>
      </c>
      <c r="D8" s="45"/>
      <c r="E8" s="45">
        <v>25000</v>
      </c>
      <c r="F8" s="28">
        <f>SUM(D8*E8)</f>
        <v>0</v>
      </c>
    </row>
    <row r="9" spans="1:8" s="4" customFormat="1" ht="14.65" customHeight="1" x14ac:dyDescent="0.2">
      <c r="A9" s="22" t="s">
        <v>17</v>
      </c>
      <c r="B9" s="31" t="s">
        <v>18</v>
      </c>
      <c r="C9" s="21" t="s">
        <v>19</v>
      </c>
      <c r="D9" s="21"/>
      <c r="E9" s="21">
        <v>100</v>
      </c>
      <c r="F9" s="28">
        <f>SUM(D9*E9)</f>
        <v>0</v>
      </c>
    </row>
    <row r="10" spans="1:8" s="4" customFormat="1" ht="14.65" customHeight="1" x14ac:dyDescent="0.2">
      <c r="A10" s="145" t="s">
        <v>510</v>
      </c>
      <c r="B10" s="146"/>
      <c r="C10" s="146"/>
      <c r="D10" s="146"/>
      <c r="E10" s="146"/>
      <c r="F10" s="147"/>
    </row>
    <row r="11" spans="1:8" s="4" customFormat="1" ht="14.65" customHeight="1" x14ac:dyDescent="0.25">
      <c r="A11" s="19" t="s">
        <v>20</v>
      </c>
      <c r="B11" s="20" t="s">
        <v>21</v>
      </c>
      <c r="C11" s="98"/>
      <c r="D11" s="143"/>
      <c r="E11" s="143"/>
      <c r="F11" s="144"/>
    </row>
    <row r="12" spans="1:8" s="4" customFormat="1" ht="14.65" customHeight="1" x14ac:dyDescent="0.2">
      <c r="A12" s="22" t="s">
        <v>22</v>
      </c>
      <c r="B12" s="31" t="s">
        <v>15</v>
      </c>
      <c r="C12" s="21" t="s">
        <v>16</v>
      </c>
      <c r="D12" s="45"/>
      <c r="E12" s="45">
        <v>30000</v>
      </c>
      <c r="F12" s="28">
        <f>SUM(D12*E12)</f>
        <v>0</v>
      </c>
    </row>
    <row r="13" spans="1:8" s="4" customFormat="1" ht="14.65" customHeight="1" x14ac:dyDescent="0.2">
      <c r="A13" s="22" t="s">
        <v>23</v>
      </c>
      <c r="B13" s="31" t="s">
        <v>24</v>
      </c>
      <c r="C13" s="21" t="s">
        <v>19</v>
      </c>
      <c r="D13" s="21"/>
      <c r="E13" s="21">
        <v>100</v>
      </c>
      <c r="F13" s="28">
        <f>SUM(D13*E13)</f>
        <v>0</v>
      </c>
    </row>
    <row r="14" spans="1:8" s="4" customFormat="1" ht="14.65" customHeight="1" x14ac:dyDescent="0.2">
      <c r="A14" s="145"/>
      <c r="B14" s="146"/>
      <c r="C14" s="146"/>
      <c r="D14" s="146"/>
      <c r="E14" s="146"/>
      <c r="F14" s="147"/>
    </row>
    <row r="15" spans="1:8" s="4" customFormat="1" ht="14.65" customHeight="1" x14ac:dyDescent="0.25">
      <c r="A15" s="19" t="s">
        <v>25</v>
      </c>
      <c r="B15" s="20" t="s">
        <v>26</v>
      </c>
      <c r="C15" s="21" t="s">
        <v>16</v>
      </c>
      <c r="D15" s="138">
        <v>20000</v>
      </c>
      <c r="E15" s="142"/>
      <c r="F15" s="28"/>
    </row>
    <row r="16" spans="1:8" s="4" customFormat="1" ht="14.65" customHeight="1" x14ac:dyDescent="0.25">
      <c r="A16" s="157"/>
      <c r="B16" s="146"/>
      <c r="C16" s="146"/>
      <c r="D16" s="146"/>
      <c r="E16" s="146"/>
      <c r="F16" s="147"/>
    </row>
    <row r="17" spans="1:7" s="4" customFormat="1" ht="14.65" customHeight="1" x14ac:dyDescent="0.25">
      <c r="A17" s="19" t="s">
        <v>27</v>
      </c>
      <c r="B17" s="20" t="s">
        <v>28</v>
      </c>
      <c r="C17" s="98"/>
      <c r="D17" s="143"/>
      <c r="E17" s="143"/>
      <c r="F17" s="144"/>
    </row>
    <row r="18" spans="1:7" s="4" customFormat="1" ht="14.65" customHeight="1" x14ac:dyDescent="0.2">
      <c r="A18" s="22" t="s">
        <v>29</v>
      </c>
      <c r="B18" s="31" t="s">
        <v>30</v>
      </c>
      <c r="C18" s="21" t="s">
        <v>16</v>
      </c>
      <c r="D18" s="45"/>
      <c r="E18" s="45">
        <v>25000</v>
      </c>
      <c r="F18" s="28">
        <f>+D18*E18</f>
        <v>0</v>
      </c>
    </row>
    <row r="19" spans="1:7" s="4" customFormat="1" ht="14.65" customHeight="1" x14ac:dyDescent="0.2">
      <c r="A19" s="22" t="s">
        <v>31</v>
      </c>
      <c r="B19" s="31" t="s">
        <v>32</v>
      </c>
      <c r="C19" s="21" t="s">
        <v>33</v>
      </c>
      <c r="D19" s="21"/>
      <c r="E19" s="21">
        <v>1500</v>
      </c>
      <c r="F19" s="28">
        <f>+D19*E19</f>
        <v>0</v>
      </c>
    </row>
    <row r="20" spans="1:7" s="4" customFormat="1" ht="14.65" customHeight="1" x14ac:dyDescent="0.2">
      <c r="A20" s="145"/>
      <c r="B20" s="146"/>
      <c r="C20" s="146"/>
      <c r="D20" s="146"/>
      <c r="E20" s="146"/>
      <c r="F20" s="147"/>
    </row>
    <row r="21" spans="1:7" s="4" customFormat="1" ht="14.65" customHeight="1" x14ac:dyDescent="0.25">
      <c r="A21" s="19" t="s">
        <v>34</v>
      </c>
      <c r="B21" s="20" t="s">
        <v>35</v>
      </c>
      <c r="C21" s="98"/>
      <c r="D21" s="143"/>
      <c r="E21" s="143"/>
      <c r="F21" s="144"/>
    </row>
    <row r="22" spans="1:7" s="4" customFormat="1" ht="14.65" customHeight="1" x14ac:dyDescent="0.2">
      <c r="A22" s="58" t="s">
        <v>36</v>
      </c>
      <c r="B22" s="50" t="s">
        <v>37</v>
      </c>
      <c r="C22" s="21" t="s">
        <v>16</v>
      </c>
      <c r="D22" s="45"/>
      <c r="E22" s="45">
        <v>50000</v>
      </c>
      <c r="F22" s="28">
        <f>+D22*E22</f>
        <v>0</v>
      </c>
      <c r="G22" s="44"/>
    </row>
    <row r="23" spans="1:7" s="4" customFormat="1" ht="14.65" customHeight="1" x14ac:dyDescent="0.2">
      <c r="A23" s="58" t="s">
        <v>38</v>
      </c>
      <c r="B23" s="50" t="s">
        <v>39</v>
      </c>
      <c r="C23" s="21" t="s">
        <v>16</v>
      </c>
      <c r="D23" s="45"/>
      <c r="E23" s="45">
        <v>160000</v>
      </c>
      <c r="F23" s="28">
        <f>+D23*E23</f>
        <v>0</v>
      </c>
    </row>
    <row r="24" spans="1:7" s="4" customFormat="1" ht="14.65" customHeight="1" x14ac:dyDescent="0.2">
      <c r="A24" s="22" t="s">
        <v>40</v>
      </c>
      <c r="B24" s="31" t="s">
        <v>41</v>
      </c>
      <c r="C24" s="21" t="s">
        <v>33</v>
      </c>
      <c r="D24" s="21"/>
      <c r="E24" s="21">
        <v>980</v>
      </c>
      <c r="F24" s="28">
        <f>+D24*E24</f>
        <v>0</v>
      </c>
    </row>
    <row r="25" spans="1:7" s="4" customFormat="1" ht="14.65" customHeight="1" x14ac:dyDescent="0.2">
      <c r="A25" s="22" t="s">
        <v>42</v>
      </c>
      <c r="B25" s="31" t="s">
        <v>43</v>
      </c>
      <c r="C25" s="21" t="s">
        <v>19</v>
      </c>
      <c r="D25" s="21"/>
      <c r="E25" s="21">
        <v>3000</v>
      </c>
      <c r="F25" s="28">
        <f>+D25*E25</f>
        <v>0</v>
      </c>
    </row>
    <row r="26" spans="1:7" s="4" customFormat="1" ht="15" customHeight="1" x14ac:dyDescent="0.2">
      <c r="A26" s="42" t="s">
        <v>44</v>
      </c>
      <c r="B26" s="33" t="s">
        <v>45</v>
      </c>
      <c r="C26" s="68" t="s">
        <v>19</v>
      </c>
      <c r="D26" s="21"/>
      <c r="E26" s="21">
        <v>100000</v>
      </c>
      <c r="F26" s="28">
        <f>+D26*E26</f>
        <v>0</v>
      </c>
      <c r="G26" s="3"/>
    </row>
    <row r="27" spans="1:7" s="4" customFormat="1" ht="14.65" customHeight="1" x14ac:dyDescent="0.2">
      <c r="A27" s="145"/>
      <c r="B27" s="146"/>
      <c r="C27" s="146"/>
      <c r="D27" s="146"/>
      <c r="E27" s="146"/>
      <c r="F27" s="147"/>
    </row>
    <row r="28" spans="1:7" s="4" customFormat="1" ht="14.65" customHeight="1" x14ac:dyDescent="0.25">
      <c r="A28" s="19" t="s">
        <v>46</v>
      </c>
      <c r="B28" s="20" t="s">
        <v>47</v>
      </c>
      <c r="C28" s="98"/>
      <c r="D28" s="143"/>
      <c r="E28" s="143"/>
      <c r="F28" s="144"/>
    </row>
    <row r="29" spans="1:7" s="4" customFormat="1" ht="14.65" customHeight="1" x14ac:dyDescent="0.2">
      <c r="A29" s="22" t="s">
        <v>48</v>
      </c>
      <c r="B29" s="31" t="s">
        <v>49</v>
      </c>
      <c r="C29" s="21" t="s">
        <v>16</v>
      </c>
      <c r="D29" s="45"/>
      <c r="E29" s="45">
        <v>5000</v>
      </c>
      <c r="F29" s="28">
        <f>+D29*E29</f>
        <v>0</v>
      </c>
    </row>
    <row r="30" spans="1:7" s="4" customFormat="1" ht="14.65" customHeight="1" x14ac:dyDescent="0.2">
      <c r="A30" s="22" t="s">
        <v>50</v>
      </c>
      <c r="B30" s="31" t="s">
        <v>18</v>
      </c>
      <c r="C30" s="21" t="s">
        <v>19</v>
      </c>
      <c r="D30" s="21"/>
      <c r="E30" s="21">
        <v>100</v>
      </c>
      <c r="F30" s="28">
        <f>+D30*E30</f>
        <v>0</v>
      </c>
    </row>
    <row r="31" spans="1:7" s="4" customFormat="1" ht="14.65" customHeight="1" x14ac:dyDescent="0.2">
      <c r="A31" s="145"/>
      <c r="B31" s="146"/>
      <c r="C31" s="146"/>
      <c r="D31" s="146"/>
      <c r="E31" s="146"/>
      <c r="F31" s="147"/>
    </row>
    <row r="32" spans="1:7" s="9" customFormat="1" ht="14.65" customHeight="1" x14ac:dyDescent="0.25">
      <c r="A32" s="104" t="s">
        <v>51</v>
      </c>
      <c r="B32" s="133"/>
      <c r="C32" s="134"/>
      <c r="D32" s="134"/>
      <c r="E32" s="135"/>
      <c r="F32" s="24">
        <f>SUM(F8:F30)</f>
        <v>0</v>
      </c>
    </row>
    <row r="33" spans="1:7" s="4" customFormat="1" ht="14.65" customHeight="1" x14ac:dyDescent="0.2">
      <c r="A33" s="145"/>
      <c r="B33" s="146"/>
      <c r="C33" s="146"/>
      <c r="D33" s="146"/>
      <c r="E33" s="146"/>
      <c r="F33" s="147"/>
    </row>
    <row r="34" spans="1:7" s="4" customFormat="1" ht="14.65" customHeight="1" x14ac:dyDescent="0.25">
      <c r="A34" s="23" t="s">
        <v>52</v>
      </c>
      <c r="B34" s="113" t="s">
        <v>53</v>
      </c>
      <c r="C34" s="136"/>
      <c r="D34" s="136"/>
      <c r="E34" s="136"/>
      <c r="F34" s="137"/>
    </row>
    <row r="35" spans="1:7" s="4" customFormat="1" ht="14.65" customHeight="1" x14ac:dyDescent="0.25">
      <c r="A35" s="19" t="s">
        <v>54</v>
      </c>
      <c r="B35" s="20" t="s">
        <v>55</v>
      </c>
      <c r="C35" s="98"/>
      <c r="D35" s="143"/>
      <c r="E35" s="143"/>
      <c r="F35" s="144"/>
    </row>
    <row r="36" spans="1:7" s="4" customFormat="1" ht="14.65" customHeight="1" x14ac:dyDescent="0.2">
      <c r="A36" s="22" t="s">
        <v>56</v>
      </c>
      <c r="B36" s="33" t="s">
        <v>57</v>
      </c>
      <c r="C36" s="21" t="s">
        <v>19</v>
      </c>
      <c r="D36" s="21"/>
      <c r="E36" s="21">
        <v>7500</v>
      </c>
      <c r="F36" s="28">
        <f>+D36*E36</f>
        <v>0</v>
      </c>
    </row>
    <row r="37" spans="1:7" s="4" customFormat="1" ht="14.65" customHeight="1" x14ac:dyDescent="0.2">
      <c r="A37" s="22" t="s">
        <v>58</v>
      </c>
      <c r="B37" s="33" t="s">
        <v>59</v>
      </c>
      <c r="C37" s="21" t="s">
        <v>60</v>
      </c>
      <c r="D37" s="21"/>
      <c r="E37" s="21">
        <v>0</v>
      </c>
      <c r="F37" s="28">
        <f t="shared" ref="F37:F43" si="0">+D37*E37</f>
        <v>0</v>
      </c>
    </row>
    <row r="38" spans="1:7" s="4" customFormat="1" ht="14.65" customHeight="1" x14ac:dyDescent="0.2">
      <c r="A38" s="22" t="s">
        <v>61</v>
      </c>
      <c r="B38" s="31" t="s">
        <v>62</v>
      </c>
      <c r="C38" s="21" t="s">
        <v>60</v>
      </c>
      <c r="D38" s="21"/>
      <c r="E38" s="21">
        <v>1000</v>
      </c>
      <c r="F38" s="28">
        <f t="shared" si="0"/>
        <v>0</v>
      </c>
    </row>
    <row r="39" spans="1:7" s="4" customFormat="1" ht="14.65" customHeight="1" x14ac:dyDescent="0.2">
      <c r="A39" s="22" t="s">
        <v>63</v>
      </c>
      <c r="B39" s="31" t="s">
        <v>64</v>
      </c>
      <c r="C39" s="21" t="s">
        <v>60</v>
      </c>
      <c r="D39" s="21"/>
      <c r="E39" s="21">
        <v>250</v>
      </c>
      <c r="F39" s="28">
        <f t="shared" si="0"/>
        <v>0</v>
      </c>
    </row>
    <row r="40" spans="1:7" s="4" customFormat="1" ht="14.65" customHeight="1" x14ac:dyDescent="0.2">
      <c r="A40" s="22" t="s">
        <v>65</v>
      </c>
      <c r="B40" s="31" t="s">
        <v>66</v>
      </c>
      <c r="C40" s="21" t="s">
        <v>19</v>
      </c>
      <c r="D40" s="21"/>
      <c r="E40" s="21">
        <v>1500</v>
      </c>
      <c r="F40" s="28">
        <f t="shared" si="0"/>
        <v>0</v>
      </c>
    </row>
    <row r="41" spans="1:7" s="4" customFormat="1" ht="14.65" customHeight="1" x14ac:dyDescent="0.2">
      <c r="A41" s="22" t="s">
        <v>67</v>
      </c>
      <c r="B41" s="31" t="s">
        <v>68</v>
      </c>
      <c r="C41" s="21" t="s">
        <v>19</v>
      </c>
      <c r="D41" s="21"/>
      <c r="E41" s="21">
        <v>2150</v>
      </c>
      <c r="F41" s="28">
        <f>+D41*E41</f>
        <v>0</v>
      </c>
    </row>
    <row r="42" spans="1:7" s="4" customFormat="1" ht="14.65" customHeight="1" x14ac:dyDescent="0.2">
      <c r="A42" s="22" t="s">
        <v>69</v>
      </c>
      <c r="B42" s="31" t="s">
        <v>70</v>
      </c>
      <c r="C42" s="21" t="s">
        <v>19</v>
      </c>
      <c r="D42" s="21"/>
      <c r="E42" s="21">
        <v>698</v>
      </c>
      <c r="F42" s="28">
        <f t="shared" si="0"/>
        <v>0</v>
      </c>
    </row>
    <row r="43" spans="1:7" s="4" customFormat="1" ht="14.65" customHeight="1" x14ac:dyDescent="0.2">
      <c r="A43" s="22" t="s">
        <v>71</v>
      </c>
      <c r="B43" s="31" t="s">
        <v>72</v>
      </c>
      <c r="C43" s="21" t="s">
        <v>19</v>
      </c>
      <c r="D43" s="21"/>
      <c r="E43" s="21">
        <v>1480</v>
      </c>
      <c r="F43" s="28">
        <f t="shared" si="0"/>
        <v>0</v>
      </c>
    </row>
    <row r="44" spans="1:7" s="4" customFormat="1" ht="14.65" customHeight="1" x14ac:dyDescent="0.2">
      <c r="A44" s="145"/>
      <c r="B44" s="146"/>
      <c r="C44" s="146"/>
      <c r="D44" s="146"/>
      <c r="E44" s="146"/>
      <c r="F44" s="147"/>
    </row>
    <row r="45" spans="1:7" s="4" customFormat="1" ht="15" customHeight="1" x14ac:dyDescent="0.25">
      <c r="A45" s="19" t="s">
        <v>73</v>
      </c>
      <c r="B45" s="20" t="s">
        <v>74</v>
      </c>
      <c r="C45" s="98"/>
      <c r="D45" s="143"/>
      <c r="E45" s="143"/>
      <c r="F45" s="144"/>
      <c r="G45" s="3"/>
    </row>
    <row r="46" spans="1:7" s="4" customFormat="1" ht="15" customHeight="1" x14ac:dyDescent="0.2">
      <c r="A46" s="22" t="s">
        <v>75</v>
      </c>
      <c r="B46" s="33" t="s">
        <v>57</v>
      </c>
      <c r="C46" s="21" t="s">
        <v>19</v>
      </c>
      <c r="D46" s="21"/>
      <c r="E46" s="21">
        <v>5000</v>
      </c>
      <c r="F46" s="28">
        <f>+D46*E46</f>
        <v>0</v>
      </c>
      <c r="G46" s="3"/>
    </row>
    <row r="47" spans="1:7" s="4" customFormat="1" ht="15" customHeight="1" x14ac:dyDescent="0.2">
      <c r="A47" s="22" t="s">
        <v>76</v>
      </c>
      <c r="B47" s="33" t="s">
        <v>59</v>
      </c>
      <c r="C47" s="21" t="s">
        <v>60</v>
      </c>
      <c r="D47" s="21"/>
      <c r="E47" s="21">
        <v>0</v>
      </c>
      <c r="F47" s="28">
        <f>+D47*E47</f>
        <v>0</v>
      </c>
      <c r="G47" s="79"/>
    </row>
    <row r="48" spans="1:7" s="4" customFormat="1" ht="15" customHeight="1" x14ac:dyDescent="0.2">
      <c r="A48" s="22" t="s">
        <v>77</v>
      </c>
      <c r="B48" s="33" t="s">
        <v>78</v>
      </c>
      <c r="C48" s="21" t="s">
        <v>60</v>
      </c>
      <c r="D48" s="21"/>
      <c r="E48" s="21">
        <v>50</v>
      </c>
      <c r="F48" s="28">
        <f>+D48*E48</f>
        <v>0</v>
      </c>
      <c r="G48" s="3"/>
    </row>
    <row r="49" spans="1:7" s="4" customFormat="1" ht="15" customHeight="1" x14ac:dyDescent="0.2">
      <c r="A49" s="22" t="s">
        <v>79</v>
      </c>
      <c r="B49" s="33" t="s">
        <v>80</v>
      </c>
      <c r="C49" s="21" t="s">
        <v>19</v>
      </c>
      <c r="D49" s="21"/>
      <c r="E49" s="21">
        <v>2000</v>
      </c>
      <c r="F49" s="28">
        <f>+D49*E49</f>
        <v>0</v>
      </c>
      <c r="G49" s="3"/>
    </row>
    <row r="50" spans="1:7" s="4" customFormat="1" ht="10.9" customHeight="1" x14ac:dyDescent="0.2">
      <c r="A50" s="145"/>
      <c r="B50" s="146"/>
      <c r="C50" s="146"/>
      <c r="D50" s="146"/>
      <c r="E50" s="146"/>
      <c r="F50" s="147"/>
      <c r="G50" s="3"/>
    </row>
    <row r="51" spans="1:7" s="4" customFormat="1" ht="15" customHeight="1" x14ac:dyDescent="0.25">
      <c r="A51" s="19" t="s">
        <v>81</v>
      </c>
      <c r="B51" s="20" t="s">
        <v>82</v>
      </c>
      <c r="C51" s="98" t="s">
        <v>9</v>
      </c>
      <c r="D51" s="143"/>
      <c r="E51" s="143"/>
      <c r="F51" s="144"/>
      <c r="G51" s="3"/>
    </row>
    <row r="52" spans="1:7" s="4" customFormat="1" ht="15" customHeight="1" x14ac:dyDescent="0.2">
      <c r="A52" s="22" t="s">
        <v>83</v>
      </c>
      <c r="B52" s="33" t="s">
        <v>57</v>
      </c>
      <c r="C52" s="21" t="s">
        <v>19</v>
      </c>
      <c r="D52" s="21"/>
      <c r="E52" s="21">
        <v>10000</v>
      </c>
      <c r="F52" s="28">
        <f>+D52*E52</f>
        <v>0</v>
      </c>
      <c r="G52" s="3"/>
    </row>
    <row r="53" spans="1:7" s="4" customFormat="1" ht="15" customHeight="1" x14ac:dyDescent="0.2">
      <c r="A53" s="22" t="s">
        <v>84</v>
      </c>
      <c r="B53" s="33" t="s">
        <v>59</v>
      </c>
      <c r="C53" s="21" t="s">
        <v>60</v>
      </c>
      <c r="D53" s="21"/>
      <c r="E53" s="21">
        <v>0</v>
      </c>
      <c r="F53" s="28">
        <f>+D53*E53</f>
        <v>0</v>
      </c>
      <c r="G53" s="3"/>
    </row>
    <row r="54" spans="1:7" s="4" customFormat="1" ht="15" customHeight="1" x14ac:dyDescent="0.2">
      <c r="A54" s="22" t="s">
        <v>85</v>
      </c>
      <c r="B54" s="31" t="s">
        <v>62</v>
      </c>
      <c r="C54" s="21" t="s">
        <v>60</v>
      </c>
      <c r="D54" s="21"/>
      <c r="E54" s="21">
        <v>1000</v>
      </c>
      <c r="F54" s="28">
        <f>+D54*E54</f>
        <v>0</v>
      </c>
      <c r="G54" s="3"/>
    </row>
    <row r="55" spans="1:7" s="4" customFormat="1" ht="15" customHeight="1" x14ac:dyDescent="0.2">
      <c r="A55" s="22" t="s">
        <v>86</v>
      </c>
      <c r="B55" s="31" t="s">
        <v>64</v>
      </c>
      <c r="C55" s="21" t="s">
        <v>60</v>
      </c>
      <c r="D55" s="21"/>
      <c r="E55" s="21">
        <v>1000</v>
      </c>
      <c r="F55" s="28">
        <f>+D55*E55</f>
        <v>0</v>
      </c>
      <c r="G55" s="3"/>
    </row>
    <row r="56" spans="1:7" s="4" customFormat="1" ht="15" customHeight="1" x14ac:dyDescent="0.2">
      <c r="A56" s="22" t="s">
        <v>87</v>
      </c>
      <c r="B56" s="31" t="s">
        <v>88</v>
      </c>
      <c r="C56" s="21" t="s">
        <v>19</v>
      </c>
      <c r="D56" s="21"/>
      <c r="E56" s="21">
        <v>1500</v>
      </c>
      <c r="F56" s="28">
        <f>+D56*E56</f>
        <v>0</v>
      </c>
      <c r="G56" s="3"/>
    </row>
    <row r="57" spans="1:7" s="4" customFormat="1" ht="13.15" customHeight="1" x14ac:dyDescent="0.2">
      <c r="A57" s="145"/>
      <c r="B57" s="146"/>
      <c r="C57" s="146"/>
      <c r="D57" s="146"/>
      <c r="E57" s="146"/>
      <c r="F57" s="147"/>
      <c r="G57" s="3"/>
    </row>
    <row r="58" spans="1:7" s="4" customFormat="1" ht="15" customHeight="1" x14ac:dyDescent="0.25">
      <c r="A58" s="19" t="s">
        <v>89</v>
      </c>
      <c r="B58" s="20" t="s">
        <v>90</v>
      </c>
      <c r="C58" s="98" t="s">
        <v>9</v>
      </c>
      <c r="D58" s="143"/>
      <c r="E58" s="143"/>
      <c r="F58" s="144"/>
      <c r="G58" s="3"/>
    </row>
    <row r="59" spans="1:7" s="4" customFormat="1" ht="15" customHeight="1" x14ac:dyDescent="0.2">
      <c r="A59" s="22" t="s">
        <v>91</v>
      </c>
      <c r="B59" s="33" t="s">
        <v>92</v>
      </c>
      <c r="C59" s="21" t="s">
        <v>19</v>
      </c>
      <c r="D59" s="21"/>
      <c r="E59" s="21">
        <v>20000</v>
      </c>
      <c r="F59" s="28">
        <f>+D59*E59</f>
        <v>0</v>
      </c>
      <c r="G59" s="3"/>
    </row>
    <row r="60" spans="1:7" s="4" customFormat="1" ht="15" customHeight="1" x14ac:dyDescent="0.2">
      <c r="A60" s="22" t="s">
        <v>93</v>
      </c>
      <c r="B60" s="33" t="s">
        <v>94</v>
      </c>
      <c r="C60" s="21" t="s">
        <v>60</v>
      </c>
      <c r="D60" s="21"/>
      <c r="E60" s="21">
        <v>0</v>
      </c>
      <c r="F60" s="28">
        <f>+D60*E60</f>
        <v>0</v>
      </c>
      <c r="G60" s="3"/>
    </row>
    <row r="61" spans="1:7" s="4" customFormat="1" ht="15" customHeight="1" x14ac:dyDescent="0.2">
      <c r="A61" s="22" t="s">
        <v>95</v>
      </c>
      <c r="B61" s="33" t="s">
        <v>96</v>
      </c>
      <c r="C61" s="21" t="s">
        <v>60</v>
      </c>
      <c r="D61" s="21"/>
      <c r="E61" s="21">
        <v>0</v>
      </c>
      <c r="F61" s="28">
        <f>+D61*E61</f>
        <v>0</v>
      </c>
      <c r="G61" s="3"/>
    </row>
    <row r="62" spans="1:7" s="4" customFormat="1" ht="14.65" customHeight="1" x14ac:dyDescent="0.2">
      <c r="A62" s="145"/>
      <c r="B62" s="146"/>
      <c r="C62" s="146"/>
      <c r="D62" s="146"/>
      <c r="E62" s="146"/>
      <c r="F62" s="147"/>
    </row>
    <row r="63" spans="1:7" s="9" customFormat="1" ht="14.65" customHeight="1" x14ac:dyDescent="0.25">
      <c r="A63" s="104" t="s">
        <v>97</v>
      </c>
      <c r="B63" s="133"/>
      <c r="C63" s="134"/>
      <c r="D63" s="134"/>
      <c r="E63" s="135"/>
      <c r="F63" s="24">
        <f>SUM(F36:F61)</f>
        <v>0</v>
      </c>
    </row>
    <row r="64" spans="1:7" s="4" customFormat="1" ht="14.65" customHeight="1" x14ac:dyDescent="0.2">
      <c r="A64" s="145"/>
      <c r="B64" s="146"/>
      <c r="C64" s="146"/>
      <c r="D64" s="146"/>
      <c r="E64" s="146"/>
      <c r="F64" s="147"/>
    </row>
    <row r="65" spans="1:6" s="4" customFormat="1" ht="14.65" customHeight="1" x14ac:dyDescent="0.25">
      <c r="A65" s="23" t="s">
        <v>98</v>
      </c>
      <c r="B65" s="113" t="s">
        <v>99</v>
      </c>
      <c r="C65" s="136"/>
      <c r="D65" s="136"/>
      <c r="E65" s="136"/>
      <c r="F65" s="137"/>
    </row>
    <row r="66" spans="1:6" s="4" customFormat="1" ht="14.65" customHeight="1" x14ac:dyDescent="0.25">
      <c r="A66" s="19" t="s">
        <v>100</v>
      </c>
      <c r="B66" s="20" t="s">
        <v>101</v>
      </c>
      <c r="C66" s="98"/>
      <c r="D66" s="143"/>
      <c r="E66" s="143"/>
      <c r="F66" s="144"/>
    </row>
    <row r="67" spans="1:6" s="4" customFormat="1" ht="14.65" customHeight="1" x14ac:dyDescent="0.2">
      <c r="A67" s="22" t="s">
        <v>102</v>
      </c>
      <c r="B67" s="33" t="s">
        <v>103</v>
      </c>
      <c r="C67" s="21" t="s">
        <v>19</v>
      </c>
      <c r="D67" s="21"/>
      <c r="E67" s="21">
        <v>10000</v>
      </c>
      <c r="F67" s="28">
        <f>+D67*E67</f>
        <v>0</v>
      </c>
    </row>
    <row r="68" spans="1:6" s="4" customFormat="1" ht="14.65" customHeight="1" x14ac:dyDescent="0.2">
      <c r="A68" s="22" t="s">
        <v>104</v>
      </c>
      <c r="B68" s="33" t="s">
        <v>105</v>
      </c>
      <c r="C68" s="21" t="s">
        <v>19</v>
      </c>
      <c r="D68" s="21"/>
      <c r="E68" s="21">
        <v>265</v>
      </c>
      <c r="F68" s="28">
        <f>+D68*E68</f>
        <v>0</v>
      </c>
    </row>
    <row r="69" spans="1:6" s="4" customFormat="1" ht="14.65" customHeight="1" x14ac:dyDescent="0.2">
      <c r="A69" s="22" t="s">
        <v>106</v>
      </c>
      <c r="B69" s="33" t="s">
        <v>107</v>
      </c>
      <c r="C69" s="21" t="s">
        <v>19</v>
      </c>
      <c r="D69" s="21"/>
      <c r="E69" s="21">
        <v>265</v>
      </c>
      <c r="F69" s="28">
        <f>+D69*E69</f>
        <v>0</v>
      </c>
    </row>
    <row r="70" spans="1:6" s="4" customFormat="1" ht="14.65" customHeight="1" x14ac:dyDescent="0.2">
      <c r="A70" s="22" t="s">
        <v>108</v>
      </c>
      <c r="B70" s="33" t="s">
        <v>109</v>
      </c>
      <c r="C70" s="21" t="s">
        <v>60</v>
      </c>
      <c r="D70" s="21"/>
      <c r="E70" s="21">
        <v>625</v>
      </c>
      <c r="F70" s="28">
        <f>+D70*E70</f>
        <v>0</v>
      </c>
    </row>
    <row r="71" spans="1:6" s="4" customFormat="1" ht="14.65" customHeight="1" x14ac:dyDescent="0.2">
      <c r="A71" s="145"/>
      <c r="B71" s="146"/>
      <c r="C71" s="146"/>
      <c r="D71" s="146"/>
      <c r="E71" s="146"/>
      <c r="F71" s="147"/>
    </row>
    <row r="72" spans="1:6" s="4" customFormat="1" ht="14.65" customHeight="1" x14ac:dyDescent="0.25">
      <c r="A72" s="19" t="s">
        <v>110</v>
      </c>
      <c r="B72" s="20" t="s">
        <v>111</v>
      </c>
      <c r="C72" s="98"/>
      <c r="D72" s="143"/>
      <c r="E72" s="143"/>
      <c r="F72" s="144"/>
    </row>
    <row r="73" spans="1:6" s="4" customFormat="1" ht="14.65" customHeight="1" x14ac:dyDescent="0.25">
      <c r="A73" s="19"/>
      <c r="B73" s="35" t="s">
        <v>112</v>
      </c>
      <c r="C73" s="138"/>
      <c r="D73" s="139"/>
      <c r="E73" s="139"/>
      <c r="F73" s="140"/>
    </row>
    <row r="74" spans="1:6" s="4" customFormat="1" ht="14.65" customHeight="1" x14ac:dyDescent="0.2">
      <c r="A74" s="22" t="s">
        <v>113</v>
      </c>
      <c r="B74" s="33" t="s">
        <v>114</v>
      </c>
      <c r="C74" s="21" t="s">
        <v>19</v>
      </c>
      <c r="D74" s="21"/>
      <c r="E74" s="21">
        <v>8000</v>
      </c>
      <c r="F74" s="28">
        <f>+D74*E74</f>
        <v>0</v>
      </c>
    </row>
    <row r="75" spans="1:6" s="4" customFormat="1" ht="14.65" customHeight="1" x14ac:dyDescent="0.2">
      <c r="A75" s="22" t="s">
        <v>115</v>
      </c>
      <c r="B75" s="33" t="s">
        <v>116</v>
      </c>
      <c r="C75" s="21" t="s">
        <v>60</v>
      </c>
      <c r="D75" s="21"/>
      <c r="E75" s="21">
        <v>0</v>
      </c>
      <c r="F75" s="28">
        <f t="shared" ref="F75:F83" si="1">+D75*E75</f>
        <v>0</v>
      </c>
    </row>
    <row r="76" spans="1:6" s="4" customFormat="1" ht="14.65" customHeight="1" x14ac:dyDescent="0.2">
      <c r="A76" s="22" t="s">
        <v>117</v>
      </c>
      <c r="B76" s="33" t="s">
        <v>118</v>
      </c>
      <c r="C76" s="21" t="s">
        <v>60</v>
      </c>
      <c r="D76" s="21"/>
      <c r="E76" s="21">
        <v>100</v>
      </c>
      <c r="F76" s="28">
        <f t="shared" si="1"/>
        <v>0</v>
      </c>
    </row>
    <row r="77" spans="1:6" s="4" customFormat="1" ht="14.65" customHeight="1" x14ac:dyDescent="0.2">
      <c r="A77" s="22" t="s">
        <v>119</v>
      </c>
      <c r="B77" s="33" t="s">
        <v>120</v>
      </c>
      <c r="C77" s="21" t="s">
        <v>19</v>
      </c>
      <c r="D77" s="21"/>
      <c r="E77" s="21">
        <v>450</v>
      </c>
      <c r="F77" s="28">
        <f t="shared" si="1"/>
        <v>0</v>
      </c>
    </row>
    <row r="78" spans="1:6" s="4" customFormat="1" ht="14.65" customHeight="1" x14ac:dyDescent="0.2">
      <c r="A78" s="22" t="s">
        <v>121</v>
      </c>
      <c r="B78" s="33" t="s">
        <v>122</v>
      </c>
      <c r="C78" s="21" t="s">
        <v>33</v>
      </c>
      <c r="D78" s="21"/>
      <c r="E78" s="21">
        <v>450</v>
      </c>
      <c r="F78" s="28">
        <f t="shared" si="1"/>
        <v>0</v>
      </c>
    </row>
    <row r="79" spans="1:6" s="4" customFormat="1" ht="14.65" customHeight="1" x14ac:dyDescent="0.2">
      <c r="A79" s="22" t="s">
        <v>123</v>
      </c>
      <c r="B79" s="33" t="s">
        <v>124</v>
      </c>
      <c r="C79" s="21" t="s">
        <v>19</v>
      </c>
      <c r="D79" s="21"/>
      <c r="E79" s="21">
        <v>1500</v>
      </c>
      <c r="F79" s="28">
        <f t="shared" si="1"/>
        <v>0</v>
      </c>
    </row>
    <row r="80" spans="1:6" s="4" customFormat="1" ht="14.65" customHeight="1" x14ac:dyDescent="0.2">
      <c r="A80" s="22" t="s">
        <v>125</v>
      </c>
      <c r="B80" s="33" t="s">
        <v>126</v>
      </c>
      <c r="C80" s="21" t="s">
        <v>19</v>
      </c>
      <c r="D80" s="21"/>
      <c r="E80" s="21">
        <v>1500</v>
      </c>
      <c r="F80" s="28">
        <f t="shared" si="1"/>
        <v>0</v>
      </c>
    </row>
    <row r="81" spans="1:6" s="4" customFormat="1" ht="14.65" customHeight="1" x14ac:dyDescent="0.2">
      <c r="A81" s="22" t="s">
        <v>127</v>
      </c>
      <c r="B81" s="31" t="s">
        <v>128</v>
      </c>
      <c r="C81" s="21" t="s">
        <v>19</v>
      </c>
      <c r="D81" s="28"/>
      <c r="E81" s="28">
        <v>2000</v>
      </c>
      <c r="F81" s="28">
        <f t="shared" si="1"/>
        <v>0</v>
      </c>
    </row>
    <row r="82" spans="1:6" s="4" customFormat="1" ht="14.65" customHeight="1" x14ac:dyDescent="0.2">
      <c r="A82" s="22" t="s">
        <v>129</v>
      </c>
      <c r="B82" s="31" t="s">
        <v>130</v>
      </c>
      <c r="C82" s="21" t="s">
        <v>19</v>
      </c>
      <c r="D82" s="28"/>
      <c r="E82" s="28">
        <v>2000</v>
      </c>
      <c r="F82" s="28">
        <f t="shared" si="1"/>
        <v>0</v>
      </c>
    </row>
    <row r="83" spans="1:6" s="4" customFormat="1" ht="14.65" customHeight="1" x14ac:dyDescent="0.2">
      <c r="A83" s="22" t="s">
        <v>131</v>
      </c>
      <c r="B83" s="31" t="s">
        <v>132</v>
      </c>
      <c r="C83" s="21" t="s">
        <v>19</v>
      </c>
      <c r="D83" s="28"/>
      <c r="E83" s="28">
        <v>30000</v>
      </c>
      <c r="F83" s="28">
        <f t="shared" si="1"/>
        <v>0</v>
      </c>
    </row>
    <row r="84" spans="1:6" s="4" customFormat="1" ht="14.65" customHeight="1" x14ac:dyDescent="0.2">
      <c r="A84" s="22"/>
      <c r="B84" s="33"/>
      <c r="C84" s="21"/>
      <c r="D84" s="59"/>
      <c r="E84" s="59"/>
      <c r="F84" s="60"/>
    </row>
    <row r="85" spans="1:6" s="4" customFormat="1" ht="14.65" customHeight="1" x14ac:dyDescent="0.25">
      <c r="A85" s="19" t="s">
        <v>133</v>
      </c>
      <c r="B85" s="20" t="s">
        <v>134</v>
      </c>
      <c r="C85" s="98"/>
      <c r="D85" s="143"/>
      <c r="E85" s="143"/>
      <c r="F85" s="144"/>
    </row>
    <row r="86" spans="1:6" s="4" customFormat="1" ht="14.65" customHeight="1" x14ac:dyDescent="0.2">
      <c r="A86" s="22" t="s">
        <v>135</v>
      </c>
      <c r="B86" s="33" t="s">
        <v>136</v>
      </c>
      <c r="C86" s="21" t="s">
        <v>19</v>
      </c>
      <c r="D86" s="21"/>
      <c r="E86" s="21">
        <v>5000</v>
      </c>
      <c r="F86" s="28">
        <f>+D86*E86</f>
        <v>0</v>
      </c>
    </row>
    <row r="87" spans="1:6" s="4" customFormat="1" ht="14.65" customHeight="1" x14ac:dyDescent="0.2">
      <c r="A87" s="22"/>
      <c r="B87" s="69" t="s">
        <v>137</v>
      </c>
      <c r="C87" s="98"/>
      <c r="D87" s="143"/>
      <c r="E87" s="143"/>
      <c r="F87" s="144"/>
    </row>
    <row r="88" spans="1:6" s="4" customFormat="1" ht="14.65" customHeight="1" x14ac:dyDescent="0.2">
      <c r="A88" s="22" t="s">
        <v>138</v>
      </c>
      <c r="B88" s="33" t="s">
        <v>139</v>
      </c>
      <c r="C88" s="21" t="s">
        <v>19</v>
      </c>
      <c r="D88" s="21"/>
      <c r="E88" s="21">
        <v>9000</v>
      </c>
      <c r="F88" s="28">
        <f>+D88*E88</f>
        <v>0</v>
      </c>
    </row>
    <row r="89" spans="1:6" s="4" customFormat="1" ht="14.65" customHeight="1" x14ac:dyDescent="0.2">
      <c r="A89" s="22" t="s">
        <v>140</v>
      </c>
      <c r="B89" s="70" t="s">
        <v>141</v>
      </c>
      <c r="C89" s="68" t="s">
        <v>19</v>
      </c>
      <c r="D89" s="21"/>
      <c r="E89" s="68">
        <v>0</v>
      </c>
      <c r="F89" s="28">
        <f t="shared" ref="F89:F95" si="2">+D89*E89</f>
        <v>0</v>
      </c>
    </row>
    <row r="90" spans="1:6" s="4" customFormat="1" ht="14.65" customHeight="1" x14ac:dyDescent="0.2">
      <c r="A90" s="22" t="s">
        <v>142</v>
      </c>
      <c r="B90" s="33" t="s">
        <v>143</v>
      </c>
      <c r="C90" s="21" t="s">
        <v>19</v>
      </c>
      <c r="D90" s="21"/>
      <c r="E90" s="21">
        <v>10000</v>
      </c>
      <c r="F90" s="28">
        <f t="shared" si="2"/>
        <v>0</v>
      </c>
    </row>
    <row r="91" spans="1:6" s="4" customFormat="1" ht="14.65" customHeight="1" x14ac:dyDescent="0.2">
      <c r="A91" s="22" t="s">
        <v>144</v>
      </c>
      <c r="B91" s="70" t="s">
        <v>145</v>
      </c>
      <c r="C91" s="68" t="s">
        <v>19</v>
      </c>
      <c r="D91" s="21"/>
      <c r="E91" s="21">
        <v>800</v>
      </c>
      <c r="F91" s="28">
        <f t="shared" si="2"/>
        <v>0</v>
      </c>
    </row>
    <row r="92" spans="1:6" s="4" customFormat="1" ht="14.65" customHeight="1" x14ac:dyDescent="0.2">
      <c r="A92" s="22" t="s">
        <v>146</v>
      </c>
      <c r="B92" s="33" t="s">
        <v>147</v>
      </c>
      <c r="C92" s="21" t="s">
        <v>60</v>
      </c>
      <c r="D92" s="21"/>
      <c r="E92" s="21">
        <v>250</v>
      </c>
      <c r="F92" s="28">
        <f t="shared" si="2"/>
        <v>0</v>
      </c>
    </row>
    <row r="93" spans="1:6" s="4" customFormat="1" ht="14.65" customHeight="1" x14ac:dyDescent="0.2">
      <c r="A93" s="22" t="s">
        <v>148</v>
      </c>
      <c r="B93" s="31" t="s">
        <v>149</v>
      </c>
      <c r="C93" s="21" t="s">
        <v>60</v>
      </c>
      <c r="D93" s="21"/>
      <c r="E93" s="21">
        <v>780</v>
      </c>
      <c r="F93" s="28">
        <f t="shared" si="2"/>
        <v>0</v>
      </c>
    </row>
    <row r="94" spans="1:6" s="4" customFormat="1" ht="14.65" customHeight="1" x14ac:dyDescent="0.2">
      <c r="A94" s="22" t="s">
        <v>150</v>
      </c>
      <c r="B94" s="33" t="s">
        <v>151</v>
      </c>
      <c r="C94" s="21" t="s">
        <v>19</v>
      </c>
      <c r="D94" s="21"/>
      <c r="E94" s="21">
        <v>1200</v>
      </c>
      <c r="F94" s="28">
        <f t="shared" si="2"/>
        <v>0</v>
      </c>
    </row>
    <row r="95" spans="1:6" s="4" customFormat="1" ht="14.65" customHeight="1" x14ac:dyDescent="0.2">
      <c r="A95" s="22" t="s">
        <v>152</v>
      </c>
      <c r="B95" s="33" t="s">
        <v>153</v>
      </c>
      <c r="C95" s="21" t="s">
        <v>19</v>
      </c>
      <c r="D95" s="21"/>
      <c r="E95" s="21">
        <v>980</v>
      </c>
      <c r="F95" s="28">
        <f t="shared" si="2"/>
        <v>0</v>
      </c>
    </row>
    <row r="96" spans="1:6" s="4" customFormat="1" ht="14.65" hidden="1" customHeight="1" x14ac:dyDescent="0.2">
      <c r="A96" s="145"/>
      <c r="B96" s="146"/>
      <c r="C96" s="146"/>
      <c r="D96" s="146"/>
      <c r="E96" s="146"/>
      <c r="F96" s="147"/>
    </row>
    <row r="97" spans="1:6" s="4" customFormat="1" ht="14.65" hidden="1" customHeight="1" x14ac:dyDescent="0.25">
      <c r="A97" s="36" t="s">
        <v>154</v>
      </c>
      <c r="B97" s="20" t="s">
        <v>155</v>
      </c>
      <c r="C97" s="98"/>
      <c r="D97" s="143"/>
      <c r="E97" s="143"/>
      <c r="F97" s="144"/>
    </row>
    <row r="98" spans="1:6" s="4" customFormat="1" ht="14.65" hidden="1" customHeight="1" x14ac:dyDescent="0.2">
      <c r="A98" s="22" t="s">
        <v>156</v>
      </c>
      <c r="B98" s="33" t="s">
        <v>157</v>
      </c>
      <c r="C98" s="21" t="s">
        <v>19</v>
      </c>
      <c r="D98" s="21"/>
      <c r="E98" s="21"/>
      <c r="F98" s="28">
        <f t="shared" ref="F98:F114" si="3">+D98*E98</f>
        <v>0</v>
      </c>
    </row>
    <row r="99" spans="1:6" s="4" customFormat="1" ht="14.65" hidden="1" customHeight="1" x14ac:dyDescent="0.2">
      <c r="A99" s="22" t="s">
        <v>158</v>
      </c>
      <c r="B99" s="33" t="s">
        <v>159</v>
      </c>
      <c r="C99" s="21" t="s">
        <v>19</v>
      </c>
      <c r="D99" s="21"/>
      <c r="E99" s="21"/>
      <c r="F99" s="28">
        <f t="shared" si="3"/>
        <v>0</v>
      </c>
    </row>
    <row r="100" spans="1:6" s="4" customFormat="1" ht="14.65" hidden="1" customHeight="1" x14ac:dyDescent="0.2">
      <c r="A100" s="22" t="s">
        <v>160</v>
      </c>
      <c r="B100" s="33" t="s">
        <v>161</v>
      </c>
      <c r="C100" s="138"/>
      <c r="D100" s="139"/>
      <c r="E100" s="139"/>
      <c r="F100" s="140"/>
    </row>
    <row r="101" spans="1:6" s="4" customFormat="1" ht="1.1499999999999999" hidden="1" customHeight="1" x14ac:dyDescent="0.2">
      <c r="A101" s="22" t="s">
        <v>162</v>
      </c>
      <c r="B101" s="31" t="s">
        <v>163</v>
      </c>
      <c r="C101" s="21" t="s">
        <v>19</v>
      </c>
      <c r="D101" s="21"/>
      <c r="E101" s="21"/>
      <c r="F101" s="28">
        <f t="shared" si="3"/>
        <v>0</v>
      </c>
    </row>
    <row r="102" spans="1:6" s="4" customFormat="1" ht="14.65" hidden="1" customHeight="1" x14ac:dyDescent="0.2">
      <c r="A102" s="22" t="s">
        <v>164</v>
      </c>
      <c r="B102" s="31" t="s">
        <v>165</v>
      </c>
      <c r="C102" s="21" t="s">
        <v>19</v>
      </c>
      <c r="D102" s="21"/>
      <c r="E102" s="21"/>
      <c r="F102" s="28">
        <f t="shared" si="3"/>
        <v>0</v>
      </c>
    </row>
    <row r="103" spans="1:6" s="4" customFormat="1" ht="14.65" hidden="1" customHeight="1" x14ac:dyDescent="0.2">
      <c r="A103" s="22" t="s">
        <v>166</v>
      </c>
      <c r="B103" s="31" t="s">
        <v>167</v>
      </c>
      <c r="C103" s="21" t="s">
        <v>19</v>
      </c>
      <c r="D103" s="21"/>
      <c r="E103" s="21"/>
      <c r="F103" s="28">
        <f t="shared" si="3"/>
        <v>0</v>
      </c>
    </row>
    <row r="104" spans="1:6" s="4" customFormat="1" ht="14.65" hidden="1" customHeight="1" x14ac:dyDescent="0.2">
      <c r="A104" s="22" t="s">
        <v>168</v>
      </c>
      <c r="B104" s="33" t="s">
        <v>169</v>
      </c>
      <c r="C104" s="21" t="s">
        <v>60</v>
      </c>
      <c r="D104" s="21"/>
      <c r="E104" s="21"/>
      <c r="F104" s="28">
        <f t="shared" si="3"/>
        <v>0</v>
      </c>
    </row>
    <row r="105" spans="1:6" s="4" customFormat="1" ht="14.65" hidden="1" customHeight="1" x14ac:dyDescent="0.2">
      <c r="A105" s="145"/>
      <c r="B105" s="146"/>
      <c r="C105" s="146"/>
      <c r="D105" s="146"/>
      <c r="E105" s="146"/>
      <c r="F105" s="147"/>
    </row>
    <row r="106" spans="1:6" s="4" customFormat="1" ht="14.65" hidden="1" customHeight="1" x14ac:dyDescent="0.25">
      <c r="A106" s="19" t="s">
        <v>170</v>
      </c>
      <c r="B106" s="35" t="s">
        <v>171</v>
      </c>
      <c r="C106" s="98"/>
      <c r="D106" s="143"/>
      <c r="E106" s="143"/>
      <c r="F106" s="144"/>
    </row>
    <row r="107" spans="1:6" s="4" customFormat="1" ht="14.65" hidden="1" customHeight="1" x14ac:dyDescent="0.2">
      <c r="A107" s="22" t="s">
        <v>172</v>
      </c>
      <c r="B107" s="33" t="s">
        <v>173</v>
      </c>
      <c r="C107" s="21" t="s">
        <v>19</v>
      </c>
      <c r="D107" s="21"/>
      <c r="E107" s="21"/>
      <c r="F107" s="28">
        <f t="shared" si="3"/>
        <v>0</v>
      </c>
    </row>
    <row r="108" spans="1:6" s="4" customFormat="1" ht="14.65" hidden="1" customHeight="1" x14ac:dyDescent="0.2">
      <c r="A108" s="22" t="s">
        <v>174</v>
      </c>
      <c r="B108" s="33" t="s">
        <v>175</v>
      </c>
      <c r="C108" s="21" t="s">
        <v>19</v>
      </c>
      <c r="D108" s="21"/>
      <c r="E108" s="21"/>
      <c r="F108" s="28">
        <f t="shared" si="3"/>
        <v>0</v>
      </c>
    </row>
    <row r="109" spans="1:6" s="4" customFormat="1" ht="14.65" hidden="1" customHeight="1" x14ac:dyDescent="0.2">
      <c r="A109" s="22" t="s">
        <v>176</v>
      </c>
      <c r="B109" s="33" t="s">
        <v>177</v>
      </c>
      <c r="C109" s="21" t="s">
        <v>19</v>
      </c>
      <c r="D109" s="21"/>
      <c r="E109" s="21"/>
      <c r="F109" s="28">
        <f t="shared" si="3"/>
        <v>0</v>
      </c>
    </row>
    <row r="110" spans="1:6" s="4" customFormat="1" ht="14.65" hidden="1" customHeight="1" x14ac:dyDescent="0.2">
      <c r="A110" s="22" t="s">
        <v>178</v>
      </c>
      <c r="B110" s="33" t="s">
        <v>179</v>
      </c>
      <c r="C110" s="21" t="s">
        <v>19</v>
      </c>
      <c r="D110" s="21"/>
      <c r="E110" s="21"/>
      <c r="F110" s="28">
        <f t="shared" si="3"/>
        <v>0</v>
      </c>
    </row>
    <row r="111" spans="1:6" s="4" customFormat="1" ht="14.65" hidden="1" customHeight="1" x14ac:dyDescent="0.2">
      <c r="A111" s="22" t="s">
        <v>180</v>
      </c>
      <c r="B111" s="33" t="s">
        <v>181</v>
      </c>
      <c r="C111" s="21" t="s">
        <v>60</v>
      </c>
      <c r="D111" s="21"/>
      <c r="E111" s="21"/>
      <c r="F111" s="28">
        <f t="shared" si="3"/>
        <v>0</v>
      </c>
    </row>
    <row r="112" spans="1:6" s="4" customFormat="1" ht="14.65" hidden="1" customHeight="1" x14ac:dyDescent="0.2">
      <c r="A112" s="22" t="s">
        <v>182</v>
      </c>
      <c r="B112" s="33" t="s">
        <v>183</v>
      </c>
      <c r="C112" s="21" t="s">
        <v>60</v>
      </c>
      <c r="D112" s="21"/>
      <c r="E112" s="21"/>
      <c r="F112" s="28">
        <f t="shared" si="3"/>
        <v>0</v>
      </c>
    </row>
    <row r="113" spans="1:6" s="4" customFormat="1" ht="14.65" hidden="1" customHeight="1" x14ac:dyDescent="0.2">
      <c r="A113" s="22" t="s">
        <v>184</v>
      </c>
      <c r="B113" s="33" t="s">
        <v>185</v>
      </c>
      <c r="C113" s="21" t="s">
        <v>19</v>
      </c>
      <c r="D113" s="21"/>
      <c r="E113" s="21"/>
      <c r="F113" s="28">
        <f t="shared" si="3"/>
        <v>0</v>
      </c>
    </row>
    <row r="114" spans="1:6" s="4" customFormat="1" ht="14.65" hidden="1" customHeight="1" x14ac:dyDescent="0.2">
      <c r="A114" s="22" t="s">
        <v>186</v>
      </c>
      <c r="B114" s="33" t="s">
        <v>187</v>
      </c>
      <c r="C114" s="21" t="s">
        <v>188</v>
      </c>
      <c r="D114" s="21"/>
      <c r="E114" s="21"/>
      <c r="F114" s="28">
        <f t="shared" si="3"/>
        <v>0</v>
      </c>
    </row>
    <row r="115" spans="1:6" s="4" customFormat="1" ht="14.65" customHeight="1" x14ac:dyDescent="0.2">
      <c r="A115" s="148"/>
      <c r="B115" s="149"/>
      <c r="C115" s="149"/>
      <c r="D115" s="149"/>
      <c r="E115" s="149"/>
      <c r="F115" s="150"/>
    </row>
    <row r="116" spans="1:6" s="9" customFormat="1" ht="14.65" customHeight="1" x14ac:dyDescent="0.25">
      <c r="A116" s="104" t="s">
        <v>189</v>
      </c>
      <c r="B116" s="133"/>
      <c r="C116" s="134"/>
      <c r="D116" s="134"/>
      <c r="E116" s="135"/>
      <c r="F116" s="24">
        <f>SUM(F67:F114)</f>
        <v>0</v>
      </c>
    </row>
    <row r="117" spans="1:6" s="4" customFormat="1" ht="14.65" customHeight="1" x14ac:dyDescent="0.2">
      <c r="A117" s="101"/>
      <c r="B117" s="136"/>
      <c r="C117" s="136"/>
      <c r="D117" s="136"/>
      <c r="E117" s="136"/>
      <c r="F117" s="137"/>
    </row>
    <row r="118" spans="1:6" s="4" customFormat="1" ht="13.9" customHeight="1" x14ac:dyDescent="0.25">
      <c r="A118" s="19" t="s">
        <v>190</v>
      </c>
      <c r="B118" s="113" t="s">
        <v>191</v>
      </c>
      <c r="C118" s="136"/>
      <c r="D118" s="136"/>
      <c r="E118" s="136"/>
      <c r="F118" s="137"/>
    </row>
    <row r="119" spans="1:6" s="4" customFormat="1" ht="14.65" hidden="1" customHeight="1" x14ac:dyDescent="0.25">
      <c r="A119" s="10" t="s">
        <v>192</v>
      </c>
      <c r="B119" s="6" t="s">
        <v>193</v>
      </c>
      <c r="C119" s="151"/>
      <c r="D119" s="152"/>
      <c r="E119" s="152"/>
      <c r="F119" s="153"/>
    </row>
    <row r="120" spans="1:6" s="4" customFormat="1" ht="14.65" hidden="1" customHeight="1" x14ac:dyDescent="0.2">
      <c r="A120" s="22" t="s">
        <v>194</v>
      </c>
      <c r="B120" s="31" t="s">
        <v>195</v>
      </c>
      <c r="C120" s="21" t="s">
        <v>19</v>
      </c>
      <c r="D120" s="21"/>
      <c r="E120" s="21">
        <v>1100</v>
      </c>
      <c r="F120" s="28">
        <f>+D120*E120</f>
        <v>0</v>
      </c>
    </row>
    <row r="121" spans="1:6" s="4" customFormat="1" ht="14.65" hidden="1" customHeight="1" x14ac:dyDescent="0.2">
      <c r="A121" s="22" t="s">
        <v>196</v>
      </c>
      <c r="B121" s="31" t="s">
        <v>197</v>
      </c>
      <c r="C121" s="21" t="s">
        <v>19</v>
      </c>
      <c r="D121" s="21"/>
      <c r="E121" s="21">
        <v>350</v>
      </c>
      <c r="F121" s="28">
        <f t="shared" ref="F121:F135" si="4">+D121*E121</f>
        <v>0</v>
      </c>
    </row>
    <row r="122" spans="1:6" s="4" customFormat="1" ht="14.65" hidden="1" customHeight="1" x14ac:dyDescent="0.2">
      <c r="A122" s="22" t="s">
        <v>198</v>
      </c>
      <c r="B122" s="31" t="s">
        <v>199</v>
      </c>
      <c r="C122" s="21" t="s">
        <v>60</v>
      </c>
      <c r="D122" s="21"/>
      <c r="E122" s="21">
        <v>450</v>
      </c>
      <c r="F122" s="28">
        <f t="shared" si="4"/>
        <v>0</v>
      </c>
    </row>
    <row r="123" spans="1:6" s="4" customFormat="1" ht="14.65" hidden="1" customHeight="1" x14ac:dyDescent="0.2">
      <c r="A123" s="22" t="s">
        <v>200</v>
      </c>
      <c r="B123" s="31" t="s">
        <v>201</v>
      </c>
      <c r="C123" s="21" t="s">
        <v>60</v>
      </c>
      <c r="D123" s="21"/>
      <c r="E123" s="21">
        <v>350</v>
      </c>
      <c r="F123" s="28">
        <f t="shared" si="4"/>
        <v>0</v>
      </c>
    </row>
    <row r="124" spans="1:6" s="4" customFormat="1" ht="14.65" hidden="1" customHeight="1" x14ac:dyDescent="0.2">
      <c r="A124" s="145"/>
      <c r="B124" s="146"/>
      <c r="C124" s="146"/>
      <c r="D124" s="146"/>
      <c r="E124" s="146"/>
      <c r="F124" s="147"/>
    </row>
    <row r="125" spans="1:6" s="4" customFormat="1" ht="14.65" hidden="1" customHeight="1" x14ac:dyDescent="0.25">
      <c r="A125" s="19" t="s">
        <v>202</v>
      </c>
      <c r="B125" s="20" t="s">
        <v>203</v>
      </c>
      <c r="C125" s="98"/>
      <c r="D125" s="143"/>
      <c r="E125" s="143"/>
      <c r="F125" s="144"/>
    </row>
    <row r="126" spans="1:6" s="4" customFormat="1" ht="14.65" hidden="1" customHeight="1" x14ac:dyDescent="0.2">
      <c r="A126" s="22" t="s">
        <v>204</v>
      </c>
      <c r="B126" s="31" t="s">
        <v>205</v>
      </c>
      <c r="C126" s="21" t="s">
        <v>19</v>
      </c>
      <c r="D126" s="21"/>
      <c r="E126" s="21">
        <v>1100</v>
      </c>
      <c r="F126" s="28">
        <f t="shared" si="4"/>
        <v>0</v>
      </c>
    </row>
    <row r="127" spans="1:6" s="4" customFormat="1" ht="14.65" hidden="1" customHeight="1" x14ac:dyDescent="0.2">
      <c r="A127" s="22" t="s">
        <v>206</v>
      </c>
      <c r="B127" s="31" t="s">
        <v>207</v>
      </c>
      <c r="C127" s="21" t="s">
        <v>19</v>
      </c>
      <c r="D127" s="21"/>
      <c r="E127" s="21">
        <v>350</v>
      </c>
      <c r="F127" s="28">
        <f t="shared" si="4"/>
        <v>0</v>
      </c>
    </row>
    <row r="128" spans="1:6" s="4" customFormat="1" ht="14.65" hidden="1" customHeight="1" x14ac:dyDescent="0.2">
      <c r="A128" s="22" t="s">
        <v>208</v>
      </c>
      <c r="B128" s="31" t="s">
        <v>209</v>
      </c>
      <c r="C128" s="21" t="s">
        <v>19</v>
      </c>
      <c r="D128" s="21"/>
      <c r="E128" s="21">
        <v>450</v>
      </c>
      <c r="F128" s="28">
        <f t="shared" si="4"/>
        <v>0</v>
      </c>
    </row>
    <row r="129" spans="1:6" s="4" customFormat="1" ht="14.65" hidden="1" customHeight="1" x14ac:dyDescent="0.2">
      <c r="A129" s="22" t="s">
        <v>210</v>
      </c>
      <c r="B129" s="31" t="s">
        <v>211</v>
      </c>
      <c r="C129" s="21" t="s">
        <v>60</v>
      </c>
      <c r="D129" s="21"/>
      <c r="E129" s="21">
        <v>350</v>
      </c>
      <c r="F129" s="28">
        <f t="shared" si="4"/>
        <v>0</v>
      </c>
    </row>
    <row r="130" spans="1:6" s="4" customFormat="1" ht="14.65" hidden="1" customHeight="1" x14ac:dyDescent="0.2">
      <c r="A130" s="145"/>
      <c r="B130" s="146"/>
      <c r="C130" s="146"/>
      <c r="D130" s="146"/>
      <c r="E130" s="146"/>
      <c r="F130" s="147"/>
    </row>
    <row r="131" spans="1:6" s="4" customFormat="1" ht="14.65" customHeight="1" x14ac:dyDescent="0.25">
      <c r="A131" s="19" t="s">
        <v>202</v>
      </c>
      <c r="B131" s="20" t="s">
        <v>212</v>
      </c>
      <c r="C131" s="98"/>
      <c r="D131" s="143"/>
      <c r="E131" s="143"/>
      <c r="F131" s="144"/>
    </row>
    <row r="132" spans="1:6" s="4" customFormat="1" ht="14.65" customHeight="1" x14ac:dyDescent="0.2">
      <c r="A132" s="22" t="s">
        <v>204</v>
      </c>
      <c r="B132" s="31" t="s">
        <v>213</v>
      </c>
      <c r="C132" s="21" t="s">
        <v>19</v>
      </c>
      <c r="D132" s="21"/>
      <c r="E132" s="21">
        <v>1775</v>
      </c>
      <c r="F132" s="28">
        <f t="shared" si="4"/>
        <v>0</v>
      </c>
    </row>
    <row r="133" spans="1:6" s="4" customFormat="1" ht="14.65" customHeight="1" x14ac:dyDescent="0.2">
      <c r="A133" s="22" t="s">
        <v>206</v>
      </c>
      <c r="B133" s="31" t="s">
        <v>214</v>
      </c>
      <c r="C133" s="21" t="s">
        <v>19</v>
      </c>
      <c r="D133" s="21"/>
      <c r="E133" s="21">
        <v>600</v>
      </c>
      <c r="F133" s="28">
        <f t="shared" si="4"/>
        <v>0</v>
      </c>
    </row>
    <row r="134" spans="1:6" s="4" customFormat="1" ht="14.65" customHeight="1" x14ac:dyDescent="0.2">
      <c r="A134" s="22" t="s">
        <v>208</v>
      </c>
      <c r="B134" s="31" t="s">
        <v>215</v>
      </c>
      <c r="C134" s="21" t="s">
        <v>19</v>
      </c>
      <c r="D134" s="21"/>
      <c r="E134" s="21">
        <v>800</v>
      </c>
      <c r="F134" s="28">
        <f t="shared" si="4"/>
        <v>0</v>
      </c>
    </row>
    <row r="135" spans="1:6" s="4" customFormat="1" ht="14.65" customHeight="1" x14ac:dyDescent="0.2">
      <c r="A135" s="22" t="s">
        <v>210</v>
      </c>
      <c r="B135" s="31" t="s">
        <v>216</v>
      </c>
      <c r="C135" s="21" t="s">
        <v>60</v>
      </c>
      <c r="D135" s="21"/>
      <c r="E135" s="21">
        <v>1000</v>
      </c>
      <c r="F135" s="28">
        <f t="shared" si="4"/>
        <v>0</v>
      </c>
    </row>
    <row r="136" spans="1:6" s="4" customFormat="1" ht="14.65" customHeight="1" x14ac:dyDescent="0.2">
      <c r="A136" s="22" t="s">
        <v>217</v>
      </c>
      <c r="B136" s="31" t="s">
        <v>218</v>
      </c>
      <c r="C136" s="21" t="s">
        <v>60</v>
      </c>
      <c r="D136" s="21"/>
      <c r="E136" s="21">
        <v>450</v>
      </c>
      <c r="F136" s="28">
        <f>+D136*E136</f>
        <v>0</v>
      </c>
    </row>
    <row r="137" spans="1:6" s="4" customFormat="1" ht="14.65" customHeight="1" x14ac:dyDescent="0.2">
      <c r="A137" s="22" t="s">
        <v>219</v>
      </c>
      <c r="B137" s="31" t="s">
        <v>220</v>
      </c>
      <c r="C137" s="21" t="s">
        <v>19</v>
      </c>
      <c r="D137" s="21"/>
      <c r="E137" s="21">
        <v>1750</v>
      </c>
      <c r="F137" s="28">
        <f>+D137*E137</f>
        <v>0</v>
      </c>
    </row>
    <row r="138" spans="1:6" s="4" customFormat="1" ht="14.65" customHeight="1" x14ac:dyDescent="0.2">
      <c r="A138" s="145"/>
      <c r="B138" s="146"/>
      <c r="C138" s="146"/>
      <c r="D138" s="146"/>
      <c r="E138" s="146"/>
      <c r="F138" s="147"/>
    </row>
    <row r="139" spans="1:6" s="4" customFormat="1" ht="14.65" customHeight="1" x14ac:dyDescent="0.25">
      <c r="A139" s="19" t="s">
        <v>221</v>
      </c>
      <c r="B139" s="20" t="s">
        <v>222</v>
      </c>
      <c r="C139" s="98"/>
      <c r="D139" s="143"/>
      <c r="E139" s="143"/>
      <c r="F139" s="144"/>
    </row>
    <row r="140" spans="1:6" s="4" customFormat="1" ht="14.65" customHeight="1" x14ac:dyDescent="0.25">
      <c r="A140" s="19"/>
      <c r="B140" s="20" t="s">
        <v>223</v>
      </c>
      <c r="C140" s="138"/>
      <c r="D140" s="139"/>
      <c r="E140" s="139"/>
      <c r="F140" s="140"/>
    </row>
    <row r="141" spans="1:6" s="4" customFormat="1" ht="14.65" customHeight="1" x14ac:dyDescent="0.2">
      <c r="A141" s="22" t="s">
        <v>224</v>
      </c>
      <c r="B141" s="31" t="s">
        <v>213</v>
      </c>
      <c r="C141" s="21" t="s">
        <v>19</v>
      </c>
      <c r="D141" s="21"/>
      <c r="E141" s="21">
        <v>2500</v>
      </c>
      <c r="F141" s="28">
        <f t="shared" ref="F141:F147" si="5">+D141*E141</f>
        <v>0</v>
      </c>
    </row>
    <row r="142" spans="1:6" s="4" customFormat="1" ht="14.65" customHeight="1" x14ac:dyDescent="0.2">
      <c r="A142" s="22" t="s">
        <v>225</v>
      </c>
      <c r="B142" s="31" t="s">
        <v>226</v>
      </c>
      <c r="C142" s="21" t="s">
        <v>19</v>
      </c>
      <c r="D142" s="21"/>
      <c r="E142" s="21">
        <v>1500</v>
      </c>
      <c r="F142" s="28">
        <f t="shared" si="5"/>
        <v>0</v>
      </c>
    </row>
    <row r="143" spans="1:6" s="4" customFormat="1" ht="14.65" customHeight="1" x14ac:dyDescent="0.2">
      <c r="A143" s="22" t="s">
        <v>227</v>
      </c>
      <c r="B143" s="31" t="s">
        <v>228</v>
      </c>
      <c r="C143" s="21" t="s">
        <v>19</v>
      </c>
      <c r="D143" s="21"/>
      <c r="E143" s="21">
        <v>2500</v>
      </c>
      <c r="F143" s="28">
        <f t="shared" si="5"/>
        <v>0</v>
      </c>
    </row>
    <row r="144" spans="1:6" s="4" customFormat="1" ht="14.65" customHeight="1" x14ac:dyDescent="0.2">
      <c r="A144" s="22" t="s">
        <v>229</v>
      </c>
      <c r="B144" s="31" t="s">
        <v>230</v>
      </c>
      <c r="C144" s="21" t="s">
        <v>19</v>
      </c>
      <c r="D144" s="21"/>
      <c r="E144" s="21">
        <v>3500</v>
      </c>
      <c r="F144" s="28">
        <f>+D144*E144</f>
        <v>0</v>
      </c>
    </row>
    <row r="145" spans="1:7" s="4" customFormat="1" ht="14.65" customHeight="1" x14ac:dyDescent="0.2">
      <c r="A145" s="22" t="s">
        <v>231</v>
      </c>
      <c r="B145" s="31" t="s">
        <v>232</v>
      </c>
      <c r="C145" s="21" t="s">
        <v>19</v>
      </c>
      <c r="D145" s="21"/>
      <c r="E145" s="21">
        <v>4500</v>
      </c>
      <c r="F145" s="28">
        <f>+D145*E145</f>
        <v>0</v>
      </c>
      <c r="G145" s="44"/>
    </row>
    <row r="146" spans="1:7" s="4" customFormat="1" ht="14.65" customHeight="1" x14ac:dyDescent="0.2">
      <c r="A146" s="22" t="s">
        <v>233</v>
      </c>
      <c r="B146" s="33" t="s">
        <v>109</v>
      </c>
      <c r="C146" s="21" t="s">
        <v>60</v>
      </c>
      <c r="D146" s="21"/>
      <c r="E146" s="21">
        <v>250</v>
      </c>
      <c r="F146" s="28">
        <f t="shared" si="5"/>
        <v>0</v>
      </c>
    </row>
    <row r="147" spans="1:7" s="4" customFormat="1" ht="14.65" customHeight="1" x14ac:dyDescent="0.2">
      <c r="A147" s="22" t="s">
        <v>234</v>
      </c>
      <c r="B147" s="33" t="s">
        <v>235</v>
      </c>
      <c r="C147" s="21" t="s">
        <v>19</v>
      </c>
      <c r="D147" s="21"/>
      <c r="E147" s="21">
        <v>1000</v>
      </c>
      <c r="F147" s="28">
        <f t="shared" si="5"/>
        <v>0</v>
      </c>
    </row>
    <row r="148" spans="1:7" s="4" customFormat="1" ht="14.65" customHeight="1" x14ac:dyDescent="0.2">
      <c r="A148" s="145"/>
      <c r="B148" s="146"/>
      <c r="C148" s="146"/>
      <c r="D148" s="146"/>
      <c r="E148" s="146"/>
      <c r="F148" s="147"/>
    </row>
    <row r="149" spans="1:7" s="9" customFormat="1" ht="14.65" customHeight="1" x14ac:dyDescent="0.25">
      <c r="A149" s="104" t="s">
        <v>236</v>
      </c>
      <c r="B149" s="133"/>
      <c r="C149" s="134"/>
      <c r="D149" s="134"/>
      <c r="E149" s="135"/>
      <c r="F149" s="24">
        <f>SUM(F120:F148)</f>
        <v>0</v>
      </c>
    </row>
    <row r="150" spans="1:7" s="4" customFormat="1" ht="14.65" customHeight="1" x14ac:dyDescent="0.2">
      <c r="A150" s="101"/>
      <c r="B150" s="136"/>
      <c r="C150" s="136"/>
      <c r="D150" s="136"/>
      <c r="E150" s="136"/>
      <c r="F150" s="137"/>
    </row>
    <row r="151" spans="1:7" s="4" customFormat="1" ht="14.65" customHeight="1" x14ac:dyDescent="0.25">
      <c r="A151" s="19" t="s">
        <v>237</v>
      </c>
      <c r="B151" s="20" t="s">
        <v>238</v>
      </c>
      <c r="C151" s="98"/>
      <c r="D151" s="143"/>
      <c r="E151" s="143"/>
      <c r="F151" s="144"/>
    </row>
    <row r="152" spans="1:7" s="4" customFormat="1" ht="14.65" customHeight="1" x14ac:dyDescent="0.25">
      <c r="A152" s="19"/>
      <c r="B152" s="35" t="s">
        <v>112</v>
      </c>
      <c r="C152" s="138"/>
      <c r="D152" s="139"/>
      <c r="E152" s="139"/>
      <c r="F152" s="140"/>
    </row>
    <row r="153" spans="1:7" s="4" customFormat="1" ht="14.65" customHeight="1" x14ac:dyDescent="0.2">
      <c r="A153" s="22" t="s">
        <v>239</v>
      </c>
      <c r="B153" s="33" t="s">
        <v>57</v>
      </c>
      <c r="C153" s="21" t="s">
        <v>19</v>
      </c>
      <c r="D153" s="21"/>
      <c r="E153" s="21">
        <v>2500</v>
      </c>
      <c r="F153" s="28">
        <f>+D153*E153</f>
        <v>0</v>
      </c>
    </row>
    <row r="154" spans="1:7" s="4" customFormat="1" ht="14.65" customHeight="1" x14ac:dyDescent="0.2">
      <c r="A154" s="22" t="s">
        <v>240</v>
      </c>
      <c r="B154" s="33" t="s">
        <v>241</v>
      </c>
      <c r="C154" s="21" t="s">
        <v>19</v>
      </c>
      <c r="D154" s="21"/>
      <c r="E154" s="21">
        <v>2500</v>
      </c>
      <c r="F154" s="28">
        <f t="shared" ref="F154:F159" si="6">+D154*E154</f>
        <v>0</v>
      </c>
    </row>
    <row r="155" spans="1:7" s="4" customFormat="1" ht="14.65" customHeight="1" x14ac:dyDescent="0.2">
      <c r="A155" s="22" t="s">
        <v>242</v>
      </c>
      <c r="B155" s="33" t="s">
        <v>243</v>
      </c>
      <c r="C155" s="21" t="s">
        <v>19</v>
      </c>
      <c r="D155" s="21"/>
      <c r="E155" s="21">
        <v>3000</v>
      </c>
      <c r="F155" s="28">
        <f t="shared" si="6"/>
        <v>0</v>
      </c>
    </row>
    <row r="156" spans="1:7" s="4" customFormat="1" ht="14.65" customHeight="1" x14ac:dyDescent="0.2">
      <c r="A156" s="22" t="s">
        <v>244</v>
      </c>
      <c r="B156" s="33" t="s">
        <v>245</v>
      </c>
      <c r="C156" s="21" t="s">
        <v>19</v>
      </c>
      <c r="D156" s="21"/>
      <c r="E156" s="21">
        <v>3000</v>
      </c>
      <c r="F156" s="28">
        <f t="shared" si="6"/>
        <v>0</v>
      </c>
    </row>
    <row r="157" spans="1:7" s="4" customFormat="1" ht="14.65" customHeight="1" x14ac:dyDescent="0.2">
      <c r="A157" s="22" t="s">
        <v>246</v>
      </c>
      <c r="B157" s="33" t="s">
        <v>247</v>
      </c>
      <c r="C157" s="21" t="s">
        <v>19</v>
      </c>
      <c r="D157" s="21"/>
      <c r="E157" s="21">
        <v>5000</v>
      </c>
      <c r="F157" s="28">
        <f t="shared" si="6"/>
        <v>0</v>
      </c>
    </row>
    <row r="158" spans="1:7" s="4" customFormat="1" ht="14.65" customHeight="1" x14ac:dyDescent="0.2">
      <c r="A158" s="22" t="s">
        <v>248</v>
      </c>
      <c r="B158" s="33" t="s">
        <v>109</v>
      </c>
      <c r="C158" s="21" t="s">
        <v>60</v>
      </c>
      <c r="D158" s="21"/>
      <c r="E158" s="21">
        <v>0</v>
      </c>
      <c r="F158" s="28">
        <f t="shared" si="6"/>
        <v>0</v>
      </c>
    </row>
    <row r="159" spans="1:7" s="4" customFormat="1" ht="14.65" customHeight="1" x14ac:dyDescent="0.2">
      <c r="A159" s="22" t="s">
        <v>249</v>
      </c>
      <c r="B159" s="33" t="s">
        <v>250</v>
      </c>
      <c r="C159" s="21" t="s">
        <v>19</v>
      </c>
      <c r="D159" s="21"/>
      <c r="E159" s="21">
        <v>1000</v>
      </c>
      <c r="F159" s="28">
        <f t="shared" si="6"/>
        <v>0</v>
      </c>
    </row>
    <row r="160" spans="1:7" s="4" customFormat="1" ht="14.65" customHeight="1" x14ac:dyDescent="0.2">
      <c r="A160" s="22" t="s">
        <v>251</v>
      </c>
      <c r="B160" s="33" t="s">
        <v>252</v>
      </c>
      <c r="C160" s="21" t="s">
        <v>33</v>
      </c>
      <c r="D160" s="21"/>
      <c r="E160" s="21">
        <v>0</v>
      </c>
      <c r="F160" s="28">
        <f>+D160*E160</f>
        <v>0</v>
      </c>
    </row>
    <row r="161" spans="1:6" s="4" customFormat="1" ht="14.65" customHeight="1" x14ac:dyDescent="0.2">
      <c r="A161" s="22" t="s">
        <v>253</v>
      </c>
      <c r="B161" s="50" t="s">
        <v>254</v>
      </c>
      <c r="C161" s="21" t="s">
        <v>19</v>
      </c>
      <c r="D161" s="21"/>
      <c r="E161" s="21">
        <v>1000</v>
      </c>
      <c r="F161" s="28">
        <f>+D161*E161</f>
        <v>0</v>
      </c>
    </row>
    <row r="162" spans="1:6" s="4" customFormat="1" ht="14.65" customHeight="1" x14ac:dyDescent="0.2">
      <c r="A162" s="101"/>
      <c r="B162" s="102"/>
      <c r="C162" s="102"/>
      <c r="D162" s="102"/>
      <c r="E162" s="102"/>
      <c r="F162" s="103"/>
    </row>
    <row r="163" spans="1:6" s="4" customFormat="1" ht="14.65" customHeight="1" x14ac:dyDescent="0.25">
      <c r="A163" s="19" t="s">
        <v>255</v>
      </c>
      <c r="B163" s="20" t="s">
        <v>256</v>
      </c>
      <c r="C163" s="98"/>
      <c r="D163" s="99"/>
      <c r="E163" s="99"/>
      <c r="F163" s="100"/>
    </row>
    <row r="164" spans="1:6" s="4" customFormat="1" ht="14.65" customHeight="1" x14ac:dyDescent="0.25">
      <c r="A164" s="19"/>
      <c r="B164" s="35" t="s">
        <v>112</v>
      </c>
      <c r="C164" s="138"/>
      <c r="D164" s="141"/>
      <c r="E164" s="141"/>
      <c r="F164" s="142"/>
    </row>
    <row r="165" spans="1:6" s="4" customFormat="1" ht="14.65" customHeight="1" x14ac:dyDescent="0.2">
      <c r="A165" s="22" t="s">
        <v>257</v>
      </c>
      <c r="B165" s="33" t="s">
        <v>57</v>
      </c>
      <c r="C165" s="21" t="s">
        <v>19</v>
      </c>
      <c r="D165" s="21"/>
      <c r="E165" s="21">
        <v>3500</v>
      </c>
      <c r="F165" s="28">
        <f t="shared" ref="F165:F173" si="7">+D165*E165</f>
        <v>0</v>
      </c>
    </row>
    <row r="166" spans="1:6" s="4" customFormat="1" ht="14.65" customHeight="1" x14ac:dyDescent="0.2">
      <c r="A166" s="22" t="s">
        <v>258</v>
      </c>
      <c r="B166" s="33" t="s">
        <v>241</v>
      </c>
      <c r="C166" s="21" t="s">
        <v>19</v>
      </c>
      <c r="D166" s="21"/>
      <c r="E166" s="21">
        <v>2500</v>
      </c>
      <c r="F166" s="28">
        <f t="shared" si="7"/>
        <v>0</v>
      </c>
    </row>
    <row r="167" spans="1:6" s="4" customFormat="1" ht="14.65" customHeight="1" x14ac:dyDescent="0.2">
      <c r="A167" s="22" t="s">
        <v>259</v>
      </c>
      <c r="B167" s="33" t="s">
        <v>243</v>
      </c>
      <c r="C167" s="21" t="s">
        <v>19</v>
      </c>
      <c r="D167" s="21"/>
      <c r="E167" s="21">
        <v>3000</v>
      </c>
      <c r="F167" s="28">
        <f t="shared" si="7"/>
        <v>0</v>
      </c>
    </row>
    <row r="168" spans="1:6" s="4" customFormat="1" ht="14.65" customHeight="1" x14ac:dyDescent="0.2">
      <c r="A168" s="22" t="s">
        <v>260</v>
      </c>
      <c r="B168" s="33" t="s">
        <v>245</v>
      </c>
      <c r="C168" s="21" t="s">
        <v>19</v>
      </c>
      <c r="D168" s="21"/>
      <c r="E168" s="21">
        <v>6000</v>
      </c>
      <c r="F168" s="28">
        <f t="shared" si="7"/>
        <v>0</v>
      </c>
    </row>
    <row r="169" spans="1:6" s="4" customFormat="1" ht="14.65" customHeight="1" x14ac:dyDescent="0.2">
      <c r="A169" s="22" t="s">
        <v>261</v>
      </c>
      <c r="B169" s="33" t="s">
        <v>247</v>
      </c>
      <c r="C169" s="21" t="s">
        <v>19</v>
      </c>
      <c r="D169" s="21"/>
      <c r="E169" s="21">
        <v>6500</v>
      </c>
      <c r="F169" s="28">
        <f t="shared" si="7"/>
        <v>0</v>
      </c>
    </row>
    <row r="170" spans="1:6" s="4" customFormat="1" ht="14.65" customHeight="1" x14ac:dyDescent="0.2">
      <c r="A170" s="22" t="s">
        <v>262</v>
      </c>
      <c r="B170" s="33" t="s">
        <v>109</v>
      </c>
      <c r="C170" s="21" t="s">
        <v>60</v>
      </c>
      <c r="D170" s="21"/>
      <c r="E170" s="21">
        <v>500</v>
      </c>
      <c r="F170" s="28">
        <f t="shared" si="7"/>
        <v>0</v>
      </c>
    </row>
    <row r="171" spans="1:6" s="4" customFormat="1" ht="14.65" customHeight="1" x14ac:dyDescent="0.2">
      <c r="A171" s="22" t="s">
        <v>263</v>
      </c>
      <c r="B171" s="33" t="s">
        <v>250</v>
      </c>
      <c r="C171" s="21" t="s">
        <v>19</v>
      </c>
      <c r="D171" s="21"/>
      <c r="E171" s="21">
        <v>1000</v>
      </c>
      <c r="F171" s="28">
        <f t="shared" si="7"/>
        <v>0</v>
      </c>
    </row>
    <row r="172" spans="1:6" s="4" customFormat="1" ht="14.65" customHeight="1" x14ac:dyDescent="0.2">
      <c r="A172" s="22" t="s">
        <v>264</v>
      </c>
      <c r="B172" s="33" t="s">
        <v>252</v>
      </c>
      <c r="C172" s="21" t="s">
        <v>33</v>
      </c>
      <c r="D172" s="21"/>
      <c r="E172" s="21">
        <v>2000</v>
      </c>
      <c r="F172" s="28">
        <f t="shared" si="7"/>
        <v>0</v>
      </c>
    </row>
    <row r="173" spans="1:6" s="4" customFormat="1" ht="14.65" hidden="1" customHeight="1" x14ac:dyDescent="0.2">
      <c r="A173" s="22" t="s">
        <v>265</v>
      </c>
      <c r="B173" s="33" t="s">
        <v>266</v>
      </c>
      <c r="C173" s="21" t="s">
        <v>19</v>
      </c>
      <c r="D173" s="21"/>
      <c r="E173" s="21"/>
      <c r="F173" s="28">
        <f t="shared" si="7"/>
        <v>0</v>
      </c>
    </row>
    <row r="174" spans="1:6" s="4" customFormat="1" ht="14.65" hidden="1" customHeight="1" x14ac:dyDescent="0.25">
      <c r="A174" s="19" t="s">
        <v>267</v>
      </c>
      <c r="B174" s="20" t="s">
        <v>268</v>
      </c>
      <c r="C174" s="98"/>
      <c r="D174" s="99"/>
      <c r="E174" s="99"/>
      <c r="F174" s="100"/>
    </row>
    <row r="175" spans="1:6" s="4" customFormat="1" ht="14.65" hidden="1" customHeight="1" x14ac:dyDescent="0.25">
      <c r="A175" s="19"/>
      <c r="B175" s="35" t="s">
        <v>269</v>
      </c>
      <c r="C175" s="138"/>
      <c r="D175" s="141"/>
      <c r="E175" s="141"/>
      <c r="F175" s="142"/>
    </row>
    <row r="176" spans="1:6" s="4" customFormat="1" ht="14.65" hidden="1" customHeight="1" x14ac:dyDescent="0.2">
      <c r="A176" s="22" t="s">
        <v>270</v>
      </c>
      <c r="B176" s="33" t="s">
        <v>157</v>
      </c>
      <c r="C176" s="21" t="s">
        <v>19</v>
      </c>
      <c r="D176" s="21"/>
      <c r="E176" s="21">
        <v>1500</v>
      </c>
      <c r="F176" s="28">
        <f t="shared" ref="F176:F181" si="8">+D176*E176</f>
        <v>0</v>
      </c>
    </row>
    <row r="177" spans="1:6" s="4" customFormat="1" ht="14.65" hidden="1" customHeight="1" x14ac:dyDescent="0.2">
      <c r="A177" s="22" t="s">
        <v>271</v>
      </c>
      <c r="B177" s="33" t="s">
        <v>241</v>
      </c>
      <c r="C177" s="21" t="s">
        <v>19</v>
      </c>
      <c r="D177" s="21"/>
      <c r="E177" s="21">
        <v>1550</v>
      </c>
      <c r="F177" s="28">
        <f t="shared" si="8"/>
        <v>0</v>
      </c>
    </row>
    <row r="178" spans="1:6" s="4" customFormat="1" ht="14.65" hidden="1" customHeight="1" x14ac:dyDescent="0.2">
      <c r="A178" s="22" t="s">
        <v>272</v>
      </c>
      <c r="B178" s="33" t="s">
        <v>243</v>
      </c>
      <c r="C178" s="21" t="s">
        <v>19</v>
      </c>
      <c r="D178" s="21"/>
      <c r="E178" s="21">
        <v>1900</v>
      </c>
      <c r="F178" s="28">
        <f t="shared" si="8"/>
        <v>0</v>
      </c>
    </row>
    <row r="179" spans="1:6" s="4" customFormat="1" ht="14.65" hidden="1" customHeight="1" x14ac:dyDescent="0.2">
      <c r="A179" s="22" t="s">
        <v>273</v>
      </c>
      <c r="B179" s="33" t="s">
        <v>109</v>
      </c>
      <c r="C179" s="21" t="s">
        <v>60</v>
      </c>
      <c r="D179" s="21"/>
      <c r="E179" s="21">
        <v>170</v>
      </c>
      <c r="F179" s="28">
        <f t="shared" si="8"/>
        <v>0</v>
      </c>
    </row>
    <row r="180" spans="1:6" s="4" customFormat="1" ht="7.5" hidden="1" customHeight="1" x14ac:dyDescent="0.2">
      <c r="A180" s="22" t="s">
        <v>274</v>
      </c>
      <c r="B180" s="33" t="s">
        <v>235</v>
      </c>
      <c r="C180" s="21" t="s">
        <v>19</v>
      </c>
      <c r="D180" s="21"/>
      <c r="E180" s="21">
        <v>1000</v>
      </c>
      <c r="F180" s="28">
        <f t="shared" si="8"/>
        <v>0</v>
      </c>
    </row>
    <row r="181" spans="1:6" s="4" customFormat="1" ht="14.65" hidden="1" customHeight="1" x14ac:dyDescent="0.2">
      <c r="A181" s="22" t="s">
        <v>275</v>
      </c>
      <c r="B181" s="33" t="s">
        <v>252</v>
      </c>
      <c r="C181" s="21" t="s">
        <v>33</v>
      </c>
      <c r="D181" s="21"/>
      <c r="E181" s="21">
        <v>2500</v>
      </c>
      <c r="F181" s="28">
        <f t="shared" si="8"/>
        <v>0</v>
      </c>
    </row>
    <row r="182" spans="1:6" s="4" customFormat="1" ht="14.65" hidden="1" customHeight="1" x14ac:dyDescent="0.2">
      <c r="A182" s="101"/>
      <c r="B182" s="102"/>
      <c r="C182" s="102"/>
      <c r="D182" s="102"/>
      <c r="E182" s="102"/>
      <c r="F182" s="103"/>
    </row>
    <row r="183" spans="1:6" s="4" customFormat="1" ht="14.65" hidden="1" customHeight="1" x14ac:dyDescent="0.25">
      <c r="A183" s="19" t="s">
        <v>276</v>
      </c>
      <c r="B183" s="20" t="s">
        <v>277</v>
      </c>
      <c r="C183" s="98"/>
      <c r="D183" s="99"/>
      <c r="E183" s="99"/>
      <c r="F183" s="100"/>
    </row>
    <row r="184" spans="1:6" s="4" customFormat="1" ht="14.65" hidden="1" customHeight="1" x14ac:dyDescent="0.2">
      <c r="A184" s="22" t="s">
        <v>278</v>
      </c>
      <c r="B184" s="33" t="s">
        <v>157</v>
      </c>
      <c r="C184" s="21" t="s">
        <v>19</v>
      </c>
      <c r="D184" s="21"/>
      <c r="E184" s="21"/>
      <c r="F184" s="28">
        <f t="shared" ref="F184:F191" si="9">+D184*E184</f>
        <v>0</v>
      </c>
    </row>
    <row r="185" spans="1:6" s="4" customFormat="1" ht="14.65" hidden="1" customHeight="1" x14ac:dyDescent="0.2">
      <c r="A185" s="22" t="s">
        <v>279</v>
      </c>
      <c r="B185" s="33" t="s">
        <v>280</v>
      </c>
      <c r="C185" s="21" t="s">
        <v>60</v>
      </c>
      <c r="D185" s="21"/>
      <c r="E185" s="21"/>
      <c r="F185" s="28">
        <f t="shared" si="9"/>
        <v>0</v>
      </c>
    </row>
    <row r="186" spans="1:6" s="4" customFormat="1" ht="14.65" hidden="1" customHeight="1" x14ac:dyDescent="0.2">
      <c r="A186" s="22" t="s">
        <v>281</v>
      </c>
      <c r="B186" s="33" t="s">
        <v>277</v>
      </c>
      <c r="C186" s="21" t="s">
        <v>60</v>
      </c>
      <c r="D186" s="21"/>
      <c r="E186" s="21"/>
      <c r="F186" s="28">
        <f t="shared" si="9"/>
        <v>0</v>
      </c>
    </row>
    <row r="187" spans="1:6" s="4" customFormat="1" ht="14.65" hidden="1" customHeight="1" x14ac:dyDescent="0.2">
      <c r="A187" s="22" t="s">
        <v>282</v>
      </c>
      <c r="B187" s="33" t="s">
        <v>283</v>
      </c>
      <c r="C187" s="21" t="s">
        <v>19</v>
      </c>
      <c r="D187" s="21"/>
      <c r="E187" s="21"/>
      <c r="F187" s="28">
        <f t="shared" si="9"/>
        <v>0</v>
      </c>
    </row>
    <row r="188" spans="1:6" s="4" customFormat="1" ht="14.65" hidden="1" customHeight="1" x14ac:dyDescent="0.2">
      <c r="A188" s="22" t="s">
        <v>284</v>
      </c>
      <c r="B188" s="31" t="s">
        <v>285</v>
      </c>
      <c r="C188" s="21" t="s">
        <v>19</v>
      </c>
      <c r="D188" s="21"/>
      <c r="E188" s="21"/>
      <c r="F188" s="28">
        <f t="shared" si="9"/>
        <v>0</v>
      </c>
    </row>
    <row r="189" spans="1:6" s="4" customFormat="1" ht="14.65" hidden="1" customHeight="1" x14ac:dyDescent="0.2">
      <c r="A189" s="22" t="s">
        <v>286</v>
      </c>
      <c r="B189" s="31" t="s">
        <v>287</v>
      </c>
      <c r="C189" s="21" t="s">
        <v>60</v>
      </c>
      <c r="D189" s="21"/>
      <c r="E189" s="21"/>
      <c r="F189" s="28">
        <f t="shared" si="9"/>
        <v>0</v>
      </c>
    </row>
    <row r="190" spans="1:6" s="4" customFormat="1" ht="14.65" hidden="1" customHeight="1" x14ac:dyDescent="0.2">
      <c r="A190" s="22" t="s">
        <v>288</v>
      </c>
      <c r="B190" s="31" t="s">
        <v>289</v>
      </c>
      <c r="C190" s="21" t="s">
        <v>19</v>
      </c>
      <c r="D190" s="21"/>
      <c r="E190" s="21"/>
      <c r="F190" s="28">
        <f t="shared" si="9"/>
        <v>0</v>
      </c>
    </row>
    <row r="191" spans="1:6" s="4" customFormat="1" ht="14.65" hidden="1" customHeight="1" x14ac:dyDescent="0.2">
      <c r="A191" s="22" t="s">
        <v>290</v>
      </c>
      <c r="B191" s="31" t="s">
        <v>291</v>
      </c>
      <c r="C191" s="21" t="s">
        <v>60</v>
      </c>
      <c r="D191" s="21"/>
      <c r="E191" s="21"/>
      <c r="F191" s="28">
        <f t="shared" si="9"/>
        <v>0</v>
      </c>
    </row>
    <row r="192" spans="1:6" s="4" customFormat="1" ht="0.4" hidden="1" customHeight="1" x14ac:dyDescent="0.2">
      <c r="A192" s="101"/>
      <c r="B192" s="102"/>
      <c r="C192" s="102"/>
      <c r="D192" s="102"/>
      <c r="E192" s="102"/>
      <c r="F192" s="103"/>
    </row>
    <row r="193" spans="1:6" s="4" customFormat="1" ht="14.65" hidden="1" customHeight="1" x14ac:dyDescent="0.25">
      <c r="A193" s="36" t="s">
        <v>292</v>
      </c>
      <c r="B193" s="20" t="s">
        <v>293</v>
      </c>
      <c r="C193" s="98"/>
      <c r="D193" s="99"/>
      <c r="E193" s="99"/>
      <c r="F193" s="100"/>
    </row>
    <row r="194" spans="1:6" s="4" customFormat="1" ht="14.65" hidden="1" customHeight="1" x14ac:dyDescent="0.25">
      <c r="A194" s="19"/>
      <c r="B194" s="35" t="s">
        <v>269</v>
      </c>
      <c r="C194" s="138"/>
      <c r="D194" s="141"/>
      <c r="E194" s="141"/>
      <c r="F194" s="142"/>
    </row>
    <row r="195" spans="1:6" s="4" customFormat="1" ht="14.65" hidden="1" customHeight="1" x14ac:dyDescent="0.2">
      <c r="A195" s="22" t="s">
        <v>294</v>
      </c>
      <c r="B195" s="31" t="s">
        <v>295</v>
      </c>
      <c r="C195" s="21" t="s">
        <v>16</v>
      </c>
      <c r="D195" s="45"/>
      <c r="E195" s="46"/>
      <c r="F195" s="28">
        <f t="shared" ref="F195:F206" si="10">+D195*E195</f>
        <v>0</v>
      </c>
    </row>
    <row r="196" spans="1:6" s="4" customFormat="1" ht="14.65" hidden="1" customHeight="1" x14ac:dyDescent="0.2">
      <c r="A196" s="22" t="s">
        <v>296</v>
      </c>
      <c r="B196" s="31" t="s">
        <v>297</v>
      </c>
      <c r="C196" s="21" t="s">
        <v>19</v>
      </c>
      <c r="D196" s="21"/>
      <c r="E196" s="21"/>
      <c r="F196" s="28">
        <f t="shared" si="10"/>
        <v>0</v>
      </c>
    </row>
    <row r="197" spans="1:6" s="4" customFormat="1" ht="14.65" hidden="1" customHeight="1" x14ac:dyDescent="0.2">
      <c r="A197" s="22" t="s">
        <v>298</v>
      </c>
      <c r="B197" s="31" t="s">
        <v>299</v>
      </c>
      <c r="C197" s="21" t="s">
        <v>60</v>
      </c>
      <c r="D197" s="21"/>
      <c r="E197" s="21"/>
      <c r="F197" s="28">
        <f t="shared" si="10"/>
        <v>0</v>
      </c>
    </row>
    <row r="198" spans="1:6" s="4" customFormat="1" ht="14.65" hidden="1" customHeight="1" x14ac:dyDescent="0.2">
      <c r="A198" s="22" t="s">
        <v>300</v>
      </c>
      <c r="B198" s="31" t="s">
        <v>301</v>
      </c>
      <c r="C198" s="21" t="s">
        <v>60</v>
      </c>
      <c r="D198" s="21"/>
      <c r="E198" s="21"/>
      <c r="F198" s="28">
        <f t="shared" si="10"/>
        <v>0</v>
      </c>
    </row>
    <row r="199" spans="1:6" s="4" customFormat="1" ht="14.65" hidden="1" customHeight="1" x14ac:dyDescent="0.2">
      <c r="A199" s="22" t="s">
        <v>302</v>
      </c>
      <c r="B199" s="31" t="s">
        <v>303</v>
      </c>
      <c r="C199" s="37" t="s">
        <v>304</v>
      </c>
      <c r="D199" s="21"/>
      <c r="E199" s="21"/>
      <c r="F199" s="28">
        <f t="shared" si="10"/>
        <v>0</v>
      </c>
    </row>
    <row r="200" spans="1:6" s="4" customFormat="1" ht="14.65" hidden="1" customHeight="1" x14ac:dyDescent="0.2">
      <c r="A200" s="22" t="s">
        <v>305</v>
      </c>
      <c r="B200" s="31" t="s">
        <v>306</v>
      </c>
      <c r="C200" s="21" t="s">
        <v>19</v>
      </c>
      <c r="D200" s="21"/>
      <c r="E200" s="21"/>
      <c r="F200" s="28">
        <f t="shared" si="10"/>
        <v>0</v>
      </c>
    </row>
    <row r="201" spans="1:6" s="4" customFormat="1" ht="14.65" hidden="1" customHeight="1" x14ac:dyDescent="0.2">
      <c r="A201" s="22" t="s">
        <v>307</v>
      </c>
      <c r="B201" s="31" t="s">
        <v>308</v>
      </c>
      <c r="C201" s="21" t="s">
        <v>19</v>
      </c>
      <c r="D201" s="21"/>
      <c r="E201" s="21"/>
      <c r="F201" s="28">
        <f t="shared" si="10"/>
        <v>0</v>
      </c>
    </row>
    <row r="202" spans="1:6" s="4" customFormat="1" ht="14.65" hidden="1" customHeight="1" x14ac:dyDescent="0.2">
      <c r="A202" s="22" t="s">
        <v>309</v>
      </c>
      <c r="B202" s="31" t="s">
        <v>310</v>
      </c>
      <c r="C202" s="21" t="s">
        <v>19</v>
      </c>
      <c r="D202" s="21"/>
      <c r="E202" s="21"/>
      <c r="F202" s="28">
        <f t="shared" si="10"/>
        <v>0</v>
      </c>
    </row>
    <row r="203" spans="1:6" s="4" customFormat="1" ht="14.65" hidden="1" customHeight="1" x14ac:dyDescent="0.2">
      <c r="A203" s="22" t="s">
        <v>311</v>
      </c>
      <c r="B203" s="31" t="s">
        <v>312</v>
      </c>
      <c r="C203" s="21" t="s">
        <v>19</v>
      </c>
      <c r="D203" s="21"/>
      <c r="E203" s="21"/>
      <c r="F203" s="28">
        <f t="shared" si="10"/>
        <v>0</v>
      </c>
    </row>
    <row r="204" spans="1:6" s="4" customFormat="1" ht="14.65" hidden="1" customHeight="1" x14ac:dyDescent="0.2">
      <c r="A204" s="22" t="s">
        <v>313</v>
      </c>
      <c r="B204" s="31" t="s">
        <v>314</v>
      </c>
      <c r="C204" s="21" t="s">
        <v>19</v>
      </c>
      <c r="D204" s="21"/>
      <c r="E204" s="21"/>
      <c r="F204" s="28">
        <f t="shared" si="10"/>
        <v>0</v>
      </c>
    </row>
    <row r="205" spans="1:6" s="4" customFormat="1" ht="14.65" hidden="1" customHeight="1" x14ac:dyDescent="0.2">
      <c r="A205" s="22" t="s">
        <v>315</v>
      </c>
      <c r="B205" s="31" t="s">
        <v>316</v>
      </c>
      <c r="C205" s="21" t="s">
        <v>16</v>
      </c>
      <c r="D205" s="45"/>
      <c r="E205" s="46"/>
      <c r="F205" s="28">
        <f t="shared" si="10"/>
        <v>0</v>
      </c>
    </row>
    <row r="206" spans="1:6" s="4" customFormat="1" ht="14.65" customHeight="1" x14ac:dyDescent="0.2">
      <c r="A206" s="22" t="s">
        <v>253</v>
      </c>
      <c r="B206" s="50" t="s">
        <v>317</v>
      </c>
      <c r="C206" s="21" t="s">
        <v>19</v>
      </c>
      <c r="D206" s="28"/>
      <c r="E206" s="28">
        <v>1600</v>
      </c>
      <c r="F206" s="28">
        <f t="shared" si="10"/>
        <v>0</v>
      </c>
    </row>
    <row r="207" spans="1:6" s="4" customFormat="1" ht="14.65" customHeight="1" x14ac:dyDescent="0.2">
      <c r="A207" s="101"/>
      <c r="B207" s="102"/>
      <c r="C207" s="102"/>
      <c r="D207" s="102"/>
      <c r="E207" s="102"/>
      <c r="F207" s="103"/>
    </row>
    <row r="208" spans="1:6" s="9" customFormat="1" ht="14.65" customHeight="1" x14ac:dyDescent="0.25">
      <c r="A208" s="104" t="s">
        <v>318</v>
      </c>
      <c r="B208" s="105"/>
      <c r="C208" s="105"/>
      <c r="D208" s="105"/>
      <c r="E208" s="106"/>
      <c r="F208" s="24">
        <f>SUM(F153:F205)</f>
        <v>0</v>
      </c>
    </row>
    <row r="209" spans="1:6" s="4" customFormat="1" ht="14.65" customHeight="1" x14ac:dyDescent="0.2">
      <c r="A209" s="101"/>
      <c r="B209" s="102"/>
      <c r="C209" s="102"/>
      <c r="D209" s="102"/>
      <c r="E209" s="102"/>
      <c r="F209" s="103"/>
    </row>
    <row r="210" spans="1:6" s="4" customFormat="1" ht="14.65" customHeight="1" x14ac:dyDescent="0.25">
      <c r="A210" s="32" t="s">
        <v>319</v>
      </c>
      <c r="B210" s="113" t="s">
        <v>320</v>
      </c>
      <c r="C210" s="114"/>
      <c r="D210" s="114"/>
      <c r="E210" s="114"/>
      <c r="F210" s="115"/>
    </row>
    <row r="211" spans="1:6" s="4" customFormat="1" ht="14.65" customHeight="1" x14ac:dyDescent="0.25">
      <c r="A211" s="19" t="s">
        <v>321</v>
      </c>
      <c r="B211" s="20" t="s">
        <v>322</v>
      </c>
      <c r="C211" s="98"/>
      <c r="D211" s="99"/>
      <c r="E211" s="99"/>
      <c r="F211" s="100"/>
    </row>
    <row r="212" spans="1:6" s="4" customFormat="1" ht="14.65" customHeight="1" x14ac:dyDescent="0.2">
      <c r="A212" s="71" t="s">
        <v>323</v>
      </c>
      <c r="B212" s="70" t="s">
        <v>92</v>
      </c>
      <c r="C212" s="21" t="s">
        <v>19</v>
      </c>
      <c r="D212" s="21"/>
      <c r="E212" s="21">
        <v>100</v>
      </c>
      <c r="F212" s="28">
        <f>+D212*E212</f>
        <v>0</v>
      </c>
    </row>
    <row r="213" spans="1:6" s="4" customFormat="1" ht="14.65" customHeight="1" x14ac:dyDescent="0.2">
      <c r="A213" s="71" t="s">
        <v>324</v>
      </c>
      <c r="B213" s="70" t="s">
        <v>325</v>
      </c>
      <c r="C213" s="21" t="s">
        <v>60</v>
      </c>
      <c r="D213" s="21"/>
      <c r="E213" s="21">
        <v>500</v>
      </c>
      <c r="F213" s="28">
        <f>+D213*E213</f>
        <v>0</v>
      </c>
    </row>
    <row r="214" spans="1:6" s="4" customFormat="1" ht="14.65" customHeight="1" x14ac:dyDescent="0.2">
      <c r="A214" s="158"/>
      <c r="B214" s="159"/>
      <c r="C214" s="159"/>
      <c r="D214" s="159"/>
      <c r="E214" s="159"/>
      <c r="F214" s="160"/>
    </row>
    <row r="215" spans="1:6" s="4" customFormat="1" ht="14.65" customHeight="1" x14ac:dyDescent="0.25">
      <c r="A215" s="72" t="s">
        <v>326</v>
      </c>
      <c r="B215" s="73" t="s">
        <v>327</v>
      </c>
      <c r="C215" s="161"/>
      <c r="D215" s="162"/>
      <c r="E215" s="162"/>
      <c r="F215" s="163"/>
    </row>
    <row r="216" spans="1:6" s="4" customFormat="1" ht="14.65" customHeight="1" x14ac:dyDescent="0.2">
      <c r="A216" s="71" t="s">
        <v>328</v>
      </c>
      <c r="B216" s="70" t="s">
        <v>329</v>
      </c>
      <c r="C216" s="68" t="s">
        <v>16</v>
      </c>
      <c r="D216" s="45"/>
      <c r="E216" s="45">
        <v>10000</v>
      </c>
      <c r="F216" s="67"/>
    </row>
    <row r="217" spans="1:6" s="4" customFormat="1" ht="14.65" customHeight="1" x14ac:dyDescent="0.2">
      <c r="A217" s="71" t="s">
        <v>330</v>
      </c>
      <c r="B217" s="70" t="s">
        <v>114</v>
      </c>
      <c r="C217" s="68" t="s">
        <v>19</v>
      </c>
      <c r="D217" s="68"/>
      <c r="E217" s="68">
        <v>5200</v>
      </c>
      <c r="F217" s="67">
        <f>+D217*E217</f>
        <v>0</v>
      </c>
    </row>
    <row r="218" spans="1:6" s="4" customFormat="1" ht="14.65" customHeight="1" x14ac:dyDescent="0.2">
      <c r="A218" s="71" t="s">
        <v>331</v>
      </c>
      <c r="B218" s="70" t="s">
        <v>332</v>
      </c>
      <c r="C218" s="68" t="s">
        <v>60</v>
      </c>
      <c r="D218" s="68"/>
      <c r="E218" s="68">
        <v>1500</v>
      </c>
      <c r="F218" s="67">
        <f>+D218*E218</f>
        <v>0</v>
      </c>
    </row>
    <row r="219" spans="1:6" s="4" customFormat="1" ht="14.65" customHeight="1" x14ac:dyDescent="0.2">
      <c r="A219" s="71" t="s">
        <v>333</v>
      </c>
      <c r="B219" s="70" t="s">
        <v>334</v>
      </c>
      <c r="C219" s="68" t="s">
        <v>60</v>
      </c>
      <c r="D219" s="68"/>
      <c r="E219" s="21">
        <v>1800</v>
      </c>
      <c r="F219" s="67">
        <f>+D219*E219</f>
        <v>0</v>
      </c>
    </row>
    <row r="220" spans="1:6" s="4" customFormat="1" ht="14.65" customHeight="1" x14ac:dyDescent="0.2">
      <c r="A220" s="158"/>
      <c r="B220" s="159"/>
      <c r="C220" s="159"/>
      <c r="D220" s="159"/>
      <c r="E220" s="159"/>
      <c r="F220" s="160"/>
    </row>
    <row r="221" spans="1:6" s="4" customFormat="1" ht="14.65" customHeight="1" x14ac:dyDescent="0.25">
      <c r="A221" s="34" t="s">
        <v>335</v>
      </c>
      <c r="B221" s="35" t="s">
        <v>336</v>
      </c>
      <c r="C221" s="98" t="s">
        <v>511</v>
      </c>
      <c r="D221" s="99"/>
      <c r="E221" s="99"/>
      <c r="F221" s="100"/>
    </row>
    <row r="222" spans="1:6" s="4" customFormat="1" ht="14.65" customHeight="1" x14ac:dyDescent="0.2">
      <c r="A222" s="74" t="s">
        <v>337</v>
      </c>
      <c r="B222" s="33" t="s">
        <v>338</v>
      </c>
      <c r="C222" s="21" t="s">
        <v>19</v>
      </c>
      <c r="D222" s="21"/>
      <c r="E222" s="80"/>
      <c r="F222" s="28">
        <f t="shared" ref="F222:F227" si="11">+D222*E222</f>
        <v>0</v>
      </c>
    </row>
    <row r="223" spans="1:6" s="4" customFormat="1" ht="14.65" customHeight="1" x14ac:dyDescent="0.2">
      <c r="A223" s="74" t="s">
        <v>339</v>
      </c>
      <c r="B223" s="33" t="s">
        <v>340</v>
      </c>
      <c r="C223" s="21" t="s">
        <v>60</v>
      </c>
      <c r="D223" s="21"/>
      <c r="E223" s="80"/>
      <c r="F223" s="28">
        <f t="shared" si="11"/>
        <v>0</v>
      </c>
    </row>
    <row r="224" spans="1:6" s="4" customFormat="1" ht="14.65" customHeight="1" x14ac:dyDescent="0.2">
      <c r="A224" s="74" t="s">
        <v>341</v>
      </c>
      <c r="B224" s="33" t="s">
        <v>342</v>
      </c>
      <c r="C224" s="21" t="s">
        <v>60</v>
      </c>
      <c r="D224" s="21"/>
      <c r="E224" s="80"/>
      <c r="F224" s="28">
        <f t="shared" si="11"/>
        <v>0</v>
      </c>
    </row>
    <row r="225" spans="1:7" s="4" customFormat="1" ht="14.65" customHeight="1" x14ac:dyDescent="0.2">
      <c r="A225" s="74" t="s">
        <v>343</v>
      </c>
      <c r="B225" s="33" t="s">
        <v>344</v>
      </c>
      <c r="C225" s="21" t="s">
        <v>60</v>
      </c>
      <c r="D225" s="21"/>
      <c r="E225" s="80"/>
      <c r="F225" s="28">
        <f t="shared" si="11"/>
        <v>0</v>
      </c>
    </row>
    <row r="226" spans="1:7" s="4" customFormat="1" ht="14.65" customHeight="1" x14ac:dyDescent="0.2">
      <c r="A226" s="74" t="s">
        <v>345</v>
      </c>
      <c r="B226" s="33" t="s">
        <v>346</v>
      </c>
      <c r="C226" s="21" t="s">
        <v>60</v>
      </c>
      <c r="D226" s="21"/>
      <c r="E226" s="80"/>
      <c r="F226" s="28">
        <f t="shared" si="11"/>
        <v>0</v>
      </c>
    </row>
    <row r="227" spans="1:7" s="4" customFormat="1" ht="14.65" customHeight="1" x14ac:dyDescent="0.2">
      <c r="A227" s="74" t="s">
        <v>347</v>
      </c>
      <c r="B227" s="33" t="s">
        <v>348</v>
      </c>
      <c r="C227" s="21" t="s">
        <v>60</v>
      </c>
      <c r="D227" s="21"/>
      <c r="E227" s="80"/>
      <c r="F227" s="28">
        <f t="shared" si="11"/>
        <v>0</v>
      </c>
    </row>
    <row r="228" spans="1:7" s="4" customFormat="1" ht="14.65" customHeight="1" x14ac:dyDescent="0.2">
      <c r="A228" s="158"/>
      <c r="B228" s="159"/>
      <c r="C228" s="159"/>
      <c r="D228" s="159"/>
      <c r="E228" s="159"/>
      <c r="F228" s="160"/>
    </row>
    <row r="229" spans="1:7" s="4" customFormat="1" ht="14.65" customHeight="1" x14ac:dyDescent="0.25">
      <c r="A229" s="19" t="s">
        <v>349</v>
      </c>
      <c r="B229" s="20" t="s">
        <v>350</v>
      </c>
      <c r="C229" s="21" t="s">
        <v>19</v>
      </c>
      <c r="D229" s="21"/>
      <c r="E229" s="21">
        <v>7500</v>
      </c>
      <c r="F229" s="28">
        <f>+D229*E229</f>
        <v>0</v>
      </c>
    </row>
    <row r="230" spans="1:7" s="4" customFormat="1" ht="14.65" customHeight="1" x14ac:dyDescent="0.25">
      <c r="A230" s="110"/>
      <c r="B230" s="111"/>
      <c r="C230" s="111"/>
      <c r="D230" s="111"/>
      <c r="E230" s="111"/>
      <c r="F230" s="112"/>
    </row>
    <row r="231" spans="1:7" s="4" customFormat="1" ht="14.65" customHeight="1" x14ac:dyDescent="0.25">
      <c r="A231" s="34" t="s">
        <v>351</v>
      </c>
      <c r="B231" s="70" t="s">
        <v>352</v>
      </c>
      <c r="C231" s="21" t="s">
        <v>353</v>
      </c>
      <c r="D231" s="21"/>
      <c r="E231" s="21">
        <v>500</v>
      </c>
      <c r="F231" s="28">
        <f>SUM(D231*E231)</f>
        <v>0</v>
      </c>
    </row>
    <row r="232" spans="1:7" s="4" customFormat="1" ht="14.65" customHeight="1" x14ac:dyDescent="0.25">
      <c r="A232" s="110"/>
      <c r="B232" s="111"/>
      <c r="C232" s="111"/>
      <c r="D232" s="111"/>
      <c r="E232" s="111"/>
      <c r="F232" s="112"/>
    </row>
    <row r="233" spans="1:7" s="4" customFormat="1" ht="14.65" customHeight="1" x14ac:dyDescent="0.25">
      <c r="A233" s="19" t="s">
        <v>354</v>
      </c>
      <c r="B233" s="55" t="s">
        <v>355</v>
      </c>
      <c r="C233" s="98"/>
      <c r="D233" s="99"/>
      <c r="E233" s="99"/>
      <c r="F233" s="100"/>
    </row>
    <row r="234" spans="1:7" s="4" customFormat="1" ht="14.65" customHeight="1" x14ac:dyDescent="0.2">
      <c r="A234" s="22" t="s">
        <v>356</v>
      </c>
      <c r="B234" s="33" t="s">
        <v>357</v>
      </c>
      <c r="C234" s="21" t="s">
        <v>33</v>
      </c>
      <c r="D234" s="21"/>
      <c r="E234" s="21">
        <v>3000</v>
      </c>
      <c r="F234" s="28">
        <f>+D234*E234</f>
        <v>0</v>
      </c>
    </row>
    <row r="235" spans="1:7" s="4" customFormat="1" ht="14.65" customHeight="1" x14ac:dyDescent="0.2">
      <c r="A235" s="22" t="s">
        <v>358</v>
      </c>
      <c r="B235" s="31" t="s">
        <v>359</v>
      </c>
      <c r="C235" s="21" t="s">
        <v>33</v>
      </c>
      <c r="D235" s="39"/>
      <c r="E235" s="21">
        <v>5000</v>
      </c>
      <c r="F235" s="28">
        <f>+D235*E235</f>
        <v>0</v>
      </c>
    </row>
    <row r="236" spans="1:7" s="4" customFormat="1" ht="14.65" customHeight="1" x14ac:dyDescent="0.2">
      <c r="A236" s="22" t="s">
        <v>360</v>
      </c>
      <c r="B236" s="31" t="s">
        <v>361</v>
      </c>
      <c r="C236" s="21" t="s">
        <v>33</v>
      </c>
      <c r="D236" s="39"/>
      <c r="E236" s="21">
        <v>1000</v>
      </c>
      <c r="F236" s="28">
        <f>+D236*E236</f>
        <v>0</v>
      </c>
    </row>
    <row r="237" spans="1:7" s="4" customFormat="1" ht="14.65" customHeight="1" x14ac:dyDescent="0.2">
      <c r="A237" s="22" t="s">
        <v>362</v>
      </c>
      <c r="B237" s="31" t="s">
        <v>363</v>
      </c>
      <c r="C237" s="21" t="s">
        <v>33</v>
      </c>
      <c r="D237" s="39"/>
      <c r="E237" s="21">
        <v>500</v>
      </c>
      <c r="F237" s="28">
        <f>+D237*E237</f>
        <v>0</v>
      </c>
    </row>
    <row r="238" spans="1:7" s="4" customFormat="1" ht="14.65" customHeight="1" x14ac:dyDescent="0.2">
      <c r="A238" s="22"/>
      <c r="B238" s="31"/>
      <c r="C238" s="21"/>
      <c r="D238" s="39"/>
      <c r="E238" s="39"/>
      <c r="F238" s="28"/>
    </row>
    <row r="239" spans="1:7" s="4" customFormat="1" ht="15" customHeight="1" x14ac:dyDescent="0.25">
      <c r="A239" s="75" t="s">
        <v>364</v>
      </c>
      <c r="B239" s="20" t="s">
        <v>365</v>
      </c>
      <c r="C239" s="28" t="s">
        <v>19</v>
      </c>
      <c r="D239" s="21"/>
      <c r="E239" s="21">
        <v>1240</v>
      </c>
      <c r="F239" s="28">
        <f>+D239*E239</f>
        <v>0</v>
      </c>
      <c r="G239" s="3"/>
    </row>
    <row r="240" spans="1:7" s="4" customFormat="1" ht="14.65" customHeight="1" x14ac:dyDescent="0.25">
      <c r="A240" s="110"/>
      <c r="B240" s="111"/>
      <c r="C240" s="111"/>
      <c r="D240" s="111"/>
      <c r="E240" s="111"/>
      <c r="F240" s="112"/>
    </row>
    <row r="241" spans="1:7" s="4" customFormat="1" ht="14.65" customHeight="1" x14ac:dyDescent="0.25">
      <c r="A241" s="104" t="s">
        <v>366</v>
      </c>
      <c r="B241" s="105"/>
      <c r="C241" s="105"/>
      <c r="D241" s="105"/>
      <c r="E241" s="106"/>
      <c r="F241" s="24">
        <f>SUM(F212:F240)</f>
        <v>0</v>
      </c>
    </row>
    <row r="242" spans="1:7" s="4" customFormat="1" ht="14.65" customHeight="1" thickBot="1" x14ac:dyDescent="0.25">
      <c r="A242" s="89"/>
      <c r="B242" s="90"/>
      <c r="C242" s="90"/>
      <c r="D242" s="90"/>
      <c r="E242" s="90"/>
      <c r="F242" s="91"/>
    </row>
    <row r="243" spans="1:7" s="5" customFormat="1" ht="14.65" customHeight="1" thickTop="1" thickBot="1" x14ac:dyDescent="0.3">
      <c r="A243" s="95" t="s">
        <v>0</v>
      </c>
      <c r="B243" s="116"/>
      <c r="C243" s="116"/>
      <c r="D243" s="116"/>
      <c r="E243" s="117"/>
      <c r="F243" s="25">
        <f>+(F32+F63+F116+F149+F208+F241)</f>
        <v>0</v>
      </c>
    </row>
    <row r="244" spans="1:7" s="5" customFormat="1" ht="14.65" customHeight="1" thickTop="1" x14ac:dyDescent="0.25">
      <c r="A244" s="118"/>
      <c r="B244" s="119"/>
      <c r="C244" s="119"/>
      <c r="D244" s="119"/>
      <c r="E244" s="119"/>
      <c r="F244" s="120"/>
    </row>
    <row r="245" spans="1:7" s="4" customFormat="1" ht="14.65" customHeight="1" x14ac:dyDescent="0.2">
      <c r="A245" s="121" t="s">
        <v>367</v>
      </c>
      <c r="B245" s="122"/>
      <c r="C245" s="122"/>
      <c r="D245" s="122"/>
      <c r="E245" s="122"/>
      <c r="F245" s="123"/>
    </row>
    <row r="246" spans="1:7" s="4" customFormat="1" ht="14.65" customHeight="1" x14ac:dyDescent="0.2">
      <c r="A246" s="124" t="s">
        <v>368</v>
      </c>
      <c r="B246" s="125"/>
      <c r="C246" s="125"/>
      <c r="D246" s="125"/>
      <c r="E246" s="125"/>
      <c r="F246" s="126"/>
    </row>
    <row r="247" spans="1:7" s="4" customFormat="1" ht="14.65" customHeight="1" x14ac:dyDescent="0.25">
      <c r="A247" s="34" t="s">
        <v>369</v>
      </c>
      <c r="B247" s="113" t="s">
        <v>370</v>
      </c>
      <c r="C247" s="114"/>
      <c r="D247" s="114"/>
      <c r="E247" s="114"/>
      <c r="F247" s="115"/>
    </row>
    <row r="248" spans="1:7" s="4" customFormat="1" ht="14.65" customHeight="1" x14ac:dyDescent="0.25">
      <c r="A248" s="10" t="s">
        <v>371</v>
      </c>
      <c r="B248" s="6" t="s">
        <v>372</v>
      </c>
      <c r="C248" s="130"/>
      <c r="D248" s="131"/>
      <c r="E248" s="131"/>
      <c r="F248" s="132"/>
    </row>
    <row r="249" spans="1:7" s="4" customFormat="1" ht="14.65" customHeight="1" x14ac:dyDescent="0.25">
      <c r="A249" s="10"/>
      <c r="B249" s="7" t="s">
        <v>373</v>
      </c>
      <c r="C249" s="127"/>
      <c r="D249" s="128"/>
      <c r="E249" s="128"/>
      <c r="F249" s="129"/>
    </row>
    <row r="250" spans="1:7" s="4" customFormat="1" ht="15" customHeight="1" x14ac:dyDescent="0.2">
      <c r="A250" s="22" t="s">
        <v>374</v>
      </c>
      <c r="B250" s="31" t="s">
        <v>375</v>
      </c>
      <c r="C250" s="21" t="s">
        <v>19</v>
      </c>
      <c r="D250" s="21"/>
      <c r="E250" s="21">
        <v>700</v>
      </c>
      <c r="F250" s="28">
        <f>+D250*E250</f>
        <v>0</v>
      </c>
      <c r="G250" s="3"/>
    </row>
    <row r="251" spans="1:7" s="4" customFormat="1" ht="15" customHeight="1" x14ac:dyDescent="0.2">
      <c r="A251" s="49" t="s">
        <v>376</v>
      </c>
      <c r="B251" s="50" t="s">
        <v>377</v>
      </c>
      <c r="C251" s="51" t="s">
        <v>19</v>
      </c>
      <c r="D251" s="21"/>
      <c r="E251" s="21">
        <v>100</v>
      </c>
      <c r="F251" s="28">
        <f>+D251*E251</f>
        <v>0</v>
      </c>
      <c r="G251" s="52"/>
    </row>
    <row r="252" spans="1:7" s="4" customFormat="1" ht="5.25" customHeight="1" x14ac:dyDescent="0.2">
      <c r="A252" s="101"/>
      <c r="B252" s="102"/>
      <c r="C252" s="102"/>
      <c r="D252" s="102"/>
      <c r="E252" s="102"/>
      <c r="F252" s="103"/>
      <c r="G252" s="3"/>
    </row>
    <row r="253" spans="1:7" s="4" customFormat="1" ht="15" customHeight="1" x14ac:dyDescent="0.25">
      <c r="A253" s="19" t="s">
        <v>378</v>
      </c>
      <c r="B253" s="20" t="s">
        <v>379</v>
      </c>
      <c r="C253" s="21" t="s">
        <v>19</v>
      </c>
      <c r="D253" s="21"/>
      <c r="E253" s="21">
        <v>70</v>
      </c>
      <c r="F253" s="28">
        <f>+D253*E253</f>
        <v>0</v>
      </c>
      <c r="G253" s="3"/>
    </row>
    <row r="254" spans="1:7" s="4" customFormat="1" ht="5.25" customHeight="1" x14ac:dyDescent="0.25">
      <c r="A254" s="110"/>
      <c r="B254" s="111"/>
      <c r="C254" s="111"/>
      <c r="D254" s="111"/>
      <c r="E254" s="111"/>
      <c r="F254" s="112"/>
      <c r="G254" s="3"/>
    </row>
    <row r="255" spans="1:7" s="4" customFormat="1" ht="15" customHeight="1" x14ac:dyDescent="0.25">
      <c r="A255" s="19" t="s">
        <v>380</v>
      </c>
      <c r="B255" s="20" t="s">
        <v>381</v>
      </c>
      <c r="C255" s="21" t="s">
        <v>19</v>
      </c>
      <c r="D255" s="21"/>
      <c r="E255" s="21">
        <v>500</v>
      </c>
      <c r="F255" s="28">
        <f>+D255*E255</f>
        <v>0</v>
      </c>
      <c r="G255" s="3"/>
    </row>
    <row r="256" spans="1:7" s="4" customFormat="1" ht="5.25" customHeight="1" x14ac:dyDescent="0.25">
      <c r="A256" s="110"/>
      <c r="B256" s="111"/>
      <c r="C256" s="111"/>
      <c r="D256" s="111"/>
      <c r="E256" s="111"/>
      <c r="F256" s="112"/>
      <c r="G256" s="3"/>
    </row>
    <row r="257" spans="1:7" s="4" customFormat="1" ht="15" customHeight="1" x14ac:dyDescent="0.25">
      <c r="A257" s="19" t="s">
        <v>382</v>
      </c>
      <c r="B257" s="20" t="s">
        <v>383</v>
      </c>
      <c r="C257" s="21" t="s">
        <v>19</v>
      </c>
      <c r="D257" s="21"/>
      <c r="E257" s="21">
        <v>720</v>
      </c>
      <c r="F257" s="28">
        <f>+D257*E257</f>
        <v>0</v>
      </c>
      <c r="G257" s="3"/>
    </row>
    <row r="258" spans="1:7" s="4" customFormat="1" ht="5.25" customHeight="1" x14ac:dyDescent="0.25">
      <c r="A258" s="110"/>
      <c r="B258" s="111"/>
      <c r="C258" s="111"/>
      <c r="D258" s="111"/>
      <c r="E258" s="111"/>
      <c r="F258" s="112"/>
      <c r="G258" s="3"/>
    </row>
    <row r="259" spans="1:7" s="4" customFormat="1" ht="15" customHeight="1" x14ac:dyDescent="0.25">
      <c r="A259" s="19" t="s">
        <v>384</v>
      </c>
      <c r="B259" s="20" t="s">
        <v>385</v>
      </c>
      <c r="C259" s="21" t="s">
        <v>19</v>
      </c>
      <c r="D259" s="21"/>
      <c r="E259" s="21">
        <v>1200</v>
      </c>
      <c r="F259" s="28">
        <f>+D259*E259</f>
        <v>0</v>
      </c>
      <c r="G259" s="3"/>
    </row>
    <row r="260" spans="1:7" s="4" customFormat="1" ht="5.25" customHeight="1" x14ac:dyDescent="0.2">
      <c r="A260" s="101"/>
      <c r="B260" s="102"/>
      <c r="C260" s="102"/>
      <c r="D260" s="102"/>
      <c r="E260" s="102"/>
      <c r="F260" s="103"/>
      <c r="G260" s="3"/>
    </row>
    <row r="261" spans="1:7" s="4" customFormat="1" ht="15" customHeight="1" x14ac:dyDescent="0.25">
      <c r="A261" s="19" t="s">
        <v>386</v>
      </c>
      <c r="B261" s="20" t="s">
        <v>387</v>
      </c>
      <c r="C261" s="98"/>
      <c r="D261" s="99"/>
      <c r="E261" s="99"/>
      <c r="F261" s="100"/>
      <c r="G261" s="3"/>
    </row>
    <row r="262" spans="1:7" s="4" customFormat="1" ht="15" customHeight="1" x14ac:dyDescent="0.2">
      <c r="A262" s="22" t="s">
        <v>388</v>
      </c>
      <c r="B262" s="31" t="s">
        <v>389</v>
      </c>
      <c r="C262" s="21" t="s">
        <v>19</v>
      </c>
      <c r="D262" s="21"/>
      <c r="E262" s="21">
        <v>1200</v>
      </c>
      <c r="F262" s="28">
        <f>+D262*E262</f>
        <v>0</v>
      </c>
      <c r="G262" s="3"/>
    </row>
    <row r="263" spans="1:7" s="4" customFormat="1" ht="15" customHeight="1" x14ac:dyDescent="0.2">
      <c r="A263" s="22" t="s">
        <v>390</v>
      </c>
      <c r="B263" s="31" t="s">
        <v>391</v>
      </c>
      <c r="C263" s="21" t="s">
        <v>19</v>
      </c>
      <c r="D263" s="21"/>
      <c r="E263" s="21">
        <v>2500</v>
      </c>
      <c r="F263" s="28">
        <f>+D263*E263</f>
        <v>0</v>
      </c>
      <c r="G263" s="3"/>
    </row>
    <row r="264" spans="1:7" s="4" customFormat="1" ht="15" customHeight="1" x14ac:dyDescent="0.2">
      <c r="A264" s="22" t="s">
        <v>392</v>
      </c>
      <c r="B264" s="31" t="s">
        <v>393</v>
      </c>
      <c r="C264" s="21" t="s">
        <v>19</v>
      </c>
      <c r="D264" s="21"/>
      <c r="E264" s="21">
        <v>2000</v>
      </c>
      <c r="F264" s="28">
        <f>+D264*E264</f>
        <v>0</v>
      </c>
      <c r="G264" s="3"/>
    </row>
    <row r="265" spans="1:7" s="4" customFormat="1" ht="15" customHeight="1" x14ac:dyDescent="0.2">
      <c r="A265" s="22" t="s">
        <v>394</v>
      </c>
      <c r="B265" s="31" t="s">
        <v>395</v>
      </c>
      <c r="C265" s="21" t="s">
        <v>19</v>
      </c>
      <c r="D265" s="21"/>
      <c r="E265" s="21">
        <v>3200</v>
      </c>
      <c r="F265" s="28">
        <f>+D265*E265</f>
        <v>0</v>
      </c>
      <c r="G265" s="3"/>
    </row>
    <row r="266" spans="1:7" s="4" customFormat="1" ht="5.25" customHeight="1" x14ac:dyDescent="0.2">
      <c r="A266" s="101"/>
      <c r="B266" s="102"/>
      <c r="C266" s="102"/>
      <c r="D266" s="102"/>
      <c r="E266" s="102"/>
      <c r="F266" s="103"/>
      <c r="G266" s="3"/>
    </row>
    <row r="267" spans="1:7" s="4" customFormat="1" ht="15" customHeight="1" x14ac:dyDescent="0.25">
      <c r="A267" s="19" t="s">
        <v>396</v>
      </c>
      <c r="B267" s="20" t="s">
        <v>397</v>
      </c>
      <c r="C267" s="21" t="s">
        <v>19</v>
      </c>
      <c r="D267" s="21"/>
      <c r="E267" s="21">
        <v>750</v>
      </c>
      <c r="F267" s="28">
        <f>+D267*E267</f>
        <v>0</v>
      </c>
      <c r="G267" s="3"/>
    </row>
    <row r="268" spans="1:7" s="4" customFormat="1" ht="5.25" customHeight="1" x14ac:dyDescent="0.25">
      <c r="A268" s="110"/>
      <c r="B268" s="111"/>
      <c r="C268" s="111"/>
      <c r="D268" s="111"/>
      <c r="E268" s="111"/>
      <c r="F268" s="112"/>
      <c r="G268" s="3"/>
    </row>
    <row r="269" spans="1:7" s="4" customFormat="1" ht="15" customHeight="1" x14ac:dyDescent="0.25">
      <c r="A269" s="19" t="s">
        <v>398</v>
      </c>
      <c r="B269" s="20" t="s">
        <v>399</v>
      </c>
      <c r="C269" s="21" t="s">
        <v>19</v>
      </c>
      <c r="D269" s="21"/>
      <c r="E269" s="21">
        <v>500</v>
      </c>
      <c r="F269" s="28">
        <f>+D269*E269</f>
        <v>0</v>
      </c>
      <c r="G269" s="3"/>
    </row>
    <row r="270" spans="1:7" s="4" customFormat="1" ht="5.25" customHeight="1" x14ac:dyDescent="0.25">
      <c r="A270" s="19"/>
      <c r="B270" s="20"/>
      <c r="C270" s="52"/>
      <c r="D270" s="52"/>
      <c r="E270" s="52"/>
      <c r="F270" s="53"/>
      <c r="G270" s="3"/>
    </row>
    <row r="271" spans="1:7" s="4" customFormat="1" ht="15" customHeight="1" x14ac:dyDescent="0.25">
      <c r="A271" s="19" t="s">
        <v>400</v>
      </c>
      <c r="B271" s="20" t="s">
        <v>401</v>
      </c>
      <c r="C271" s="21" t="s">
        <v>19</v>
      </c>
      <c r="D271" s="21"/>
      <c r="E271" s="21">
        <v>100</v>
      </c>
      <c r="F271" s="28">
        <f>+D271*E271</f>
        <v>0</v>
      </c>
      <c r="G271" s="3"/>
    </row>
    <row r="272" spans="1:7" s="4" customFormat="1" ht="15" customHeight="1" x14ac:dyDescent="0.25">
      <c r="A272" s="19"/>
      <c r="B272" s="20" t="s">
        <v>402</v>
      </c>
      <c r="C272" s="3" t="s">
        <v>19</v>
      </c>
      <c r="D272" s="21"/>
      <c r="E272" s="21">
        <v>1000</v>
      </c>
      <c r="F272" s="28">
        <f>+D272*E272</f>
        <v>0</v>
      </c>
      <c r="G272" s="3"/>
    </row>
    <row r="273" spans="1:7" s="4" customFormat="1" ht="4.9000000000000004" customHeight="1" x14ac:dyDescent="0.25">
      <c r="A273" s="77"/>
      <c r="B273" s="35"/>
      <c r="C273" s="3"/>
      <c r="D273" s="21"/>
      <c r="E273" s="21"/>
      <c r="F273" s="28"/>
      <c r="G273" s="3"/>
    </row>
    <row r="274" spans="1:7" s="4" customFormat="1" ht="15" customHeight="1" x14ac:dyDescent="0.25">
      <c r="A274" s="54" t="s">
        <v>403</v>
      </c>
      <c r="B274" s="35" t="s">
        <v>404</v>
      </c>
      <c r="C274" s="21" t="s">
        <v>19</v>
      </c>
      <c r="D274" s="21"/>
      <c r="E274" s="21">
        <v>250</v>
      </c>
      <c r="F274" s="28">
        <f>+D274*E274</f>
        <v>0</v>
      </c>
      <c r="G274" s="3"/>
    </row>
    <row r="275" spans="1:7" s="4" customFormat="1" ht="14.65" customHeight="1" x14ac:dyDescent="0.25">
      <c r="A275" s="110"/>
      <c r="B275" s="111"/>
      <c r="C275" s="111"/>
      <c r="D275" s="111"/>
      <c r="E275" s="111"/>
      <c r="F275" s="112"/>
    </row>
    <row r="276" spans="1:7" s="9" customFormat="1" ht="14.65" customHeight="1" x14ac:dyDescent="0.25">
      <c r="A276" s="104" t="s">
        <v>405</v>
      </c>
      <c r="B276" s="105"/>
      <c r="C276" s="105"/>
      <c r="D276" s="105"/>
      <c r="E276" s="106"/>
      <c r="F276" s="24">
        <f>SUM(F250:F275)</f>
        <v>0</v>
      </c>
    </row>
    <row r="277" spans="1:7" s="4" customFormat="1" ht="14.65" customHeight="1" x14ac:dyDescent="0.2">
      <c r="A277" s="101"/>
      <c r="B277" s="102"/>
      <c r="C277" s="102"/>
      <c r="D277" s="102"/>
      <c r="E277" s="102"/>
      <c r="F277" s="103"/>
    </row>
    <row r="278" spans="1:7" s="4" customFormat="1" ht="14.65" customHeight="1" x14ac:dyDescent="0.25">
      <c r="A278" s="34" t="s">
        <v>406</v>
      </c>
      <c r="B278" s="113" t="s">
        <v>407</v>
      </c>
      <c r="C278" s="114"/>
      <c r="D278" s="114"/>
      <c r="E278" s="114"/>
      <c r="F278" s="115"/>
    </row>
    <row r="279" spans="1:7" s="4" customFormat="1" ht="14.65" customHeight="1" x14ac:dyDescent="0.25">
      <c r="A279" s="10" t="s">
        <v>408</v>
      </c>
      <c r="B279" s="18" t="s">
        <v>409</v>
      </c>
      <c r="C279" s="130"/>
      <c r="D279" s="131"/>
      <c r="E279" s="131"/>
      <c r="F279" s="132"/>
    </row>
    <row r="280" spans="1:7" s="4" customFormat="1" ht="14.65" customHeight="1" x14ac:dyDescent="0.25">
      <c r="A280" s="10"/>
      <c r="B280" s="7" t="s">
        <v>373</v>
      </c>
      <c r="C280" s="127"/>
      <c r="D280" s="128"/>
      <c r="E280" s="128"/>
      <c r="F280" s="129"/>
    </row>
    <row r="281" spans="1:7" s="4" customFormat="1" ht="14.65" customHeight="1" x14ac:dyDescent="0.2">
      <c r="A281" s="22" t="s">
        <v>410</v>
      </c>
      <c r="B281" s="31" t="s">
        <v>411</v>
      </c>
      <c r="C281" s="21" t="s">
        <v>19</v>
      </c>
      <c r="D281" s="21"/>
      <c r="E281" s="21">
        <v>1600</v>
      </c>
      <c r="F281" s="28">
        <f>+D281*E281</f>
        <v>0</v>
      </c>
    </row>
    <row r="282" spans="1:7" s="4" customFormat="1" ht="14.65" customHeight="1" x14ac:dyDescent="0.2">
      <c r="A282" s="22" t="s">
        <v>412</v>
      </c>
      <c r="B282" s="31" t="s">
        <v>413</v>
      </c>
      <c r="C282" s="21" t="s">
        <v>19</v>
      </c>
      <c r="D282" s="21"/>
      <c r="E282" s="21">
        <v>2300</v>
      </c>
      <c r="F282" s="28">
        <f>+D282*E282</f>
        <v>0</v>
      </c>
    </row>
    <row r="283" spans="1:7" s="4" customFormat="1" ht="14.65" customHeight="1" x14ac:dyDescent="0.2">
      <c r="A283" s="22" t="s">
        <v>414</v>
      </c>
      <c r="B283" s="56" t="s">
        <v>415</v>
      </c>
      <c r="C283" s="21" t="s">
        <v>19</v>
      </c>
      <c r="D283" s="21"/>
      <c r="E283" s="21">
        <v>4500</v>
      </c>
      <c r="F283" s="28">
        <f>+D283*E283</f>
        <v>0</v>
      </c>
    </row>
    <row r="284" spans="1:7" s="4" customFormat="1" ht="14.65" customHeight="1" x14ac:dyDescent="0.2">
      <c r="A284" s="22" t="s">
        <v>416</v>
      </c>
      <c r="B284" s="50" t="s">
        <v>417</v>
      </c>
      <c r="C284" s="21" t="s">
        <v>19</v>
      </c>
      <c r="D284" s="21"/>
      <c r="E284" s="21">
        <v>1500</v>
      </c>
      <c r="F284" s="28">
        <f>+D284*E284</f>
        <v>0</v>
      </c>
    </row>
    <row r="285" spans="1:7" s="4" customFormat="1" ht="14.65" customHeight="1" x14ac:dyDescent="0.2">
      <c r="A285" s="101"/>
      <c r="B285" s="102"/>
      <c r="C285" s="102"/>
      <c r="D285" s="102"/>
      <c r="E285" s="102"/>
      <c r="F285" s="103"/>
    </row>
    <row r="286" spans="1:7" s="4" customFormat="1" ht="14.65" customHeight="1" x14ac:dyDescent="0.25">
      <c r="A286" s="11" t="s">
        <v>418</v>
      </c>
      <c r="B286" s="57" t="s">
        <v>419</v>
      </c>
      <c r="C286" s="130"/>
      <c r="D286" s="131"/>
      <c r="E286" s="131"/>
      <c r="F286" s="132"/>
    </row>
    <row r="287" spans="1:7" s="4" customFormat="1" ht="14.65" customHeight="1" x14ac:dyDescent="0.25">
      <c r="A287" s="10"/>
      <c r="B287" s="7" t="s">
        <v>373</v>
      </c>
      <c r="C287" s="127"/>
      <c r="D287" s="128"/>
      <c r="E287" s="128"/>
      <c r="F287" s="129"/>
    </row>
    <row r="288" spans="1:7" s="4" customFormat="1" ht="14.65" customHeight="1" x14ac:dyDescent="0.2">
      <c r="A288" s="22" t="s">
        <v>420</v>
      </c>
      <c r="B288" s="50" t="s">
        <v>411</v>
      </c>
      <c r="C288" s="21" t="s">
        <v>19</v>
      </c>
      <c r="D288" s="21"/>
      <c r="E288" s="21">
        <v>1600</v>
      </c>
      <c r="F288" s="28">
        <f>+D288*E288</f>
        <v>0</v>
      </c>
    </row>
    <row r="289" spans="1:6" s="4" customFormat="1" ht="14.65" customHeight="1" x14ac:dyDescent="0.2">
      <c r="A289" s="22" t="s">
        <v>421</v>
      </c>
      <c r="B289" s="50" t="s">
        <v>413</v>
      </c>
      <c r="C289" s="21" t="s">
        <v>19</v>
      </c>
      <c r="D289" s="21"/>
      <c r="E289" s="21">
        <v>1550</v>
      </c>
      <c r="F289" s="28">
        <f>+D289*E289</f>
        <v>0</v>
      </c>
    </row>
    <row r="290" spans="1:6" s="4" customFormat="1" ht="14.65" customHeight="1" x14ac:dyDescent="0.2">
      <c r="A290" s="22" t="s">
        <v>422</v>
      </c>
      <c r="B290" s="50" t="s">
        <v>417</v>
      </c>
      <c r="C290" s="21" t="s">
        <v>19</v>
      </c>
      <c r="D290" s="21"/>
      <c r="E290" s="21">
        <v>1500</v>
      </c>
      <c r="F290" s="28">
        <f>+D290*E290</f>
        <v>0</v>
      </c>
    </row>
    <row r="291" spans="1:6" s="4" customFormat="1" ht="14.65" customHeight="1" x14ac:dyDescent="0.2">
      <c r="A291" s="101"/>
      <c r="B291" s="102"/>
      <c r="C291" s="102"/>
      <c r="D291" s="102"/>
      <c r="E291" s="102"/>
      <c r="F291" s="103"/>
    </row>
    <row r="292" spans="1:6" s="4" customFormat="1" ht="14.65" customHeight="1" x14ac:dyDescent="0.25">
      <c r="A292" s="104" t="s">
        <v>423</v>
      </c>
      <c r="B292" s="105"/>
      <c r="C292" s="105"/>
      <c r="D292" s="105"/>
      <c r="E292" s="106"/>
      <c r="F292" s="24">
        <f>SUM(F281:F291)</f>
        <v>0</v>
      </c>
    </row>
    <row r="293" spans="1:6" s="4" customFormat="1" ht="14.65" customHeight="1" x14ac:dyDescent="0.2">
      <c r="A293" s="101"/>
      <c r="B293" s="102"/>
      <c r="C293" s="102"/>
      <c r="D293" s="102"/>
      <c r="E293" s="102"/>
      <c r="F293" s="103"/>
    </row>
    <row r="294" spans="1:6" s="4" customFormat="1" ht="14.65" customHeight="1" x14ac:dyDescent="0.25">
      <c r="A294" s="34" t="s">
        <v>424</v>
      </c>
      <c r="B294" s="113" t="s">
        <v>425</v>
      </c>
      <c r="C294" s="114"/>
      <c r="D294" s="114"/>
      <c r="E294" s="114"/>
      <c r="F294" s="115"/>
    </row>
    <row r="295" spans="1:6" s="4" customFormat="1" ht="14.65" customHeight="1" x14ac:dyDescent="0.2">
      <c r="A295" s="58" t="s">
        <v>426</v>
      </c>
      <c r="B295" s="50" t="s">
        <v>427</v>
      </c>
      <c r="C295" s="21" t="s">
        <v>19</v>
      </c>
      <c r="D295" s="21"/>
      <c r="E295" s="21">
        <v>600</v>
      </c>
      <c r="F295" s="28">
        <f>+D295*E295</f>
        <v>0</v>
      </c>
    </row>
    <row r="296" spans="1:6" s="4" customFormat="1" ht="14.65" customHeight="1" x14ac:dyDescent="0.2">
      <c r="A296" s="58" t="s">
        <v>428</v>
      </c>
      <c r="B296" s="50" t="s">
        <v>429</v>
      </c>
      <c r="C296" s="21" t="s">
        <v>19</v>
      </c>
      <c r="D296" s="21"/>
      <c r="E296" s="21">
        <v>400</v>
      </c>
      <c r="F296" s="28">
        <f>+D296*E296</f>
        <v>0</v>
      </c>
    </row>
    <row r="297" spans="1:6" s="4" customFormat="1" ht="14.65" customHeight="1" x14ac:dyDescent="0.2">
      <c r="A297" s="101"/>
      <c r="B297" s="102"/>
      <c r="C297" s="102"/>
      <c r="D297" s="102"/>
      <c r="E297" s="102"/>
      <c r="F297" s="103"/>
    </row>
    <row r="298" spans="1:6" s="9" customFormat="1" ht="14.65" customHeight="1" x14ac:dyDescent="0.25">
      <c r="A298" s="104" t="s">
        <v>430</v>
      </c>
      <c r="B298" s="105"/>
      <c r="C298" s="105"/>
      <c r="D298" s="105"/>
      <c r="E298" s="106"/>
      <c r="F298" s="24">
        <f>SUM(F295:F297)</f>
        <v>0</v>
      </c>
    </row>
    <row r="299" spans="1:6" s="4" customFormat="1" ht="14.65" customHeight="1" x14ac:dyDescent="0.2">
      <c r="A299" s="101"/>
      <c r="B299" s="102"/>
      <c r="C299" s="102"/>
      <c r="D299" s="102"/>
      <c r="E299" s="102"/>
      <c r="F299" s="103"/>
    </row>
    <row r="300" spans="1:6" s="4" customFormat="1" ht="14.65" customHeight="1" x14ac:dyDescent="0.25">
      <c r="A300" s="34" t="s">
        <v>431</v>
      </c>
      <c r="B300" s="113" t="s">
        <v>432</v>
      </c>
      <c r="C300" s="114"/>
      <c r="D300" s="114"/>
      <c r="E300" s="114"/>
      <c r="F300" s="115"/>
    </row>
    <row r="301" spans="1:6" s="4" customFormat="1" ht="14.65" customHeight="1" x14ac:dyDescent="0.25">
      <c r="A301" s="10" t="s">
        <v>433</v>
      </c>
      <c r="B301" s="55" t="s">
        <v>434</v>
      </c>
      <c r="C301" s="98"/>
      <c r="D301" s="99"/>
      <c r="E301" s="99"/>
      <c r="F301" s="100"/>
    </row>
    <row r="302" spans="1:6" s="4" customFormat="1" ht="14.65" customHeight="1" x14ac:dyDescent="0.2">
      <c r="A302" s="22" t="s">
        <v>435</v>
      </c>
      <c r="B302" s="31" t="s">
        <v>436</v>
      </c>
      <c r="C302" s="21" t="s">
        <v>19</v>
      </c>
      <c r="D302" s="21"/>
      <c r="E302" s="21">
        <v>6820</v>
      </c>
      <c r="F302" s="28">
        <f t="shared" ref="F302:F307" si="12">+D302*E302</f>
        <v>0</v>
      </c>
    </row>
    <row r="303" spans="1:6" s="4" customFormat="1" ht="14.65" customHeight="1" x14ac:dyDescent="0.2">
      <c r="A303" s="22" t="s">
        <v>437</v>
      </c>
      <c r="B303" s="31" t="s">
        <v>438</v>
      </c>
      <c r="C303" s="21" t="s">
        <v>19</v>
      </c>
      <c r="D303" s="21"/>
      <c r="E303" s="21">
        <v>940</v>
      </c>
      <c r="F303" s="28">
        <f t="shared" si="12"/>
        <v>0</v>
      </c>
    </row>
    <row r="304" spans="1:6" s="4" customFormat="1" ht="14.65" customHeight="1" x14ac:dyDescent="0.2">
      <c r="A304" s="22" t="s">
        <v>439</v>
      </c>
      <c r="B304" s="31" t="s">
        <v>440</v>
      </c>
      <c r="C304" s="21" t="s">
        <v>19</v>
      </c>
      <c r="D304" s="21"/>
      <c r="E304" s="21">
        <v>940</v>
      </c>
      <c r="F304" s="28">
        <f t="shared" si="12"/>
        <v>0</v>
      </c>
    </row>
    <row r="305" spans="1:7" s="4" customFormat="1" ht="14.65" customHeight="1" x14ac:dyDescent="0.2">
      <c r="A305" s="22" t="s">
        <v>441</v>
      </c>
      <c r="B305" s="31" t="s">
        <v>442</v>
      </c>
      <c r="C305" s="21" t="s">
        <v>19</v>
      </c>
      <c r="D305" s="21"/>
      <c r="E305" s="21">
        <v>940</v>
      </c>
      <c r="F305" s="28">
        <f t="shared" si="12"/>
        <v>0</v>
      </c>
    </row>
    <row r="306" spans="1:7" s="4" customFormat="1" ht="14.65" customHeight="1" x14ac:dyDescent="0.2">
      <c r="A306" s="22" t="s">
        <v>443</v>
      </c>
      <c r="B306" s="61" t="s">
        <v>444</v>
      </c>
      <c r="C306" s="21" t="s">
        <v>19</v>
      </c>
      <c r="D306" s="21"/>
      <c r="E306" s="21">
        <v>1210</v>
      </c>
      <c r="F306" s="28">
        <f t="shared" si="12"/>
        <v>0</v>
      </c>
    </row>
    <row r="307" spans="1:7" s="4" customFormat="1" ht="14.65" customHeight="1" x14ac:dyDescent="0.2">
      <c r="A307" s="22" t="s">
        <v>445</v>
      </c>
      <c r="B307" s="62" t="s">
        <v>446</v>
      </c>
      <c r="C307" s="21" t="s">
        <v>19</v>
      </c>
      <c r="D307" s="21"/>
      <c r="E307" s="21">
        <v>1200</v>
      </c>
      <c r="F307" s="28">
        <f t="shared" si="12"/>
        <v>0</v>
      </c>
    </row>
    <row r="308" spans="1:7" s="4" customFormat="1" ht="14.65" customHeight="1" x14ac:dyDescent="0.2">
      <c r="A308" s="101"/>
      <c r="B308" s="102"/>
      <c r="C308" s="102"/>
      <c r="D308" s="102"/>
      <c r="E308" s="102"/>
      <c r="F308" s="103"/>
    </row>
    <row r="309" spans="1:7" s="9" customFormat="1" ht="14.65" customHeight="1" x14ac:dyDescent="0.25">
      <c r="A309" s="104" t="s">
        <v>447</v>
      </c>
      <c r="B309" s="105"/>
      <c r="C309" s="105"/>
      <c r="D309" s="105"/>
      <c r="E309" s="106"/>
      <c r="F309" s="24">
        <f>SUM(F302:F308)</f>
        <v>0</v>
      </c>
    </row>
    <row r="310" spans="1:7" s="4" customFormat="1" ht="14.65" customHeight="1" x14ac:dyDescent="0.2">
      <c r="A310" s="101"/>
      <c r="B310" s="102"/>
      <c r="C310" s="102"/>
      <c r="D310" s="102"/>
      <c r="E310" s="102"/>
      <c r="F310" s="103"/>
    </row>
    <row r="311" spans="1:7" s="4" customFormat="1" ht="14.65" customHeight="1" x14ac:dyDescent="0.25">
      <c r="A311" s="34" t="s">
        <v>448</v>
      </c>
      <c r="B311" s="113" t="s">
        <v>449</v>
      </c>
      <c r="C311" s="114"/>
      <c r="D311" s="114"/>
      <c r="E311" s="114"/>
      <c r="F311" s="115"/>
    </row>
    <row r="312" spans="1:7" s="4" customFormat="1" ht="14.65" customHeight="1" x14ac:dyDescent="0.25">
      <c r="A312" s="10" t="s">
        <v>450</v>
      </c>
      <c r="B312" s="6" t="s">
        <v>451</v>
      </c>
      <c r="C312" s="98"/>
      <c r="D312" s="99"/>
      <c r="E312" s="99"/>
      <c r="F312" s="100"/>
    </row>
    <row r="313" spans="1:7" s="4" customFormat="1" ht="14.65" customHeight="1" x14ac:dyDescent="0.2">
      <c r="A313" s="22" t="s">
        <v>452</v>
      </c>
      <c r="B313" s="31" t="s">
        <v>436</v>
      </c>
      <c r="C313" s="21" t="s">
        <v>19</v>
      </c>
      <c r="D313" s="21"/>
      <c r="E313" s="80"/>
      <c r="F313" s="28">
        <f>+D313*E313</f>
        <v>0</v>
      </c>
    </row>
    <row r="314" spans="1:7" s="4" customFormat="1" ht="14.65" customHeight="1" x14ac:dyDescent="0.2">
      <c r="A314" s="22" t="s">
        <v>453</v>
      </c>
      <c r="B314" s="31" t="s">
        <v>454</v>
      </c>
      <c r="C314" s="21" t="s">
        <v>19</v>
      </c>
      <c r="D314" s="21"/>
      <c r="E314" s="80"/>
      <c r="F314" s="28">
        <f>+D314*E314</f>
        <v>0</v>
      </c>
    </row>
    <row r="315" spans="1:7" s="4" customFormat="1" ht="14.65" customHeight="1" x14ac:dyDescent="0.2">
      <c r="A315" s="22" t="s">
        <v>455</v>
      </c>
      <c r="B315" s="31" t="s">
        <v>442</v>
      </c>
      <c r="C315" s="21" t="s">
        <v>19</v>
      </c>
      <c r="D315" s="21"/>
      <c r="E315" s="80"/>
      <c r="F315" s="28">
        <f>+D315*E315</f>
        <v>0</v>
      </c>
    </row>
    <row r="316" spans="1:7" s="4" customFormat="1" ht="14.65" customHeight="1" x14ac:dyDescent="0.2">
      <c r="A316" s="101"/>
      <c r="B316" s="102"/>
      <c r="C316" s="102"/>
      <c r="D316" s="102"/>
      <c r="E316" s="102"/>
      <c r="F316" s="103"/>
    </row>
    <row r="317" spans="1:7" s="9" customFormat="1" ht="14.65" customHeight="1" x14ac:dyDescent="0.25">
      <c r="A317" s="104" t="s">
        <v>456</v>
      </c>
      <c r="B317" s="105"/>
      <c r="C317" s="105"/>
      <c r="D317" s="105"/>
      <c r="E317" s="106"/>
      <c r="F317" s="24">
        <f>SUM(F312:F316)</f>
        <v>0</v>
      </c>
      <c r="G317" s="4"/>
    </row>
    <row r="318" spans="1:7" s="4" customFormat="1" ht="14.65" customHeight="1" x14ac:dyDescent="0.2">
      <c r="A318" s="101"/>
      <c r="B318" s="102"/>
      <c r="C318" s="102"/>
      <c r="D318" s="102"/>
      <c r="E318" s="102"/>
      <c r="F318" s="103"/>
    </row>
    <row r="319" spans="1:7" s="4" customFormat="1" ht="14.65" customHeight="1" x14ac:dyDescent="0.25">
      <c r="A319" s="63" t="s">
        <v>457</v>
      </c>
      <c r="B319" s="113" t="s">
        <v>458</v>
      </c>
      <c r="C319" s="114"/>
      <c r="D319" s="114"/>
      <c r="E319" s="114"/>
      <c r="F319" s="115"/>
    </row>
    <row r="320" spans="1:7" s="4" customFormat="1" ht="14.65" customHeight="1" x14ac:dyDescent="0.25">
      <c r="A320" s="19" t="s">
        <v>459</v>
      </c>
      <c r="B320" s="20" t="s">
        <v>460</v>
      </c>
      <c r="C320" s="98"/>
      <c r="D320" s="99"/>
      <c r="E320" s="99"/>
      <c r="F320" s="100"/>
      <c r="G320" s="9"/>
    </row>
    <row r="321" spans="1:6" s="4" customFormat="1" ht="14.65" customHeight="1" x14ac:dyDescent="0.2">
      <c r="A321" s="22" t="s">
        <v>461</v>
      </c>
      <c r="B321" s="31" t="s">
        <v>436</v>
      </c>
      <c r="C321" s="21" t="s">
        <v>19</v>
      </c>
      <c r="D321" s="21"/>
      <c r="E321" s="21">
        <v>4500</v>
      </c>
      <c r="F321" s="28">
        <f>+D321*E321</f>
        <v>0</v>
      </c>
    </row>
    <row r="322" spans="1:6" s="4" customFormat="1" ht="14.65" customHeight="1" x14ac:dyDescent="0.2">
      <c r="A322" s="22" t="s">
        <v>462</v>
      </c>
      <c r="B322" s="31" t="s">
        <v>463</v>
      </c>
      <c r="C322" s="21" t="s">
        <v>19</v>
      </c>
      <c r="D322" s="21"/>
      <c r="E322" s="21">
        <v>1500</v>
      </c>
      <c r="F322" s="28">
        <f>+D322*E322</f>
        <v>0</v>
      </c>
    </row>
    <row r="323" spans="1:6" s="4" customFormat="1" ht="14.65" customHeight="1" x14ac:dyDescent="0.2">
      <c r="A323" s="22" t="s">
        <v>464</v>
      </c>
      <c r="B323" s="31" t="s">
        <v>465</v>
      </c>
      <c r="C323" s="21" t="s">
        <v>19</v>
      </c>
      <c r="D323" s="21"/>
      <c r="E323" s="21">
        <v>940</v>
      </c>
      <c r="F323" s="28">
        <f>+D323*E323</f>
        <v>0</v>
      </c>
    </row>
    <row r="324" spans="1:6" s="4" customFormat="1" ht="14.65" customHeight="1" x14ac:dyDescent="0.2">
      <c r="A324" s="22" t="s">
        <v>466</v>
      </c>
      <c r="B324" s="62" t="s">
        <v>446</v>
      </c>
      <c r="C324" s="21" t="s">
        <v>19</v>
      </c>
      <c r="D324" s="21"/>
      <c r="E324" s="21">
        <v>1200</v>
      </c>
      <c r="F324" s="28">
        <f>+D324*E324</f>
        <v>0</v>
      </c>
    </row>
    <row r="325" spans="1:6" s="4" customFormat="1" ht="14.65" customHeight="1" x14ac:dyDescent="0.2">
      <c r="A325" s="42"/>
      <c r="B325" s="33"/>
      <c r="C325" s="59"/>
      <c r="D325" s="59"/>
      <c r="E325" s="59"/>
      <c r="F325" s="60"/>
    </row>
    <row r="326" spans="1:6" s="4" customFormat="1" ht="14.65" customHeight="1" x14ac:dyDescent="0.25">
      <c r="A326" s="19" t="s">
        <v>467</v>
      </c>
      <c r="B326" s="20" t="s">
        <v>468</v>
      </c>
      <c r="C326" s="98"/>
      <c r="D326" s="99"/>
      <c r="E326" s="99"/>
      <c r="F326" s="100"/>
    </row>
    <row r="327" spans="1:6" s="4" customFormat="1" ht="14.65" customHeight="1" x14ac:dyDescent="0.2">
      <c r="A327" s="22" t="s">
        <v>469</v>
      </c>
      <c r="B327" s="31" t="s">
        <v>436</v>
      </c>
      <c r="C327" s="21" t="s">
        <v>19</v>
      </c>
      <c r="D327" s="21"/>
      <c r="E327" s="21">
        <v>6000</v>
      </c>
      <c r="F327" s="28">
        <f>+D327*E327</f>
        <v>0</v>
      </c>
    </row>
    <row r="328" spans="1:6" s="4" customFormat="1" ht="14.65" customHeight="1" x14ac:dyDescent="0.2">
      <c r="A328" s="22" t="s">
        <v>470</v>
      </c>
      <c r="B328" s="31" t="s">
        <v>463</v>
      </c>
      <c r="C328" s="21" t="s">
        <v>19</v>
      </c>
      <c r="D328" s="21"/>
      <c r="E328" s="21">
        <v>2000</v>
      </c>
      <c r="F328" s="28">
        <f>+D328*E328</f>
        <v>0</v>
      </c>
    </row>
    <row r="329" spans="1:6" s="4" customFormat="1" ht="14.65" customHeight="1" x14ac:dyDescent="0.2">
      <c r="A329" s="22" t="s">
        <v>471</v>
      </c>
      <c r="B329" s="31" t="s">
        <v>472</v>
      </c>
      <c r="C329" s="21" t="s">
        <v>19</v>
      </c>
      <c r="D329" s="21"/>
      <c r="E329" s="21">
        <v>1000</v>
      </c>
      <c r="F329" s="28">
        <f>+D329*E329</f>
        <v>0</v>
      </c>
    </row>
    <row r="330" spans="1:6" s="4" customFormat="1" ht="14.65" customHeight="1" x14ac:dyDescent="0.2">
      <c r="A330" s="22" t="s">
        <v>473</v>
      </c>
      <c r="B330" s="62" t="s">
        <v>446</v>
      </c>
      <c r="C330" s="21" t="s">
        <v>19</v>
      </c>
      <c r="D330" s="21"/>
      <c r="E330" s="21">
        <v>1200</v>
      </c>
      <c r="F330" s="28">
        <f>+D330*E330</f>
        <v>0</v>
      </c>
    </row>
    <row r="331" spans="1:6" s="4" customFormat="1" ht="14.65" customHeight="1" x14ac:dyDescent="0.2">
      <c r="A331" s="64" t="s">
        <v>474</v>
      </c>
      <c r="B331" s="65" t="s">
        <v>475</v>
      </c>
      <c r="C331" s="21" t="s">
        <v>476</v>
      </c>
      <c r="D331" s="21"/>
      <c r="E331" s="21">
        <v>2500</v>
      </c>
      <c r="F331" s="28">
        <f>+D331*E331</f>
        <v>0</v>
      </c>
    </row>
    <row r="332" spans="1:6" s="4" customFormat="1" ht="14.65" customHeight="1" x14ac:dyDescent="0.2">
      <c r="A332" s="42"/>
      <c r="B332" s="33"/>
      <c r="C332" s="59"/>
      <c r="D332" s="59"/>
      <c r="E332" s="59"/>
      <c r="F332" s="60"/>
    </row>
    <row r="333" spans="1:6" s="4" customFormat="1" ht="14.65" customHeight="1" x14ac:dyDescent="0.2">
      <c r="A333" s="101"/>
      <c r="B333" s="102"/>
      <c r="C333" s="102"/>
      <c r="D333" s="102"/>
      <c r="E333" s="102"/>
      <c r="F333" s="103"/>
    </row>
    <row r="334" spans="1:6" s="9" customFormat="1" ht="14.65" customHeight="1" x14ac:dyDescent="0.25">
      <c r="A334" s="104" t="s">
        <v>477</v>
      </c>
      <c r="B334" s="105"/>
      <c r="C334" s="105"/>
      <c r="D334" s="105"/>
      <c r="E334" s="106"/>
      <c r="F334" s="24">
        <f>SUM(F320:F332)</f>
        <v>0</v>
      </c>
    </row>
    <row r="335" spans="1:6" s="4" customFormat="1" ht="14.65" customHeight="1" x14ac:dyDescent="0.2">
      <c r="A335" s="42"/>
      <c r="B335" s="40"/>
      <c r="C335" s="40"/>
      <c r="D335" s="47"/>
      <c r="E335" s="40"/>
      <c r="F335" s="41"/>
    </row>
    <row r="336" spans="1:6" s="4" customFormat="1" ht="14.65" customHeight="1" x14ac:dyDescent="0.25">
      <c r="A336" s="83" t="s">
        <v>478</v>
      </c>
      <c r="B336" s="84"/>
      <c r="C336" s="84"/>
      <c r="D336" s="84"/>
      <c r="E336" s="85"/>
      <c r="F336" s="29">
        <f>+(F276+F292+F298+F309+F317+F334)</f>
        <v>0</v>
      </c>
    </row>
    <row r="337" spans="1:7" s="4" customFormat="1" ht="16.5" customHeight="1" x14ac:dyDescent="0.25">
      <c r="A337" s="92"/>
      <c r="B337" s="93"/>
      <c r="C337" s="93"/>
      <c r="D337" s="93"/>
      <c r="E337" s="93"/>
      <c r="F337" s="94"/>
      <c r="G337" s="3"/>
    </row>
    <row r="338" spans="1:7" s="5" customFormat="1" ht="22.5" customHeight="1" x14ac:dyDescent="0.25">
      <c r="A338" s="86" t="s">
        <v>479</v>
      </c>
      <c r="B338" s="87"/>
      <c r="C338" s="87"/>
      <c r="D338" s="87"/>
      <c r="E338" s="87"/>
      <c r="F338" s="88"/>
      <c r="G338" s="66"/>
    </row>
    <row r="339" spans="1:7" s="5" customFormat="1" ht="14.65" customHeight="1" x14ac:dyDescent="0.25">
      <c r="A339" s="19" t="s">
        <v>480</v>
      </c>
      <c r="B339" s="113" t="s">
        <v>481</v>
      </c>
      <c r="C339" s="114"/>
      <c r="D339" s="114"/>
      <c r="E339" s="114"/>
      <c r="F339" s="115"/>
    </row>
    <row r="340" spans="1:7" s="4" customFormat="1" ht="14.65" customHeight="1" x14ac:dyDescent="0.25">
      <c r="A340" s="10" t="s">
        <v>482</v>
      </c>
      <c r="B340" s="6" t="s">
        <v>483</v>
      </c>
      <c r="C340" s="98"/>
      <c r="D340" s="99"/>
      <c r="E340" s="99"/>
      <c r="F340" s="100"/>
    </row>
    <row r="341" spans="1:7" s="4" customFormat="1" ht="14.65" customHeight="1" x14ac:dyDescent="0.25">
      <c r="A341" s="22" t="s">
        <v>484</v>
      </c>
      <c r="B341" s="31" t="s">
        <v>485</v>
      </c>
      <c r="C341" s="67" t="s">
        <v>16</v>
      </c>
      <c r="D341" s="24"/>
      <c r="E341" s="24">
        <v>90000</v>
      </c>
      <c r="F341" s="28"/>
    </row>
    <row r="342" spans="1:7" s="4" customFormat="1" ht="15" customHeight="1" x14ac:dyDescent="0.25">
      <c r="A342" s="22"/>
      <c r="B342" s="31"/>
      <c r="C342" s="68"/>
      <c r="D342" s="21" t="s">
        <v>486</v>
      </c>
      <c r="E342" s="28" t="s">
        <v>487</v>
      </c>
      <c r="F342" s="24"/>
      <c r="G342" s="3"/>
    </row>
    <row r="343" spans="1:7" s="4" customFormat="1" ht="15" customHeight="1" x14ac:dyDescent="0.2">
      <c r="A343" s="22" t="s">
        <v>488</v>
      </c>
      <c r="B343" s="31" t="s">
        <v>489</v>
      </c>
      <c r="C343" s="68" t="s">
        <v>490</v>
      </c>
      <c r="D343" s="21"/>
      <c r="E343" s="76">
        <v>0.15</v>
      </c>
      <c r="F343" s="28">
        <f>D343*E343</f>
        <v>0</v>
      </c>
      <c r="G343" s="3"/>
    </row>
    <row r="344" spans="1:7" s="4" customFormat="1" ht="14.65" customHeight="1" x14ac:dyDescent="0.2">
      <c r="A344" s="22" t="s">
        <v>491</v>
      </c>
      <c r="B344" s="31" t="s">
        <v>492</v>
      </c>
      <c r="C344" s="21" t="s">
        <v>490</v>
      </c>
      <c r="D344" s="21">
        <f>F336</f>
        <v>0</v>
      </c>
      <c r="E344" s="43">
        <v>0.1</v>
      </c>
      <c r="F344" s="28">
        <f>D344*E344</f>
        <v>0</v>
      </c>
    </row>
    <row r="345" spans="1:7" s="4" customFormat="1" ht="14.65" customHeight="1" x14ac:dyDescent="0.2">
      <c r="A345" s="22" t="s">
        <v>493</v>
      </c>
      <c r="B345" s="31" t="s">
        <v>494</v>
      </c>
      <c r="C345" s="28" t="s">
        <v>19</v>
      </c>
      <c r="D345" s="21"/>
      <c r="E345" s="21">
        <v>1500</v>
      </c>
      <c r="F345" s="28">
        <f>E345*D345</f>
        <v>0</v>
      </c>
    </row>
    <row r="346" spans="1:7" s="4" customFormat="1" ht="14.65" customHeight="1" x14ac:dyDescent="0.2">
      <c r="A346" s="22" t="s">
        <v>495</v>
      </c>
      <c r="B346" s="31" t="s">
        <v>496</v>
      </c>
      <c r="C346" s="28" t="s">
        <v>19</v>
      </c>
      <c r="D346" s="21"/>
      <c r="E346" s="21">
        <v>1500</v>
      </c>
      <c r="F346" s="78">
        <f>D346*E346</f>
        <v>0</v>
      </c>
    </row>
    <row r="347" spans="1:7" s="5" customFormat="1" ht="14.65" customHeight="1" x14ac:dyDescent="0.25">
      <c r="A347" s="101"/>
      <c r="B347" s="102"/>
      <c r="C347" s="102"/>
      <c r="D347" s="102"/>
      <c r="E347" s="102"/>
      <c r="F347" s="103"/>
    </row>
    <row r="348" spans="1:7" s="5" customFormat="1" ht="14.65" customHeight="1" x14ac:dyDescent="0.25">
      <c r="A348" s="104" t="s">
        <v>497</v>
      </c>
      <c r="B348" s="105"/>
      <c r="C348" s="105"/>
      <c r="D348" s="105"/>
      <c r="E348" s="106"/>
      <c r="F348" s="30">
        <f>SUM(F341:F345)</f>
        <v>0</v>
      </c>
    </row>
    <row r="349" spans="1:7" s="5" customFormat="1" ht="14.65" customHeight="1" x14ac:dyDescent="0.25">
      <c r="A349" s="110"/>
      <c r="B349" s="111"/>
      <c r="C349" s="111"/>
      <c r="D349" s="111"/>
      <c r="E349" s="111"/>
      <c r="F349" s="112"/>
    </row>
    <row r="350" spans="1:7" s="4" customFormat="1" ht="14.65" customHeight="1" x14ac:dyDescent="0.25">
      <c r="A350" s="11" t="s">
        <v>498</v>
      </c>
      <c r="B350" s="113" t="s">
        <v>499</v>
      </c>
      <c r="C350" s="114"/>
      <c r="D350" s="114"/>
      <c r="E350" s="114"/>
      <c r="F350" s="115"/>
    </row>
    <row r="351" spans="1:7" s="4" customFormat="1" ht="14.65" customHeight="1" x14ac:dyDescent="0.2">
      <c r="A351" s="22" t="s">
        <v>500</v>
      </c>
      <c r="B351" s="50" t="s">
        <v>501</v>
      </c>
      <c r="C351" s="21" t="s">
        <v>33</v>
      </c>
      <c r="D351" s="21"/>
      <c r="E351" s="21">
        <v>1480</v>
      </c>
      <c r="F351" s="28">
        <f>+D351*E351</f>
        <v>0</v>
      </c>
    </row>
    <row r="352" spans="1:7" s="4" customFormat="1" ht="14.65" customHeight="1" x14ac:dyDescent="0.2">
      <c r="A352" s="22" t="s">
        <v>502</v>
      </c>
      <c r="B352" s="50" t="s">
        <v>503</v>
      </c>
      <c r="C352" s="21" t="s">
        <v>33</v>
      </c>
      <c r="D352" s="21"/>
      <c r="E352" s="21">
        <v>1050</v>
      </c>
      <c r="F352" s="28">
        <f>+D352*E352</f>
        <v>0</v>
      </c>
    </row>
    <row r="353" spans="1:6" s="4" customFormat="1" ht="14.65" customHeight="1" x14ac:dyDescent="0.2">
      <c r="A353" s="22" t="s">
        <v>504</v>
      </c>
      <c r="B353" s="50" t="s">
        <v>505</v>
      </c>
      <c r="C353" s="21" t="s">
        <v>33</v>
      </c>
      <c r="D353" s="21"/>
      <c r="E353" s="21">
        <v>1480</v>
      </c>
      <c r="F353" s="28">
        <f>+D353*E353</f>
        <v>0</v>
      </c>
    </row>
    <row r="354" spans="1:6" s="4" customFormat="1" ht="14.65" customHeight="1" x14ac:dyDescent="0.2">
      <c r="A354" s="22" t="s">
        <v>506</v>
      </c>
      <c r="B354" s="61" t="s">
        <v>507</v>
      </c>
      <c r="C354" s="21" t="s">
        <v>33</v>
      </c>
      <c r="D354" s="21"/>
      <c r="E354" s="21">
        <v>1570</v>
      </c>
      <c r="F354" s="28">
        <f>+D354*E354</f>
        <v>0</v>
      </c>
    </row>
    <row r="355" spans="1:6" s="4" customFormat="1" ht="14.65" customHeight="1" x14ac:dyDescent="0.2">
      <c r="A355" s="101"/>
      <c r="B355" s="102"/>
      <c r="C355" s="102"/>
      <c r="D355" s="102"/>
      <c r="E355" s="102"/>
      <c r="F355" s="103"/>
    </row>
    <row r="356" spans="1:6" s="4" customFormat="1" ht="14.65" customHeight="1" x14ac:dyDescent="0.25">
      <c r="A356" s="104" t="s">
        <v>508</v>
      </c>
      <c r="B356" s="105"/>
      <c r="C356" s="105"/>
      <c r="D356" s="105"/>
      <c r="E356" s="106"/>
      <c r="F356" s="24">
        <f>SUM(F351:F354)</f>
        <v>0</v>
      </c>
    </row>
    <row r="357" spans="1:6" s="4" customFormat="1" ht="14.65" customHeight="1" thickBot="1" x14ac:dyDescent="0.25">
      <c r="A357" s="89"/>
      <c r="B357" s="90"/>
      <c r="C357" s="90"/>
      <c r="D357" s="90"/>
      <c r="E357" s="90"/>
      <c r="F357" s="91"/>
    </row>
    <row r="358" spans="1:6" s="4" customFormat="1" ht="14.65" customHeight="1" thickTop="1" thickBot="1" x14ac:dyDescent="0.3">
      <c r="A358" s="107" t="s">
        <v>509</v>
      </c>
      <c r="B358" s="108"/>
      <c r="C358" s="108"/>
      <c r="D358" s="108"/>
      <c r="E358" s="109"/>
      <c r="F358" s="38">
        <f>+(F243+F336+F348+F356)</f>
        <v>0</v>
      </c>
    </row>
    <row r="359" spans="1:6" s="4" customFormat="1" ht="14.65" customHeight="1" thickTop="1" x14ac:dyDescent="0.2">
      <c r="A359" s="12"/>
      <c r="C359" s="3"/>
      <c r="D359" s="3"/>
      <c r="E359" s="3"/>
      <c r="F359" s="3"/>
    </row>
    <row r="360" spans="1:6" ht="14.65" customHeight="1" x14ac:dyDescent="0.25">
      <c r="A360" s="12"/>
      <c r="B360" s="4"/>
      <c r="C360" s="3"/>
      <c r="D360" s="3"/>
      <c r="E360" s="3"/>
      <c r="F360" s="3"/>
    </row>
    <row r="361" spans="1:6" ht="15" x14ac:dyDescent="0.25">
      <c r="A361" s="82"/>
      <c r="B361" s="82"/>
      <c r="C361" s="82"/>
      <c r="D361" s="82"/>
      <c r="E361" s="82"/>
      <c r="F361" s="82"/>
    </row>
    <row r="362" spans="1:6" ht="12.4" customHeight="1" x14ac:dyDescent="0.25">
      <c r="A362" s="82"/>
      <c r="B362" s="82"/>
      <c r="C362" s="82"/>
      <c r="D362" s="82"/>
      <c r="E362" s="82"/>
      <c r="F362" s="82"/>
    </row>
    <row r="363" spans="1:6" ht="14.65" customHeight="1" x14ac:dyDescent="0.25">
      <c r="A363" s="81"/>
      <c r="B363" s="81"/>
      <c r="C363" s="81"/>
      <c r="D363" s="81"/>
      <c r="E363" s="81"/>
      <c r="F363" s="81"/>
    </row>
    <row r="364" spans="1:6" ht="14.65" customHeight="1" x14ac:dyDescent="0.25">
      <c r="A364" s="81"/>
      <c r="B364" s="81"/>
      <c r="C364" s="81"/>
      <c r="D364" s="81"/>
      <c r="E364" s="81"/>
      <c r="F364" s="81"/>
    </row>
    <row r="365" spans="1:6" ht="14.65" customHeight="1" x14ac:dyDescent="0.25">
      <c r="A365" s="81"/>
      <c r="B365" s="81"/>
      <c r="C365" s="81"/>
      <c r="D365" s="81"/>
      <c r="E365" s="81"/>
      <c r="F365" s="81"/>
    </row>
    <row r="366" spans="1:6" ht="14.65" customHeight="1" x14ac:dyDescent="0.25">
      <c r="A366" s="81"/>
      <c r="B366" s="81"/>
      <c r="C366" s="81"/>
      <c r="D366" s="81"/>
      <c r="E366" s="81"/>
      <c r="F366" s="81"/>
    </row>
    <row r="367" spans="1:6" ht="14.65" customHeight="1" x14ac:dyDescent="0.25">
      <c r="A367" s="81"/>
      <c r="B367" s="81"/>
      <c r="C367" s="81"/>
      <c r="D367" s="81"/>
      <c r="E367" s="81"/>
      <c r="F367" s="81"/>
    </row>
    <row r="368" spans="1:6" ht="14.65" customHeight="1" x14ac:dyDescent="0.25">
      <c r="A368" s="48"/>
      <c r="C368" s="1"/>
      <c r="D368" s="1"/>
      <c r="E368" s="1"/>
      <c r="F368" s="1"/>
    </row>
    <row r="369" spans="1:6" ht="14.65" customHeight="1" x14ac:dyDescent="0.25">
      <c r="A369" s="48"/>
      <c r="C369" s="1"/>
      <c r="D369" s="1"/>
      <c r="E369" s="1"/>
      <c r="F369" s="1"/>
    </row>
    <row r="370" spans="1:6" ht="14.65" customHeight="1" x14ac:dyDescent="0.25">
      <c r="A370" s="48"/>
      <c r="C370" s="1"/>
      <c r="D370" s="1"/>
      <c r="E370" s="1"/>
      <c r="F370" s="1"/>
    </row>
  </sheetData>
  <mergeCells count="149">
    <mergeCell ref="C211:F211"/>
    <mergeCell ref="A214:F214"/>
    <mergeCell ref="C215:F215"/>
    <mergeCell ref="A220:F220"/>
    <mergeCell ref="C221:F221"/>
    <mergeCell ref="A277:F277"/>
    <mergeCell ref="A276:E276"/>
    <mergeCell ref="A275:F275"/>
    <mergeCell ref="A252:F252"/>
    <mergeCell ref="A228:F228"/>
    <mergeCell ref="A230:F230"/>
    <mergeCell ref="A232:F232"/>
    <mergeCell ref="C233:F233"/>
    <mergeCell ref="A240:F240"/>
    <mergeCell ref="A5:F5"/>
    <mergeCell ref="B6:F6"/>
    <mergeCell ref="C7:F7"/>
    <mergeCell ref="A10:F10"/>
    <mergeCell ref="C11:F11"/>
    <mergeCell ref="A31:F31"/>
    <mergeCell ref="A14:F14"/>
    <mergeCell ref="D15:E15"/>
    <mergeCell ref="A16:F16"/>
    <mergeCell ref="C17:F17"/>
    <mergeCell ref="A33:F33"/>
    <mergeCell ref="B34:F34"/>
    <mergeCell ref="C35:F35"/>
    <mergeCell ref="A20:F20"/>
    <mergeCell ref="C21:F21"/>
    <mergeCell ref="A27:F27"/>
    <mergeCell ref="C28:F28"/>
    <mergeCell ref="A32:E32"/>
    <mergeCell ref="A44:F44"/>
    <mergeCell ref="A130:F130"/>
    <mergeCell ref="C131:F131"/>
    <mergeCell ref="A138:F138"/>
    <mergeCell ref="C139:F139"/>
    <mergeCell ref="A148:F148"/>
    <mergeCell ref="C45:F45"/>
    <mergeCell ref="A50:F50"/>
    <mergeCell ref="C51:F51"/>
    <mergeCell ref="A57:F57"/>
    <mergeCell ref="C140:F140"/>
    <mergeCell ref="A62:F62"/>
    <mergeCell ref="A63:E63"/>
    <mergeCell ref="C97:F97"/>
    <mergeCell ref="C100:F100"/>
    <mergeCell ref="C58:F58"/>
    <mergeCell ref="A105:F105"/>
    <mergeCell ref="C106:F106"/>
    <mergeCell ref="A115:F115"/>
    <mergeCell ref="A116:E116"/>
    <mergeCell ref="A117:F117"/>
    <mergeCell ref="B118:F118"/>
    <mergeCell ref="C119:F119"/>
    <mergeCell ref="A124:F124"/>
    <mergeCell ref="C125:F125"/>
    <mergeCell ref="A64:F64"/>
    <mergeCell ref="B65:F65"/>
    <mergeCell ref="C66:F66"/>
    <mergeCell ref="A71:F71"/>
    <mergeCell ref="C72:F72"/>
    <mergeCell ref="C73:F73"/>
    <mergeCell ref="C85:F85"/>
    <mergeCell ref="C87:F87"/>
    <mergeCell ref="A96:F96"/>
    <mergeCell ref="A310:F310"/>
    <mergeCell ref="A149:E149"/>
    <mergeCell ref="A150:F150"/>
    <mergeCell ref="C152:F152"/>
    <mergeCell ref="A207:F207"/>
    <mergeCell ref="A208:E208"/>
    <mergeCell ref="A209:F209"/>
    <mergeCell ref="B210:F210"/>
    <mergeCell ref="C175:F175"/>
    <mergeCell ref="A182:F182"/>
    <mergeCell ref="C183:F183"/>
    <mergeCell ref="A192:F192"/>
    <mergeCell ref="C193:F193"/>
    <mergeCell ref="C151:F151"/>
    <mergeCell ref="C163:F163"/>
    <mergeCell ref="A162:F162"/>
    <mergeCell ref="C249:F249"/>
    <mergeCell ref="C248:F248"/>
    <mergeCell ref="B247:F247"/>
    <mergeCell ref="C194:F194"/>
    <mergeCell ref="C174:F174"/>
    <mergeCell ref="C164:F164"/>
    <mergeCell ref="C279:F279"/>
    <mergeCell ref="B278:F278"/>
    <mergeCell ref="A333:F333"/>
    <mergeCell ref="A334:E334"/>
    <mergeCell ref="A241:E241"/>
    <mergeCell ref="A242:F242"/>
    <mergeCell ref="A243:E243"/>
    <mergeCell ref="A244:F244"/>
    <mergeCell ref="A245:F245"/>
    <mergeCell ref="A246:F246"/>
    <mergeCell ref="A254:F254"/>
    <mergeCell ref="A256:F256"/>
    <mergeCell ref="A258:F258"/>
    <mergeCell ref="A260:F260"/>
    <mergeCell ref="C261:F261"/>
    <mergeCell ref="A266:F266"/>
    <mergeCell ref="A268:F268"/>
    <mergeCell ref="C312:F312"/>
    <mergeCell ref="C320:F320"/>
    <mergeCell ref="B300:F300"/>
    <mergeCell ref="C280:F280"/>
    <mergeCell ref="A285:F285"/>
    <mergeCell ref="C286:F286"/>
    <mergeCell ref="C287:F287"/>
    <mergeCell ref="A291:F291"/>
    <mergeCell ref="A292:E292"/>
    <mergeCell ref="A1:E1"/>
    <mergeCell ref="C326:F326"/>
    <mergeCell ref="C301:F301"/>
    <mergeCell ref="A308:F308"/>
    <mergeCell ref="A309:E309"/>
    <mergeCell ref="A358:E358"/>
    <mergeCell ref="A347:F347"/>
    <mergeCell ref="A348:E348"/>
    <mergeCell ref="A349:F349"/>
    <mergeCell ref="A355:F355"/>
    <mergeCell ref="A356:E356"/>
    <mergeCell ref="B350:F350"/>
    <mergeCell ref="B311:F311"/>
    <mergeCell ref="A316:F316"/>
    <mergeCell ref="B339:F339"/>
    <mergeCell ref="C340:F340"/>
    <mergeCell ref="A293:F293"/>
    <mergeCell ref="B294:F294"/>
    <mergeCell ref="A297:F297"/>
    <mergeCell ref="A298:E298"/>
    <mergeCell ref="A299:F299"/>
    <mergeCell ref="A317:E317"/>
    <mergeCell ref="A318:F318"/>
    <mergeCell ref="B319:F319"/>
    <mergeCell ref="A367:F367"/>
    <mergeCell ref="A361:F361"/>
    <mergeCell ref="A362:F362"/>
    <mergeCell ref="A336:E336"/>
    <mergeCell ref="A338:F338"/>
    <mergeCell ref="A363:F363"/>
    <mergeCell ref="A364:F364"/>
    <mergeCell ref="A365:F365"/>
    <mergeCell ref="A366:F366"/>
    <mergeCell ref="A357:F357"/>
    <mergeCell ref="A337:F337"/>
  </mergeCells>
  <phoneticPr fontId="9" type="noConversion"/>
  <printOptions gridLines="1"/>
  <pageMargins left="0.70866141732283472" right="0.59055118110236227" top="1.1023622047244095" bottom="0.70866141732283472" header="0.51181102362204722" footer="0.51181102362204722"/>
  <pageSetup paperSize="9" scale="68" fitToHeight="4" orientation="portrait" horizontalDpi="4294967292" verticalDpi="4294967292"/>
  <headerFooter alignWithMargins="0">
    <oddHeader>&amp;L&amp;"Verdana,Normal"&amp;14NGF melding nr. 10, rev 2005
Bekrivelsestekster for grunnundersøkelser&amp;C&amp;15
&amp;R&amp;15B&amp;"Verdana,Normal"&amp;14ilag 1, side &amp;P   
Dato: &amp;D</oddHeader>
    <oddFooter>&amp;L
&amp;"Verdana,Normal"&amp;8Arkiv\&amp;F\Forfatter\&amp;D\&amp;T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A0D613FD80BD04E9B3C655C7CA7A6CA" ma:contentTypeVersion="2" ma:contentTypeDescription="Opprett et nytt dokument." ma:contentTypeScope="" ma:versionID="1851104804053d4d8a32158c69df112e">
  <xsd:schema xmlns:xsd="http://www.w3.org/2001/XMLSchema" xmlns:xs="http://www.w3.org/2001/XMLSchema" xmlns:p="http://schemas.microsoft.com/office/2006/metadata/properties" xmlns:ns2="0c354d43-2529-4a35-aa95-0dd150630482" targetNamespace="http://schemas.microsoft.com/office/2006/metadata/properties" ma:root="true" ma:fieldsID="043dcc02cd390bbd77bb70a8eb679993" ns2:_="">
    <xsd:import namespace="0c354d43-2529-4a35-aa95-0dd1506304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354d43-2529-4a35-aa95-0dd1506304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FDF7D2-7F76-46B2-8D7C-5791927A945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6A3E9AE-0EE9-4A97-B465-5D9E8F983CB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78C1D99-0CFB-4E94-8300-6078AA6372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354d43-2529-4a35-aa95-0dd1506304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2</vt:i4>
      </vt:variant>
    </vt:vector>
  </HeadingPairs>
  <TitlesOfParts>
    <vt:vector size="3" baseType="lpstr">
      <vt:lpstr>NGF m10 rev 2008</vt:lpstr>
      <vt:lpstr>'NGF m10 rev 2008'!Utskriftsområde</vt:lpstr>
      <vt:lpstr>'NGF m10 rev 2008'!Utskriftstitler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</dc:creator>
  <cp:keywords/>
  <dc:description/>
  <cp:lastModifiedBy>Knut-Egil Opseth</cp:lastModifiedBy>
  <cp:revision/>
  <dcterms:created xsi:type="dcterms:W3CDTF">1999-06-15T08:41:37Z</dcterms:created>
  <dcterms:modified xsi:type="dcterms:W3CDTF">2023-03-21T09:08:51Z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0x0101006A0D613FD80BD04E9B3C655C7CA7A6CA</vt:lpwstr>
  </property>
</Properties>
</file>