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125" windowHeight="12540"/>
  </bookViews>
  <sheets>
    <sheet name="BOM_Universal_tester_V7_2020031" sheetId="1" r:id="rId1"/>
  </sheets>
  <definedNames>
    <definedName name="_xlnm._FilterDatabase" localSheetId="0" hidden="1">BOM_Universal_tester_V7_2020031!$K$1:$O$35</definedName>
  </definedNames>
  <calcPr calcId="144525"/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35" i="1" s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<sst xmlns="http://schemas.openxmlformats.org/spreadsheetml/2006/main" count="302" uniqueCount="200">
  <si>
    <t>change</t>
  </si>
  <si>
    <t>Name</t>
  </si>
  <si>
    <t>Designator</t>
  </si>
  <si>
    <t>Footprint</t>
  </si>
  <si>
    <t>型号</t>
  </si>
  <si>
    <t>Source</t>
  </si>
  <si>
    <t>Quantity</t>
  </si>
  <si>
    <t>cost per part</t>
  </si>
  <si>
    <t>cost</t>
  </si>
  <si>
    <t>Quote number</t>
  </si>
  <si>
    <t>Spec</t>
  </si>
  <si>
    <t>Quote brand</t>
  </si>
  <si>
    <t>Type</t>
  </si>
  <si>
    <t>100K</t>
  </si>
  <si>
    <t>R15,R14</t>
  </si>
  <si>
    <t>R0603</t>
  </si>
  <si>
    <t>RMCF0603JG100KCT-ND</t>
  </si>
  <si>
    <t>DK</t>
  </si>
  <si>
    <t xml:space="preserve">RMCF0603JG100K </t>
  </si>
  <si>
    <t>Yageo</t>
  </si>
  <si>
    <t>贴片电阻</t>
  </si>
  <si>
    <t>100nF</t>
  </si>
  <si>
    <t>C3,C11,C15,C7,C8,C9,C6</t>
  </si>
  <si>
    <t>0603'</t>
  </si>
  <si>
    <t>CL21B104MACNNNC</t>
  </si>
  <si>
    <t xml:space="preserve">The model of this package is 0805, not 0603. Pls confirm it. </t>
  </si>
  <si>
    <t>0805 100nF  20per  25V X7R</t>
  </si>
  <si>
    <t>Samsung</t>
  </si>
  <si>
    <t>电容类</t>
  </si>
  <si>
    <t>Removed 1</t>
  </si>
  <si>
    <t>10K</t>
  </si>
  <si>
    <t>R10,R3,R6,R7,R8,R13,R1,R19,R11</t>
  </si>
  <si>
    <t>RMCF0603JT10K0TR-ND</t>
  </si>
  <si>
    <t xml:space="preserve">RMCF0603JT10K0 </t>
  </si>
  <si>
    <t>10uF</t>
  </si>
  <si>
    <t>C4,C12,C2,C13</t>
  </si>
  <si>
    <t>C0805</t>
  </si>
  <si>
    <t>CL21A106KOQNNNG</t>
  </si>
  <si>
    <t>0805 10uF  10per  16V X5R</t>
  </si>
  <si>
    <t>Added 1</t>
  </si>
  <si>
    <t>1K</t>
  </si>
  <si>
    <t>R5,R4,R12</t>
  </si>
  <si>
    <t>RK73B1JTTD102J</t>
  </si>
  <si>
    <t>Resistor Thick Film 0603 1Kohms  5per  0.1W(0.1W)  200ppm deg C Surface Mount Punched Paper Tape and Reel</t>
  </si>
  <si>
    <t>Speer</t>
  </si>
  <si>
    <t>Added</t>
  </si>
  <si>
    <t>9.53K</t>
  </si>
  <si>
    <t>R31</t>
  </si>
  <si>
    <t>0603WAF9531T5E--Pls confirm the model correct or not? And the designator is 1, right?</t>
  </si>
  <si>
    <t>0603WAF9531T5E请确认用量是否是1？</t>
  </si>
  <si>
    <t>1nF</t>
  </si>
  <si>
    <t>C1</t>
  </si>
  <si>
    <t>C1206</t>
  </si>
  <si>
    <t>CL31B102KBCNNNC</t>
  </si>
  <si>
    <t>1206 1nF  10per  50V X7R</t>
  </si>
  <si>
    <t>1R</t>
  </si>
  <si>
    <t>R20</t>
  </si>
  <si>
    <t>RK73B1JTTD1R0J</t>
  </si>
  <si>
    <t>Res Thick Film 0603 1ohms  5per  0.125W(0.125W)  200ppm  Pad SMD Automotive T/R</t>
  </si>
  <si>
    <t>KOA Speer</t>
  </si>
  <si>
    <t>电阻类</t>
  </si>
  <si>
    <t>3.3uH</t>
  </si>
  <si>
    <t>L1</t>
  </si>
  <si>
    <t>IND-SMD_L11.5-W10.0_104CDMCCDS</t>
  </si>
  <si>
    <t>308-2501-2-ND</t>
  </si>
  <si>
    <t xml:space="preserve">104CDMCCDS-3R3MC </t>
  </si>
  <si>
    <t>30K</t>
  </si>
  <si>
    <t>R25,R28,R29,R9</t>
  </si>
  <si>
    <t>RMCF0603JT30K0</t>
  </si>
  <si>
    <t>0603 30kohms   5per  0.1W(0.1W)  200ppm</t>
  </si>
  <si>
    <t>Stackpole Electronics</t>
  </si>
  <si>
    <t>4.7uF</t>
  </si>
  <si>
    <t>C10,C5</t>
  </si>
  <si>
    <t>C0603</t>
  </si>
  <si>
    <t>CL21A475KAQNNNG</t>
  </si>
  <si>
    <t>0805 4.7uF  10per  25V X5R</t>
  </si>
  <si>
    <t>470uF</t>
  </si>
  <si>
    <t>C14</t>
  </si>
  <si>
    <t>CAP-TH_BD8.0-P3.50-D1.0-FD</t>
  </si>
  <si>
    <t>ECA-1CM471B</t>
  </si>
  <si>
    <t>Cap Aluminum 470uF 16V 20per  (8 X 11.5mm) Radial Aluminum Cylindrical Can 5mm 440mA 2000 hr 85cel  Ammo Pack</t>
  </si>
  <si>
    <t>Panasonic</t>
  </si>
  <si>
    <t>50K</t>
  </si>
  <si>
    <t>R18</t>
  </si>
  <si>
    <t>RMCF0603FG49K9</t>
  </si>
  <si>
    <t>The model of this value is 49.9k, not 50k. Pls confirm it.</t>
  </si>
  <si>
    <t>0603 49.9kohms   1per  0.1W(0.1W)  100ppm</t>
  </si>
  <si>
    <t>825R</t>
  </si>
  <si>
    <t>R22,R23,R26</t>
  </si>
  <si>
    <t>RMCF0603FT825R</t>
  </si>
  <si>
    <t>0603 825ohms   1per  0.1W(0.1W)  100ppm</t>
  </si>
  <si>
    <t>8R</t>
  </si>
  <si>
    <t>R21,R24,R27</t>
  </si>
  <si>
    <t>RK73B1JTTD7R5J</t>
  </si>
  <si>
    <t xml:space="preserve">The value of this model is 7.5ohm, not 8R. Pls confirm it. </t>
  </si>
  <si>
    <t>Res Thick Film 0603 7.5ohms  5per  0.125W(0.125W) 200ppm  SMD Automotive T/R</t>
  </si>
  <si>
    <t>ACS712ELCTR-20A-T</t>
  </si>
  <si>
    <t>U3</t>
  </si>
  <si>
    <t>SOIC-8_L5.0-W4.0-P1.27-LS6.0-BL</t>
  </si>
  <si>
    <t>C10681</t>
  </si>
  <si>
    <t>LCSC</t>
  </si>
  <si>
    <t>Unknown</t>
  </si>
  <si>
    <t>arduino_nano KEIS</t>
  </si>
  <si>
    <t>U1</t>
  </si>
  <si>
    <t>femal header</t>
  </si>
  <si>
    <t>C124408</t>
  </si>
  <si>
    <t xml:space="preserve">220S-1*15P H=8.5MM Y型 </t>
  </si>
  <si>
    <t>Battery In</t>
  </si>
  <si>
    <t>P3</t>
  </si>
  <si>
    <t>XT60PW-F</t>
  </si>
  <si>
    <t>CN</t>
  </si>
  <si>
    <t>Socket; DC supply; XT60; female; PIN:2; on PCBs; THT; Colour:yellow</t>
  </si>
  <si>
    <t>AMASS</t>
  </si>
  <si>
    <t>BSS84-7-F</t>
  </si>
  <si>
    <t>Q3</t>
  </si>
  <si>
    <t>SOT-23(SOT-23-3)</t>
  </si>
  <si>
    <t>The designator of Q3 is repeated, pls confirm it</t>
  </si>
  <si>
    <t>MOSFET P-CH 50V 130mA SOT23-3</t>
  </si>
  <si>
    <t>Vishay Diodes</t>
  </si>
  <si>
    <t>分立器件</t>
  </si>
  <si>
    <t>Charging LED - Green</t>
  </si>
  <si>
    <t>LED2</t>
  </si>
  <si>
    <t>LED-0805</t>
  </si>
  <si>
    <t>LTST-S220GKT</t>
  </si>
  <si>
    <t>LED Uni-Color Green 565nm 2Pin SMD T/R</t>
  </si>
  <si>
    <t>Liteon</t>
  </si>
  <si>
    <t>光源与发射器</t>
  </si>
  <si>
    <t>Discharging LED - Red</t>
  </si>
  <si>
    <t>LED1</t>
  </si>
  <si>
    <t>LED0805-R-RD</t>
  </si>
  <si>
    <t>EAST2012RA1</t>
  </si>
  <si>
    <t>Led Red Clear 0805 Smd</t>
  </si>
  <si>
    <t>Everlight</t>
  </si>
  <si>
    <t>200k trim pot</t>
  </si>
  <si>
    <t>R16, R30</t>
  </si>
  <si>
    <t xml:space="preserve">Rectangular - 0.150" x 0.142" Face x 0.047" H (3.80mm x 3.60mm x 1.20mm) </t>
  </si>
  <si>
    <t>TC33X-2-204E</t>
  </si>
  <si>
    <t>Res Trimmer 200kohms  25per  0.1W(0.1W) 1(Elec)/1(Mech)Turn (3 X 3.8mm) Foot Print SMD Embossed T/R</t>
  </si>
  <si>
    <t>Bourns</t>
  </si>
  <si>
    <t>NEW</t>
  </si>
  <si>
    <t>1k trim pot</t>
  </si>
  <si>
    <t>R17</t>
  </si>
  <si>
    <t>TC33X-2-102E</t>
  </si>
  <si>
    <t>Res Trimmer 1Kohms  25per  0.1W(0.1W) 1(Elec)/1(Mech)Turn (3 X 3.8mm) Foot Print SMD Embossed T/R</t>
  </si>
  <si>
    <t>DMP2003UPS-13</t>
  </si>
  <si>
    <t>PowerDI5060-8</t>
  </si>
  <si>
    <t>The designator of  Q3 is repeated, pls confirm it</t>
  </si>
  <si>
    <t>Trans MOSFET P-CH 20V 150A 8Pin PowerDI EP T/R</t>
  </si>
  <si>
    <t>Diodes</t>
  </si>
  <si>
    <t>IRLR6225TRPBF</t>
  </si>
  <si>
    <t>U8</t>
  </si>
  <si>
    <t>DPAK</t>
  </si>
  <si>
    <t>IRLR6225TRPBFCT-ND</t>
  </si>
  <si>
    <t>DPAK N-CH 20V 100A</t>
  </si>
  <si>
    <t>Infineon</t>
  </si>
  <si>
    <t>MicroSDcard</t>
  </si>
  <si>
    <t>P2</t>
  </si>
  <si>
    <t>C124415</t>
  </si>
  <si>
    <t>220S-1*6P H=8.5MM Y型 镀</t>
  </si>
  <si>
    <t>MMBT2222A</t>
  </si>
  <si>
    <t>Q8</t>
  </si>
  <si>
    <t>SOT-23-3_L3.0-W1.7-P0.95-LS2.9-BR</t>
  </si>
  <si>
    <t>MMBT2222ATT1G</t>
  </si>
  <si>
    <t>ON</t>
  </si>
  <si>
    <t>Pantalla Oled 128x32 Arduino</t>
  </si>
  <si>
    <t>U4</t>
  </si>
  <si>
    <t>C225501</t>
  </si>
  <si>
    <t>A2541HWV-4P</t>
  </si>
  <si>
    <t>Rotary Encoder module</t>
  </si>
  <si>
    <t>KY-1</t>
  </si>
  <si>
    <t>C124414</t>
  </si>
  <si>
    <t>220S-1*5P H=8.5MM Y型 镀</t>
  </si>
  <si>
    <t>SIC431BED-T1-GE3CT-ND</t>
  </si>
  <si>
    <t>U7</t>
  </si>
  <si>
    <t>SIC431BED-T1-GE3</t>
  </si>
  <si>
    <t>Synchronous Buck Regulator 24V Input ,  24A (SiC431)</t>
  </si>
  <si>
    <t>VISHAY</t>
  </si>
  <si>
    <t>SS-1400S-L2</t>
  </si>
  <si>
    <t>SW1</t>
  </si>
  <si>
    <t>SW-SMD_8P-P2.00_L3.5-W10.0</t>
  </si>
  <si>
    <t>C319002</t>
  </si>
  <si>
    <t>拨动开关 W10.0xD3.5xH1.5 立式三档拨动开关 柄高2.0mm</t>
  </si>
  <si>
    <t>XKB</t>
  </si>
  <si>
    <t>TMP36GT9Z</t>
  </si>
  <si>
    <t>U6,U5</t>
  </si>
  <si>
    <t>C146690</t>
  </si>
  <si>
    <t>22025403P00CKMT</t>
  </si>
  <si>
    <t>传感器</t>
  </si>
  <si>
    <t>XT60PW-M</t>
  </si>
  <si>
    <t>P1</t>
  </si>
  <si>
    <t>Socket; DC supply; XT60; male; PIN:2; on PCBs; THT; Colour:yellow</t>
  </si>
  <si>
    <t>comment</t>
  </si>
  <si>
    <t>It should be 0603, I have changed the capacitor</t>
  </si>
  <si>
    <t>that is ok</t>
  </si>
  <si>
    <t xml:space="preserve"> 0603WAF9531T5E is correct</t>
  </si>
  <si>
    <t>Q2, Q4</t>
  </si>
  <si>
    <t>error it was supposed to be Q2 not Q3</t>
  </si>
  <si>
    <t>this is the correct Q3</t>
  </si>
  <si>
    <t>CL10A475KQ8NNNC</t>
  </si>
  <si>
    <t>CL10B104KO8NNNC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</si>
</sst>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(&quot;$&quot;* #,##0.00000_);_(&quot;$&quot;* \(#,##0.00000\);_(&quot;$&quot;* &quot;-&quot;??_);_(@_)"/>
  </numFmts>
  <fonts count="15">
    <font>
      <sz val="11"/>
      <color theme="1"/>
      <name val="Calibri"/>
      <charset val="134"/>
      <scheme val="minor"/>
    </font>
    <font>
      <sz val="11"/>
      <color rgb="FF000000"/>
      <name val="等线"/>
      <charset val="134"/>
    </font>
    <font>
      <u/>
      <sz val="11"/>
      <color theme="10"/>
      <name val="Calibri"/>
      <charset val="134"/>
      <scheme val="minor"/>
    </font>
    <font>
      <sz val="9"/>
      <color rgb="FF000000"/>
      <name val="Texgyreherosbold"/>
      <charset val="134"/>
    </font>
    <font>
      <sz val="9"/>
      <color rgb="FF000000"/>
      <name val="Arial"/>
      <charset val="134"/>
    </font>
    <font>
      <sz val="11"/>
      <color rgb="FFFF0000"/>
      <name val="Calibri"/>
      <charset val="134"/>
      <scheme val="minor"/>
    </font>
    <font>
      <sz val="9"/>
      <color rgb="FF333333"/>
      <name val="Arial"/>
      <charset val="134"/>
    </font>
    <font>
      <u/>
      <sz val="11"/>
      <color rgb="FF800080"/>
      <name val="Calibri"/>
      <charset val="134"/>
      <scheme val="minor"/>
    </font>
    <font>
      <sz val="12"/>
      <color rgb="FF000000"/>
      <name val="Arial"/>
      <charset val="134"/>
    </font>
    <font>
      <sz val="10"/>
      <color rgb="FF333333"/>
      <name val="ProximaNova-Reg"/>
      <charset val="134"/>
    </font>
    <font>
      <sz val="9"/>
      <color rgb="FF444444"/>
      <name val="Arial"/>
      <charset val="134"/>
    </font>
    <font>
      <sz val="11"/>
      <color rgb="FF333333"/>
      <name val="等线"/>
      <charset val="134"/>
    </font>
    <font>
      <sz val="11"/>
      <color rgb="FFFF0000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9" tint="0.59999389629810485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Alignment="1"/>
    <xf numFmtId="0" fontId="2" fillId="0" borderId="0" xfId="2"/>
    <xf numFmtId="0" fontId="3" fillId="0" borderId="0" xfId="0" applyFont="1"/>
    <xf numFmtId="167" fontId="4" fillId="0" borderId="0" xfId="1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2" borderId="0" xfId="2" applyFill="1" applyBorder="1" applyAlignment="1">
      <alignment vertical="center"/>
    </xf>
    <xf numFmtId="0" fontId="2" fillId="0" borderId="0" xfId="2" applyBorder="1"/>
    <xf numFmtId="0" fontId="0" fillId="3" borderId="0" xfId="0" applyFill="1"/>
    <xf numFmtId="0" fontId="7" fillId="0" borderId="0" xfId="2" applyFont="1"/>
    <xf numFmtId="0" fontId="2" fillId="2" borderId="0" xfId="2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5" fillId="3" borderId="0" xfId="0" applyFont="1" applyFill="1"/>
    <xf numFmtId="0" fontId="0" fillId="0" borderId="0" xfId="0" applyFont="1"/>
    <xf numFmtId="0" fontId="2" fillId="0" borderId="0" xfId="2" applyFont="1"/>
    <xf numFmtId="0" fontId="10" fillId="0" borderId="0" xfId="0" applyFont="1"/>
    <xf numFmtId="0" fontId="10" fillId="2" borderId="0" xfId="0" applyFont="1" applyFill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2" fillId="3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167" fontId="4" fillId="0" borderId="0" xfId="0" applyNumberFormat="1" applyFont="1"/>
    <xf numFmtId="167" fontId="6" fillId="0" borderId="0" xfId="0" applyNumberFormat="1" applyFont="1"/>
    <xf numFmtId="167" fontId="0" fillId="0" borderId="0" xfId="0" applyNumberFormat="1"/>
    <xf numFmtId="0" fontId="13" fillId="7" borderId="1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  <dxf>
      <numFmt numFmtId="167" formatCode="_(&quot;$&quot;* #,##0.00000_);_(&quot;$&quot;* \(#,##0.000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J35" totalsRowCount="1">
  <autoFilter ref="B1:J34"/>
  <tableColumns count="9">
    <tableColumn id="1" name="change" dataDxfId="8"/>
    <tableColumn id="2" name="Name" dataDxfId="7"/>
    <tableColumn id="3" name="Designator" dataDxfId="6"/>
    <tableColumn id="4" name="Footprint" dataDxfId="5"/>
    <tableColumn id="5" name="型号" dataDxfId="4"/>
    <tableColumn id="6" name="Source" dataDxfId="3"/>
    <tableColumn id="7" name="Quantity" dataDxfId="2"/>
    <tableColumn id="8" name="cost per part" dataDxfId="1"/>
    <tableColumn id="9" name="cost" totalsRowFunction="custom" totalsRowDxfId="0">
      <calculatedColumnFormula>SUBTOTAL(9,Table1[cost])</calculatedColumnFormula>
      <totalsRowFormula>SUBTOTAL(9,Table1[cost])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diodes-incorporated/BSS84-7-F/BSS84-FDICT-ND/717844" TargetMode="External"/><Relationship Id="rId13" Type="http://schemas.openxmlformats.org/officeDocument/2006/relationships/hyperlink" Target="https://www.digikey.ca/product-detail/en/samsung-electro-mechanics/CL21A106KOQNNNG/1276-6455-1-ND/5958083" TargetMode="External"/><Relationship Id="rId18" Type="http://schemas.openxmlformats.org/officeDocument/2006/relationships/hyperlink" Target="https://www.digikey.ca/product-detail/en/everlight-electronics-co-ltd/EAST2012RA1/1080-EAST2012RA1CT-ND/11201058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digikey.ca/product-detail/en/sumida-america-components-inc/104CDMCCDS-3R3MC/308-2501-2-ND/5812437" TargetMode="External"/><Relationship Id="rId21" Type="http://schemas.openxmlformats.org/officeDocument/2006/relationships/hyperlink" Target="https://www.digikey.ca/product-detail/en/bourns-inc/TC33X-2-204E/TC33X-2-204ECT-ND/3437926" TargetMode="External"/><Relationship Id="rId7" Type="http://schemas.openxmlformats.org/officeDocument/2006/relationships/hyperlink" Target="https://www.digikey.ca/product-detail/en/koa-speer-electronics-inc/RK73B1JTTD7R5J/2019-RK73B1JTTD7R5JCT-ND/9846759" TargetMode="External"/><Relationship Id="rId12" Type="http://schemas.openxmlformats.org/officeDocument/2006/relationships/hyperlink" Target="https://www.digikey.ca/product-detail/en/stackpole-electronics-inc/RMCF0603JT10K0/RMCF0603JT10K0TR-ND/1758104" TargetMode="External"/><Relationship Id="rId17" Type="http://schemas.openxmlformats.org/officeDocument/2006/relationships/hyperlink" Target="https://www.digikey.ca/product-detail/en/on-semiconductor/MMBT2222ATT1G/MMBT2222ATT1GOSDKR-ND/196743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koa-speer-electronics-inc/RK73B1JTTD1R0J/2019-RK73B1JTTD1R0JCT-ND/9846769" TargetMode="External"/><Relationship Id="rId16" Type="http://schemas.openxmlformats.org/officeDocument/2006/relationships/hyperlink" Target="https://www.digikey.ca/product-detail/en/infineon-technologies/IRLR6225TRPBF/IRLR6225TRPBFCT-ND/2538170" TargetMode="External"/><Relationship Id="rId20" Type="http://schemas.openxmlformats.org/officeDocument/2006/relationships/hyperlink" Target="https://www.digikey.ca/product-detail/en/diodes-incorporated/DMP2003UPS-13/DMP2003UPS-13DICT-ND/8126145" TargetMode="External"/><Relationship Id="rId1" Type="http://schemas.openxmlformats.org/officeDocument/2006/relationships/hyperlink" Target="https://www.digikey.ca/product-detail/en/samsung-electro-mechanics/CL31B102KBCNNNC/1276-1050-1-ND/3889136" TargetMode="External"/><Relationship Id="rId6" Type="http://schemas.openxmlformats.org/officeDocument/2006/relationships/hyperlink" Target="https://www.digikey.ca/product-detail/en/stackpole-electronics-inc/RMCF0603FT825R/RMCF0603FT825RCT-ND/1942995" TargetMode="External"/><Relationship Id="rId11" Type="http://schemas.openxmlformats.org/officeDocument/2006/relationships/hyperlink" Target="https://www.digikey.ca/product-detail/en/stackpole-electronics-inc/RMCF0603JG100K/RMCF0603JG100KCT-ND/4425127" TargetMode="External"/><Relationship Id="rId24" Type="http://schemas.openxmlformats.org/officeDocument/2006/relationships/hyperlink" Target="https://lcsc.com/product-detail/Multilayer-Ceramic-Capacitors-MLCC-SMD-SMT_SAMSUNG_CL10B104KO8NNNC_100nF-104-10-16V_C66501.html" TargetMode="External"/><Relationship Id="rId5" Type="http://schemas.openxmlformats.org/officeDocument/2006/relationships/hyperlink" Target="https://www.digikey.ca/product-detail/en/stackpole-electronics-inc/RMCF0603FG49K9/RMCF0603FG49K9CT-ND/6053149" TargetMode="External"/><Relationship Id="rId15" Type="http://schemas.openxmlformats.org/officeDocument/2006/relationships/hyperlink" Target="https://www.digikey.ca/product-detail/en/panasonic-electronic-components/ECA-1CM471B/P10372TB-ND/268457" TargetMode="External"/><Relationship Id="rId23" Type="http://schemas.openxmlformats.org/officeDocument/2006/relationships/hyperlink" Target="https://lcsc.com/product-detail/Multilayer-Ceramic-Capacitors-MLCC-SMD-SMT_SAMSUNG_CL10A475KQ8NNNC_4-7uF-475-10-6-3V_C8032.html" TargetMode="External"/><Relationship Id="rId10" Type="http://schemas.openxmlformats.org/officeDocument/2006/relationships/hyperlink" Target="https://lcsc.com/product-detail/Toggle-Switches_XKB-Enterprise-SS-1400S-L2_C319002.html" TargetMode="External"/><Relationship Id="rId19" Type="http://schemas.openxmlformats.org/officeDocument/2006/relationships/hyperlink" Target="https://www.digikey.ca/product-detail/en/lite-on-inc/LTST-S220GKT/160-1218-1-ND/337134" TargetMode="External"/><Relationship Id="rId4" Type="http://schemas.openxmlformats.org/officeDocument/2006/relationships/hyperlink" Target="https://www.digikey.ca/product-detail/en/stackpole-electronics-inc/RMCF0603JT30K0/RMCF0603JT30K0CT-ND/1943197" TargetMode="External"/><Relationship Id="rId9" Type="http://schemas.openxmlformats.org/officeDocument/2006/relationships/hyperlink" Target="https://www.digikey.ca/product-detail/en/vishay-siliconix/SIC431BED-T1-GE3/SIC431BED-T1-GE3CT-ND/10244415" TargetMode="External"/><Relationship Id="rId14" Type="http://schemas.openxmlformats.org/officeDocument/2006/relationships/hyperlink" Target="https://www.digikey.ca/product-detail/en/koa-speer-electronics-inc/RK73B1JTTD102J/2019-RK73B1JTTD102JCT-ND/9846742" TargetMode="External"/><Relationship Id="rId22" Type="http://schemas.openxmlformats.org/officeDocument/2006/relationships/hyperlink" Target="https://www.digikey.com/product-detail/en/bourns-inc/TC33X-2-102E/TC33X-102ECT-ND/612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I3" sqref="I3"/>
    </sheetView>
  </sheetViews>
  <sheetFormatPr defaultColWidth="9" defaultRowHeight="15"/>
  <cols>
    <col min="1" max="1" width="39.85546875" customWidth="1"/>
    <col min="3" max="3" width="13.7109375" customWidth="1"/>
    <col min="4" max="4" width="14.5703125" customWidth="1"/>
    <col min="5" max="5" width="12.7109375" customWidth="1"/>
    <col min="6" max="6" width="25.85546875" customWidth="1"/>
    <col min="9" max="10" width="10.85546875" customWidth="1"/>
    <col min="11" max="11" width="61.140625" style="1" customWidth="1"/>
    <col min="12" max="12" width="22" style="1" customWidth="1"/>
    <col min="13" max="13" width="32" style="1" customWidth="1"/>
    <col min="14" max="14" width="18" style="1" customWidth="1"/>
    <col min="15" max="15" width="18.42578125" style="1" customWidth="1"/>
    <col min="16" max="16" width="9" style="1"/>
  </cols>
  <sheetData>
    <row r="1" spans="1:15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0"/>
      <c r="L1" s="20" t="s">
        <v>9</v>
      </c>
      <c r="M1" s="20" t="s">
        <v>10</v>
      </c>
      <c r="N1" s="20" t="s">
        <v>11</v>
      </c>
      <c r="O1" s="20" t="s">
        <v>12</v>
      </c>
    </row>
    <row r="2" spans="1:15">
      <c r="C2" t="s">
        <v>13</v>
      </c>
      <c r="D2" t="s">
        <v>14</v>
      </c>
      <c r="E2" t="s">
        <v>15</v>
      </c>
      <c r="F2" s="2" t="s">
        <v>16</v>
      </c>
      <c r="G2" s="3" t="s">
        <v>17</v>
      </c>
      <c r="H2">
        <v>2</v>
      </c>
      <c r="I2" s="4">
        <v>6.9999999999999999E-4</v>
      </c>
      <c r="J2" s="4">
        <f>Table1[[#This Row],[cost per part]]*Table1[[#This Row],[Quantity]]</f>
        <v>1.4E-3</v>
      </c>
      <c r="K2" s="21"/>
      <c r="L2" s="22" t="s">
        <v>18</v>
      </c>
      <c r="M2" s="22"/>
      <c r="N2" s="23" t="s">
        <v>19</v>
      </c>
      <c r="O2" s="23" t="s">
        <v>20</v>
      </c>
    </row>
    <row r="3" spans="1:15">
      <c r="A3" t="s">
        <v>192</v>
      </c>
      <c r="C3" t="s">
        <v>21</v>
      </c>
      <c r="D3" t="s">
        <v>22</v>
      </c>
      <c r="E3" t="s">
        <v>23</v>
      </c>
      <c r="F3" s="2" t="s">
        <v>199</v>
      </c>
      <c r="G3" s="3" t="s">
        <v>100</v>
      </c>
      <c r="H3">
        <v>7</v>
      </c>
      <c r="I3" s="4">
        <v>2.9199999999999999E-3</v>
      </c>
      <c r="J3" s="4">
        <f>Table1[[#This Row],[cost per part]]*Table1[[#This Row],[Quantity]]</f>
        <v>2.044E-2</v>
      </c>
      <c r="K3" s="24" t="s">
        <v>25</v>
      </c>
      <c r="L3" s="22" t="s">
        <v>24</v>
      </c>
      <c r="M3" s="22" t="s">
        <v>26</v>
      </c>
      <c r="N3" s="23" t="s">
        <v>27</v>
      </c>
      <c r="O3" s="23" t="s">
        <v>28</v>
      </c>
    </row>
    <row r="4" spans="1:15">
      <c r="B4" t="s">
        <v>29</v>
      </c>
      <c r="C4" t="s">
        <v>30</v>
      </c>
      <c r="D4" t="s">
        <v>31</v>
      </c>
      <c r="E4" t="s">
        <v>23</v>
      </c>
      <c r="F4" s="2" t="s">
        <v>32</v>
      </c>
      <c r="G4" s="3" t="s">
        <v>17</v>
      </c>
      <c r="H4">
        <v>9</v>
      </c>
      <c r="I4" s="4">
        <v>1E-3</v>
      </c>
      <c r="J4" s="4">
        <f>Table1[[#This Row],[cost per part]]*Table1[[#This Row],[Quantity]]</f>
        <v>9.0000000000000011E-3</v>
      </c>
      <c r="K4" s="21"/>
      <c r="L4" s="22" t="s">
        <v>33</v>
      </c>
      <c r="M4" s="22"/>
      <c r="N4" s="23" t="s">
        <v>19</v>
      </c>
      <c r="O4" s="23" t="s">
        <v>20</v>
      </c>
    </row>
    <row r="5" spans="1:15">
      <c r="C5" t="s">
        <v>34</v>
      </c>
      <c r="D5" t="s">
        <v>35</v>
      </c>
      <c r="E5" t="s">
        <v>36</v>
      </c>
      <c r="F5" s="2" t="s">
        <v>37</v>
      </c>
      <c r="G5" s="3" t="s">
        <v>17</v>
      </c>
      <c r="H5">
        <v>4</v>
      </c>
      <c r="I5" s="4">
        <v>1.21E-2</v>
      </c>
      <c r="J5" s="4">
        <f>Table1[[#This Row],[cost per part]]*Table1[[#This Row],[Quantity]]</f>
        <v>4.8399999999999999E-2</v>
      </c>
      <c r="K5" s="21"/>
      <c r="L5" s="22" t="s">
        <v>37</v>
      </c>
      <c r="M5" s="22" t="s">
        <v>38</v>
      </c>
      <c r="N5" s="23" t="s">
        <v>27</v>
      </c>
      <c r="O5" s="23" t="s">
        <v>28</v>
      </c>
    </row>
    <row r="6" spans="1:15">
      <c r="B6" t="s">
        <v>39</v>
      </c>
      <c r="C6" t="s">
        <v>40</v>
      </c>
      <c r="D6" s="5" t="s">
        <v>41</v>
      </c>
      <c r="E6" t="s">
        <v>15</v>
      </c>
      <c r="F6" s="2" t="s">
        <v>42</v>
      </c>
      <c r="G6" s="3" t="s">
        <v>17</v>
      </c>
      <c r="H6" s="5">
        <v>4</v>
      </c>
      <c r="I6" s="4">
        <v>2.6199999999999999E-3</v>
      </c>
      <c r="J6" s="4">
        <f>Table1[[#This Row],[cost per part]]*Table1[[#This Row],[Quantity]]</f>
        <v>1.048E-2</v>
      </c>
      <c r="K6" s="25"/>
      <c r="L6" s="22" t="s">
        <v>42</v>
      </c>
      <c r="M6" s="22" t="s">
        <v>43</v>
      </c>
      <c r="N6" s="23" t="s">
        <v>44</v>
      </c>
      <c r="O6" s="23" t="s">
        <v>20</v>
      </c>
    </row>
    <row r="7" spans="1:15">
      <c r="A7" t="s">
        <v>194</v>
      </c>
      <c r="B7" t="s">
        <v>45</v>
      </c>
      <c r="C7" t="s">
        <v>46</v>
      </c>
      <c r="D7" t="s">
        <v>47</v>
      </c>
      <c r="E7" t="s">
        <v>15</v>
      </c>
      <c r="F7" s="2"/>
      <c r="G7" s="3"/>
      <c r="I7" s="4"/>
      <c r="J7" s="4">
        <f>Table1[[#This Row],[cost per part]]*Table1[[#This Row],[Quantity]]</f>
        <v>0</v>
      </c>
      <c r="K7" s="26" t="s">
        <v>48</v>
      </c>
      <c r="L7" s="27" t="s">
        <v>49</v>
      </c>
      <c r="M7" s="28"/>
      <c r="N7" s="28"/>
      <c r="O7" s="28"/>
    </row>
    <row r="8" spans="1:15">
      <c r="C8" t="s">
        <v>50</v>
      </c>
      <c r="D8" t="s">
        <v>51</v>
      </c>
      <c r="E8" t="s">
        <v>52</v>
      </c>
      <c r="F8" s="2" t="s">
        <v>53</v>
      </c>
      <c r="G8" t="s">
        <v>17</v>
      </c>
      <c r="H8">
        <v>1</v>
      </c>
      <c r="I8" s="6">
        <v>3.1220000000000001E-2</v>
      </c>
      <c r="J8" s="29">
        <f>Table1[[#This Row],[cost per part]]*Table1[[#This Row],[Quantity]]</f>
        <v>3.1220000000000001E-2</v>
      </c>
      <c r="K8" s="21"/>
      <c r="L8" s="22" t="s">
        <v>53</v>
      </c>
      <c r="M8" s="22" t="s">
        <v>54</v>
      </c>
      <c r="N8" s="23" t="s">
        <v>27</v>
      </c>
      <c r="O8" s="23" t="s">
        <v>28</v>
      </c>
    </row>
    <row r="9" spans="1:15">
      <c r="C9" t="s">
        <v>55</v>
      </c>
      <c r="D9" t="s">
        <v>56</v>
      </c>
      <c r="E9" t="s">
        <v>23</v>
      </c>
      <c r="F9" s="2" t="s">
        <v>57</v>
      </c>
      <c r="G9" t="s">
        <v>17</v>
      </c>
      <c r="H9">
        <v>1</v>
      </c>
      <c r="I9" s="7">
        <v>5.7999999999999996E-3</v>
      </c>
      <c r="J9" s="30">
        <f>Table1[[#This Row],[cost per part]]*Table1[[#This Row],[Quantity]]</f>
        <v>5.7999999999999996E-3</v>
      </c>
      <c r="K9" s="21"/>
      <c r="L9" s="22" t="s">
        <v>57</v>
      </c>
      <c r="M9" s="22" t="s">
        <v>58</v>
      </c>
      <c r="N9" s="23" t="s">
        <v>59</v>
      </c>
      <c r="O9" s="23" t="s">
        <v>60</v>
      </c>
    </row>
    <row r="10" spans="1:15">
      <c r="C10" t="s">
        <v>61</v>
      </c>
      <c r="D10" t="s">
        <v>62</v>
      </c>
      <c r="E10" t="s">
        <v>63</v>
      </c>
      <c r="F10" s="8" t="s">
        <v>64</v>
      </c>
      <c r="G10" t="s">
        <v>17</v>
      </c>
      <c r="H10">
        <v>1</v>
      </c>
      <c r="I10">
        <v>0.73</v>
      </c>
      <c r="J10" s="31">
        <f>Table1[[#This Row],[cost per part]]*Table1[[#This Row],[Quantity]]</f>
        <v>0.73</v>
      </c>
      <c r="K10" s="21"/>
      <c r="L10" s="22" t="s">
        <v>65</v>
      </c>
      <c r="M10" s="22"/>
      <c r="N10" s="23"/>
      <c r="O10" s="23"/>
    </row>
    <row r="11" spans="1:15">
      <c r="C11" t="s">
        <v>66</v>
      </c>
      <c r="D11" t="s">
        <v>67</v>
      </c>
      <c r="E11" t="s">
        <v>23</v>
      </c>
      <c r="F11" s="9" t="s">
        <v>68</v>
      </c>
      <c r="G11" t="s">
        <v>17</v>
      </c>
      <c r="H11">
        <v>4</v>
      </c>
      <c r="I11" s="7">
        <v>5.7999999999999996E-3</v>
      </c>
      <c r="J11" s="30">
        <f>Table1[[#This Row],[cost per part]]*Table1[[#This Row],[Quantity]]</f>
        <v>2.3199999999999998E-2</v>
      </c>
      <c r="K11" s="21"/>
      <c r="L11" s="22" t="s">
        <v>68</v>
      </c>
      <c r="M11" s="22" t="s">
        <v>69</v>
      </c>
      <c r="N11" s="23" t="s">
        <v>70</v>
      </c>
      <c r="O11" s="23" t="s">
        <v>20</v>
      </c>
    </row>
    <row r="12" spans="1:15">
      <c r="A12" t="s">
        <v>192</v>
      </c>
      <c r="C12" t="s">
        <v>71</v>
      </c>
      <c r="D12" t="s">
        <v>72</v>
      </c>
      <c r="E12" t="s">
        <v>73</v>
      </c>
      <c r="F12" s="2" t="s">
        <v>198</v>
      </c>
      <c r="G12" s="3" t="s">
        <v>100</v>
      </c>
      <c r="H12">
        <v>2</v>
      </c>
      <c r="I12" s="4">
        <v>8.2889999999999995E-3</v>
      </c>
      <c r="J12" s="4">
        <f>Table1[[#This Row],[cost per part]]*Table1[[#This Row],[Quantity]]</f>
        <v>1.6577999999999999E-2</v>
      </c>
      <c r="K12" s="24" t="s">
        <v>25</v>
      </c>
      <c r="L12" s="22" t="s">
        <v>74</v>
      </c>
      <c r="M12" s="22" t="s">
        <v>75</v>
      </c>
      <c r="N12" s="23" t="s">
        <v>27</v>
      </c>
      <c r="O12" s="23" t="s">
        <v>28</v>
      </c>
    </row>
    <row r="13" spans="1:15">
      <c r="C13" t="s">
        <v>76</v>
      </c>
      <c r="D13" t="s">
        <v>77</v>
      </c>
      <c r="E13" t="s">
        <v>78</v>
      </c>
      <c r="F13" s="2" t="s">
        <v>79</v>
      </c>
      <c r="G13" s="3" t="s">
        <v>17</v>
      </c>
      <c r="H13">
        <v>1</v>
      </c>
      <c r="J13" s="31">
        <f>Table1[[#This Row],[cost per part]]*Table1[[#This Row],[Quantity]]</f>
        <v>0</v>
      </c>
      <c r="K13" s="21"/>
      <c r="L13" s="22" t="s">
        <v>79</v>
      </c>
      <c r="M13" s="22" t="s">
        <v>80</v>
      </c>
      <c r="N13" s="23" t="s">
        <v>81</v>
      </c>
      <c r="O13" s="23" t="s">
        <v>28</v>
      </c>
    </row>
    <row r="14" spans="1:15">
      <c r="A14" t="s">
        <v>193</v>
      </c>
      <c r="C14" s="10" t="s">
        <v>82</v>
      </c>
      <c r="D14" t="s">
        <v>83</v>
      </c>
      <c r="E14" t="s">
        <v>23</v>
      </c>
      <c r="F14" s="11" t="s">
        <v>84</v>
      </c>
      <c r="G14" t="s">
        <v>17</v>
      </c>
      <c r="H14">
        <v>1</v>
      </c>
      <c r="I14" s="7">
        <v>6.4999999999999997E-3</v>
      </c>
      <c r="J14" s="30">
        <f>Table1[[#This Row],[cost per part]]*Table1[[#This Row],[Quantity]]</f>
        <v>6.4999999999999997E-3</v>
      </c>
      <c r="K14" s="24" t="s">
        <v>85</v>
      </c>
      <c r="L14" s="22" t="s">
        <v>84</v>
      </c>
      <c r="M14" s="22" t="s">
        <v>86</v>
      </c>
      <c r="N14" s="23" t="s">
        <v>70</v>
      </c>
      <c r="O14" s="23" t="s">
        <v>60</v>
      </c>
    </row>
    <row r="15" spans="1:15">
      <c r="C15" t="s">
        <v>87</v>
      </c>
      <c r="D15" t="s">
        <v>88</v>
      </c>
      <c r="E15" t="s">
        <v>23</v>
      </c>
      <c r="F15" s="2" t="s">
        <v>89</v>
      </c>
      <c r="G15" t="s">
        <v>17</v>
      </c>
      <c r="H15">
        <v>3</v>
      </c>
      <c r="I15" s="7">
        <v>6.4999999999999997E-3</v>
      </c>
      <c r="J15" s="30">
        <f>Table1[[#This Row],[cost per part]]*Table1[[#This Row],[Quantity]]</f>
        <v>1.95E-2</v>
      </c>
      <c r="K15" s="21"/>
      <c r="L15" s="22" t="s">
        <v>89</v>
      </c>
      <c r="M15" s="22" t="s">
        <v>90</v>
      </c>
      <c r="N15" s="23" t="s">
        <v>70</v>
      </c>
      <c r="O15" s="23" t="s">
        <v>20</v>
      </c>
    </row>
    <row r="16" spans="1:15">
      <c r="A16" t="s">
        <v>193</v>
      </c>
      <c r="C16" s="10" t="s">
        <v>91</v>
      </c>
      <c r="D16" t="s">
        <v>92</v>
      </c>
      <c r="E16" t="s">
        <v>23</v>
      </c>
      <c r="F16" s="12" t="s">
        <v>93</v>
      </c>
      <c r="G16" t="s">
        <v>17</v>
      </c>
      <c r="H16">
        <v>3</v>
      </c>
      <c r="I16" s="7">
        <v>5.7999999999999996E-3</v>
      </c>
      <c r="J16" s="30">
        <f>Table1[[#This Row],[cost per part]]*Table1[[#This Row],[Quantity]]</f>
        <v>1.7399999999999999E-2</v>
      </c>
      <c r="K16" s="24" t="s">
        <v>94</v>
      </c>
      <c r="L16" s="22" t="s">
        <v>93</v>
      </c>
      <c r="M16" s="22" t="s">
        <v>95</v>
      </c>
      <c r="N16" s="23" t="s">
        <v>59</v>
      </c>
      <c r="O16" s="23" t="s">
        <v>60</v>
      </c>
    </row>
    <row r="17" spans="1:15" ht="15.75">
      <c r="C17" t="s">
        <v>96</v>
      </c>
      <c r="D17" t="s">
        <v>97</v>
      </c>
      <c r="E17" t="s">
        <v>98</v>
      </c>
      <c r="F17" s="13" t="s">
        <v>99</v>
      </c>
      <c r="G17" t="s">
        <v>100</v>
      </c>
      <c r="H17">
        <v>1</v>
      </c>
      <c r="I17" s="14">
        <v>1.007576</v>
      </c>
      <c r="J17" s="31">
        <f>Table1[[#This Row],[cost per part]]*Table1[[#This Row],[Quantity]]</f>
        <v>1.007576</v>
      </c>
      <c r="K17" s="21"/>
      <c r="L17" s="22" t="s">
        <v>96</v>
      </c>
      <c r="M17" s="22" t="s">
        <v>96</v>
      </c>
      <c r="N17" s="23" t="s">
        <v>101</v>
      </c>
      <c r="O17" s="23"/>
    </row>
    <row r="18" spans="1:15" ht="15.75">
      <c r="C18" t="s">
        <v>102</v>
      </c>
      <c r="D18" s="5" t="s">
        <v>103</v>
      </c>
      <c r="E18" t="s">
        <v>104</v>
      </c>
      <c r="F18" s="13" t="s">
        <v>105</v>
      </c>
      <c r="G18" t="s">
        <v>100</v>
      </c>
      <c r="H18" s="5">
        <v>2</v>
      </c>
      <c r="I18" s="14">
        <v>9.6970000000000001E-2</v>
      </c>
      <c r="J18" s="31">
        <f>Table1[[#This Row],[cost per part]]*Table1[[#This Row],[Quantity]]</f>
        <v>0.19394</v>
      </c>
      <c r="K18" s="25"/>
      <c r="L18" s="22" t="s">
        <v>106</v>
      </c>
      <c r="M18" s="22"/>
      <c r="N18" s="23"/>
      <c r="O18" s="23" t="s">
        <v>102</v>
      </c>
    </row>
    <row r="19" spans="1:15">
      <c r="C19" t="s">
        <v>107</v>
      </c>
      <c r="D19" t="s">
        <v>108</v>
      </c>
      <c r="E19" t="s">
        <v>109</v>
      </c>
      <c r="F19" t="s">
        <v>110</v>
      </c>
      <c r="G19" t="s">
        <v>110</v>
      </c>
      <c r="H19">
        <v>1</v>
      </c>
      <c r="J19" s="31">
        <f>Table1[[#This Row],[cost per part]]*Table1[[#This Row],[Quantity]]</f>
        <v>0</v>
      </c>
      <c r="K19" s="21"/>
      <c r="L19" s="22" t="s">
        <v>109</v>
      </c>
      <c r="M19" s="22" t="s">
        <v>111</v>
      </c>
      <c r="N19" s="23" t="s">
        <v>112</v>
      </c>
      <c r="O19" s="23" t="s">
        <v>107</v>
      </c>
    </row>
    <row r="20" spans="1:15">
      <c r="A20" t="s">
        <v>197</v>
      </c>
      <c r="C20" t="s">
        <v>113</v>
      </c>
      <c r="D20" s="15" t="s">
        <v>114</v>
      </c>
      <c r="E20" t="s">
        <v>115</v>
      </c>
      <c r="F20" s="9" t="s">
        <v>113</v>
      </c>
      <c r="G20" t="s">
        <v>17</v>
      </c>
      <c r="H20">
        <v>1</v>
      </c>
      <c r="I20" s="7">
        <v>8.0100000000000005E-2</v>
      </c>
      <c r="J20" s="31">
        <f>Table1[[#This Row],[cost per part]]*Table1[[#This Row],[Quantity]]</f>
        <v>8.0100000000000005E-2</v>
      </c>
      <c r="K20" s="32" t="s">
        <v>116</v>
      </c>
      <c r="L20" s="22" t="s">
        <v>113</v>
      </c>
      <c r="M20" s="22" t="s">
        <v>117</v>
      </c>
      <c r="N20" s="23" t="s">
        <v>118</v>
      </c>
      <c r="O20" s="23" t="s">
        <v>119</v>
      </c>
    </row>
    <row r="21" spans="1:15">
      <c r="C21" s="16" t="s">
        <v>120</v>
      </c>
      <c r="D21" s="16" t="s">
        <v>121</v>
      </c>
      <c r="E21" s="16" t="s">
        <v>122</v>
      </c>
      <c r="F21" s="17" t="s">
        <v>123</v>
      </c>
      <c r="G21" s="3" t="s">
        <v>17</v>
      </c>
      <c r="H21" s="16">
        <v>1</v>
      </c>
      <c r="I21" s="4">
        <v>4.6879999999999998E-2</v>
      </c>
      <c r="J21" s="31">
        <f>Table1[[#This Row],[cost per part]]*Table1[[#This Row],[Quantity]]</f>
        <v>4.6879999999999998E-2</v>
      </c>
      <c r="K21" s="21"/>
      <c r="L21" s="22" t="s">
        <v>123</v>
      </c>
      <c r="M21" s="22" t="s">
        <v>124</v>
      </c>
      <c r="N21" s="23" t="s">
        <v>125</v>
      </c>
      <c r="O21" s="23" t="s">
        <v>126</v>
      </c>
    </row>
    <row r="22" spans="1:15">
      <c r="C22" t="s">
        <v>127</v>
      </c>
      <c r="D22" t="s">
        <v>128</v>
      </c>
      <c r="E22" t="s">
        <v>129</v>
      </c>
      <c r="F22" s="2" t="s">
        <v>130</v>
      </c>
      <c r="G22" s="3" t="s">
        <v>17</v>
      </c>
      <c r="H22">
        <v>1</v>
      </c>
      <c r="I22" s="4">
        <v>3.5790000000000002E-2</v>
      </c>
      <c r="J22" s="31">
        <f>Table1[[#This Row],[cost per part]]*Table1[[#This Row],[Quantity]]</f>
        <v>3.5790000000000002E-2</v>
      </c>
      <c r="K22" s="21"/>
      <c r="L22" s="22" t="s">
        <v>130</v>
      </c>
      <c r="M22" s="22" t="s">
        <v>131</v>
      </c>
      <c r="N22" s="23" t="s">
        <v>132</v>
      </c>
      <c r="O22" s="23" t="s">
        <v>126</v>
      </c>
    </row>
    <row r="23" spans="1:15">
      <c r="C23" t="s">
        <v>133</v>
      </c>
      <c r="D23" t="s">
        <v>134</v>
      </c>
      <c r="E23" t="s">
        <v>135</v>
      </c>
      <c r="F23" s="2" t="s">
        <v>136</v>
      </c>
      <c r="G23" s="3" t="s">
        <v>17</v>
      </c>
      <c r="H23">
        <v>2</v>
      </c>
      <c r="I23" s="7">
        <v>0.17710000000000001</v>
      </c>
      <c r="J23" s="31">
        <f>Table1[[#This Row],[cost per part]]*Table1[[#This Row],[Quantity]]</f>
        <v>0.35420000000000001</v>
      </c>
      <c r="K23" s="21"/>
      <c r="L23" s="22" t="s">
        <v>136</v>
      </c>
      <c r="M23" s="22" t="s">
        <v>137</v>
      </c>
      <c r="N23" s="23" t="s">
        <v>138</v>
      </c>
      <c r="O23" s="23" t="s">
        <v>60</v>
      </c>
    </row>
    <row r="24" spans="1:15">
      <c r="B24" t="s">
        <v>139</v>
      </c>
      <c r="C24" t="s">
        <v>140</v>
      </c>
      <c r="D24" t="s">
        <v>141</v>
      </c>
      <c r="E24" t="s">
        <v>135</v>
      </c>
      <c r="F24" s="2" t="s">
        <v>142</v>
      </c>
      <c r="G24" s="3" t="s">
        <v>17</v>
      </c>
      <c r="H24">
        <v>1</v>
      </c>
      <c r="I24" s="7">
        <v>0.23100000000000001</v>
      </c>
      <c r="J24" s="31">
        <f>Table1[[#This Row],[cost per part]]*Table1[[#This Row],[Quantity]]</f>
        <v>0.23100000000000001</v>
      </c>
      <c r="K24" s="21"/>
      <c r="L24" s="22" t="s">
        <v>142</v>
      </c>
      <c r="M24" s="22" t="s">
        <v>143</v>
      </c>
      <c r="N24" s="23" t="s">
        <v>138</v>
      </c>
      <c r="O24" s="23" t="s">
        <v>60</v>
      </c>
    </row>
    <row r="25" spans="1:15">
      <c r="A25" t="s">
        <v>196</v>
      </c>
      <c r="B25" t="s">
        <v>139</v>
      </c>
      <c r="C25" s="18" t="s">
        <v>144</v>
      </c>
      <c r="D25" s="15" t="s">
        <v>195</v>
      </c>
      <c r="E25" s="18" t="s">
        <v>145</v>
      </c>
      <c r="F25" s="2" t="s">
        <v>144</v>
      </c>
      <c r="G25" s="16" t="s">
        <v>17</v>
      </c>
      <c r="H25" s="16">
        <v>2</v>
      </c>
      <c r="I25" s="19">
        <v>0.77476</v>
      </c>
      <c r="J25" s="31">
        <f>Table1[[#This Row],[cost per part]]*Table1[[#This Row],[Quantity]]</f>
        <v>1.54952</v>
      </c>
      <c r="K25" s="32" t="s">
        <v>146</v>
      </c>
      <c r="L25" s="22" t="s">
        <v>144</v>
      </c>
      <c r="M25" s="22" t="s">
        <v>147</v>
      </c>
      <c r="N25" s="23" t="s">
        <v>148</v>
      </c>
      <c r="O25" s="23"/>
    </row>
    <row r="26" spans="1:15">
      <c r="C26" t="s">
        <v>149</v>
      </c>
      <c r="D26" t="s">
        <v>150</v>
      </c>
      <c r="E26" t="s">
        <v>151</v>
      </c>
      <c r="F26" s="2" t="s">
        <v>152</v>
      </c>
      <c r="G26" s="3" t="s">
        <v>17</v>
      </c>
      <c r="H26">
        <v>1</v>
      </c>
      <c r="I26" s="4">
        <v>0.42011999999999999</v>
      </c>
      <c r="J26" s="31">
        <f>Table1[[#This Row],[cost per part]]*Table1[[#This Row],[Quantity]]</f>
        <v>0.42011999999999999</v>
      </c>
      <c r="K26" s="21"/>
      <c r="L26" s="22" t="s">
        <v>149</v>
      </c>
      <c r="M26" s="22" t="s">
        <v>153</v>
      </c>
      <c r="N26" s="23" t="s">
        <v>154</v>
      </c>
      <c r="O26" s="23" t="s">
        <v>119</v>
      </c>
    </row>
    <row r="27" spans="1:15" ht="15.75">
      <c r="C27" t="s">
        <v>155</v>
      </c>
      <c r="D27" t="s">
        <v>156</v>
      </c>
      <c r="E27" t="s">
        <v>104</v>
      </c>
      <c r="F27" s="13" t="s">
        <v>157</v>
      </c>
      <c r="G27" t="s">
        <v>100</v>
      </c>
      <c r="H27">
        <v>1</v>
      </c>
      <c r="I27" s="14">
        <v>5.0276000000000001E-2</v>
      </c>
      <c r="J27" s="31">
        <f>Table1[[#This Row],[cost per part]]*Table1[[#This Row],[Quantity]]</f>
        <v>5.0276000000000001E-2</v>
      </c>
      <c r="K27" s="21"/>
      <c r="L27" s="22" t="s">
        <v>158</v>
      </c>
      <c r="M27" s="22"/>
      <c r="N27" s="23"/>
      <c r="O27" s="23" t="s">
        <v>155</v>
      </c>
    </row>
    <row r="28" spans="1:15">
      <c r="C28" t="s">
        <v>159</v>
      </c>
      <c r="D28" t="s">
        <v>160</v>
      </c>
      <c r="E28" t="s">
        <v>161</v>
      </c>
      <c r="F28" s="2" t="s">
        <v>162</v>
      </c>
      <c r="G28" s="3" t="s">
        <v>17</v>
      </c>
      <c r="H28">
        <v>1</v>
      </c>
      <c r="I28" s="7">
        <v>2.811E-2</v>
      </c>
      <c r="J28" s="31">
        <f>Table1[[#This Row],[cost per part]]*Table1[[#This Row],[Quantity]]</f>
        <v>2.811E-2</v>
      </c>
      <c r="K28" s="21"/>
      <c r="L28" s="22" t="s">
        <v>162</v>
      </c>
      <c r="M28" s="22"/>
      <c r="N28" s="23" t="s">
        <v>163</v>
      </c>
      <c r="O28" s="23"/>
    </row>
    <row r="29" spans="1:15" ht="15.75">
      <c r="C29" t="s">
        <v>164</v>
      </c>
      <c r="D29" t="s">
        <v>165</v>
      </c>
      <c r="E29" t="s">
        <v>104</v>
      </c>
      <c r="F29" s="13" t="s">
        <v>166</v>
      </c>
      <c r="G29" t="s">
        <v>100</v>
      </c>
      <c r="H29">
        <v>1</v>
      </c>
      <c r="I29" s="14">
        <v>4.9938999999999997E-2</v>
      </c>
      <c r="J29" s="31">
        <f>Table1[[#This Row],[cost per part]]*Table1[[#This Row],[Quantity]]</f>
        <v>4.9938999999999997E-2</v>
      </c>
      <c r="K29" s="21"/>
      <c r="L29" s="22" t="s">
        <v>167</v>
      </c>
      <c r="M29" s="22"/>
      <c r="N29" s="23"/>
      <c r="O29" s="23"/>
    </row>
    <row r="30" spans="1:15" ht="15.75">
      <c r="C30" t="s">
        <v>168</v>
      </c>
      <c r="D30" t="s">
        <v>169</v>
      </c>
      <c r="E30" t="s">
        <v>104</v>
      </c>
      <c r="F30" s="13" t="s">
        <v>170</v>
      </c>
      <c r="G30" t="s">
        <v>100</v>
      </c>
      <c r="H30">
        <v>1</v>
      </c>
      <c r="I30" s="14">
        <v>5.9082999999999997E-2</v>
      </c>
      <c r="J30" s="31">
        <f>Table1[[#This Row],[cost per part]]*Table1[[#This Row],[Quantity]]</f>
        <v>5.9082999999999997E-2</v>
      </c>
      <c r="K30" s="21"/>
      <c r="L30" s="22" t="s">
        <v>171</v>
      </c>
      <c r="M30" s="22"/>
      <c r="N30" s="23"/>
      <c r="O30" s="23" t="s">
        <v>168</v>
      </c>
    </row>
    <row r="31" spans="1:15">
      <c r="C31" t="s">
        <v>172</v>
      </c>
      <c r="D31" t="s">
        <v>173</v>
      </c>
      <c r="E31" t="s">
        <v>174</v>
      </c>
      <c r="F31" s="2" t="s">
        <v>174</v>
      </c>
      <c r="G31" t="s">
        <v>17</v>
      </c>
      <c r="H31">
        <v>1</v>
      </c>
      <c r="I31">
        <v>1.9055</v>
      </c>
      <c r="J31" s="31">
        <f>Table1[[#This Row],[cost per part]]*Table1[[#This Row],[Quantity]]</f>
        <v>1.9055</v>
      </c>
      <c r="K31" s="21"/>
      <c r="L31" s="22" t="s">
        <v>174</v>
      </c>
      <c r="M31" s="22" t="s">
        <v>175</v>
      </c>
      <c r="N31" s="23" t="s">
        <v>176</v>
      </c>
      <c r="O31" s="23"/>
    </row>
    <row r="32" spans="1:15">
      <c r="C32" t="s">
        <v>177</v>
      </c>
      <c r="D32" t="s">
        <v>178</v>
      </c>
      <c r="E32" t="s">
        <v>179</v>
      </c>
      <c r="F32" s="2" t="s">
        <v>180</v>
      </c>
      <c r="G32" t="s">
        <v>100</v>
      </c>
      <c r="H32">
        <v>1</v>
      </c>
      <c r="I32">
        <v>0.2</v>
      </c>
      <c r="J32" s="31">
        <f>Table1[[#This Row],[cost per part]]*Table1[[#This Row],[Quantity]]</f>
        <v>0.2</v>
      </c>
      <c r="K32" s="21"/>
      <c r="L32" s="22" t="s">
        <v>177</v>
      </c>
      <c r="M32" s="22" t="s">
        <v>181</v>
      </c>
      <c r="N32" s="23" t="s">
        <v>182</v>
      </c>
      <c r="O32" s="23"/>
    </row>
    <row r="33" spans="3:15" ht="15.75">
      <c r="C33" t="s">
        <v>183</v>
      </c>
      <c r="D33" t="s">
        <v>184</v>
      </c>
      <c r="E33" t="s">
        <v>104</v>
      </c>
      <c r="F33" s="13" t="s">
        <v>185</v>
      </c>
      <c r="G33" t="s">
        <v>100</v>
      </c>
      <c r="H33">
        <v>2</v>
      </c>
      <c r="I33" s="14">
        <v>4.2721000000000002E-2</v>
      </c>
      <c r="J33" s="31">
        <f>Table1[[#This Row],[cost per part]]*Table1[[#This Row],[Quantity]]</f>
        <v>8.5442000000000004E-2</v>
      </c>
      <c r="K33" s="21"/>
      <c r="L33" s="22" t="s">
        <v>186</v>
      </c>
      <c r="M33" s="22"/>
      <c r="N33" s="23"/>
      <c r="O33" s="23" t="s">
        <v>187</v>
      </c>
    </row>
    <row r="34" spans="3:15">
      <c r="C34" t="s">
        <v>188</v>
      </c>
      <c r="D34" t="s">
        <v>189</v>
      </c>
      <c r="E34" t="s">
        <v>188</v>
      </c>
      <c r="F34" t="s">
        <v>110</v>
      </c>
      <c r="G34" t="s">
        <v>110</v>
      </c>
      <c r="H34">
        <v>1</v>
      </c>
      <c r="I34">
        <v>0.27</v>
      </c>
      <c r="J34" s="31">
        <f>Table1[[#This Row],[cost per part]]*Table1[[#This Row],[Quantity]]</f>
        <v>0.27</v>
      </c>
      <c r="K34" s="21"/>
      <c r="L34" s="22" t="s">
        <v>188</v>
      </c>
      <c r="M34" s="22" t="s">
        <v>190</v>
      </c>
      <c r="N34" s="23" t="s">
        <v>112</v>
      </c>
      <c r="O34" s="23"/>
    </row>
    <row r="35" spans="3:15">
      <c r="J35" s="31">
        <f>SUBTOTAL(9,Table1[cost])</f>
        <v>7.5073939999999997</v>
      </c>
      <c r="K35" s="21"/>
      <c r="L35" s="22"/>
      <c r="M35" s="22"/>
      <c r="N35" s="23"/>
      <c r="O35" s="23"/>
    </row>
    <row r="36" spans="3:15">
      <c r="K36" s="28"/>
      <c r="L36" s="28"/>
      <c r="M36" s="28"/>
      <c r="N36" s="28"/>
      <c r="O36" s="28"/>
    </row>
  </sheetData>
  <autoFilter ref="K1:O35"/>
  <hyperlinks>
    <hyperlink ref="F8" r:id="rId1"/>
    <hyperlink ref="F9" r:id="rId2"/>
    <hyperlink ref="F10" r:id="rId3"/>
    <hyperlink ref="F11" r:id="rId4"/>
    <hyperlink ref="F14" r:id="rId5"/>
    <hyperlink ref="F15" r:id="rId6"/>
    <hyperlink ref="F16" r:id="rId7"/>
    <hyperlink ref="F20" r:id="rId8"/>
    <hyperlink ref="F31" r:id="rId9"/>
    <hyperlink ref="F32" r:id="rId10"/>
    <hyperlink ref="F2" r:id="rId11"/>
    <hyperlink ref="F4" r:id="rId12"/>
    <hyperlink ref="F5" r:id="rId13"/>
    <hyperlink ref="F6" r:id="rId14"/>
    <hyperlink ref="F13" r:id="rId15"/>
    <hyperlink ref="F26" r:id="rId16"/>
    <hyperlink ref="F28" r:id="rId17"/>
    <hyperlink ref="F22" r:id="rId18"/>
    <hyperlink ref="F21" r:id="rId19"/>
    <hyperlink ref="F25" r:id="rId20"/>
    <hyperlink ref="F23" r:id="rId21"/>
    <hyperlink ref="F24" r:id="rId22"/>
    <hyperlink ref="F12" r:id="rId23" display="https://lcsc.com/product-detail/Multilayer-Ceramic-Capacitors-MLCC-SMD-SMT_SAMSUNG_CL10A475KQ8NNNC_4-7uF-475-10-6-3V_C8032.html"/>
    <hyperlink ref="F3" r:id="rId24" display="https://lcsc.com/product-detail/Multilayer-Ceramic-Capacitors-MLCC-SMD-SMT_SAMSUNG_CL10B104KO8NNNC_100nF-104-10-16V_C66501.html"/>
  </hyperlinks>
  <pageMargins left="0.7" right="0.7" top="0.75" bottom="0.75" header="0.3" footer="0.3"/>
  <pageSetup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BOM_Universal_tester_V7_2020031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HMS</dc:creator>
  <cp:lastModifiedBy>Admin</cp:lastModifiedBy>
  <dcterms:created xsi:type="dcterms:W3CDTF">2020-03-11T01:12:00Z</dcterms:created>
  <dcterms:modified xsi:type="dcterms:W3CDTF">2020-07-23T15:01:47Z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