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Dashboard\hardware\"/>
    </mc:Choice>
  </mc:AlternateContent>
  <xr:revisionPtr revIDLastSave="0" documentId="13_ncr:1_{4FD5A56B-2F69-4183-9C07-BE9EFFDBCF52}" xr6:coauthVersionLast="47" xr6:coauthVersionMax="47" xr10:uidLastSave="{00000000-0000-0000-0000-000000000000}"/>
  <bookViews>
    <workbookView xWindow="-20391" yWindow="1291" windowWidth="20242" windowHeight="11927" xr2:uid="{C5D42818-61E1-41CB-B279-D40255C49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J29" i="1" s="1"/>
  <c r="H16" i="1"/>
  <c r="H31" i="1"/>
  <c r="I31" i="1" s="1"/>
  <c r="H18" i="1"/>
  <c r="I18" i="1" s="1"/>
  <c r="H15" i="1"/>
  <c r="H6" i="1"/>
  <c r="I6" i="1" s="1"/>
  <c r="I29" i="1" l="1"/>
  <c r="H28" i="1"/>
  <c r="H4" i="1"/>
  <c r="I4" i="1" s="1"/>
  <c r="J15" i="1"/>
  <c r="I15" i="1"/>
  <c r="H17" i="1"/>
  <c r="I16" i="1"/>
  <c r="J16" i="1"/>
  <c r="H3" i="1"/>
  <c r="I28" i="1" l="1"/>
  <c r="J28" i="1"/>
  <c r="H27" i="1"/>
  <c r="J4" i="1"/>
  <c r="J17" i="1"/>
  <c r="I17" i="1"/>
  <c r="I19" i="1" s="1"/>
  <c r="I22" i="1" s="1"/>
  <c r="I23" i="1" s="1"/>
  <c r="J3" i="1"/>
  <c r="I3" i="1"/>
  <c r="H5" i="1"/>
  <c r="I5" i="1" s="1"/>
  <c r="I27" i="1" l="1"/>
  <c r="J27" i="1"/>
  <c r="H30" i="1"/>
  <c r="J5" i="1"/>
  <c r="J30" i="1" l="1"/>
  <c r="I30" i="1"/>
  <c r="I32" i="1" s="1"/>
  <c r="I35" i="1" s="1"/>
  <c r="I36" i="1" s="1"/>
  <c r="I7" i="1"/>
  <c r="I10" i="1" s="1"/>
  <c r="I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bernd</author>
  </authors>
  <commentList>
    <comment ref="F6" authorId="0" shapeId="0" xr:uid="{B44EB038-C6AC-4BFE-A03F-74DCCADF4C25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18" authorId="0" shapeId="0" xr:uid="{DA61B090-5302-4CE5-BE6A-DCBAB2853F3B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31" authorId="0" shapeId="0" xr:uid="{8A34F7B2-F3FE-4035-BB23-BDC720FD93E4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</commentList>
</comments>
</file>

<file path=xl/sharedStrings.xml><?xml version="1.0" encoding="utf-8"?>
<sst xmlns="http://schemas.openxmlformats.org/spreadsheetml/2006/main" count="59" uniqueCount="27">
  <si>
    <t>State</t>
  </si>
  <si>
    <t>Duration [ms]</t>
  </si>
  <si>
    <t>repeat /day</t>
  </si>
  <si>
    <t>total time [s]</t>
  </si>
  <si>
    <t>total [mAh]</t>
  </si>
  <si>
    <t>sleep</t>
  </si>
  <si>
    <t>mAh / day</t>
  </si>
  <si>
    <t>mAh AA battery</t>
  </si>
  <si>
    <t>days</t>
  </si>
  <si>
    <t>of capacity is usable</t>
  </si>
  <si>
    <t>Duration [µs]</t>
  </si>
  <si>
    <t>I avg [mA]</t>
  </si>
  <si>
    <t>is 0.9µA AVR, 0.9µA NRF</t>
  </si>
  <si>
    <t>years</t>
  </si>
  <si>
    <t>Active, Wifi on, refresh display</t>
  </si>
  <si>
    <t>self discharge</t>
  </si>
  <si>
    <t>Current [mA]</t>
  </si>
  <si>
    <t>Current [µA]</t>
  </si>
  <si>
    <t>Active, wait for ePaper not busy</t>
  </si>
  <si>
    <t>Active, NRF on, refresh display</t>
  </si>
  <si>
    <t>e-Ink, NRF24, AVR</t>
  </si>
  <si>
    <t>Active, TFT on</t>
  </si>
  <si>
    <t>Active, ePaper refresh</t>
  </si>
  <si>
    <t>ESP8266, TFT, on-demand</t>
  </si>
  <si>
    <t>ESP-12F, ePaper, every 60min</t>
  </si>
  <si>
    <t>mystery activation before sleep</t>
  </si>
  <si>
    <t>mAh AAA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</si>
</sst>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2" borderId="0" xfId="0" applyNumberFormat="1" applyFill="1"/>
    <xf numFmtId="9" fontId="0" fillId="0" borderId="0" xfId="0" applyNumberForma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F03A-9FCE-4307-81DB-66D7872B7CDB}">
  <dimension ref="B1:K36"/>
  <sheetViews>
    <sheetView tabSelected="1" topLeftCell="B10" workbookViewId="0">
      <selection activeCell="J9" sqref="J9"/>
    </sheetView>
  </sheetViews>
  <sheetFormatPr defaultRowHeight="14.3" x14ac:dyDescent="0.25"/>
  <cols>
    <col min="1" max="1" width="5" customWidth="1"/>
    <col min="2" max="2" width="26.875" customWidth="1"/>
    <col min="9" max="9" width="11.875" bestFit="1" customWidth="1"/>
    <col min="13" max="13" width="10.875" bestFit="1" customWidth="1"/>
  </cols>
  <sheetData>
    <row r="1" spans="2:11" x14ac:dyDescent="0.25">
      <c r="B1" s="8" t="s">
        <v>23</v>
      </c>
    </row>
    <row r="2" spans="2:11" s="3" customFormat="1" ht="28.55" x14ac:dyDescent="0.25">
      <c r="B2" s="3" t="s">
        <v>0</v>
      </c>
      <c r="C2" s="3" t="s">
        <v>10</v>
      </c>
      <c r="D2" s="3" t="s">
        <v>1</v>
      </c>
      <c r="E2" s="3" t="s">
        <v>16</v>
      </c>
      <c r="F2" s="3" t="s">
        <v>17</v>
      </c>
      <c r="G2" s="3" t="s">
        <v>2</v>
      </c>
      <c r="H2" s="3" t="s">
        <v>3</v>
      </c>
      <c r="I2" s="3" t="s">
        <v>4</v>
      </c>
      <c r="J2" s="3" t="s">
        <v>11</v>
      </c>
    </row>
    <row r="3" spans="2:11" x14ac:dyDescent="0.25">
      <c r="B3" t="s">
        <v>14</v>
      </c>
      <c r="D3">
        <v>2000</v>
      </c>
      <c r="E3">
        <v>250</v>
      </c>
      <c r="G3">
        <v>2</v>
      </c>
      <c r="H3">
        <f>+G3*D3/1000</f>
        <v>4</v>
      </c>
      <c r="I3" s="4">
        <f>+(E3+F3/1000)*H3/3600</f>
        <v>0.27777777777777779</v>
      </c>
      <c r="J3">
        <f>+E3*H3/(24*60*60)</f>
        <v>1.1574074074074073E-2</v>
      </c>
    </row>
    <row r="4" spans="2:11" x14ac:dyDescent="0.25">
      <c r="B4" t="s">
        <v>21</v>
      </c>
      <c r="D4">
        <v>5000</v>
      </c>
      <c r="E4">
        <v>85</v>
      </c>
      <c r="G4">
        <v>2</v>
      </c>
      <c r="H4">
        <f>+G4*D4/1000</f>
        <v>10</v>
      </c>
      <c r="I4" s="4">
        <f>+(E4+F4/1000)*H4/3600</f>
        <v>0.2361111111111111</v>
      </c>
      <c r="J4">
        <f>+E4*H4/(24*60*60)</f>
        <v>9.8379629629629633E-3</v>
      </c>
    </row>
    <row r="5" spans="2:11" x14ac:dyDescent="0.25">
      <c r="B5" t="s">
        <v>5</v>
      </c>
      <c r="F5">
        <v>0</v>
      </c>
      <c r="H5">
        <f>24*60*60-SUM(H3:H4)</f>
        <v>86386</v>
      </c>
      <c r="I5" s="4">
        <f>+(E5+F5/1000)*H5/3600</f>
        <v>0</v>
      </c>
      <c r="J5" s="6">
        <f>+E5*H5/(24*60*60)</f>
        <v>0</v>
      </c>
    </row>
    <row r="6" spans="2:11" x14ac:dyDescent="0.25">
      <c r="B6" t="s">
        <v>15</v>
      </c>
      <c r="F6">
        <v>35</v>
      </c>
      <c r="H6">
        <f>24*60*60</f>
        <v>86400</v>
      </c>
      <c r="I6" s="4">
        <f>+(E6+F6/1000)*H6/3600</f>
        <v>0.84000000000000008</v>
      </c>
      <c r="J6" s="6"/>
    </row>
    <row r="7" spans="2:11" x14ac:dyDescent="0.25">
      <c r="I7" s="5">
        <f>SUM(I3:I6)</f>
        <v>1.3538888888888889</v>
      </c>
      <c r="J7" t="s">
        <v>6</v>
      </c>
    </row>
    <row r="8" spans="2:11" x14ac:dyDescent="0.25">
      <c r="I8">
        <v>1250</v>
      </c>
      <c r="J8" t="s">
        <v>26</v>
      </c>
    </row>
    <row r="9" spans="2:11" x14ac:dyDescent="0.25">
      <c r="I9" s="2">
        <v>0.75</v>
      </c>
      <c r="J9" t="s">
        <v>9</v>
      </c>
    </row>
    <row r="10" spans="2:11" x14ac:dyDescent="0.25">
      <c r="I10" s="1">
        <f>+I8*I9/I7</f>
        <v>692.44973327862124</v>
      </c>
      <c r="J10" t="s">
        <v>8</v>
      </c>
    </row>
    <row r="11" spans="2:11" x14ac:dyDescent="0.25">
      <c r="I11" s="7">
        <f>+I10/365</f>
        <v>1.8971225569277295</v>
      </c>
      <c r="J11" t="s">
        <v>13</v>
      </c>
    </row>
    <row r="13" spans="2:11" x14ac:dyDescent="0.25">
      <c r="B13" s="8" t="s">
        <v>20</v>
      </c>
    </row>
    <row r="14" spans="2:11" ht="28.55" x14ac:dyDescent="0.25">
      <c r="B14" s="3" t="s">
        <v>0</v>
      </c>
      <c r="C14" s="3" t="s">
        <v>10</v>
      </c>
      <c r="D14" s="3" t="s">
        <v>1</v>
      </c>
      <c r="E14" s="3" t="s">
        <v>16</v>
      </c>
      <c r="F14" s="3" t="s">
        <v>17</v>
      </c>
      <c r="G14" s="3" t="s">
        <v>2</v>
      </c>
      <c r="H14" s="3" t="s">
        <v>3</v>
      </c>
      <c r="I14" s="3" t="s">
        <v>4</v>
      </c>
      <c r="J14" s="3" t="s">
        <v>11</v>
      </c>
      <c r="K14" s="3"/>
    </row>
    <row r="15" spans="2:11" x14ac:dyDescent="0.25">
      <c r="B15" t="s">
        <v>19</v>
      </c>
      <c r="D15">
        <v>100</v>
      </c>
      <c r="E15">
        <v>20</v>
      </c>
      <c r="G15">
        <v>24</v>
      </c>
      <c r="H15">
        <f>+G15*D15/1000</f>
        <v>2.4</v>
      </c>
      <c r="I15" s="4">
        <f>+(E15+F15/1000)*H15/3600</f>
        <v>1.3333333333333334E-2</v>
      </c>
      <c r="J15">
        <f>+E15*H15/(24*60*60)</f>
        <v>5.5555555555555556E-4</v>
      </c>
    </row>
    <row r="16" spans="2:11" x14ac:dyDescent="0.25">
      <c r="B16" t="s">
        <v>18</v>
      </c>
      <c r="D16">
        <v>17000</v>
      </c>
      <c r="E16">
        <v>5</v>
      </c>
      <c r="G16">
        <v>24</v>
      </c>
      <c r="H16">
        <f>+G16*D16/1000</f>
        <v>408</v>
      </c>
      <c r="I16" s="4">
        <f>+(E16+F16/1000)*H16/3600</f>
        <v>0.56666666666666665</v>
      </c>
      <c r="J16">
        <f>+E16*H16/(24*60*60)</f>
        <v>2.361111111111111E-2</v>
      </c>
    </row>
    <row r="17" spans="2:11" x14ac:dyDescent="0.25">
      <c r="B17" t="s">
        <v>5</v>
      </c>
      <c r="F17">
        <v>50</v>
      </c>
      <c r="H17">
        <f>24*60*60-SUM(H15:H16)</f>
        <v>85989.6</v>
      </c>
      <c r="I17" s="4">
        <f>+(E17+F17/1000)*H17/3600</f>
        <v>1.1943000000000001</v>
      </c>
      <c r="J17" s="6">
        <f>+E17*H17/(24*60*60)</f>
        <v>0</v>
      </c>
      <c r="K17" t="s">
        <v>12</v>
      </c>
    </row>
    <row r="18" spans="2:11" x14ac:dyDescent="0.25">
      <c r="B18" t="s">
        <v>15</v>
      </c>
      <c r="F18">
        <v>80</v>
      </c>
      <c r="H18">
        <f>24*60*60</f>
        <v>86400</v>
      </c>
      <c r="I18" s="4">
        <f>+(E18+F18/1000)*H18/3600</f>
        <v>1.92</v>
      </c>
      <c r="J18" s="6"/>
    </row>
    <row r="19" spans="2:11" x14ac:dyDescent="0.25">
      <c r="I19" s="5">
        <f>SUM(I15:I18)</f>
        <v>3.6943000000000001</v>
      </c>
      <c r="J19" t="s">
        <v>6</v>
      </c>
    </row>
    <row r="20" spans="2:11" x14ac:dyDescent="0.25">
      <c r="I20">
        <v>2800</v>
      </c>
      <c r="J20" t="s">
        <v>7</v>
      </c>
    </row>
    <row r="21" spans="2:11" x14ac:dyDescent="0.25">
      <c r="I21" s="2">
        <v>0.75</v>
      </c>
      <c r="J21" t="s">
        <v>9</v>
      </c>
    </row>
    <row r="22" spans="2:11" x14ac:dyDescent="0.25">
      <c r="I22" s="1">
        <f>+I20*I21/I19</f>
        <v>568.44327748152557</v>
      </c>
      <c r="J22" t="s">
        <v>8</v>
      </c>
    </row>
    <row r="23" spans="2:11" x14ac:dyDescent="0.25">
      <c r="I23" s="7">
        <f>+I22/365</f>
        <v>1.5573788424151385</v>
      </c>
      <c r="J23" t="s">
        <v>13</v>
      </c>
    </row>
    <row r="25" spans="2:11" x14ac:dyDescent="0.25">
      <c r="B25" s="8" t="s">
        <v>24</v>
      </c>
    </row>
    <row r="26" spans="2:11" s="3" customFormat="1" ht="28.55" x14ac:dyDescent="0.25">
      <c r="B26" s="3" t="s">
        <v>0</v>
      </c>
      <c r="C26" s="3" t="s">
        <v>10</v>
      </c>
      <c r="D26" s="3" t="s">
        <v>1</v>
      </c>
      <c r="E26" s="3" t="s">
        <v>16</v>
      </c>
      <c r="F26" s="3" t="s">
        <v>17</v>
      </c>
      <c r="G26" s="3" t="s">
        <v>2</v>
      </c>
      <c r="H26" s="3" t="s">
        <v>3</v>
      </c>
      <c r="I26" s="3" t="s">
        <v>4</v>
      </c>
      <c r="J26" s="3" t="s">
        <v>11</v>
      </c>
    </row>
    <row r="27" spans="2:11" x14ac:dyDescent="0.25">
      <c r="B27" t="s">
        <v>14</v>
      </c>
      <c r="D27">
        <v>2000</v>
      </c>
      <c r="E27">
        <v>90</v>
      </c>
      <c r="G27">
        <v>24</v>
      </c>
      <c r="H27">
        <f>+G27*D27/1000</f>
        <v>48</v>
      </c>
      <c r="I27" s="4">
        <f>+(E27+F27/1000)*H27/3600</f>
        <v>1.2</v>
      </c>
      <c r="J27">
        <f>+E27*H27/(24*60*60)</f>
        <v>0.05</v>
      </c>
    </row>
    <row r="28" spans="2:11" x14ac:dyDescent="0.25">
      <c r="B28" t="s">
        <v>22</v>
      </c>
      <c r="D28">
        <v>18000</v>
      </c>
      <c r="E28">
        <v>5</v>
      </c>
      <c r="G28">
        <v>24</v>
      </c>
      <c r="H28">
        <f>+G28*D28/1000</f>
        <v>432</v>
      </c>
      <c r="I28" s="4">
        <f>+(E28+F28/1000)*H28/3600</f>
        <v>0.6</v>
      </c>
      <c r="J28">
        <f>+E28*H28/(24*60*60)</f>
        <v>2.5000000000000001E-2</v>
      </c>
    </row>
    <row r="29" spans="2:11" x14ac:dyDescent="0.25">
      <c r="B29" t="s">
        <v>25</v>
      </c>
      <c r="D29">
        <v>100</v>
      </c>
      <c r="E29">
        <v>80</v>
      </c>
      <c r="G29">
        <v>24</v>
      </c>
      <c r="H29">
        <f>+G29*D29/1000</f>
        <v>2.4</v>
      </c>
      <c r="I29" s="4">
        <f>+(E29+F29/1000)*H29/3600</f>
        <v>5.3333333333333337E-2</v>
      </c>
      <c r="J29">
        <f>+E29*H29/(24*60*60)</f>
        <v>2.2222222222222222E-3</v>
      </c>
    </row>
    <row r="30" spans="2:11" x14ac:dyDescent="0.25">
      <c r="B30" t="s">
        <v>5</v>
      </c>
      <c r="F30">
        <v>20</v>
      </c>
      <c r="H30">
        <f>24*60*60-SUM(H27:H28)</f>
        <v>85920</v>
      </c>
      <c r="I30" s="4">
        <f>+(E30+F30/1000)*H30/3600</f>
        <v>0.47733333333333333</v>
      </c>
      <c r="J30" s="6">
        <f>+E30*H30/(24*60*60)</f>
        <v>0</v>
      </c>
    </row>
    <row r="31" spans="2:11" x14ac:dyDescent="0.25">
      <c r="B31" t="s">
        <v>15</v>
      </c>
      <c r="F31">
        <v>80</v>
      </c>
      <c r="H31">
        <f>24*60*60</f>
        <v>86400</v>
      </c>
      <c r="I31" s="4">
        <f>+(E31+F31/1000)*H31/3600</f>
        <v>1.92</v>
      </c>
      <c r="J31" s="6"/>
    </row>
    <row r="32" spans="2:11" x14ac:dyDescent="0.25">
      <c r="I32" s="5">
        <f>SUM(I27:I31)</f>
        <v>4.2506666666666657</v>
      </c>
      <c r="J32" t="s">
        <v>6</v>
      </c>
    </row>
    <row r="33" spans="9:10" x14ac:dyDescent="0.25">
      <c r="I33">
        <v>2800</v>
      </c>
      <c r="J33" t="s">
        <v>7</v>
      </c>
    </row>
    <row r="34" spans="9:10" x14ac:dyDescent="0.25">
      <c r="I34" s="2">
        <v>0.75</v>
      </c>
      <c r="J34" t="s">
        <v>9</v>
      </c>
    </row>
    <row r="35" spans="9:10" x14ac:dyDescent="0.25">
      <c r="I35" s="1">
        <f>+I33*I34/I32</f>
        <v>494.04015056461742</v>
      </c>
      <c r="J35" t="s">
        <v>8</v>
      </c>
    </row>
    <row r="36" spans="9:10" x14ac:dyDescent="0.25">
      <c r="I36" s="7">
        <f>+I35/365</f>
        <v>1.3535346590811437</v>
      </c>
      <c r="J36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dcterms:created xsi:type="dcterms:W3CDTF">2021-12-04T14:17:09Z</dcterms:created>
  <dcterms:modified xsi:type="dcterms:W3CDTF">2023-05-21T12:53:30Z</dcterms:modified>
</cp:coreProperties>
</file>