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RDonnelly\code\portfolio-sensitivity-prototype\templates\"/>
    </mc:Choice>
  </mc:AlternateContent>
  <xr:revisionPtr revIDLastSave="0" documentId="13_ncr:1_{1BD2AB2D-E17D-4D17-A881-2E1651C654EF}" xr6:coauthVersionLast="47" xr6:coauthVersionMax="47" xr10:uidLastSave="{00000000-0000-0000-0000-000000000000}"/>
  <bookViews>
    <workbookView xWindow="1965" yWindow="4080" windowWidth="21600" windowHeight="11295" xr2:uid="{00000000-000D-0000-FFFF-FFFF00000000}"/>
  </bookViews>
  <sheets>
    <sheet name="SensitivityResults" sheetId="1" r:id="rId1"/>
    <sheet name="FX Rates" sheetId="5" r:id="rId2"/>
    <sheet name="Analsysis" sheetId="2" r:id="rId3"/>
    <sheet name="Development Hub Expo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BO2" i="4"/>
  <c r="BN2" i="4"/>
  <c r="BM2" i="4"/>
</calcChain>
</file>

<file path=xl/sharedStrings.xml><?xml version="1.0" encoding="utf-8"?>
<sst xmlns="http://schemas.openxmlformats.org/spreadsheetml/2006/main" count="111" uniqueCount="99">
  <si>
    <t>Project ID</t>
  </si>
  <si>
    <t>Project Name</t>
  </si>
  <si>
    <t>Phase</t>
  </si>
  <si>
    <t>Technology</t>
  </si>
  <si>
    <t>Country</t>
  </si>
  <si>
    <t>Currency</t>
  </si>
  <si>
    <t>Scenario Name</t>
  </si>
  <si>
    <t>Discount Rate Adjustment</t>
  </si>
  <si>
    <t>Capex Adjustment</t>
  </si>
  <si>
    <t>Power Prices Adjustment</t>
  </si>
  <si>
    <t>Sale Date</t>
  </si>
  <si>
    <t>Total Capex</t>
  </si>
  <si>
    <t>Total Merchant Revenue</t>
  </si>
  <si>
    <t>Discount Rate</t>
  </si>
  <si>
    <t>Development Fee</t>
  </si>
  <si>
    <t>IRR</t>
  </si>
  <si>
    <t>BEP</t>
  </si>
  <si>
    <t>Projects with Positive Development Fee</t>
  </si>
  <si>
    <t>Portfolio</t>
  </si>
  <si>
    <t>From</t>
  </si>
  <si>
    <t>To</t>
  </si>
  <si>
    <t>USD</t>
  </si>
  <si>
    <t>EUR</t>
  </si>
  <si>
    <t>AUD</t>
  </si>
  <si>
    <t>GBP</t>
  </si>
  <si>
    <t>CAD</t>
  </si>
  <si>
    <t>SEK</t>
  </si>
  <si>
    <t>ID</t>
  </si>
  <si>
    <t>Name</t>
  </si>
  <si>
    <t>Country Code</t>
  </si>
  <si>
    <t>Country ISO Code</t>
  </si>
  <si>
    <t>Subdivision</t>
  </si>
  <si>
    <t>Subdivision ISO Code</t>
  </si>
  <si>
    <t>Latitude</t>
  </si>
  <si>
    <t>Longitude</t>
  </si>
  <si>
    <t>Manager</t>
  </si>
  <si>
    <t>Economics Defined</t>
  </si>
  <si>
    <t>Grid Export (MW)</t>
  </si>
  <si>
    <t>Installed Capacity (MW)</t>
  </si>
  <si>
    <t>AC Capacity (MW)</t>
  </si>
  <si>
    <t>DC Capacity (MW)</t>
  </si>
  <si>
    <t>Storage Capacity (MWh)</t>
  </si>
  <si>
    <t>First Year Yield (MWh)</t>
  </si>
  <si>
    <t>First Year Capacity Factor</t>
  </si>
  <si>
    <t>Financial Close Date</t>
  </si>
  <si>
    <t>Devex Total</t>
  </si>
  <si>
    <t>Devex Historic</t>
  </si>
  <si>
    <t>Devex Future</t>
  </si>
  <si>
    <t>Devex Currency</t>
  </si>
  <si>
    <t>Closing Costs</t>
  </si>
  <si>
    <t>Closing Costs Currency</t>
  </si>
  <si>
    <t>Development Fee at Sale</t>
  </si>
  <si>
    <t>Development Fee Currency</t>
  </si>
  <si>
    <t>BEP Currency</t>
  </si>
  <si>
    <t>BEP Reference Date</t>
  </si>
  <si>
    <t>Investor Discount Rate</t>
  </si>
  <si>
    <t>Development Multiple</t>
  </si>
  <si>
    <t>Devex YTD Budget</t>
  </si>
  <si>
    <t>Devex YTD Actual</t>
  </si>
  <si>
    <t>Devex YTD Currency</t>
  </si>
  <si>
    <t>Devex Full Year Budget</t>
  </si>
  <si>
    <t>Devex Full Year Forecast</t>
  </si>
  <si>
    <t>Devex Full Year Currency</t>
  </si>
  <si>
    <t>Devex Life to Date Actual</t>
  </si>
  <si>
    <t>Devex Life to Date Currency</t>
  </si>
  <si>
    <t>Closing Costs YTD Budget</t>
  </si>
  <si>
    <t>Closing Costs YTD Actual</t>
  </si>
  <si>
    <t>Closing Costs YTD Currency</t>
  </si>
  <si>
    <t>Closing Costs Full Year Budget</t>
  </si>
  <si>
    <t>Closing Costs Full Year Forecast</t>
  </si>
  <si>
    <t>Closing Costs Full Year Currency</t>
  </si>
  <si>
    <t>Closing Costs Life to Date Actual</t>
  </si>
  <si>
    <t>Closing Costs Life to Date Currency</t>
  </si>
  <si>
    <t>Development Horizon (years)</t>
  </si>
  <si>
    <t>Remaining Development Time (years)</t>
  </si>
  <si>
    <t>Development Fee Success Weight</t>
  </si>
  <si>
    <t>Devex Success Weight</t>
  </si>
  <si>
    <t>Phase 1 Start Date</t>
  </si>
  <si>
    <t>Phase 2 Start Date</t>
  </si>
  <si>
    <t>Phase 3 Start Date</t>
  </si>
  <si>
    <t>Phase 4 Start Date</t>
  </si>
  <si>
    <t>Permitting Status</t>
  </si>
  <si>
    <t>Land Status</t>
  </si>
  <si>
    <t>Grid &amp; Utilities Status</t>
  </si>
  <si>
    <t>Reported</t>
  </si>
  <si>
    <t>Portfolio2</t>
  </si>
  <si>
    <t>In Sensitivity</t>
  </si>
  <si>
    <t>Success Weighted Development Fee (£)</t>
  </si>
  <si>
    <t>Rate</t>
  </si>
  <si>
    <t>Opex Adjustment</t>
  </si>
  <si>
    <t>Lifetime Adjustment</t>
  </si>
  <si>
    <t>Financial Close Date Adjustment</t>
  </si>
  <si>
    <t>Energy Yield Adjustment</t>
  </si>
  <si>
    <t>Total Opex</t>
  </si>
  <si>
    <t>Lifetime</t>
  </si>
  <si>
    <t>FID</t>
  </si>
  <si>
    <t>COD</t>
  </si>
  <si>
    <t>Installed Capacity</t>
  </si>
  <si>
    <t>Energy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</si>
</sst>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1" fillId="0" borderId="0" xfId="1"/>
  </cellXfs>
  <cellStyles count="2">
    <cellStyle name="Normal" xfId="0" builtinId="0"/>
    <cellStyle name="Normal 2" xfId="1" xr:uid="{41DF4E05-47D6-4E0F-A129-A0E77B69BAE9}"/>
  </cellStyles>
  <dxfs count="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nsitivityResults" displayName="SensitivityResults" ref="A1:AC2" totalsRowShown="0">
  <autoFilter ref="A1:AC2" xr:uid="{00000000-0009-0000-0100-000001000000}"/>
  <tableColumns count="29">
    <tableColumn id="1" xr3:uid="{00000000-0010-0000-0000-000001000000}" name="Project ID"/>
    <tableColumn id="2" xr3:uid="{00000000-0010-0000-0000-000002000000}" name="Project Name"/>
    <tableColumn id="3" xr3:uid="{00000000-0010-0000-0000-000003000000}" name="Phase"/>
    <tableColumn id="4" xr3:uid="{00000000-0010-0000-0000-000004000000}" name="Technology"/>
    <tableColumn id="5" xr3:uid="{00000000-0010-0000-0000-000005000000}" name="Portfolio"/>
    <tableColumn id="6" xr3:uid="{00000000-0010-0000-0000-000006000000}" name="Currency"/>
    <tableColumn id="7" xr3:uid="{00000000-0010-0000-0000-000007000000}" name="Scenario Name"/>
    <tableColumn id="8" xr3:uid="{00000000-0010-0000-0000-000008000000}" name="Discount Rate Adjustment"/>
    <tableColumn id="9" xr3:uid="{00000000-0010-0000-0000-000009000000}" name="Capex Adjustment"/>
    <tableColumn id="10" xr3:uid="{00000000-0010-0000-0000-00000A000000}" name="Power Prices Adjustment"/>
    <tableColumn id="18" xr3:uid="{40A48393-6CE1-4EDB-8357-C0D249841AE4}" name="Opex Adjustment"/>
    <tableColumn id="21" xr3:uid="{2B09726C-5A59-4CAF-9A86-D238FD7B5898}" name="Lifetime Adjustment"/>
    <tableColumn id="22" xr3:uid="{39D767C7-24C3-4B00-9B85-0158DE98D086}" name="Financial Close Date Adjustment"/>
    <tableColumn id="23" xr3:uid="{4F10F829-E79A-4686-8620-4515EC82D3A2}" name="Energy Yield Adjustment"/>
    <tableColumn id="12" xr3:uid="{00000000-0010-0000-0000-00000C000000}" name="Total Capex"/>
    <tableColumn id="13" xr3:uid="{00000000-0010-0000-0000-00000D000000}" name="Total Merchant Revenue"/>
    <tableColumn id="24" xr3:uid="{2E04E4DE-2352-42A3-8B05-B050A63AA343}" name="Total Opex"/>
    <tableColumn id="14" xr3:uid="{00000000-0010-0000-0000-00000E000000}" name="Discount Rate"/>
    <tableColumn id="25" xr3:uid="{8B7D9FC2-D2E3-423B-AD30-8A02C8B0564B}" name="Lifetime"/>
    <tableColumn id="11" xr3:uid="{00000000-0010-0000-0000-00000B000000}" name="Sale Date"/>
    <tableColumn id="26" xr3:uid="{8824BEE8-48C4-49E3-AAE6-AB41370F1E84}" name="FID"/>
    <tableColumn id="27" xr3:uid="{358BF27F-E705-4140-B9DC-66E99D5E2B55}" name="COD"/>
    <tableColumn id="28" xr3:uid="{303F1C99-4223-42FB-B286-416A597A2767}" name="Installed Capacity"/>
    <tableColumn id="29" xr3:uid="{806F955B-9857-4E4F-BF99-4F5963B1DDE6}" name="Energy Yield"/>
    <tableColumn id="15" xr3:uid="{00000000-0010-0000-0000-00000F000000}" name="Development Fee"/>
    <tableColumn id="16" xr3:uid="{00000000-0010-0000-0000-000010000000}" name="IRR"/>
    <tableColumn id="17" xr3:uid="{00000000-0010-0000-0000-000011000000}" name="BEP"/>
    <tableColumn id="19" xr3:uid="{00000000-0010-0000-0000-000013000000}" name="Projects with Positive Development Fee"/>
    <tableColumn id="20" xr3:uid="{00000000-0010-0000-0000-000014000000}" name="Success Weighted Development Fee (£)">
      <calculatedColumnFormula>_xlfn.XLOOKUP(SensitivityResults[[#This Row],[Currency]],FXRates[From], FXRates[Rate])*SensitivityResults[[#This Row],[Development Fee]]*_xlfn.XLOOKUP(SensitivityResults[[#This Row],[Project ID]],DevelopmentHub[ID],DevelopmentHub[Development Fee Success Weight])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1E7D89-C25C-46BC-9C8F-1995AA886B27}" name="FXRates" displayName="FXRates" ref="A1:C7" totalsRowShown="0">
  <autoFilter ref="A1:C7" xr:uid="{2B1E7D89-C25C-46BC-9C8F-1995AA886B27}"/>
  <tableColumns count="3">
    <tableColumn id="1" xr3:uid="{56409DBB-AB5F-4144-BE66-D6B3863E0A28}" name="From"/>
    <tableColumn id="3" xr3:uid="{2346A59F-C295-47A1-8008-6CD38626A8F1}" name="To"/>
    <tableColumn id="2" xr3:uid="{FAC00FE6-AD34-4F09-83A3-3851B60E0F18}" name="R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24883A-03A4-44E3-BB1B-5BB3389A53ED}" name="DevelopmentHub" displayName="DevelopmentHub" ref="A1:BO2" totalsRowShown="0" headerRowDxfId="2" headerRowBorderDxfId="1" tableBorderDxfId="0" headerRowCellStyle="Normal 2">
  <autoFilter ref="A1:BO2" xr:uid="{A524883A-03A4-44E3-BB1B-5BB3389A53ED}"/>
  <tableColumns count="67">
    <tableColumn id="1" xr3:uid="{F71910D9-937F-489A-AFE0-F0B4B27861CA}" name="ID"/>
    <tableColumn id="2" xr3:uid="{5E63FD58-3094-4F83-BD8C-53EC5934C1D5}" name="Name"/>
    <tableColumn id="3" xr3:uid="{9D93A15B-35F5-4BEA-A6F7-BCECCEBD7402}" name="Technology"/>
    <tableColumn id="4" xr3:uid="{3203B8A8-31DF-4E6F-914F-99FCE7C1F9AF}" name="Phase"/>
    <tableColumn id="5" xr3:uid="{5EB5B9A6-2FDF-49B9-BECB-9EE02E85B55E}" name="Country"/>
    <tableColumn id="6" xr3:uid="{51C8074E-A22D-4DA7-8FA3-FCFABB691879}" name="Country Code"/>
    <tableColumn id="7" xr3:uid="{56FC6A99-9783-499E-9CE0-4898EF4F9A77}" name="Portfolio"/>
    <tableColumn id="8" xr3:uid="{EC991DDF-6113-4A9F-B1E5-1AEEF16499AD}" name="Country ISO Code"/>
    <tableColumn id="9" xr3:uid="{2E1159D8-7E99-403D-9413-1C4AB048CD10}" name="Subdivision"/>
    <tableColumn id="10" xr3:uid="{A43482B3-976D-402C-B305-969B5A97D83F}" name="Subdivision ISO Code"/>
    <tableColumn id="11" xr3:uid="{C1BA9FA6-D323-44A3-8DA4-83B328ECBF92}" name="Latitude"/>
    <tableColumn id="12" xr3:uid="{139402D0-41E3-4E5A-9DAE-616F0CB0E3BC}" name="Longitude"/>
    <tableColumn id="13" xr3:uid="{8A1DE439-197A-425B-BE2B-9DC9846E7AA4}" name="Manager"/>
    <tableColumn id="14" xr3:uid="{DF93223F-C9BF-4E85-9FA8-191B28737C3D}" name="Economics Defined"/>
    <tableColumn id="15" xr3:uid="{0AC1F9BD-EF95-4240-8FA4-BDC0B93ED1F0}" name="Grid Export (MW)"/>
    <tableColumn id="16" xr3:uid="{AF024354-F6E5-449E-A903-D1949CB163FB}" name="Installed Capacity (MW)"/>
    <tableColumn id="17" xr3:uid="{0B70F4C7-9990-4E26-ABAF-0750BD0F8097}" name="AC Capacity (MW)"/>
    <tableColumn id="18" xr3:uid="{69D80F6B-899D-4255-B6F4-76AC9CCC7F80}" name="DC Capacity (MW)"/>
    <tableColumn id="19" xr3:uid="{D90B9F09-4B72-4BA2-9FB6-C200BC50BA01}" name="Storage Capacity (MWh)"/>
    <tableColumn id="20" xr3:uid="{EE1789E4-B011-45F9-8CCC-2249F1691C2D}" name="First Year Yield (MWh)"/>
    <tableColumn id="21" xr3:uid="{80421DF7-74B2-4FF4-A561-C05CDF97C349}" name="First Year Capacity Factor"/>
    <tableColumn id="22" xr3:uid="{7156D87D-1405-4209-856D-B8F6DB2A2B23}" name="Financial Close Date"/>
    <tableColumn id="23" xr3:uid="{ABCB589A-E661-4A07-8079-AFFCFF22A9BA}" name="Sale Date"/>
    <tableColumn id="24" xr3:uid="{60101BC6-9BF9-4B8D-BB73-55F335BD897C}" name="Devex Total"/>
    <tableColumn id="25" xr3:uid="{4886BBE6-0C5B-4424-B774-F5991A6D70F8}" name="Devex Historic"/>
    <tableColumn id="26" xr3:uid="{EE2753C9-3987-4142-82A5-9E3AE9101B50}" name="Devex Future"/>
    <tableColumn id="27" xr3:uid="{A69D589B-0296-4902-B9A8-53644BDC29C0}" name="Devex Currency"/>
    <tableColumn id="28" xr3:uid="{97FD69E1-688A-4CA9-A4B0-110D0CF39847}" name="Closing Costs"/>
    <tableColumn id="29" xr3:uid="{A359BD37-83D0-4AF3-8E6C-0BF658C787A5}" name="Closing Costs Currency"/>
    <tableColumn id="30" xr3:uid="{857036CB-BE75-40BC-9A1A-4DD57652FF12}" name="Development Fee at Sale"/>
    <tableColumn id="31" xr3:uid="{8458DB4A-0C01-4E04-AE63-B749E5985FA8}" name="Development Fee Currency"/>
    <tableColumn id="32" xr3:uid="{B7547445-78A1-447B-BB54-4C305A52490D}" name="BEP"/>
    <tableColumn id="33" xr3:uid="{5AAE6638-AB7A-4C66-9933-53DE7D2B4A04}" name="BEP Currency"/>
    <tableColumn id="34" xr3:uid="{EAE61B8F-F7F2-435A-97C4-B216ECA4C8C1}" name="BEP Reference Date"/>
    <tableColumn id="35" xr3:uid="{482B6594-69D7-4845-9555-C15335CCF1F0}" name="Investor Discount Rate"/>
    <tableColumn id="36" xr3:uid="{26D0A503-6DB4-431E-942F-CDB6947F4864}" name="Development Multiple"/>
    <tableColumn id="37" xr3:uid="{F7955FB7-A798-4E27-8EAB-CE476DA27E81}" name="Devex YTD Budget"/>
    <tableColumn id="38" xr3:uid="{88631E5C-3167-42C5-8EB4-240B30E6C318}" name="Devex YTD Actual"/>
    <tableColumn id="39" xr3:uid="{E92F2A69-A2DA-4C6D-80E6-34EA75E8A0F8}" name="Devex YTD Currency"/>
    <tableColumn id="40" xr3:uid="{7F58CFBF-149A-4363-A495-61168799DD96}" name="Devex Full Year Budget"/>
    <tableColumn id="41" xr3:uid="{114BB4D8-281C-4B58-8BB6-D4F63358DFE4}" name="Devex Full Year Forecast"/>
    <tableColumn id="42" xr3:uid="{D7023399-BFCB-4958-BAC4-14E78847D423}" name="Devex Full Year Currency"/>
    <tableColumn id="43" xr3:uid="{C1004FBE-106D-4414-9EC3-ECD589776874}" name="Devex Life to Date Actual"/>
    <tableColumn id="44" xr3:uid="{32E3C301-74F2-4FFF-9E03-9DD9BC7C871A}" name="Devex Life to Date Currency"/>
    <tableColumn id="45" xr3:uid="{1CD3E382-A128-44D3-A0D1-E157F48D563B}" name="Closing Costs YTD Budget"/>
    <tableColumn id="46" xr3:uid="{613BB8D5-0261-495C-B73E-5DD2C6871D7E}" name="Closing Costs YTD Actual"/>
    <tableColumn id="47" xr3:uid="{467ED7EF-624E-46D6-9549-2BFD9F86FF91}" name="Closing Costs YTD Currency"/>
    <tableColumn id="48" xr3:uid="{6CB4AA4B-D944-496C-960E-F7F9A1F6B574}" name="Closing Costs Full Year Budget"/>
    <tableColumn id="49" xr3:uid="{C223CCC4-2B39-4CA7-A9B6-F65AD808C60E}" name="Closing Costs Full Year Forecast"/>
    <tableColumn id="50" xr3:uid="{BB56B80A-0CC9-498C-8427-1A0176390FE3}" name="Closing Costs Full Year Currency"/>
    <tableColumn id="51" xr3:uid="{10E440B6-1EA3-41BA-A0C4-F5E9E92B42AE}" name="Closing Costs Life to Date Actual"/>
    <tableColumn id="52" xr3:uid="{B9A9C298-8701-4F28-BE7A-2D5E1F7523A5}" name="Closing Costs Life to Date Currency"/>
    <tableColumn id="53" xr3:uid="{6DE256BB-C3B1-4A05-8023-7E4200ABCBE8}" name="Development Horizon (years)"/>
    <tableColumn id="54" xr3:uid="{531AF4A5-8F46-4BA8-A915-C5F65EF0C6A1}" name="Remaining Development Time (years)"/>
    <tableColumn id="55" xr3:uid="{3F4217D3-9198-43AF-AE34-45B0655F84B7}" name="Development Fee Success Weight"/>
    <tableColumn id="56" xr3:uid="{D2412F85-7A92-4B4F-8930-CA023CD1B14E}" name="Devex Success Weight"/>
    <tableColumn id="57" xr3:uid="{CDA0DCB3-94D4-4918-9966-32D2A5B1A982}" name="Phase 1 Start Date"/>
    <tableColumn id="58" xr3:uid="{0E326E05-4661-4434-B741-CD024AE9C8D7}" name="Phase 2 Start Date"/>
    <tableColumn id="59" xr3:uid="{BF022B2F-9CC2-4FCC-A81C-AE25AAA61160}" name="Phase 3 Start Date"/>
    <tableColumn id="60" xr3:uid="{BE7B1CB8-D690-4F86-B629-015045FBFADF}" name="Phase 4 Start Date"/>
    <tableColumn id="61" xr3:uid="{3F26849B-5FDA-475E-87F4-434AEE534E24}" name="Permitting Status"/>
    <tableColumn id="62" xr3:uid="{5798865F-C256-431F-9B66-594E35FABF7A}" name="Land Status"/>
    <tableColumn id="63" xr3:uid="{F239B940-1B40-4593-8B01-44B4589F9DAF}" name="Grid &amp; Utilities Status"/>
    <tableColumn id="64" xr3:uid="{A79F894B-261D-4FD9-BDF8-A115BB15409B}" name="Reported"/>
    <tableColumn id="65" xr3:uid="{5A91AC50-3A39-494F-B809-AC60724ED989}" name="Portfolio2" dataCellStyle="Normal 2">
      <calculatedColumnFormula>IF(OR(DevelopmentHub[[#This Row],[Country ISO Code]]="GB",DevelopmentHub[[#This Row],[Country ISO Code]]="IE"),"UK&amp;I",DevelopmentHub[[#This Row],[Country]])</calculatedColumnFormula>
    </tableColumn>
    <tableColumn id="66" xr3:uid="{06FA04D4-7662-4774-AFA8-D375EE1A7BFA}" name="In Sensitivity">
      <calculatedColumnFormula>ISNUMBER(MATCH(DevelopmentHub[[#This Row],[ID]], SensitivityResults[Project ID], 0))</calculatedColumnFormula>
    </tableColumn>
    <tableColumn id="67" xr3:uid="{19B0083E-903D-46AA-9CE1-B6F5BC32D312}" name="Success Weighted Development Fee (£)">
      <calculatedColumnFormula>MAX(_xlfn.XLOOKUP(DevelopmentHub[[#This Row],[Development Fee Currency]],FXRates[From],FXRates[Rate],0,0,)*DevelopmentHub[[#This Row],[Development Fee at Sale]]*DevelopmentHub[[#This Row],[Development Fee Success Weight]],0)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"/>
  <sheetViews>
    <sheetView tabSelected="1" topLeftCell="E1" workbookViewId="0">
      <selection activeCell="K19" sqref="K19"/>
    </sheetView>
  </sheetViews>
  <sheetFormatPr defaultRowHeight="15" x14ac:dyDescent="0.25"/>
  <cols>
    <col min="1" max="1" width="12" customWidth="1"/>
    <col min="2" max="2" width="15.28515625" customWidth="1"/>
    <col min="3" max="3" width="12.85546875" customWidth="1"/>
    <col min="4" max="4" width="13.42578125" customWidth="1"/>
    <col min="5" max="5" width="10.42578125" customWidth="1"/>
    <col min="6" max="6" width="11.42578125" customWidth="1"/>
    <col min="7" max="7" width="16.7109375" customWidth="1"/>
    <col min="8" max="8" width="26.7109375" customWidth="1"/>
    <col min="9" max="9" width="19.7109375" customWidth="1"/>
    <col min="10" max="14" width="25.5703125" customWidth="1"/>
    <col min="16" max="16" width="13.7109375" customWidth="1"/>
    <col min="17" max="17" width="25.42578125" bestFit="1" customWidth="1"/>
    <col min="18" max="19" width="25.42578125" customWidth="1"/>
    <col min="20" max="20" width="16.140625" bestFit="1" customWidth="1"/>
    <col min="21" max="24" width="16.140625" customWidth="1"/>
    <col min="25" max="25" width="11.7109375" customWidth="1"/>
    <col min="26" max="26" width="19.5703125" bestFit="1" customWidth="1"/>
    <col min="27" max="27" width="6.42578125" bestFit="1" customWidth="1"/>
    <col min="28" max="28" width="6.7109375" bestFit="1" customWidth="1"/>
    <col min="29" max="30" width="4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89</v>
      </c>
      <c r="L1" t="s">
        <v>90</v>
      </c>
      <c r="M1" t="s">
        <v>91</v>
      </c>
      <c r="N1" t="s">
        <v>92</v>
      </c>
      <c r="O1" t="s">
        <v>11</v>
      </c>
      <c r="P1" t="s">
        <v>12</v>
      </c>
      <c r="Q1" t="s">
        <v>93</v>
      </c>
      <c r="R1" t="s">
        <v>13</v>
      </c>
      <c r="S1" t="s">
        <v>94</v>
      </c>
      <c r="T1" t="s">
        <v>10</v>
      </c>
      <c r="U1" t="s">
        <v>95</v>
      </c>
      <c r="V1" t="s">
        <v>96</v>
      </c>
      <c r="W1" t="s">
        <v>97</v>
      </c>
      <c r="X1" t="s">
        <v>98</v>
      </c>
      <c r="Y1" t="s">
        <v>14</v>
      </c>
      <c r="Z1" t="s">
        <v>15</v>
      </c>
      <c r="AA1" t="s">
        <v>16</v>
      </c>
      <c r="AB1" t="s">
        <v>17</v>
      </c>
      <c r="AC1" t="s">
        <v>87</v>
      </c>
    </row>
    <row r="2" spans="1:29" x14ac:dyDescent="0.25">
      <c r="AC2" t="e">
        <f>_xlfn.XLOOKUP(SensitivityResults[[#This Row],[Currency]],FXRates[From], FXRates[Rate])*SensitivityResults[[#This Row],[Development Fee]]*_xlfn.XLOOKUP(SensitivityResults[[#This Row],[Project ID]],DevelopmentHub[ID],DevelopmentHub[Development Fee Success Weight])</f>
        <v>#N/A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3F6F-020C-4E06-8771-DEDA856E537B}">
  <dimension ref="A1:C7"/>
  <sheetViews>
    <sheetView workbookViewId="0">
      <selection activeCell="M20" sqref="M20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88</v>
      </c>
    </row>
    <row r="2" spans="1:3" x14ac:dyDescent="0.25">
      <c r="A2" t="s">
        <v>24</v>
      </c>
      <c r="B2" t="s">
        <v>24</v>
      </c>
      <c r="C2">
        <v>1</v>
      </c>
    </row>
    <row r="3" spans="1:3" x14ac:dyDescent="0.25">
      <c r="A3" t="s">
        <v>21</v>
      </c>
      <c r="B3" t="s">
        <v>24</v>
      </c>
      <c r="C3">
        <v>0.79700000000000004</v>
      </c>
    </row>
    <row r="4" spans="1:3" x14ac:dyDescent="0.25">
      <c r="A4" t="s">
        <v>22</v>
      </c>
      <c r="B4" t="s">
        <v>24</v>
      </c>
      <c r="C4">
        <v>0.85599999999999998</v>
      </c>
    </row>
    <row r="5" spans="1:3" x14ac:dyDescent="0.25">
      <c r="A5" t="s">
        <v>23</v>
      </c>
      <c r="B5" t="s">
        <v>24</v>
      </c>
      <c r="C5">
        <v>0.51800000000000002</v>
      </c>
    </row>
    <row r="6" spans="1:3" x14ac:dyDescent="0.25">
      <c r="A6" t="s">
        <v>25</v>
      </c>
      <c r="B6" t="s">
        <v>24</v>
      </c>
      <c r="C6">
        <v>0.58899999999999997</v>
      </c>
    </row>
    <row r="7" spans="1:3" x14ac:dyDescent="0.25">
      <c r="A7" t="s">
        <v>26</v>
      </c>
      <c r="B7" t="s">
        <v>24</v>
      </c>
      <c r="C7">
        <v>7.5999999999999998E-2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zoomScale="85" zoomScaleNormal="85" workbookViewId="0">
      <selection activeCell="I31" sqref="I3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F1E8-9010-4339-8BEF-3DB4CD934ABD}">
  <dimension ref="A1:BO2"/>
  <sheetViews>
    <sheetView topLeftCell="AK1" workbookViewId="0">
      <selection activeCell="BO2" sqref="BO2"/>
    </sheetView>
  </sheetViews>
  <sheetFormatPr defaultRowHeight="15" x14ac:dyDescent="0.25"/>
  <cols>
    <col min="3" max="3" width="13.5703125" customWidth="1"/>
    <col min="5" max="5" width="10.42578125" customWidth="1"/>
    <col min="6" max="6" width="15.7109375" customWidth="1"/>
    <col min="7" max="7" width="11.140625" customWidth="1"/>
    <col min="8" max="8" width="19.5703125" customWidth="1"/>
    <col min="9" max="9" width="13.85546875" customWidth="1"/>
    <col min="10" max="10" width="23" customWidth="1"/>
    <col min="11" max="11" width="10.7109375" customWidth="1"/>
    <col min="12" max="12" width="12.140625" customWidth="1"/>
    <col min="13" max="13" width="11.140625" customWidth="1"/>
    <col min="14" max="14" width="21.140625" customWidth="1"/>
    <col min="15" max="15" width="18.7109375" customWidth="1"/>
    <col min="16" max="16" width="25.28515625" customWidth="1"/>
    <col min="17" max="17" width="20" customWidth="1"/>
    <col min="18" max="18" width="20.140625" customWidth="1"/>
    <col min="19" max="19" width="25.5703125" customWidth="1"/>
    <col min="20" max="20" width="23.42578125" customWidth="1"/>
    <col min="21" max="21" width="27" customWidth="1"/>
    <col min="22" max="22" width="22.28515625" customWidth="1"/>
    <col min="23" max="23" width="12.140625" customWidth="1"/>
    <col min="24" max="24" width="13.85546875" customWidth="1"/>
    <col min="25" max="25" width="16.5703125" customWidth="1"/>
    <col min="26" max="26" width="15.28515625" customWidth="1"/>
    <col min="27" max="27" width="17.7109375" customWidth="1"/>
    <col min="28" max="28" width="15.7109375" customWidth="1"/>
    <col min="29" max="29" width="24.5703125" customWidth="1"/>
    <col min="30" max="30" width="26.28515625" customWidth="1"/>
    <col min="31" max="31" width="28.28515625" customWidth="1"/>
    <col min="33" max="33" width="15.7109375" customWidth="1"/>
    <col min="34" max="34" width="21.7109375" customWidth="1"/>
    <col min="35" max="35" width="24" customWidth="1"/>
    <col min="36" max="36" width="23.5703125" customWidth="1"/>
    <col min="37" max="37" width="19.7109375" customWidth="1"/>
    <col min="38" max="38" width="19.28515625" customWidth="1"/>
    <col min="39" max="39" width="21.7109375" customWidth="1"/>
    <col min="40" max="40" width="24.140625" customWidth="1"/>
    <col min="41" max="41" width="25.85546875" customWidth="1"/>
    <col min="42" max="42" width="26.140625" customWidth="1"/>
    <col min="43" max="43" width="26.28515625" customWidth="1"/>
    <col min="44" max="44" width="28.7109375" customWidth="1"/>
    <col min="45" max="45" width="26.5703125" customWidth="1"/>
    <col min="46" max="46" width="26.140625" customWidth="1"/>
    <col min="47" max="47" width="28.5703125" customWidth="1"/>
    <col min="48" max="48" width="31" customWidth="1"/>
    <col min="49" max="49" width="32.7109375" customWidth="1"/>
    <col min="50" max="50" width="33" customWidth="1"/>
    <col min="51" max="51" width="33.140625" customWidth="1"/>
    <col min="52" max="52" width="35.5703125" customWidth="1"/>
    <col min="53" max="53" width="30" customWidth="1"/>
    <col min="54" max="54" width="37.7109375" customWidth="1"/>
    <col min="55" max="55" width="34.5703125" customWidth="1"/>
    <col min="56" max="56" width="24" customWidth="1"/>
    <col min="57" max="60" width="20.28515625" customWidth="1"/>
    <col min="61" max="61" width="19.28515625" customWidth="1"/>
    <col min="62" max="62" width="14" customWidth="1"/>
    <col min="63" max="63" width="23" customWidth="1"/>
    <col min="64" max="64" width="11.5703125" customWidth="1"/>
    <col min="66" max="66" width="15.140625" bestFit="1" customWidth="1"/>
    <col min="67" max="67" width="41" bestFit="1" customWidth="1"/>
  </cols>
  <sheetData>
    <row r="1" spans="1:67" ht="15.75" x14ac:dyDescent="0.25">
      <c r="A1" s="1" t="s">
        <v>27</v>
      </c>
      <c r="B1" s="2" t="s">
        <v>28</v>
      </c>
      <c r="C1" s="2" t="s">
        <v>3</v>
      </c>
      <c r="D1" s="2" t="s">
        <v>2</v>
      </c>
      <c r="E1" s="2" t="s">
        <v>4</v>
      </c>
      <c r="F1" s="2" t="s">
        <v>29</v>
      </c>
      <c r="G1" s="2" t="s">
        <v>18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43</v>
      </c>
      <c r="V1" s="2" t="s">
        <v>44</v>
      </c>
      <c r="W1" s="2" t="s">
        <v>10</v>
      </c>
      <c r="X1" s="2" t="s">
        <v>45</v>
      </c>
      <c r="Y1" s="2" t="s">
        <v>46</v>
      </c>
      <c r="Z1" s="2" t="s">
        <v>47</v>
      </c>
      <c r="AA1" s="2" t="s">
        <v>48</v>
      </c>
      <c r="AB1" s="2" t="s">
        <v>49</v>
      </c>
      <c r="AC1" s="2" t="s">
        <v>50</v>
      </c>
      <c r="AD1" s="2" t="s">
        <v>51</v>
      </c>
      <c r="AE1" s="2" t="s">
        <v>52</v>
      </c>
      <c r="AF1" s="2" t="s">
        <v>16</v>
      </c>
      <c r="AG1" s="2" t="s">
        <v>53</v>
      </c>
      <c r="AH1" s="2" t="s">
        <v>54</v>
      </c>
      <c r="AI1" s="2" t="s">
        <v>55</v>
      </c>
      <c r="AJ1" s="2" t="s">
        <v>56</v>
      </c>
      <c r="AK1" s="2" t="s">
        <v>57</v>
      </c>
      <c r="AL1" s="2" t="s">
        <v>58</v>
      </c>
      <c r="AM1" s="2" t="s">
        <v>59</v>
      </c>
      <c r="AN1" s="2" t="s">
        <v>60</v>
      </c>
      <c r="AO1" s="2" t="s">
        <v>61</v>
      </c>
      <c r="AP1" s="2" t="s">
        <v>62</v>
      </c>
      <c r="AQ1" s="2" t="s">
        <v>63</v>
      </c>
      <c r="AR1" s="2" t="s">
        <v>64</v>
      </c>
      <c r="AS1" s="2" t="s">
        <v>65</v>
      </c>
      <c r="AT1" s="2" t="s">
        <v>66</v>
      </c>
      <c r="AU1" s="2" t="s">
        <v>67</v>
      </c>
      <c r="AV1" s="2" t="s">
        <v>68</v>
      </c>
      <c r="AW1" s="2" t="s">
        <v>69</v>
      </c>
      <c r="AX1" s="2" t="s">
        <v>70</v>
      </c>
      <c r="AY1" s="2" t="s">
        <v>71</v>
      </c>
      <c r="AZ1" s="2" t="s">
        <v>72</v>
      </c>
      <c r="BA1" s="2" t="s">
        <v>73</v>
      </c>
      <c r="BB1" s="2" t="s">
        <v>74</v>
      </c>
      <c r="BC1" s="2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3" t="s">
        <v>84</v>
      </c>
      <c r="BM1" s="2" t="s">
        <v>85</v>
      </c>
      <c r="BN1" s="2" t="s">
        <v>86</v>
      </c>
      <c r="BO1" s="2" t="s">
        <v>87</v>
      </c>
    </row>
    <row r="2" spans="1:67" ht="15.75" x14ac:dyDescent="0.25">
      <c r="BM2" s="4">
        <f>IF(OR(DevelopmentHub[[#This Row],[Country ISO Code]]="GB",DevelopmentHub[[#This Row],[Country ISO Code]]="IE"),"UK&amp;I",DevelopmentHub[[#This Row],[Country]])</f>
        <v>0</v>
      </c>
      <c r="BN2" t="b">
        <f>ISNUMBER(MATCH(DevelopmentHub[[#This Row],[ID]], SensitivityResults[Project ID], 0))</f>
        <v>0</v>
      </c>
      <c r="BO2">
        <f>MAX(_xlfn.XLOOKUP(DevelopmentHub[[#This Row],[Development Fee Currency]],FXRates[From],FXRates[Rate],0,0,)*DevelopmentHub[[#This Row],[Development Fee at Sale]]*DevelopmentHub[[#This Row],[Development Fee Success Weight]],0)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SensitivityResults</vt:lpstr>
      <vt:lpstr>FX Rates</vt:lpstr>
      <vt:lpstr>Analsysis</vt:lpstr>
      <vt:lpstr>Development Hub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Donnelly</dc:creator>
  <cp:lastModifiedBy>Ross Donnelly</cp:lastModifiedBy>
  <dcterms:created xsi:type="dcterms:W3CDTF">2024-12-17T11:27:14Z</dcterms:created>
  <dcterms:modified xsi:type="dcterms:W3CDTF">2025-03-03T16:19:56Z</dcterms:modified>
</cp:coreProperties>
</file>