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4780" windowHeight="15520" tabRatio="376"/>
  </bookViews>
  <sheets>
    <sheet name="Descritivo" sheetId="4" r:id="rId1"/>
    <sheet name="Dados" sheetId="1" r:id="rId2"/>
    <sheet name="graficos" sheetId="3" r:id="rId3"/>
    <sheet name="Participantes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3" l="1"/>
  <c r="E18" i="3"/>
  <c r="E19" i="3"/>
  <c r="E20" i="3"/>
  <c r="E21" i="3"/>
  <c r="E22" i="3"/>
  <c r="E23" i="3"/>
  <c r="E24" i="3"/>
  <c r="E25" i="3"/>
  <c r="E26" i="3"/>
  <c r="E17" i="3"/>
  <c r="E5" i="3"/>
  <c r="E6" i="3"/>
  <c r="E7" i="3"/>
  <c r="E8" i="3"/>
  <c r="E9" i="3"/>
  <c r="E10" i="3"/>
  <c r="E11" i="3"/>
  <c r="E12" i="3"/>
  <c r="E13" i="3"/>
  <c r="E4" i="3"/>
  <c r="G5" i="1"/>
  <c r="B13" i="2"/>
  <c r="AE5" i="1"/>
  <c r="AE6" i="1"/>
  <c r="AE7" i="1"/>
  <c r="AE8" i="1"/>
  <c r="AE9" i="1"/>
  <c r="AE10" i="1"/>
  <c r="AE11" i="1"/>
  <c r="AE12" i="1"/>
  <c r="AE13" i="1"/>
  <c r="AE14" i="1"/>
  <c r="AE15" i="1"/>
  <c r="AD5" i="1"/>
  <c r="AD6" i="1"/>
  <c r="AD7" i="1"/>
  <c r="AD8" i="1"/>
  <c r="AD9" i="1"/>
  <c r="AD10" i="1"/>
  <c r="AD11" i="1"/>
  <c r="AD12" i="1"/>
  <c r="AD13" i="1"/>
  <c r="AD14" i="1"/>
  <c r="AD15" i="1"/>
  <c r="P5" i="1"/>
  <c r="Y5" i="1"/>
  <c r="AC5" i="1"/>
  <c r="G6" i="1"/>
  <c r="P6" i="1"/>
  <c r="Y6" i="1"/>
  <c r="AC6" i="1"/>
  <c r="G7" i="1"/>
  <c r="P7" i="1"/>
  <c r="Y7" i="1"/>
  <c r="AC7" i="1"/>
  <c r="G8" i="1"/>
  <c r="P8" i="1"/>
  <c r="Y8" i="1"/>
  <c r="AC8" i="1"/>
  <c r="G9" i="1"/>
  <c r="P9" i="1"/>
  <c r="Y9" i="1"/>
  <c r="AC9" i="1"/>
  <c r="G10" i="1"/>
  <c r="P10" i="1"/>
  <c r="Y10" i="1"/>
  <c r="AC10" i="1"/>
  <c r="G11" i="1"/>
  <c r="P11" i="1"/>
  <c r="Y11" i="1"/>
  <c r="AC11" i="1"/>
  <c r="G12" i="1"/>
  <c r="P12" i="1"/>
  <c r="Y12" i="1"/>
  <c r="AC12" i="1"/>
  <c r="G13" i="1"/>
  <c r="P13" i="1"/>
  <c r="Y13" i="1"/>
  <c r="AC13" i="1"/>
  <c r="G14" i="1"/>
  <c r="P14" i="1"/>
  <c r="Y14" i="1"/>
  <c r="AC14" i="1"/>
  <c r="AC15" i="1"/>
  <c r="AA15" i="1"/>
  <c r="Z15" i="1"/>
  <c r="Y15" i="1"/>
  <c r="R15" i="1"/>
  <c r="Q15" i="1"/>
  <c r="P15" i="1"/>
  <c r="I15" i="1"/>
  <c r="H15" i="1"/>
  <c r="G15" i="1"/>
  <c r="AF14" i="1"/>
  <c r="AF13" i="1"/>
  <c r="AF12" i="1"/>
  <c r="AF11" i="1"/>
  <c r="AF10" i="1"/>
  <c r="AF9" i="1"/>
  <c r="AF8" i="1"/>
  <c r="AF7" i="1"/>
  <c r="AF6" i="1"/>
  <c r="AF5" i="1"/>
  <c r="X1" i="1"/>
  <c r="W1" i="1"/>
  <c r="V1" i="1"/>
  <c r="U1" i="1"/>
  <c r="T1" i="1"/>
  <c r="O1" i="1"/>
  <c r="N1" i="1"/>
  <c r="M1" i="1"/>
  <c r="L1" i="1"/>
  <c r="K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<sst xmlns="http://schemas.openxmlformats.org/spreadsheetml/2006/main" count="119" uniqueCount="65">
  <si>
    <t>Pontuação por resposta: +-</t>
  </si>
  <si>
    <t>Quantidade máxima possível de certos</t>
  </si>
  <si>
    <t>2 momento</t>
  </si>
  <si>
    <t>3 momento</t>
  </si>
  <si>
    <t>TOTAL</t>
  </si>
  <si>
    <t>Participante</t>
  </si>
  <si>
    <t>a</t>
  </si>
  <si>
    <t>b</t>
  </si>
  <si>
    <t>c</t>
  </si>
  <si>
    <t>d</t>
  </si>
  <si>
    <t>e</t>
  </si>
  <si>
    <t>D1</t>
  </si>
  <si>
    <t>LEG1</t>
  </si>
  <si>
    <t>T1</t>
  </si>
  <si>
    <t>NR1</t>
  </si>
  <si>
    <t>D2</t>
  </si>
  <si>
    <t>LEG2</t>
  </si>
  <si>
    <t>T2</t>
  </si>
  <si>
    <t>NR2</t>
  </si>
  <si>
    <t>D3</t>
  </si>
  <si>
    <t>LEG3</t>
  </si>
  <si>
    <t>T3</t>
  </si>
  <si>
    <t>NR3</t>
  </si>
  <si>
    <t>D</t>
  </si>
  <si>
    <t>LEG</t>
  </si>
  <si>
    <t>T</t>
  </si>
  <si>
    <t>NR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</si>
  <si>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</si>
  <si>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</si>
  <si>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</si>
  <si>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</si>
  <si>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</si>
  <si>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</si>
  <si>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</si>
  <si>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</si>
  <si>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</si>
  <si>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</si>
  <si>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Média</t>
  </si>
  <si>
    <t>Id</t>
  </si>
  <si>
    <t>idade</t>
  </si>
  <si>
    <t>Ocupação</t>
  </si>
  <si>
    <t>Sexo</t>
  </si>
  <si>
    <t>Programadora</t>
  </si>
  <si>
    <t>F</t>
  </si>
  <si>
    <t>Programador</t>
  </si>
  <si>
    <t>M</t>
  </si>
  <si>
    <t>Estudante de ADS</t>
  </si>
  <si>
    <t>Estudante de odontologia</t>
  </si>
  <si>
    <t>técnica em informática</t>
  </si>
  <si>
    <t>Operador de processo químicos</t>
  </si>
  <si>
    <t>Media</t>
  </si>
  <si>
    <t>Momento 1</t>
  </si>
  <si>
    <t>flavio: 99913-6647</t>
  </si>
  <si>
    <t>M1 (% acertos)</t>
  </si>
  <si>
    <t>M2 (% acertos)</t>
  </si>
  <si>
    <t>M3 (% acertos)</t>
  </si>
  <si>
    <t>Média (%)</t>
  </si>
  <si>
    <t>M=Momento</t>
  </si>
  <si>
    <t>Média (min)</t>
  </si>
  <si>
    <t>M2 (min)</t>
  </si>
  <si>
    <t>M3 (min)</t>
  </si>
  <si>
    <t>M1 (min)</t>
  </si>
  <si>
    <t>Uma Representação Visual para Gerenciamento de Emergências em Ambientes Fechados</t>
  </si>
  <si>
    <t>Estudo de avaliação</t>
  </si>
  <si>
    <t>Dados do estudo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</si>
</sst>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</font>
    <font>
      <sz val="2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C5000B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33CCCC"/>
      </patternFill>
    </fill>
    <fill>
      <patternFill patternType="solid">
        <fgColor rgb="FF000080"/>
        <bgColor rgb="FF000080"/>
      </patternFill>
    </fill>
    <fill>
      <patternFill patternType="solid">
        <fgColor rgb="FFC0C0C0"/>
        <bgColor rgb="FFB3B3B3"/>
      </patternFill>
    </fill>
    <fill>
      <patternFill patternType="solid">
        <fgColor rgb="FFFFD320"/>
        <bgColor rgb="FFFFFF00"/>
      </patternFill>
    </fill>
    <fill>
      <patternFill patternType="solid">
        <fgColor rgb="FF9999FF"/>
        <bgColor rgb="FFCC99FF"/>
      </patternFill>
    </fill>
    <fill>
      <patternFill patternType="solid">
        <fgColor rgb="FFFF8080"/>
        <bgColor rgb="FFFF99CC"/>
      </patternFill>
    </fill>
    <fill>
      <patternFill patternType="solid">
        <fgColor rgb="FFAECF00"/>
        <bgColor rgb="FFFFD32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 applyFill="1" applyBorder="1"/>
    <xf numFmtId="0" fontId="0" fillId="0" borderId="0" xfId="0" applyAlignment="1">
      <alignment horizontal="right" vertical="center" wrapText="1"/>
    </xf>
    <xf numFmtId="164" fontId="0" fillId="0" borderId="0" xfId="0" applyNumberFormat="1"/>
    <xf numFmtId="1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F67AA"/>
      <color rgb="FF8CC0DB"/>
      <color rgb="FFF19E7B"/>
      <color rgb="FFC3001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M1 (% acertos)</c:v>
                </c:pt>
              </c:strCache>
            </c:strRef>
          </c:tx>
          <c:spPr>
            <a:solidFill>
              <a:srgbClr val="C3001B"/>
            </a:solidFill>
            <a:effectLst/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graficos!$A$4:$A$13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graficos!$B$4:$B$13</c:f>
              <c:numCache>
                <c:formatCode>0</c:formatCode>
                <c:ptCount val="10"/>
                <c:pt idx="0">
                  <c:v>100.0</c:v>
                </c:pt>
                <c:pt idx="1">
                  <c:v>100.0</c:v>
                </c:pt>
                <c:pt idx="2">
                  <c:v>60.0</c:v>
                </c:pt>
                <c:pt idx="3">
                  <c:v>-10.0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80.0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val>
        </c:ser>
        <c:ser>
          <c:idx val="1"/>
          <c:order val="1"/>
          <c:tx>
            <c:strRef>
              <c:f>graficos!$C$3</c:f>
              <c:strCache>
                <c:ptCount val="1"/>
                <c:pt idx="0">
                  <c:v>M2 (% acertos)</c:v>
                </c:pt>
              </c:strCache>
            </c:strRef>
          </c:tx>
          <c:spPr>
            <a:solidFill>
              <a:srgbClr val="F19E7B"/>
            </a:solidFill>
            <a:effectLst/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graficos!$A$4:$A$13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graficos!$C$4:$C$13</c:f>
              <c:numCache>
                <c:formatCode>0</c:formatCode>
                <c:ptCount val="10"/>
                <c:pt idx="0" formatCode="0.0">
                  <c:v>86.6</c:v>
                </c:pt>
                <c:pt idx="1">
                  <c:v>100.0</c:v>
                </c:pt>
                <c:pt idx="2" formatCode="0.0">
                  <c:v>73.4</c:v>
                </c:pt>
                <c:pt idx="3" formatCode="0.0">
                  <c:v>13.4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graficos!$D$3</c:f>
              <c:strCache>
                <c:ptCount val="1"/>
                <c:pt idx="0">
                  <c:v>M3 (% acertos)</c:v>
                </c:pt>
              </c:strCache>
            </c:strRef>
          </c:tx>
          <c:spPr>
            <a:solidFill>
              <a:srgbClr val="8CC0DB"/>
            </a:solidFill>
            <a:effectLst/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graficos!$A$4:$A$13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graficos!$D$4:$D$13</c:f>
              <c:numCache>
                <c:formatCode>0</c:formatCode>
                <c:ptCount val="10"/>
                <c:pt idx="0">
                  <c:v>60.0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20.0</c:v>
                </c:pt>
                <c:pt idx="5">
                  <c:v>60.0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</c:numCache>
            </c:numRef>
          </c:val>
        </c:ser>
        <c:ser>
          <c:idx val="3"/>
          <c:order val="3"/>
          <c:tx>
            <c:strRef>
              <c:f>graficos!$E$3</c:f>
              <c:strCache>
                <c:ptCount val="1"/>
                <c:pt idx="0">
                  <c:v>Média (%)</c:v>
                </c:pt>
              </c:strCache>
            </c:strRef>
          </c:tx>
          <c:spPr>
            <a:solidFill>
              <a:srgbClr val="0F67AA"/>
            </a:solidFill>
            <a:effectLst/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graficos!$A$4:$A$13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graficos!$E$4:$E$13</c:f>
              <c:numCache>
                <c:formatCode>0</c:formatCode>
                <c:ptCount val="10"/>
                <c:pt idx="0" formatCode="0.0">
                  <c:v>82.2</c:v>
                </c:pt>
                <c:pt idx="1">
                  <c:v>100.0</c:v>
                </c:pt>
                <c:pt idx="2" formatCode="0.0">
                  <c:v>77.8</c:v>
                </c:pt>
                <c:pt idx="3" formatCode="0.0">
                  <c:v>34.46666666666667</c:v>
                </c:pt>
                <c:pt idx="4" formatCode="0.0">
                  <c:v>73.33333333333333</c:v>
                </c:pt>
                <c:pt idx="5" formatCode="0.0">
                  <c:v>86.66666666666667</c:v>
                </c:pt>
                <c:pt idx="6">
                  <c:v>100.0</c:v>
                </c:pt>
                <c:pt idx="7" formatCode="0.0">
                  <c:v>93.33333333333333</c:v>
                </c:pt>
                <c:pt idx="8">
                  <c:v>100.0</c:v>
                </c:pt>
                <c:pt idx="9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18152"/>
        <c:axId val="2075087160"/>
      </c:barChart>
      <c:catAx>
        <c:axId val="213131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87160"/>
        <c:crosses val="autoZero"/>
        <c:auto val="1"/>
        <c:lblAlgn val="ctr"/>
        <c:lblOffset val="100"/>
        <c:noMultiLvlLbl val="0"/>
      </c:catAx>
      <c:valAx>
        <c:axId val="20750871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131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graficos!$B$16</c:f>
              <c:strCache>
                <c:ptCount val="1"/>
                <c:pt idx="0">
                  <c:v>M1 (min)</c:v>
                </c:pt>
              </c:strCache>
            </c:strRef>
          </c:tx>
          <c:spPr>
            <a:solidFill>
              <a:srgbClr val="C3001B"/>
            </a:solidFill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graficos!$A$17:$A$26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graficos!$B$17:$B$26</c:f>
              <c:numCache>
                <c:formatCode>0.0</c:formatCode>
                <c:ptCount val="10"/>
                <c:pt idx="0">
                  <c:v>5.6</c:v>
                </c:pt>
                <c:pt idx="1">
                  <c:v>5.516666666666666</c:v>
                </c:pt>
                <c:pt idx="2">
                  <c:v>1.533333333333333</c:v>
                </c:pt>
                <c:pt idx="3">
                  <c:v>3.166666666666666</c:v>
                </c:pt>
                <c:pt idx="4">
                  <c:v>2.666666666666666</c:v>
                </c:pt>
                <c:pt idx="5">
                  <c:v>1.666666666666667</c:v>
                </c:pt>
                <c:pt idx="6">
                  <c:v>3.55</c:v>
                </c:pt>
                <c:pt idx="7">
                  <c:v>4.616666666666666</c:v>
                </c:pt>
                <c:pt idx="8">
                  <c:v>2.066666666666667</c:v>
                </c:pt>
                <c:pt idx="9">
                  <c:v>5.3</c:v>
                </c:pt>
              </c:numCache>
            </c:numRef>
          </c:val>
        </c:ser>
        <c:ser>
          <c:idx val="1"/>
          <c:order val="1"/>
          <c:tx>
            <c:strRef>
              <c:f>graficos!$C$16</c:f>
              <c:strCache>
                <c:ptCount val="1"/>
                <c:pt idx="0">
                  <c:v>M2 (min)</c:v>
                </c:pt>
              </c:strCache>
            </c:strRef>
          </c:tx>
          <c:spPr>
            <a:solidFill>
              <a:srgbClr val="F19E7B"/>
            </a:solidFill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graficos!$A$17:$A$26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graficos!$C$17:$C$26</c:f>
              <c:numCache>
                <c:formatCode>0.0</c:formatCode>
                <c:ptCount val="10"/>
                <c:pt idx="0">
                  <c:v>2.433333333333333</c:v>
                </c:pt>
                <c:pt idx="1">
                  <c:v>3.683333333333333</c:v>
                </c:pt>
                <c:pt idx="2">
                  <c:v>1.666666666666667</c:v>
                </c:pt>
                <c:pt idx="3">
                  <c:v>1.633333333333333</c:v>
                </c:pt>
                <c:pt idx="4">
                  <c:v>1.183333333333333</c:v>
                </c:pt>
                <c:pt idx="5">
                  <c:v>1.2</c:v>
                </c:pt>
                <c:pt idx="6">
                  <c:v>2.5</c:v>
                </c:pt>
                <c:pt idx="7">
                  <c:v>1.833333333333333</c:v>
                </c:pt>
                <c:pt idx="8">
                  <c:v>0.766666666666667</c:v>
                </c:pt>
                <c:pt idx="9">
                  <c:v>1.566666666666667</c:v>
                </c:pt>
              </c:numCache>
            </c:numRef>
          </c:val>
        </c:ser>
        <c:ser>
          <c:idx val="2"/>
          <c:order val="2"/>
          <c:tx>
            <c:strRef>
              <c:f>graficos!$D$16</c:f>
              <c:strCache>
                <c:ptCount val="1"/>
                <c:pt idx="0">
                  <c:v>M3 (min)</c:v>
                </c:pt>
              </c:strCache>
            </c:strRef>
          </c:tx>
          <c:spPr>
            <a:solidFill>
              <a:srgbClr val="8CC0DB"/>
            </a:solidFill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graficos!$A$17:$A$26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graficos!$D$17:$D$26</c:f>
              <c:numCache>
                <c:formatCode>0.0</c:formatCode>
                <c:ptCount val="10"/>
                <c:pt idx="0">
                  <c:v>2.533333333333333</c:v>
                </c:pt>
                <c:pt idx="1">
                  <c:v>4.466666666666666</c:v>
                </c:pt>
                <c:pt idx="2">
                  <c:v>1.316666666666667</c:v>
                </c:pt>
                <c:pt idx="3">
                  <c:v>1.95</c:v>
                </c:pt>
                <c:pt idx="4">
                  <c:v>0.85</c:v>
                </c:pt>
                <c:pt idx="5">
                  <c:v>1.75</c:v>
                </c:pt>
                <c:pt idx="6">
                  <c:v>5.066666666666666</c:v>
                </c:pt>
                <c:pt idx="7">
                  <c:v>1.866666666666667</c:v>
                </c:pt>
                <c:pt idx="8">
                  <c:v>1.0</c:v>
                </c:pt>
                <c:pt idx="9">
                  <c:v>2.433333333333333</c:v>
                </c:pt>
              </c:numCache>
            </c:numRef>
          </c:val>
        </c:ser>
        <c:ser>
          <c:idx val="3"/>
          <c:order val="3"/>
          <c:tx>
            <c:strRef>
              <c:f>graficos!$E$16</c:f>
              <c:strCache>
                <c:ptCount val="1"/>
                <c:pt idx="0">
                  <c:v>Média (min)</c:v>
                </c:pt>
              </c:strCache>
            </c:strRef>
          </c:tx>
          <c:spPr>
            <a:solidFill>
              <a:srgbClr val="0F67AA"/>
            </a:solidFill>
          </c:spPr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graficos!$A$17:$A$26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graficos!$E$17:$E$26</c:f>
              <c:numCache>
                <c:formatCode>0.0</c:formatCode>
                <c:ptCount val="10"/>
                <c:pt idx="0">
                  <c:v>3.522222222222222</c:v>
                </c:pt>
                <c:pt idx="1">
                  <c:v>4.555555555555555</c:v>
                </c:pt>
                <c:pt idx="2">
                  <c:v>1.505555555555556</c:v>
                </c:pt>
                <c:pt idx="3">
                  <c:v>2.25</c:v>
                </c:pt>
                <c:pt idx="4">
                  <c:v>1.566666666666666</c:v>
                </c:pt>
                <c:pt idx="5">
                  <c:v>1.538888888888889</c:v>
                </c:pt>
                <c:pt idx="6">
                  <c:v>3.705555555555556</c:v>
                </c:pt>
                <c:pt idx="7">
                  <c:v>2.772222222222222</c:v>
                </c:pt>
                <c:pt idx="8">
                  <c:v>1.277777777777778</c:v>
                </c:pt>
                <c:pt idx="9">
                  <c:v>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477096"/>
        <c:axId val="2028041720"/>
      </c:barChart>
      <c:catAx>
        <c:axId val="207947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041720"/>
        <c:crosses val="autoZero"/>
        <c:auto val="1"/>
        <c:lblAlgn val="ctr"/>
        <c:lblOffset val="100"/>
        <c:noMultiLvlLbl val="0"/>
      </c:catAx>
      <c:valAx>
        <c:axId val="2028041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947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2118</xdr:colOff>
      <xdr:row>0</xdr:row>
      <xdr:rowOff>135890</xdr:rowOff>
    </xdr:from>
    <xdr:to>
      <xdr:col>15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12277</xdr:colOff>
      <xdr:row>28</xdr:row>
      <xdr:rowOff>10160</xdr:rowOff>
    </xdr:from>
    <xdr:to>
      <xdr:col>15</xdr:col>
      <xdr:colOff>711200</xdr:colOff>
      <xdr:row>55</xdr:row>
      <xdr:rowOff>11006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tabSelected="1" workbookViewId="0">
      <selection activeCell="B11" sqref="B11"/>
    </sheetView>
  </sheetViews>
  <sheetFormatPr baseColWidth="10" defaultRowHeight="12" x14ac:dyDescent="0"/>
  <sheetData>
    <row r="2" spans="1:1" ht="23">
      <c r="A2" s="20" t="s">
        <v>62</v>
      </c>
    </row>
    <row r="3" spans="1:1" ht="15">
      <c r="A3" s="19" t="s">
        <v>63</v>
      </c>
    </row>
    <row r="4" spans="1:1" ht="15">
      <c r="A4" s="19" t="s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zoomScale="150" zoomScaleNormal="150" zoomScalePageLayoutView="150" workbookViewId="0">
      <selection activeCell="AG11" sqref="AG11"/>
    </sheetView>
  </sheetViews>
  <sheetFormatPr baseColWidth="10" defaultColWidth="8.83203125" defaultRowHeight="12" x14ac:dyDescent="0"/>
  <cols>
    <col min="1" max="1" width="15.5" customWidth="1"/>
    <col min="2" max="3" width="4.1640625" bestFit="1" customWidth="1"/>
    <col min="4" max="4" width="2.83203125" bestFit="1" customWidth="1"/>
    <col min="5" max="5" width="4.1640625" bestFit="1" customWidth="1"/>
    <col min="6" max="6" width="4.1640625" customWidth="1"/>
    <col min="7" max="7" width="4.1640625" bestFit="1" customWidth="1"/>
    <col min="8" max="8" width="5.5" bestFit="1" customWidth="1"/>
    <col min="9" max="9" width="5.1640625" customWidth="1"/>
    <col min="10" max="10" width="4.6640625" bestFit="1" customWidth="1"/>
    <col min="11" max="11" width="2.6640625" customWidth="1"/>
    <col min="12" max="12" width="2.1640625" bestFit="1" customWidth="1"/>
    <col min="13" max="13" width="2.83203125" bestFit="1" customWidth="1"/>
    <col min="14" max="14" width="5.5" customWidth="1"/>
    <col min="15" max="15" width="4.6640625" customWidth="1"/>
    <col min="16" max="16" width="6.33203125" customWidth="1"/>
    <col min="17" max="17" width="5.33203125" customWidth="1"/>
    <col min="18" max="18" width="4" customWidth="1"/>
    <col min="19" max="19" width="5.6640625" customWidth="1"/>
    <col min="20" max="20" width="4.33203125" customWidth="1"/>
    <col min="21" max="21" width="4.5" customWidth="1"/>
    <col min="22" max="22" width="3.83203125" customWidth="1"/>
    <col min="23" max="23" width="3.6640625" customWidth="1"/>
    <col min="24" max="25" width="4" customWidth="1"/>
    <col min="26" max="26" width="4.6640625" customWidth="1"/>
    <col min="27" max="28" width="3.6640625" customWidth="1"/>
    <col min="29" max="29" width="5.6640625" customWidth="1"/>
    <col min="30" max="30" width="5" customWidth="1"/>
    <col min="31" max="31" width="4.6640625" customWidth="1"/>
    <col min="32" max="32" width="5.33203125" customWidth="1"/>
  </cols>
  <sheetData>
    <row r="1" spans="1:32" ht="24">
      <c r="A1" s="9" t="s">
        <v>0</v>
      </c>
      <c r="B1" s="10">
        <f>1/B2</f>
        <v>0.5</v>
      </c>
      <c r="C1" s="10">
        <f>1/C2</f>
        <v>0.5</v>
      </c>
      <c r="D1" s="10">
        <f>1/D2</f>
        <v>1</v>
      </c>
      <c r="E1" s="10">
        <f>1/E2</f>
        <v>0.5</v>
      </c>
      <c r="F1" s="10">
        <f>1/F2</f>
        <v>0.5</v>
      </c>
      <c r="G1" s="10"/>
      <c r="H1" s="10"/>
      <c r="I1" s="10"/>
      <c r="J1" s="10"/>
      <c r="K1" s="10">
        <f>1/K2</f>
        <v>1</v>
      </c>
      <c r="L1" s="10">
        <f>1/L2</f>
        <v>1</v>
      </c>
      <c r="M1" s="10">
        <f>1/M2</f>
        <v>1</v>
      </c>
      <c r="N1" s="10">
        <f>1/N2</f>
        <v>0.33333333333333331</v>
      </c>
      <c r="O1" s="10">
        <f>1/O2</f>
        <v>0.5</v>
      </c>
      <c r="T1" s="10">
        <f>1/T2</f>
        <v>1</v>
      </c>
      <c r="U1" s="10">
        <f>1/U2</f>
        <v>0.5</v>
      </c>
      <c r="V1" s="10">
        <f>1/V2</f>
        <v>0.5</v>
      </c>
      <c r="W1" s="10">
        <f>1/W2</f>
        <v>1</v>
      </c>
      <c r="X1" s="10">
        <f>1/X2</f>
        <v>1</v>
      </c>
    </row>
    <row r="2" spans="1:32" ht="36">
      <c r="A2" s="9" t="s">
        <v>1</v>
      </c>
      <c r="B2" s="12">
        <v>2</v>
      </c>
      <c r="C2" s="12">
        <v>2</v>
      </c>
      <c r="D2" s="12">
        <v>1</v>
      </c>
      <c r="E2" s="12">
        <v>2</v>
      </c>
      <c r="F2" s="12">
        <v>2</v>
      </c>
      <c r="G2" s="10"/>
      <c r="H2" s="10"/>
      <c r="I2" s="10"/>
      <c r="J2" s="10"/>
      <c r="K2" s="12">
        <v>1</v>
      </c>
      <c r="L2" s="12">
        <v>1</v>
      </c>
      <c r="M2" s="12">
        <v>1</v>
      </c>
      <c r="N2" s="12">
        <v>3</v>
      </c>
      <c r="O2" s="12">
        <v>2</v>
      </c>
      <c r="T2" s="12">
        <v>1</v>
      </c>
      <c r="U2" s="12">
        <v>2</v>
      </c>
      <c r="V2" s="12">
        <v>2</v>
      </c>
      <c r="W2" s="12">
        <v>1</v>
      </c>
      <c r="X2" s="12">
        <v>1</v>
      </c>
    </row>
    <row r="3" spans="1:32">
      <c r="B3" s="15" t="s">
        <v>51</v>
      </c>
      <c r="C3" s="15"/>
      <c r="D3" s="15"/>
      <c r="E3" s="15"/>
      <c r="F3" s="15"/>
      <c r="G3" s="15"/>
      <c r="H3" s="15"/>
      <c r="I3" s="15"/>
      <c r="J3" s="15"/>
      <c r="K3" s="16" t="s">
        <v>2</v>
      </c>
      <c r="L3" s="16"/>
      <c r="M3" s="16"/>
      <c r="N3" s="16"/>
      <c r="O3" s="16"/>
      <c r="P3" s="16"/>
      <c r="Q3" s="16"/>
      <c r="R3" s="16"/>
      <c r="S3" s="16"/>
      <c r="T3" s="17" t="s">
        <v>3</v>
      </c>
      <c r="U3" s="17"/>
      <c r="V3" s="17"/>
      <c r="W3" s="17"/>
      <c r="X3" s="17"/>
      <c r="Y3" s="17"/>
      <c r="Z3" s="17"/>
      <c r="AA3" s="17"/>
      <c r="AB3" s="17"/>
      <c r="AC3" s="18" t="s">
        <v>4</v>
      </c>
      <c r="AD3" s="18"/>
      <c r="AE3" s="18"/>
      <c r="AF3" s="18"/>
    </row>
    <row r="4" spans="1:32">
      <c r="A4" s="1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3" t="s">
        <v>15</v>
      </c>
      <c r="Q4" s="3" t="s">
        <v>16</v>
      </c>
      <c r="R4" s="3" t="s">
        <v>17</v>
      </c>
      <c r="S4" s="3" t="s">
        <v>18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3" t="s">
        <v>19</v>
      </c>
      <c r="Z4" s="3" t="s">
        <v>20</v>
      </c>
      <c r="AA4" s="3" t="s">
        <v>21</v>
      </c>
      <c r="AB4" s="3" t="s">
        <v>22</v>
      </c>
      <c r="AC4" s="2" t="s">
        <v>23</v>
      </c>
      <c r="AD4" s="2" t="s">
        <v>24</v>
      </c>
      <c r="AE4" s="2" t="s">
        <v>25</v>
      </c>
      <c r="AF4" s="2" t="s">
        <v>26</v>
      </c>
    </row>
    <row r="5" spans="1:32">
      <c r="A5" s="1" t="s">
        <v>27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4">
        <f>SUM(B5:F5)/5*100</f>
        <v>100</v>
      </c>
      <c r="H5" s="4">
        <v>1</v>
      </c>
      <c r="I5" s="4">
        <v>336</v>
      </c>
      <c r="J5" s="4">
        <v>0</v>
      </c>
      <c r="K5" s="1">
        <v>1</v>
      </c>
      <c r="L5" s="1">
        <v>1</v>
      </c>
      <c r="M5" s="1">
        <v>1</v>
      </c>
      <c r="N5" s="1">
        <v>0.33</v>
      </c>
      <c r="O5" s="1">
        <v>1</v>
      </c>
      <c r="P5" s="4">
        <f>SUM(K5:O5)/5*100</f>
        <v>86.6</v>
      </c>
      <c r="Q5" s="4">
        <v>0</v>
      </c>
      <c r="R5" s="4">
        <v>146</v>
      </c>
      <c r="S5" s="4">
        <v>0</v>
      </c>
      <c r="T5" s="1">
        <v>1</v>
      </c>
      <c r="U5" s="1">
        <v>1</v>
      </c>
      <c r="V5" s="1">
        <v>1</v>
      </c>
      <c r="W5" s="1">
        <v>1</v>
      </c>
      <c r="X5" s="1">
        <v>-1</v>
      </c>
      <c r="Y5" s="4">
        <f>SUM(T5:X5)/5*100</f>
        <v>60</v>
      </c>
      <c r="Z5" s="4">
        <v>0</v>
      </c>
      <c r="AA5" s="4">
        <v>152</v>
      </c>
      <c r="AB5" s="4">
        <v>0</v>
      </c>
      <c r="AC5" s="1">
        <f>(G5+P5+Y5)/3</f>
        <v>82.2</v>
      </c>
      <c r="AD5" s="1">
        <f>H5 +Q5 + Z5</f>
        <v>1</v>
      </c>
      <c r="AE5" s="1">
        <f>I5 + R5 + AA5</f>
        <v>634</v>
      </c>
      <c r="AF5" s="1">
        <f>J5 + S5 + AB5</f>
        <v>0</v>
      </c>
    </row>
    <row r="6" spans="1:32">
      <c r="A6" s="1" t="s">
        <v>28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4">
        <f>SUM(B6:F6)/5*100</f>
        <v>100</v>
      </c>
      <c r="H6" s="4">
        <v>0</v>
      </c>
      <c r="I6" s="4">
        <v>331</v>
      </c>
      <c r="J6" s="4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4">
        <f>SUM(K6:O6)/5*100</f>
        <v>100</v>
      </c>
      <c r="Q6" s="4">
        <v>0</v>
      </c>
      <c r="R6" s="4">
        <v>221</v>
      </c>
      <c r="S6" s="4">
        <v>0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4">
        <f>SUM(T6:X6)/5*100</f>
        <v>100</v>
      </c>
      <c r="Z6" s="4">
        <v>0</v>
      </c>
      <c r="AA6" s="4">
        <v>268</v>
      </c>
      <c r="AB6" s="4">
        <v>0</v>
      </c>
      <c r="AC6" s="1">
        <f>(G6+P6+Y6)/3</f>
        <v>100</v>
      </c>
      <c r="AD6" s="1">
        <f>H6 +Q6 + Z6</f>
        <v>0</v>
      </c>
      <c r="AE6" s="1">
        <f>I6 + R6 + AA6</f>
        <v>820</v>
      </c>
      <c r="AF6" s="1">
        <f>J6 + S6 + AB6</f>
        <v>0</v>
      </c>
    </row>
    <row r="7" spans="1:32">
      <c r="A7" s="1" t="s">
        <v>29</v>
      </c>
      <c r="B7" s="2">
        <v>1</v>
      </c>
      <c r="C7" s="2">
        <v>1</v>
      </c>
      <c r="D7" s="2">
        <v>-1</v>
      </c>
      <c r="E7" s="2">
        <v>1</v>
      </c>
      <c r="F7" s="2">
        <v>1</v>
      </c>
      <c r="G7" s="4">
        <f>SUM(B7:F7)/5*100</f>
        <v>60</v>
      </c>
      <c r="H7" s="4">
        <v>0</v>
      </c>
      <c r="I7" s="4">
        <v>92</v>
      </c>
      <c r="J7" s="4">
        <v>0</v>
      </c>
      <c r="K7" s="1">
        <v>1</v>
      </c>
      <c r="L7" s="1">
        <v>1</v>
      </c>
      <c r="M7" s="1">
        <v>1</v>
      </c>
      <c r="N7" s="1">
        <v>-0.33</v>
      </c>
      <c r="O7" s="1">
        <v>1</v>
      </c>
      <c r="P7" s="4">
        <f>SUM(K7:O7)/5*100</f>
        <v>73.400000000000006</v>
      </c>
      <c r="Q7" s="4">
        <v>0</v>
      </c>
      <c r="R7" s="4">
        <v>100</v>
      </c>
      <c r="S7" s="4">
        <v>0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4">
        <f>SUM(T7:X7)/5*100</f>
        <v>100</v>
      </c>
      <c r="Z7" s="4">
        <v>0</v>
      </c>
      <c r="AA7" s="4">
        <v>79</v>
      </c>
      <c r="AB7" s="4">
        <v>0</v>
      </c>
      <c r="AC7" s="1">
        <f>(G7+P7+Y7)/3</f>
        <v>77.8</v>
      </c>
      <c r="AD7" s="1">
        <f>H7 +Q7 + Z7</f>
        <v>0</v>
      </c>
      <c r="AE7" s="1">
        <f>I7 + R7 + AA7</f>
        <v>271</v>
      </c>
      <c r="AF7" s="1">
        <f>J7 + S7 + AB7</f>
        <v>0</v>
      </c>
    </row>
    <row r="8" spans="1:32">
      <c r="A8" s="1" t="s">
        <v>30</v>
      </c>
      <c r="B8" s="2">
        <v>1</v>
      </c>
      <c r="C8" s="2">
        <v>-1</v>
      </c>
      <c r="D8" s="2">
        <v>-1</v>
      </c>
      <c r="E8" s="2">
        <v>1</v>
      </c>
      <c r="F8" s="2">
        <v>-0.5</v>
      </c>
      <c r="G8" s="4">
        <f>SUM(B8:F8)/5*100</f>
        <v>-10</v>
      </c>
      <c r="H8" s="4">
        <v>1</v>
      </c>
      <c r="I8" s="4">
        <v>190</v>
      </c>
      <c r="J8" s="4">
        <v>0</v>
      </c>
      <c r="K8" s="1">
        <v>1</v>
      </c>
      <c r="L8" s="1">
        <v>1</v>
      </c>
      <c r="M8" s="1">
        <v>-2</v>
      </c>
      <c r="N8" s="1">
        <v>-0.33</v>
      </c>
      <c r="O8" s="1">
        <v>1</v>
      </c>
      <c r="P8" s="4">
        <f>SUM(K8:O8)/5*100</f>
        <v>13.399999999999999</v>
      </c>
      <c r="Q8" s="4">
        <v>1</v>
      </c>
      <c r="R8" s="4">
        <v>98</v>
      </c>
      <c r="S8" s="4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4">
        <f>SUM(T8:X8)/5*100</f>
        <v>100</v>
      </c>
      <c r="Z8" s="4">
        <v>1</v>
      </c>
      <c r="AA8" s="4">
        <v>117</v>
      </c>
      <c r="AB8" s="4">
        <v>0</v>
      </c>
      <c r="AC8" s="1">
        <f>(G8+P8+Y8)/3</f>
        <v>34.466666666666669</v>
      </c>
      <c r="AD8" s="1">
        <f>H8 +Q8 + Z8</f>
        <v>3</v>
      </c>
      <c r="AE8" s="1">
        <f>I8 + R8 + AA8</f>
        <v>405</v>
      </c>
      <c r="AF8" s="1">
        <f>J8 + S8 + AB8</f>
        <v>0</v>
      </c>
    </row>
    <row r="9" spans="1:32">
      <c r="A9" s="1" t="s">
        <v>31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4">
        <f>SUM(B9:F9)/5*100</f>
        <v>100</v>
      </c>
      <c r="H9" s="4">
        <v>0</v>
      </c>
      <c r="I9" s="4">
        <v>160</v>
      </c>
      <c r="J9" s="4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4">
        <f>SUM(K9:O9)/5*100</f>
        <v>100</v>
      </c>
      <c r="Q9" s="4">
        <v>0</v>
      </c>
      <c r="R9" s="4">
        <v>71</v>
      </c>
      <c r="S9" s="4">
        <v>0</v>
      </c>
      <c r="T9" s="1">
        <v>1</v>
      </c>
      <c r="U9" s="1">
        <v>-1</v>
      </c>
      <c r="V9" s="1">
        <v>1</v>
      </c>
      <c r="W9" s="1">
        <v>-1</v>
      </c>
      <c r="X9" s="1">
        <v>1</v>
      </c>
      <c r="Y9" s="4">
        <f>SUM(T9:X9)/5*100</f>
        <v>20</v>
      </c>
      <c r="Z9" s="4">
        <v>0</v>
      </c>
      <c r="AA9" s="4">
        <v>51</v>
      </c>
      <c r="AB9" s="4">
        <v>0</v>
      </c>
      <c r="AC9" s="1">
        <f>(G9+P9+Y9)/3</f>
        <v>73.333333333333329</v>
      </c>
      <c r="AD9" s="1">
        <f>H9 +Q9 + Z9</f>
        <v>0</v>
      </c>
      <c r="AE9" s="1">
        <f>I9 + R9 + AA9</f>
        <v>282</v>
      </c>
      <c r="AF9" s="1">
        <f>J9 + S9 + AB9</f>
        <v>0</v>
      </c>
    </row>
    <row r="10" spans="1:32">
      <c r="A10" s="1" t="s">
        <v>32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4">
        <f>SUM(B10:F10)/5*100</f>
        <v>100</v>
      </c>
      <c r="H10" s="4">
        <v>0</v>
      </c>
      <c r="I10" s="4">
        <v>100</v>
      </c>
      <c r="J10" s="4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4">
        <f>SUM(K10:O10)/5*100</f>
        <v>100</v>
      </c>
      <c r="Q10" s="4">
        <v>0</v>
      </c>
      <c r="R10" s="4">
        <v>72</v>
      </c>
      <c r="S10" s="4">
        <v>0</v>
      </c>
      <c r="T10" s="1">
        <v>1</v>
      </c>
      <c r="U10" s="1">
        <v>1</v>
      </c>
      <c r="V10" s="1">
        <v>1</v>
      </c>
      <c r="W10" s="1">
        <v>1</v>
      </c>
      <c r="X10" s="1">
        <v>-1</v>
      </c>
      <c r="Y10" s="4">
        <f>SUM(T10:X10)/5*100</f>
        <v>60</v>
      </c>
      <c r="Z10" s="4">
        <v>0</v>
      </c>
      <c r="AA10" s="4">
        <v>105</v>
      </c>
      <c r="AB10" s="4">
        <v>0</v>
      </c>
      <c r="AC10" s="1">
        <f>(G10+P10+Y10)/3</f>
        <v>86.666666666666671</v>
      </c>
      <c r="AD10" s="1">
        <f>H10 +Q10 + Z10</f>
        <v>0</v>
      </c>
      <c r="AE10" s="1">
        <f>I10 + R10 + AA10</f>
        <v>277</v>
      </c>
      <c r="AF10" s="1">
        <f>J10 + S10 + AB10</f>
        <v>0</v>
      </c>
    </row>
    <row r="11" spans="1:32">
      <c r="A11" s="1" t="s">
        <v>33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4">
        <f>SUM(B11:F11)/5*100</f>
        <v>100</v>
      </c>
      <c r="H11" s="4">
        <v>0</v>
      </c>
      <c r="I11" s="4">
        <v>213</v>
      </c>
      <c r="J11" s="4">
        <v>0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4">
        <f>SUM(K11:O11)/5*100</f>
        <v>100</v>
      </c>
      <c r="Q11" s="4">
        <v>0</v>
      </c>
      <c r="R11" s="4">
        <v>150</v>
      </c>
      <c r="S11" s="4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4">
        <f>SUM(T11:X11)/5*100</f>
        <v>100</v>
      </c>
      <c r="Z11" s="4">
        <v>0</v>
      </c>
      <c r="AA11" s="4">
        <v>304</v>
      </c>
      <c r="AB11" s="4">
        <v>0</v>
      </c>
      <c r="AC11" s="1">
        <f>(G11+P11+Y11)/3</f>
        <v>100</v>
      </c>
      <c r="AD11" s="1">
        <f>H11 +Q11 + Z11</f>
        <v>0</v>
      </c>
      <c r="AE11" s="1">
        <f>I11 + R11 + AA11</f>
        <v>667</v>
      </c>
      <c r="AF11" s="1">
        <f>J11 + S11 + AB11</f>
        <v>0</v>
      </c>
    </row>
    <row r="12" spans="1:32">
      <c r="A12" s="1" t="s">
        <v>34</v>
      </c>
      <c r="B12" s="2">
        <v>1</v>
      </c>
      <c r="C12" s="2">
        <v>0</v>
      </c>
      <c r="D12" s="2">
        <v>1</v>
      </c>
      <c r="E12" s="2">
        <v>1</v>
      </c>
      <c r="F12" s="2">
        <v>1</v>
      </c>
      <c r="G12" s="4">
        <f>SUM(B12:F12)/5*100</f>
        <v>80</v>
      </c>
      <c r="H12" s="4">
        <v>0</v>
      </c>
      <c r="I12" s="4">
        <v>277</v>
      </c>
      <c r="J12" s="4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4">
        <f>SUM(K12:O12)/5*100</f>
        <v>100</v>
      </c>
      <c r="Q12" s="4">
        <v>0</v>
      </c>
      <c r="R12" s="4">
        <v>110</v>
      </c>
      <c r="S12" s="4">
        <v>0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4">
        <f>SUM(T12:X12)/5*100</f>
        <v>100</v>
      </c>
      <c r="Z12" s="4">
        <v>0</v>
      </c>
      <c r="AA12" s="4">
        <v>112</v>
      </c>
      <c r="AB12" s="4">
        <v>0</v>
      </c>
      <c r="AC12" s="1">
        <f>(G12+P12+Y12)/3</f>
        <v>93.333333333333329</v>
      </c>
      <c r="AD12" s="1">
        <f>H12 +Q12 + Z12</f>
        <v>0</v>
      </c>
      <c r="AE12" s="1">
        <f>I12 + R12 + AA12</f>
        <v>499</v>
      </c>
      <c r="AF12" s="1">
        <f>J12 + S12 + AB12</f>
        <v>0</v>
      </c>
    </row>
    <row r="13" spans="1:32">
      <c r="A13" s="1" t="s">
        <v>35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4">
        <f>SUM(B13:F13)/5*100</f>
        <v>100</v>
      </c>
      <c r="H13" s="4">
        <v>0</v>
      </c>
      <c r="I13" s="4">
        <v>124</v>
      </c>
      <c r="J13" s="4">
        <v>0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4">
        <f>SUM(K13:O13)/5*100</f>
        <v>100</v>
      </c>
      <c r="Q13" s="4">
        <v>0</v>
      </c>
      <c r="R13" s="4">
        <v>46</v>
      </c>
      <c r="S13" s="4">
        <v>0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4">
        <f>SUM(T13:X13)/5*100</f>
        <v>100</v>
      </c>
      <c r="Z13" s="4">
        <v>0</v>
      </c>
      <c r="AA13" s="4">
        <v>60</v>
      </c>
      <c r="AB13" s="4">
        <v>0</v>
      </c>
      <c r="AC13" s="1">
        <f>(G13+P13+Y13)/3</f>
        <v>100</v>
      </c>
      <c r="AD13" s="1">
        <f>H13 +Q13 + Z13</f>
        <v>0</v>
      </c>
      <c r="AE13" s="1">
        <f>I13 + R13 + AA13</f>
        <v>230</v>
      </c>
      <c r="AF13" s="1">
        <f>J13 + S13 + AB13</f>
        <v>0</v>
      </c>
    </row>
    <row r="14" spans="1:32">
      <c r="A14" s="1" t="s">
        <v>36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4">
        <f>SUM(B14:F14)/5*100</f>
        <v>100</v>
      </c>
      <c r="H14" s="4">
        <v>1</v>
      </c>
      <c r="I14" s="4">
        <v>318</v>
      </c>
      <c r="J14" s="4">
        <v>0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4">
        <f>SUM(K14:O14)/5*100</f>
        <v>100</v>
      </c>
      <c r="Q14" s="4">
        <v>0</v>
      </c>
      <c r="R14" s="4">
        <v>94</v>
      </c>
      <c r="S14" s="4">
        <v>0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4">
        <f>SUM(T14:X14)/5*100</f>
        <v>100</v>
      </c>
      <c r="Z14" s="4">
        <v>1</v>
      </c>
      <c r="AA14" s="4">
        <v>146</v>
      </c>
      <c r="AB14" s="4">
        <v>0</v>
      </c>
      <c r="AC14" s="1">
        <f>(G14+P14+Y14)/3</f>
        <v>100</v>
      </c>
      <c r="AD14" s="1">
        <f>H14 +Q14 + Z14</f>
        <v>2</v>
      </c>
      <c r="AE14" s="1">
        <f>I14 + R14 + AA14</f>
        <v>558</v>
      </c>
      <c r="AF14" s="1">
        <f>J14 + S14 + AB14</f>
        <v>0</v>
      </c>
    </row>
    <row r="15" spans="1:32">
      <c r="A15" s="5" t="s">
        <v>37</v>
      </c>
      <c r="G15" s="5">
        <f>SUM(G5:G14)/10</f>
        <v>83</v>
      </c>
      <c r="H15" s="5">
        <f>(SUM(H5:H14)/10)*100</f>
        <v>30</v>
      </c>
      <c r="I15" s="5">
        <f>SUM(I5:I14)/10</f>
        <v>214.1</v>
      </c>
      <c r="J15" s="5"/>
      <c r="P15" s="5">
        <f>SUM(P5:P14)/10</f>
        <v>87.34</v>
      </c>
      <c r="Q15" s="5">
        <f>(SUM(Q5:Q14)/10)*100</f>
        <v>10</v>
      </c>
      <c r="R15" s="5">
        <f>SUM(R5:R14)/10</f>
        <v>110.8</v>
      </c>
      <c r="S15" s="5"/>
      <c r="Y15" s="5">
        <f>SUM(Y5:Y14)/10</f>
        <v>84</v>
      </c>
      <c r="Z15" s="5">
        <f>(SUM(Z5:Z14)/10)*100</f>
        <v>20</v>
      </c>
      <c r="AA15" s="5">
        <f>SUM(AA5:AA14)/10</f>
        <v>139.4</v>
      </c>
      <c r="AB15" s="5"/>
      <c r="AC15" s="5">
        <f>SUM(AC5:AC14)/10</f>
        <v>84.78</v>
      </c>
      <c r="AD15" s="5">
        <f>(SUM(AD5:AD14)/10)*100</f>
        <v>60</v>
      </c>
      <c r="AE15" s="5">
        <f>SUM(AE5:AE14)/10</f>
        <v>464.3</v>
      </c>
      <c r="AF15" s="5"/>
    </row>
    <row r="16" spans="1:32">
      <c r="A16" s="11" t="s">
        <v>52</v>
      </c>
    </row>
  </sheetData>
  <mergeCells count="4">
    <mergeCell ref="B3:J3"/>
    <mergeCell ref="K3:S3"/>
    <mergeCell ref="T3:AB3"/>
    <mergeCell ref="AC3:AF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&amp;C&amp;A</oddHeader>
    <oddFooter>&amp;CPágina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="125" zoomScaleNormal="125" zoomScalePageLayoutView="125" workbookViewId="0">
      <selection activeCell="L29" sqref="L29"/>
    </sheetView>
  </sheetViews>
  <sheetFormatPr baseColWidth="10" defaultRowHeight="12" x14ac:dyDescent="0"/>
  <cols>
    <col min="2" max="4" width="12.6640625" bestFit="1" customWidth="1"/>
    <col min="9" max="9" width="6.33203125" customWidth="1"/>
    <col min="13" max="13" width="6" customWidth="1"/>
  </cols>
  <sheetData>
    <row r="1" spans="1:5">
      <c r="B1" t="s">
        <v>57</v>
      </c>
    </row>
    <row r="3" spans="1:5">
      <c r="A3" s="1" t="s">
        <v>5</v>
      </c>
      <c r="B3" t="s">
        <v>53</v>
      </c>
      <c r="C3" t="s">
        <v>54</v>
      </c>
      <c r="D3" t="s">
        <v>55</v>
      </c>
      <c r="E3" t="s">
        <v>56</v>
      </c>
    </row>
    <row r="4" spans="1:5">
      <c r="A4" s="1" t="s">
        <v>27</v>
      </c>
      <c r="B4" s="14">
        <v>100</v>
      </c>
      <c r="C4" s="13">
        <v>86.6</v>
      </c>
      <c r="D4" s="14">
        <v>60</v>
      </c>
      <c r="E4" s="13">
        <f>SUM(B4:D4)/3</f>
        <v>82.2</v>
      </c>
    </row>
    <row r="5" spans="1:5">
      <c r="A5" s="1" t="s">
        <v>28</v>
      </c>
      <c r="B5" s="14">
        <v>100</v>
      </c>
      <c r="C5" s="14">
        <v>100</v>
      </c>
      <c r="D5" s="14">
        <v>100</v>
      </c>
      <c r="E5" s="14">
        <f t="shared" ref="E5:E13" si="0">SUM(B5:D5)/3</f>
        <v>100</v>
      </c>
    </row>
    <row r="6" spans="1:5">
      <c r="A6" s="1" t="s">
        <v>29</v>
      </c>
      <c r="B6" s="14">
        <v>60</v>
      </c>
      <c r="C6" s="13">
        <v>73.400000000000006</v>
      </c>
      <c r="D6" s="14">
        <v>100</v>
      </c>
      <c r="E6" s="13">
        <f t="shared" si="0"/>
        <v>77.8</v>
      </c>
    </row>
    <row r="7" spans="1:5">
      <c r="A7" s="1" t="s">
        <v>30</v>
      </c>
      <c r="B7" s="14">
        <v>-10</v>
      </c>
      <c r="C7" s="13">
        <v>13.399999999999999</v>
      </c>
      <c r="D7" s="14">
        <v>100</v>
      </c>
      <c r="E7" s="13">
        <f t="shared" si="0"/>
        <v>34.466666666666669</v>
      </c>
    </row>
    <row r="8" spans="1:5">
      <c r="A8" s="1" t="s">
        <v>31</v>
      </c>
      <c r="B8" s="14">
        <v>100</v>
      </c>
      <c r="C8" s="14">
        <v>100</v>
      </c>
      <c r="D8" s="14">
        <v>20</v>
      </c>
      <c r="E8" s="13">
        <f t="shared" si="0"/>
        <v>73.333333333333329</v>
      </c>
    </row>
    <row r="9" spans="1:5">
      <c r="A9" s="1" t="s">
        <v>32</v>
      </c>
      <c r="B9" s="14">
        <v>100</v>
      </c>
      <c r="C9" s="14">
        <v>100</v>
      </c>
      <c r="D9" s="14">
        <v>60</v>
      </c>
      <c r="E9" s="13">
        <f t="shared" si="0"/>
        <v>86.666666666666671</v>
      </c>
    </row>
    <row r="10" spans="1:5">
      <c r="A10" s="1" t="s">
        <v>33</v>
      </c>
      <c r="B10" s="14">
        <v>100</v>
      </c>
      <c r="C10" s="14">
        <v>100</v>
      </c>
      <c r="D10" s="14">
        <v>100</v>
      </c>
      <c r="E10" s="14">
        <f t="shared" si="0"/>
        <v>100</v>
      </c>
    </row>
    <row r="11" spans="1:5">
      <c r="A11" s="1" t="s">
        <v>34</v>
      </c>
      <c r="B11" s="14">
        <v>80</v>
      </c>
      <c r="C11" s="14">
        <v>100</v>
      </c>
      <c r="D11" s="14">
        <v>100</v>
      </c>
      <c r="E11" s="13">
        <f t="shared" si="0"/>
        <v>93.333333333333329</v>
      </c>
    </row>
    <row r="12" spans="1:5">
      <c r="A12" s="1" t="s">
        <v>35</v>
      </c>
      <c r="B12" s="14">
        <v>100</v>
      </c>
      <c r="C12" s="14">
        <v>100</v>
      </c>
      <c r="D12" s="14">
        <v>100</v>
      </c>
      <c r="E12" s="14">
        <f t="shared" si="0"/>
        <v>100</v>
      </c>
    </row>
    <row r="13" spans="1:5">
      <c r="A13" s="1" t="s">
        <v>36</v>
      </c>
      <c r="B13" s="14">
        <v>100</v>
      </c>
      <c r="C13" s="14">
        <v>100</v>
      </c>
      <c r="D13" s="14">
        <v>100</v>
      </c>
      <c r="E13" s="14">
        <f t="shared" si="0"/>
        <v>100</v>
      </c>
    </row>
    <row r="16" spans="1:5">
      <c r="A16" t="s">
        <v>5</v>
      </c>
      <c r="B16" t="s">
        <v>61</v>
      </c>
      <c r="C16" t="s">
        <v>59</v>
      </c>
      <c r="D16" t="s">
        <v>60</v>
      </c>
      <c r="E16" t="s">
        <v>58</v>
      </c>
    </row>
    <row r="17" spans="1:17">
      <c r="A17" s="1" t="s">
        <v>27</v>
      </c>
      <c r="B17" s="13">
        <v>5.6</v>
      </c>
      <c r="C17" s="13">
        <v>2.4333333333333331</v>
      </c>
      <c r="D17" s="13">
        <v>2.5333333333333332</v>
      </c>
      <c r="E17" s="13">
        <f>SUM(B17:D17)/3</f>
        <v>3.5222222222222221</v>
      </c>
    </row>
    <row r="18" spans="1:17">
      <c r="A18" s="1" t="s">
        <v>28</v>
      </c>
      <c r="B18" s="13">
        <v>5.5166666666666666</v>
      </c>
      <c r="C18" s="13">
        <v>3.6833333333333331</v>
      </c>
      <c r="D18" s="13">
        <v>4.4666666666666668</v>
      </c>
      <c r="E18" s="13">
        <f t="shared" ref="E18:E26" si="1">SUM(B18:D18)/3</f>
        <v>4.5555555555555554</v>
      </c>
    </row>
    <row r="19" spans="1:17">
      <c r="A19" s="1" t="s">
        <v>29</v>
      </c>
      <c r="B19" s="13">
        <v>1.5333333333333334</v>
      </c>
      <c r="C19" s="13">
        <v>1.6666666666666667</v>
      </c>
      <c r="D19" s="13">
        <v>1.3166666666666667</v>
      </c>
      <c r="E19" s="13">
        <f t="shared" si="1"/>
        <v>1.5055555555555555</v>
      </c>
    </row>
    <row r="20" spans="1:17">
      <c r="A20" s="1" t="s">
        <v>30</v>
      </c>
      <c r="B20" s="13">
        <v>3.1666666666666665</v>
      </c>
      <c r="C20" s="13">
        <v>1.6333333333333333</v>
      </c>
      <c r="D20" s="13">
        <v>1.95</v>
      </c>
      <c r="E20" s="13">
        <f t="shared" si="1"/>
        <v>2.25</v>
      </c>
    </row>
    <row r="21" spans="1:17">
      <c r="A21" s="1" t="s">
        <v>31</v>
      </c>
      <c r="B21" s="13">
        <v>2.6666666666666665</v>
      </c>
      <c r="C21" s="13">
        <v>1.1833333333333333</v>
      </c>
      <c r="D21" s="13">
        <v>0.85</v>
      </c>
      <c r="E21" s="13">
        <f t="shared" si="1"/>
        <v>1.5666666666666664</v>
      </c>
    </row>
    <row r="22" spans="1:17">
      <c r="A22" s="1" t="s">
        <v>32</v>
      </c>
      <c r="B22" s="13">
        <v>1.6666666666666667</v>
      </c>
      <c r="C22" s="13">
        <v>1.2</v>
      </c>
      <c r="D22" s="13">
        <v>1.75</v>
      </c>
      <c r="E22" s="13">
        <f t="shared" si="1"/>
        <v>1.538888888888889</v>
      </c>
    </row>
    <row r="23" spans="1:17">
      <c r="A23" s="1" t="s">
        <v>33</v>
      </c>
      <c r="B23" s="13">
        <v>3.55</v>
      </c>
      <c r="C23" s="13">
        <v>2.5</v>
      </c>
      <c r="D23" s="13">
        <v>5.0666666666666664</v>
      </c>
      <c r="E23" s="13">
        <f t="shared" si="1"/>
        <v>3.7055555555555557</v>
      </c>
    </row>
    <row r="24" spans="1:17">
      <c r="A24" s="1" t="s">
        <v>34</v>
      </c>
      <c r="B24" s="13">
        <v>4.6166666666666663</v>
      </c>
      <c r="C24" s="13">
        <v>1.8333333333333333</v>
      </c>
      <c r="D24" s="13">
        <v>1.8666666666666667</v>
      </c>
      <c r="E24" s="13">
        <f t="shared" si="1"/>
        <v>2.7722222222222221</v>
      </c>
    </row>
    <row r="25" spans="1:17">
      <c r="A25" s="1" t="s">
        <v>35</v>
      </c>
      <c r="B25" s="13">
        <v>2.0666666666666669</v>
      </c>
      <c r="C25" s="13">
        <v>0.76666666666666672</v>
      </c>
      <c r="D25" s="13">
        <v>1</v>
      </c>
      <c r="E25" s="13">
        <f t="shared" si="1"/>
        <v>1.2777777777777779</v>
      </c>
    </row>
    <row r="26" spans="1:17">
      <c r="A26" s="1" t="s">
        <v>36</v>
      </c>
      <c r="B26" s="13">
        <v>5.3</v>
      </c>
      <c r="C26" s="13">
        <v>1.5666666666666667</v>
      </c>
      <c r="D26" s="13">
        <v>2.4333333333333331</v>
      </c>
      <c r="E26" s="13">
        <f t="shared" si="1"/>
        <v>3.0999999999999996</v>
      </c>
    </row>
    <row r="27" spans="1:17">
      <c r="E27" s="13">
        <f>SUM(E17:E26)</f>
        <v>25.794444444444444</v>
      </c>
    </row>
    <row r="30" spans="1:17">
      <c r="Q30" s="13"/>
    </row>
    <row r="31" spans="1:17">
      <c r="Q31" s="13"/>
    </row>
    <row r="32" spans="1:17">
      <c r="Q32" s="13"/>
    </row>
    <row r="33" spans="17:17">
      <c r="Q33" s="13"/>
    </row>
    <row r="34" spans="17:17">
      <c r="Q34" s="13"/>
    </row>
    <row r="35" spans="17:17">
      <c r="Q35" s="13"/>
    </row>
    <row r="36" spans="17:17">
      <c r="Q36" s="13"/>
    </row>
    <row r="37" spans="17:17">
      <c r="Q37" s="13"/>
    </row>
    <row r="38" spans="17:17">
      <c r="Q38" s="13"/>
    </row>
    <row r="39" spans="17:17">
      <c r="Q39" s="1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H11" sqref="H11"/>
    </sheetView>
  </sheetViews>
  <sheetFormatPr baseColWidth="10" defaultColWidth="8.83203125" defaultRowHeight="12" x14ac:dyDescent="0"/>
  <sheetData>
    <row r="2" spans="1:4">
      <c r="A2" t="s">
        <v>38</v>
      </c>
      <c r="B2" s="6" t="s">
        <v>39</v>
      </c>
      <c r="C2" s="7" t="s">
        <v>40</v>
      </c>
      <c r="D2" s="8" t="s">
        <v>41</v>
      </c>
    </row>
    <row r="3" spans="1:4">
      <c r="A3" t="s">
        <v>27</v>
      </c>
      <c r="B3">
        <v>24</v>
      </c>
      <c r="C3" t="s">
        <v>42</v>
      </c>
      <c r="D3" t="s">
        <v>43</v>
      </c>
    </row>
    <row r="4" spans="1:4">
      <c r="A4" t="s">
        <v>28</v>
      </c>
      <c r="B4">
        <v>27</v>
      </c>
      <c r="C4" t="s">
        <v>44</v>
      </c>
      <c r="D4" t="s">
        <v>45</v>
      </c>
    </row>
    <row r="5" spans="1:4">
      <c r="A5" t="s">
        <v>29</v>
      </c>
      <c r="B5">
        <v>20</v>
      </c>
      <c r="C5" t="s">
        <v>46</v>
      </c>
      <c r="D5" t="s">
        <v>45</v>
      </c>
    </row>
    <row r="6" spans="1:4">
      <c r="A6" t="s">
        <v>30</v>
      </c>
      <c r="B6">
        <v>26</v>
      </c>
      <c r="C6" t="s">
        <v>47</v>
      </c>
      <c r="D6" t="s">
        <v>45</v>
      </c>
    </row>
    <row r="7" spans="1:4">
      <c r="A7" t="s">
        <v>31</v>
      </c>
      <c r="B7">
        <v>25</v>
      </c>
      <c r="C7" t="s">
        <v>46</v>
      </c>
      <c r="D7" t="s">
        <v>43</v>
      </c>
    </row>
    <row r="8" spans="1:4">
      <c r="A8" t="s">
        <v>32</v>
      </c>
      <c r="B8">
        <v>21</v>
      </c>
      <c r="C8" t="s">
        <v>46</v>
      </c>
      <c r="D8" t="s">
        <v>45</v>
      </c>
    </row>
    <row r="9" spans="1:4">
      <c r="A9" t="s">
        <v>33</v>
      </c>
      <c r="B9">
        <v>25</v>
      </c>
      <c r="C9" t="s">
        <v>44</v>
      </c>
      <c r="D9" t="s">
        <v>45</v>
      </c>
    </row>
    <row r="10" spans="1:4">
      <c r="A10" t="s">
        <v>34</v>
      </c>
      <c r="B10">
        <v>24</v>
      </c>
      <c r="C10" t="s">
        <v>46</v>
      </c>
      <c r="D10" t="s">
        <v>43</v>
      </c>
    </row>
    <row r="11" spans="1:4">
      <c r="A11" t="s">
        <v>35</v>
      </c>
      <c r="B11">
        <v>28</v>
      </c>
      <c r="C11" t="s">
        <v>48</v>
      </c>
      <c r="D11" t="s">
        <v>43</v>
      </c>
    </row>
    <row r="12" spans="1:4">
      <c r="A12" t="s">
        <v>36</v>
      </c>
      <c r="B12">
        <v>33</v>
      </c>
      <c r="C12" t="s">
        <v>49</v>
      </c>
      <c r="D12" t="s">
        <v>45</v>
      </c>
    </row>
    <row r="13" spans="1:4">
      <c r="A13" s="5" t="s">
        <v>50</v>
      </c>
      <c r="B13" s="5">
        <f>SUM(B3:B12)/10</f>
        <v>25.3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Descritivo</vt:lpstr>
      <vt:lpstr>Dados</vt:lpstr>
      <vt:lpstr>graficos</vt:lpstr>
      <vt:lpstr>Participantes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Novais</cp:lastModifiedBy>
  <cp:revision>57</cp:revision>
  <dcterms:created xsi:type="dcterms:W3CDTF">2015-10-15T15:35:50Z</dcterms:created>
  <dcterms:modified xsi:type="dcterms:W3CDTF">2016-02-17T19:25:43Z</dcterms:modified>
  <dc:language>en-US</dc:language>
</cp:coreProperties>
</file>