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k\Desktop\"/>
    </mc:Choice>
  </mc:AlternateContent>
  <xr:revisionPtr revIDLastSave="0" documentId="13_ncr:1_{C39CF897-1214-4232-B5A7-A82E70D5B92A}" xr6:coauthVersionLast="45" xr6:coauthVersionMax="45" xr10:uidLastSave="{00000000-0000-0000-0000-000000000000}"/>
  <bookViews>
    <workbookView xWindow="0" yWindow="15" windowWidth="28800" windowHeight="14985" activeTab="1" xr2:uid="{E2F9B57E-B460-4D81-8380-96C7E7890C34}"/>
  </bookViews>
  <sheets>
    <sheet name="Both Tools" sheetId="1" r:id="rId1"/>
    <sheet name="Fortify" sheetId="3" r:id="rId2"/>
    <sheet name="CheckMarx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" i="4" l="1"/>
  <c r="C4" i="4"/>
  <c r="C5" i="4"/>
  <c r="C6" i="4"/>
  <c r="C7" i="4"/>
  <c r="C8" i="4"/>
  <c r="C9" i="4"/>
  <c r="C10" i="4"/>
  <c r="C11" i="4"/>
  <c r="C12" i="4"/>
  <c r="C13" i="4"/>
  <c r="C3" i="4"/>
  <c r="C21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B21" i="3"/>
  <c r="C3" i="3"/>
  <c r="A67" i="4"/>
  <c r="B14" i="4"/>
  <c r="G13" i="4"/>
  <c r="G12" i="4"/>
  <c r="G11" i="4"/>
  <c r="G10" i="4"/>
  <c r="G9" i="4"/>
  <c r="G8" i="4"/>
  <c r="G7" i="4"/>
  <c r="G6" i="4"/>
  <c r="G5" i="4"/>
  <c r="G4" i="4"/>
  <c r="G3" i="4"/>
  <c r="A74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G14" i="4" l="1"/>
  <c r="F21" i="3"/>
  <c r="A85" i="1"/>
  <c r="H32" i="1"/>
  <c r="J5" i="1" l="1"/>
  <c r="I5" i="1"/>
  <c r="J3" i="1"/>
  <c r="I3" i="1"/>
  <c r="J4" i="1"/>
  <c r="I4" i="1"/>
  <c r="G32" i="1"/>
  <c r="C32" i="1"/>
  <c r="G21" i="1"/>
  <c r="G3" i="1"/>
  <c r="C21" i="1"/>
  <c r="C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</calcChain>
</file>

<file path=xl/sharedStrings.xml><?xml version="1.0" encoding="utf-8"?>
<sst xmlns="http://schemas.openxmlformats.org/spreadsheetml/2006/main" count="70" uniqueCount="35">
  <si>
    <t>[F1] filter</t>
  </si>
  <si>
    <t>[F2] disablesource-bundling</t>
  </si>
  <si>
    <t>[F3] disable-language</t>
  </si>
  <si>
    <t>[F4] analyzers</t>
  </si>
  <si>
    <t>[F5] incremental-base</t>
  </si>
  <si>
    <t>[F6] no-default-issue-rules</t>
  </si>
  <si>
    <t>[F7] no-default-rules</t>
  </si>
  <si>
    <t>[F8] no-default-sink-rules</t>
  </si>
  <si>
    <t>[F9] rules</t>
  </si>
  <si>
    <t>[F16] alias.EnableInterprocedural</t>
  </si>
  <si>
    <t>Understandable</t>
  </si>
  <si>
    <t>Useful</t>
  </si>
  <si>
    <t>*</t>
  </si>
  <si>
    <t>[C2] max_query_time</t>
  </si>
  <si>
    <t>[C1] exclude_path</t>
  </si>
  <si>
    <t>[F12] maxFunctionVisits</t>
  </si>
  <si>
    <t>[F13] maxTaintDefForVar</t>
  </si>
  <si>
    <t>[F14] maxTaintDefForVarAbort</t>
  </si>
  <si>
    <t>[F15] maxChainDepth</t>
  </si>
  <si>
    <t>[F17] maxFieldDepth</t>
  </si>
  <si>
    <t>[F18] maxPaths</t>
  </si>
  <si>
    <t>[C3] use_roslyn_parser</t>
  </si>
  <si>
    <t>[C4] language_threshold</t>
  </si>
  <si>
    <t>[C5] multi_language_mode</t>
  </si>
  <si>
    <t>[C6] scan_binaries</t>
  </si>
  <si>
    <t>[C7] supported_languages</t>
  </si>
  <si>
    <t>[C8] types_to_decompile</t>
  </si>
  <si>
    <t>[C10] max_path_length</t>
  </si>
  <si>
    <t>[C9] max_file_size_kb</t>
  </si>
  <si>
    <t>[C11] max_query_time_per_100k</t>
  </si>
  <si>
    <t>Option</t>
  </si>
  <si>
    <t>[F10] interproceduralConstResolution</t>
  </si>
  <si>
    <t>[F11] dataflowMaxFunctionTimeMin</t>
  </si>
  <si>
    <t>Understandable (number of answers marked as understandable)</t>
  </si>
  <si>
    <t>scale to 100 %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</si>
</sst>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0" fillId="3" borderId="0" xfId="0" applyFill="1"/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4" fillId="0" borderId="0" xfId="0" applyFont="1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5099213915700941"/>
          <c:y val="4.0066746528943702E-2"/>
          <c:w val="0.73123400679158135"/>
          <c:h val="0.9259777881211800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'Both Tools'!$B$2</c:f>
              <c:strCache>
                <c:ptCount val="1"/>
                <c:pt idx="0">
                  <c:v>Understandable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'Both Tools'!$A$3:$A$31</c:f>
              <c:strCache>
                <c:ptCount val="29"/>
                <c:pt idx="0">
                  <c:v>[F1] filter</c:v>
                </c:pt>
                <c:pt idx="1">
                  <c:v>[F2] disablesource-bundling</c:v>
                </c:pt>
                <c:pt idx="2">
                  <c:v>[F3] disable-language</c:v>
                </c:pt>
                <c:pt idx="3">
                  <c:v>[F4] analyzers</c:v>
                </c:pt>
                <c:pt idx="4">
                  <c:v>[F5] incremental-base</c:v>
                </c:pt>
                <c:pt idx="5">
                  <c:v>[F6] no-default-issue-rules</c:v>
                </c:pt>
                <c:pt idx="6">
                  <c:v>[F7] no-default-rules</c:v>
                </c:pt>
                <c:pt idx="7">
                  <c:v>[F8] no-default-sink-rules</c:v>
                </c:pt>
                <c:pt idx="8">
                  <c:v>[F9] rules</c:v>
                </c:pt>
                <c:pt idx="9">
                  <c:v>[F10] interproceduralConstResolution</c:v>
                </c:pt>
                <c:pt idx="10">
                  <c:v>[F11] dataflowMaxFunctionTimeMin</c:v>
                </c:pt>
                <c:pt idx="11">
                  <c:v>[F12] maxFunctionVisits</c:v>
                </c:pt>
                <c:pt idx="12">
                  <c:v>[F13] maxTaintDefForVar</c:v>
                </c:pt>
                <c:pt idx="13">
                  <c:v>[F14] maxTaintDefForVarAbort</c:v>
                </c:pt>
                <c:pt idx="14">
                  <c:v>[F15] maxChainDepth</c:v>
                </c:pt>
                <c:pt idx="15">
                  <c:v>[F16] alias.EnableInterprocedural</c:v>
                </c:pt>
                <c:pt idx="16">
                  <c:v>[F17] maxFieldDepth</c:v>
                </c:pt>
                <c:pt idx="17">
                  <c:v>[F18] maxPaths</c:v>
                </c:pt>
                <c:pt idx="18">
                  <c:v>[C1] exclude_path</c:v>
                </c:pt>
                <c:pt idx="19">
                  <c:v>[C2] max_query_time</c:v>
                </c:pt>
                <c:pt idx="20">
                  <c:v>[C3] use_roslyn_parser</c:v>
                </c:pt>
                <c:pt idx="21">
                  <c:v>[C4] language_threshold</c:v>
                </c:pt>
                <c:pt idx="22">
                  <c:v>[C5] multi_language_mode</c:v>
                </c:pt>
                <c:pt idx="23">
                  <c:v>[C6] scan_binaries</c:v>
                </c:pt>
                <c:pt idx="24">
                  <c:v>[C7] supported_languages</c:v>
                </c:pt>
                <c:pt idx="25">
                  <c:v>[C8] types_to_decompile</c:v>
                </c:pt>
                <c:pt idx="26">
                  <c:v>[C9] max_file_size_kb</c:v>
                </c:pt>
                <c:pt idx="27">
                  <c:v>[C10] max_path_length</c:v>
                </c:pt>
                <c:pt idx="28">
                  <c:v>[C11] max_query_time_per_100k</c:v>
                </c:pt>
              </c:strCache>
            </c:strRef>
          </c:cat>
          <c:val>
            <c:numRef>
              <c:f>'Both Tools'!$B$3:$B$31</c:f>
              <c:numCache>
                <c:formatCode>General</c:formatCode>
                <c:ptCount val="29"/>
                <c:pt idx="0">
                  <c:v>29</c:v>
                </c:pt>
                <c:pt idx="1">
                  <c:v>26</c:v>
                </c:pt>
                <c:pt idx="2">
                  <c:v>32</c:v>
                </c:pt>
                <c:pt idx="3">
                  <c:v>32</c:v>
                </c:pt>
                <c:pt idx="4">
                  <c:v>33</c:v>
                </c:pt>
                <c:pt idx="5">
                  <c:v>23</c:v>
                </c:pt>
                <c:pt idx="6">
                  <c:v>35</c:v>
                </c:pt>
                <c:pt idx="7">
                  <c:v>34</c:v>
                </c:pt>
                <c:pt idx="8">
                  <c:v>38</c:v>
                </c:pt>
                <c:pt idx="9">
                  <c:v>13</c:v>
                </c:pt>
                <c:pt idx="10">
                  <c:v>35</c:v>
                </c:pt>
                <c:pt idx="11">
                  <c:v>35</c:v>
                </c:pt>
                <c:pt idx="12">
                  <c:v>14</c:v>
                </c:pt>
                <c:pt idx="13">
                  <c:v>14</c:v>
                </c:pt>
                <c:pt idx="14">
                  <c:v>33</c:v>
                </c:pt>
                <c:pt idx="15">
                  <c:v>25</c:v>
                </c:pt>
                <c:pt idx="16">
                  <c:v>30</c:v>
                </c:pt>
                <c:pt idx="17">
                  <c:v>34</c:v>
                </c:pt>
                <c:pt idx="18">
                  <c:v>35</c:v>
                </c:pt>
                <c:pt idx="19">
                  <c:v>36</c:v>
                </c:pt>
                <c:pt idx="20">
                  <c:v>23</c:v>
                </c:pt>
                <c:pt idx="21">
                  <c:v>15</c:v>
                </c:pt>
                <c:pt idx="22">
                  <c:v>35</c:v>
                </c:pt>
                <c:pt idx="23">
                  <c:v>37</c:v>
                </c:pt>
                <c:pt idx="24">
                  <c:v>25</c:v>
                </c:pt>
                <c:pt idx="25">
                  <c:v>30</c:v>
                </c:pt>
                <c:pt idx="26">
                  <c:v>36</c:v>
                </c:pt>
                <c:pt idx="27">
                  <c:v>30</c:v>
                </c:pt>
                <c:pt idx="2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37-4FDF-A8E7-65EE36AAE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19506184"/>
        <c:axId val="419505528"/>
      </c:barChart>
      <c:catAx>
        <c:axId val="419506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9505528"/>
        <c:crosses val="autoZero"/>
        <c:auto val="1"/>
        <c:lblAlgn val="ctr"/>
        <c:lblOffset val="100"/>
        <c:noMultiLvlLbl val="0"/>
      </c:catAx>
      <c:valAx>
        <c:axId val="419505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9506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'Both Tools'!$A$3:$A$31</c:f>
              <c:strCache>
                <c:ptCount val="29"/>
                <c:pt idx="0">
                  <c:v>[F1] filter</c:v>
                </c:pt>
                <c:pt idx="1">
                  <c:v>[F2] disablesource-bundling</c:v>
                </c:pt>
                <c:pt idx="2">
                  <c:v>[F3] disable-language</c:v>
                </c:pt>
                <c:pt idx="3">
                  <c:v>[F4] analyzers</c:v>
                </c:pt>
                <c:pt idx="4">
                  <c:v>[F5] incremental-base</c:v>
                </c:pt>
                <c:pt idx="5">
                  <c:v>[F6] no-default-issue-rules</c:v>
                </c:pt>
                <c:pt idx="6">
                  <c:v>[F7] no-default-rules</c:v>
                </c:pt>
                <c:pt idx="7">
                  <c:v>[F8] no-default-sink-rules</c:v>
                </c:pt>
                <c:pt idx="8">
                  <c:v>[F9] rules</c:v>
                </c:pt>
                <c:pt idx="9">
                  <c:v>[F10] interproceduralConstResolution</c:v>
                </c:pt>
                <c:pt idx="10">
                  <c:v>[F11] dataflowMaxFunctionTimeMin</c:v>
                </c:pt>
                <c:pt idx="11">
                  <c:v>[F12] maxFunctionVisits</c:v>
                </c:pt>
                <c:pt idx="12">
                  <c:v>[F13] maxTaintDefForVar</c:v>
                </c:pt>
                <c:pt idx="13">
                  <c:v>[F14] maxTaintDefForVarAbort</c:v>
                </c:pt>
                <c:pt idx="14">
                  <c:v>[F15] maxChainDepth</c:v>
                </c:pt>
                <c:pt idx="15">
                  <c:v>[F16] alias.EnableInterprocedural</c:v>
                </c:pt>
                <c:pt idx="16">
                  <c:v>[F17] maxFieldDepth</c:v>
                </c:pt>
                <c:pt idx="17">
                  <c:v>[F18] maxPaths</c:v>
                </c:pt>
                <c:pt idx="18">
                  <c:v>[C1] exclude_path</c:v>
                </c:pt>
                <c:pt idx="19">
                  <c:v>[C2] max_query_time</c:v>
                </c:pt>
                <c:pt idx="20">
                  <c:v>[C3] use_roslyn_parser</c:v>
                </c:pt>
                <c:pt idx="21">
                  <c:v>[C4] language_threshold</c:v>
                </c:pt>
                <c:pt idx="22">
                  <c:v>[C5] multi_language_mode</c:v>
                </c:pt>
                <c:pt idx="23">
                  <c:v>[C6] scan_binaries</c:v>
                </c:pt>
                <c:pt idx="24">
                  <c:v>[C7] supported_languages</c:v>
                </c:pt>
                <c:pt idx="25">
                  <c:v>[C8] types_to_decompile</c:v>
                </c:pt>
                <c:pt idx="26">
                  <c:v>[C9] max_file_size_kb</c:v>
                </c:pt>
                <c:pt idx="27">
                  <c:v>[C10] max_path_length</c:v>
                </c:pt>
                <c:pt idx="28">
                  <c:v>[C11] max_query_time_per_100k</c:v>
                </c:pt>
              </c:strCache>
            </c:strRef>
          </c:cat>
          <c:val>
            <c:numRef>
              <c:f>'Both Tools'!$F$3:$F$31</c:f>
              <c:numCache>
                <c:formatCode>General</c:formatCode>
                <c:ptCount val="29"/>
                <c:pt idx="0">
                  <c:v>100</c:v>
                </c:pt>
                <c:pt idx="1">
                  <c:v>100</c:v>
                </c:pt>
                <c:pt idx="2">
                  <c:v>65.625</c:v>
                </c:pt>
                <c:pt idx="3">
                  <c:v>100</c:v>
                </c:pt>
                <c:pt idx="4">
                  <c:v>81.818181818181827</c:v>
                </c:pt>
                <c:pt idx="5">
                  <c:v>60.869565217391312</c:v>
                </c:pt>
                <c:pt idx="6">
                  <c:v>74.285714285714292</c:v>
                </c:pt>
                <c:pt idx="7">
                  <c:v>58.82352941176471</c:v>
                </c:pt>
                <c:pt idx="8">
                  <c:v>86.842105263157904</c:v>
                </c:pt>
                <c:pt idx="9">
                  <c:v>76.923076923076934</c:v>
                </c:pt>
                <c:pt idx="10">
                  <c:v>85.714285714285708</c:v>
                </c:pt>
                <c:pt idx="11">
                  <c:v>57.142857142857139</c:v>
                </c:pt>
                <c:pt idx="12">
                  <c:v>78.571428571428569</c:v>
                </c:pt>
                <c:pt idx="13">
                  <c:v>71.428571428571431</c:v>
                </c:pt>
                <c:pt idx="14">
                  <c:v>84.848484848484844</c:v>
                </c:pt>
                <c:pt idx="15">
                  <c:v>80</c:v>
                </c:pt>
                <c:pt idx="16">
                  <c:v>70</c:v>
                </c:pt>
                <c:pt idx="17">
                  <c:v>73.529411764705884</c:v>
                </c:pt>
                <c:pt idx="18">
                  <c:v>97.142857142857139</c:v>
                </c:pt>
                <c:pt idx="19">
                  <c:v>86.111111111111114</c:v>
                </c:pt>
                <c:pt idx="20">
                  <c:v>73.91304347826086</c:v>
                </c:pt>
                <c:pt idx="21">
                  <c:v>33.333333333333329</c:v>
                </c:pt>
                <c:pt idx="22">
                  <c:v>100</c:v>
                </c:pt>
                <c:pt idx="23">
                  <c:v>97.297297297297305</c:v>
                </c:pt>
                <c:pt idx="24">
                  <c:v>84</c:v>
                </c:pt>
                <c:pt idx="25">
                  <c:v>93.333333333333329</c:v>
                </c:pt>
                <c:pt idx="26">
                  <c:v>55.555555555555557</c:v>
                </c:pt>
                <c:pt idx="27">
                  <c:v>60</c:v>
                </c:pt>
                <c:pt idx="28">
                  <c:v>86.956521739130437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10-43C9-907D-62DD8EEA3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07456864"/>
        <c:axId val="607453256"/>
      </c:barChart>
      <c:catAx>
        <c:axId val="607456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7453256"/>
        <c:crosses val="autoZero"/>
        <c:auto val="1"/>
        <c:lblAlgn val="ctr"/>
        <c:lblOffset val="100"/>
        <c:noMultiLvlLbl val="0"/>
      </c:catAx>
      <c:valAx>
        <c:axId val="607453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7456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38</xdr:row>
      <xdr:rowOff>95249</xdr:rowOff>
    </xdr:from>
    <xdr:to>
      <xdr:col>6</xdr:col>
      <xdr:colOff>390525</xdr:colOff>
      <xdr:row>75</xdr:row>
      <xdr:rowOff>57151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7375CF7-A39D-40FE-9C55-7C70F10C3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133350</xdr:colOff>
      <xdr:row>2</xdr:row>
      <xdr:rowOff>9526</xdr:rowOff>
    </xdr:from>
    <xdr:to>
      <xdr:col>23</xdr:col>
      <xdr:colOff>114300</xdr:colOff>
      <xdr:row>37</xdr:row>
      <xdr:rowOff>123826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6FE59BB-AFF0-4ED5-B24D-07B1099B67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0699-E48B-4988-9FB5-AEBA43FAB262}">
  <dimension ref="A2:U85"/>
  <sheetViews>
    <sheetView workbookViewId="0">
      <selection activeCell="I3" sqref="I3"/>
    </sheetView>
  </sheetViews>
  <sheetFormatPr baseColWidth="10" defaultRowHeight="15" x14ac:dyDescent="0.25"/>
  <cols>
    <col min="1" max="1" width="48.85546875" customWidth="1"/>
    <col min="2" max="2" width="16.28515625" customWidth="1"/>
  </cols>
  <sheetData>
    <row r="2" spans="1:10" x14ac:dyDescent="0.25">
      <c r="A2" t="s">
        <v>30</v>
      </c>
      <c r="B2" t="s">
        <v>10</v>
      </c>
      <c r="E2" t="s">
        <v>11</v>
      </c>
    </row>
    <row r="3" spans="1:10" ht="15.75" x14ac:dyDescent="0.25">
      <c r="A3" s="2" t="s">
        <v>0</v>
      </c>
      <c r="B3">
        <v>29</v>
      </c>
      <c r="C3">
        <f>AVERAGE(B3:B20)</f>
        <v>28.611111111111111</v>
      </c>
      <c r="E3">
        <v>29</v>
      </c>
      <c r="F3">
        <f>(E3/B3)*100</f>
        <v>100</v>
      </c>
      <c r="G3">
        <f>AVERAGE(F3:F20)</f>
        <v>78.134567354978913</v>
      </c>
      <c r="I3" s="3">
        <f>AVERAGE(B3:B5,B21,B25:B27,B24)</f>
        <v>29.25</v>
      </c>
      <c r="J3" s="3">
        <f>AVERAGE(F3:F5,F21,F25:F27,F24)</f>
        <v>84.674810971685972</v>
      </c>
    </row>
    <row r="4" spans="1:10" ht="15.75" x14ac:dyDescent="0.25">
      <c r="A4" s="2" t="s">
        <v>1</v>
      </c>
      <c r="B4">
        <v>26</v>
      </c>
      <c r="D4" t="s">
        <v>12</v>
      </c>
      <c r="E4">
        <v>26</v>
      </c>
      <c r="F4">
        <f t="shared" ref="F4:F31" si="0">(E4/B4)*100</f>
        <v>100</v>
      </c>
      <c r="I4" s="6">
        <f>AVERAGE(B8:B11)</f>
        <v>32.5</v>
      </c>
      <c r="J4" s="6">
        <f>AVERAGE(F8:F11)</f>
        <v>70.205228544507051</v>
      </c>
    </row>
    <row r="5" spans="1:10" ht="15.75" x14ac:dyDescent="0.25">
      <c r="A5" s="2" t="s">
        <v>2</v>
      </c>
      <c r="B5">
        <v>32</v>
      </c>
      <c r="E5">
        <v>21</v>
      </c>
      <c r="F5">
        <f t="shared" si="0"/>
        <v>65.625</v>
      </c>
      <c r="I5" s="7">
        <f>AVERAGE(B6:B7,B12:B20,B22,B28:B31,B23)</f>
        <v>28</v>
      </c>
      <c r="J5" s="7">
        <f>AVERAGE(F6:F7,F12:F20,F22,F28:F31,B23)</f>
        <v>74.407812938277814</v>
      </c>
    </row>
    <row r="6" spans="1:10" ht="15.75" x14ac:dyDescent="0.25">
      <c r="A6" s="4" t="s">
        <v>3</v>
      </c>
      <c r="B6">
        <v>32</v>
      </c>
      <c r="D6" t="s">
        <v>12</v>
      </c>
      <c r="E6">
        <v>32</v>
      </c>
      <c r="F6">
        <f t="shared" si="0"/>
        <v>100</v>
      </c>
    </row>
    <row r="7" spans="1:10" ht="15.75" x14ac:dyDescent="0.25">
      <c r="A7" s="4" t="s">
        <v>4</v>
      </c>
      <c r="B7">
        <v>33</v>
      </c>
      <c r="E7">
        <v>27</v>
      </c>
      <c r="F7">
        <f t="shared" si="0"/>
        <v>81.818181818181827</v>
      </c>
    </row>
    <row r="8" spans="1:10" ht="15.75" x14ac:dyDescent="0.25">
      <c r="A8" s="5" t="s">
        <v>5</v>
      </c>
      <c r="B8">
        <v>23</v>
      </c>
      <c r="E8">
        <v>14</v>
      </c>
      <c r="F8">
        <f t="shared" si="0"/>
        <v>60.869565217391312</v>
      </c>
    </row>
    <row r="9" spans="1:10" ht="15.75" x14ac:dyDescent="0.25">
      <c r="A9" s="5" t="s">
        <v>6</v>
      </c>
      <c r="B9">
        <v>35</v>
      </c>
      <c r="E9">
        <v>26</v>
      </c>
      <c r="F9">
        <f t="shared" si="0"/>
        <v>74.285714285714292</v>
      </c>
    </row>
    <row r="10" spans="1:10" ht="15.75" x14ac:dyDescent="0.25">
      <c r="A10" s="5" t="s">
        <v>7</v>
      </c>
      <c r="B10">
        <v>34</v>
      </c>
      <c r="E10">
        <v>20</v>
      </c>
      <c r="F10">
        <f t="shared" si="0"/>
        <v>58.82352941176471</v>
      </c>
    </row>
    <row r="11" spans="1:10" ht="15.75" x14ac:dyDescent="0.25">
      <c r="A11" s="5" t="s">
        <v>8</v>
      </c>
      <c r="B11">
        <v>38</v>
      </c>
      <c r="E11">
        <v>33</v>
      </c>
      <c r="F11">
        <f t="shared" si="0"/>
        <v>86.842105263157904</v>
      </c>
    </row>
    <row r="12" spans="1:10" ht="15.75" x14ac:dyDescent="0.25">
      <c r="A12" s="4" t="s">
        <v>31</v>
      </c>
      <c r="B12">
        <v>13</v>
      </c>
      <c r="E12">
        <v>10</v>
      </c>
      <c r="F12">
        <f t="shared" si="0"/>
        <v>76.923076923076934</v>
      </c>
    </row>
    <row r="13" spans="1:10" ht="15.75" x14ac:dyDescent="0.25">
      <c r="A13" s="4" t="s">
        <v>32</v>
      </c>
      <c r="B13">
        <v>35</v>
      </c>
      <c r="E13">
        <v>30</v>
      </c>
      <c r="F13">
        <f t="shared" si="0"/>
        <v>85.714285714285708</v>
      </c>
    </row>
    <row r="14" spans="1:10" ht="15.75" x14ac:dyDescent="0.25">
      <c r="A14" s="4" t="s">
        <v>15</v>
      </c>
      <c r="B14">
        <v>35</v>
      </c>
      <c r="E14">
        <v>20</v>
      </c>
      <c r="F14">
        <f t="shared" si="0"/>
        <v>57.142857142857139</v>
      </c>
    </row>
    <row r="15" spans="1:10" ht="15.75" x14ac:dyDescent="0.25">
      <c r="A15" s="4" t="s">
        <v>16</v>
      </c>
      <c r="B15">
        <v>14</v>
      </c>
      <c r="E15">
        <v>11</v>
      </c>
      <c r="F15">
        <f t="shared" si="0"/>
        <v>78.571428571428569</v>
      </c>
    </row>
    <row r="16" spans="1:10" ht="15.75" x14ac:dyDescent="0.25">
      <c r="A16" s="4" t="s">
        <v>17</v>
      </c>
      <c r="B16">
        <v>14</v>
      </c>
      <c r="E16">
        <v>10</v>
      </c>
      <c r="F16">
        <f t="shared" si="0"/>
        <v>71.428571428571431</v>
      </c>
    </row>
    <row r="17" spans="1:8" ht="15.75" x14ac:dyDescent="0.25">
      <c r="A17" s="4" t="s">
        <v>18</v>
      </c>
      <c r="B17">
        <v>33</v>
      </c>
      <c r="E17">
        <v>28</v>
      </c>
      <c r="F17">
        <f t="shared" si="0"/>
        <v>84.848484848484844</v>
      </c>
    </row>
    <row r="18" spans="1:8" ht="15.75" x14ac:dyDescent="0.25">
      <c r="A18" s="4" t="s">
        <v>9</v>
      </c>
      <c r="B18">
        <v>25</v>
      </c>
      <c r="E18">
        <v>20</v>
      </c>
      <c r="F18">
        <f t="shared" si="0"/>
        <v>80</v>
      </c>
    </row>
    <row r="19" spans="1:8" ht="15.75" x14ac:dyDescent="0.25">
      <c r="A19" s="4" t="s">
        <v>19</v>
      </c>
      <c r="B19">
        <v>30</v>
      </c>
      <c r="E19">
        <v>21</v>
      </c>
      <c r="F19">
        <f t="shared" si="0"/>
        <v>70</v>
      </c>
    </row>
    <row r="20" spans="1:8" ht="15.75" x14ac:dyDescent="0.25">
      <c r="A20" s="4" t="s">
        <v>20</v>
      </c>
      <c r="B20">
        <v>34</v>
      </c>
      <c r="E20">
        <v>25</v>
      </c>
      <c r="F20">
        <f t="shared" si="0"/>
        <v>73.529411764705884</v>
      </c>
    </row>
    <row r="21" spans="1:8" ht="15.75" x14ac:dyDescent="0.25">
      <c r="A21" s="2" t="s">
        <v>14</v>
      </c>
      <c r="B21">
        <v>35</v>
      </c>
      <c r="C21">
        <f>AVERAGE(B21:B31)</f>
        <v>29.545454545454547</v>
      </c>
      <c r="E21">
        <v>34</v>
      </c>
      <c r="F21">
        <f t="shared" si="0"/>
        <v>97.142857142857139</v>
      </c>
      <c r="G21">
        <f>AVERAGE(F21:F31)</f>
        <v>78.876641180989012</v>
      </c>
    </row>
    <row r="22" spans="1:8" ht="15.75" x14ac:dyDescent="0.25">
      <c r="A22" s="4" t="s">
        <v>13</v>
      </c>
      <c r="B22">
        <v>36</v>
      </c>
      <c r="E22">
        <v>31</v>
      </c>
      <c r="F22">
        <f t="shared" si="0"/>
        <v>86.111111111111114</v>
      </c>
    </row>
    <row r="23" spans="1:8" ht="15.75" x14ac:dyDescent="0.25">
      <c r="A23" s="4" t="s">
        <v>21</v>
      </c>
      <c r="B23">
        <v>23</v>
      </c>
      <c r="E23">
        <v>17</v>
      </c>
      <c r="F23">
        <f t="shared" si="0"/>
        <v>73.91304347826086</v>
      </c>
    </row>
    <row r="24" spans="1:8" ht="15.75" x14ac:dyDescent="0.25">
      <c r="A24" s="2" t="s">
        <v>22</v>
      </c>
      <c r="B24">
        <v>15</v>
      </c>
      <c r="E24">
        <v>5</v>
      </c>
      <c r="F24">
        <f t="shared" si="0"/>
        <v>33.333333333333329</v>
      </c>
    </row>
    <row r="25" spans="1:8" ht="15.75" x14ac:dyDescent="0.25">
      <c r="A25" s="2" t="s">
        <v>23</v>
      </c>
      <c r="B25">
        <v>35</v>
      </c>
      <c r="E25">
        <v>35</v>
      </c>
      <c r="F25">
        <f t="shared" si="0"/>
        <v>100</v>
      </c>
    </row>
    <row r="26" spans="1:8" ht="15.75" x14ac:dyDescent="0.25">
      <c r="A26" s="2" t="s">
        <v>24</v>
      </c>
      <c r="B26">
        <v>37</v>
      </c>
      <c r="E26">
        <v>36</v>
      </c>
      <c r="F26">
        <f t="shared" si="0"/>
        <v>97.297297297297305</v>
      </c>
    </row>
    <row r="27" spans="1:8" ht="15.75" x14ac:dyDescent="0.25">
      <c r="A27" s="2" t="s">
        <v>25</v>
      </c>
      <c r="B27">
        <v>25</v>
      </c>
      <c r="E27">
        <v>21</v>
      </c>
      <c r="F27">
        <f t="shared" si="0"/>
        <v>84</v>
      </c>
    </row>
    <row r="28" spans="1:8" ht="15.75" x14ac:dyDescent="0.25">
      <c r="A28" s="4" t="s">
        <v>26</v>
      </c>
      <c r="B28">
        <v>30</v>
      </c>
      <c r="E28">
        <v>28</v>
      </c>
      <c r="F28">
        <f t="shared" si="0"/>
        <v>93.333333333333329</v>
      </c>
    </row>
    <row r="29" spans="1:8" ht="15.75" x14ac:dyDescent="0.25">
      <c r="A29" s="4" t="s">
        <v>28</v>
      </c>
      <c r="B29">
        <v>36</v>
      </c>
      <c r="E29">
        <v>20</v>
      </c>
      <c r="F29">
        <f t="shared" si="0"/>
        <v>55.555555555555557</v>
      </c>
    </row>
    <row r="30" spans="1:8" ht="15.75" x14ac:dyDescent="0.25">
      <c r="A30" s="4" t="s">
        <v>27</v>
      </c>
      <c r="B30">
        <v>30</v>
      </c>
      <c r="E30">
        <v>18</v>
      </c>
      <c r="F30">
        <f t="shared" si="0"/>
        <v>60</v>
      </c>
    </row>
    <row r="31" spans="1:8" ht="15.75" x14ac:dyDescent="0.25">
      <c r="A31" s="4" t="s">
        <v>29</v>
      </c>
      <c r="B31">
        <v>23</v>
      </c>
      <c r="E31">
        <v>20</v>
      </c>
      <c r="F31">
        <f t="shared" si="0"/>
        <v>86.956521739130437</v>
      </c>
    </row>
    <row r="32" spans="1:8" ht="15.75" x14ac:dyDescent="0.25">
      <c r="A32" s="1"/>
      <c r="C32">
        <f>AVERAGE(B3:B31)</f>
        <v>28.96551724137931</v>
      </c>
      <c r="G32">
        <f>AVERAGE(F3:F31)</f>
        <v>78.416043633810332</v>
      </c>
      <c r="H32">
        <f>STDEV(F3:F31)</f>
        <v>16.389759540132612</v>
      </c>
    </row>
    <row r="84" spans="1:21" ht="15.75" thickBot="1" x14ac:dyDescent="0.3"/>
    <row r="85" spans="1:21" ht="15.75" thickBot="1" x14ac:dyDescent="0.3">
      <c r="A85">
        <f>STDEV(B85:U85)</f>
        <v>1.8431951662948316</v>
      </c>
      <c r="B85" s="8">
        <v>4</v>
      </c>
      <c r="C85" s="9">
        <v>1</v>
      </c>
      <c r="D85" s="9">
        <v>3</v>
      </c>
      <c r="E85" s="9">
        <v>6</v>
      </c>
      <c r="F85" s="9">
        <v>2</v>
      </c>
      <c r="G85" s="9">
        <v>1</v>
      </c>
      <c r="H85" s="10">
        <v>6</v>
      </c>
      <c r="I85" s="9">
        <v>4</v>
      </c>
      <c r="J85" s="9">
        <v>2</v>
      </c>
      <c r="K85" s="9">
        <v>1</v>
      </c>
      <c r="L85" s="9">
        <v>6</v>
      </c>
      <c r="M85" s="9">
        <v>3</v>
      </c>
      <c r="N85" s="9">
        <v>2</v>
      </c>
      <c r="O85" s="9">
        <v>5</v>
      </c>
      <c r="P85" s="9">
        <v>3</v>
      </c>
      <c r="Q85" s="9">
        <v>1</v>
      </c>
      <c r="R85" s="9">
        <v>2</v>
      </c>
      <c r="S85" s="9">
        <v>4</v>
      </c>
      <c r="T85" s="9">
        <v>5</v>
      </c>
      <c r="U85" s="9">
        <v>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3708-3E52-4C62-9B04-05C64F85AACC}">
  <dimension ref="A2:S74"/>
  <sheetViews>
    <sheetView tabSelected="1" workbookViewId="0">
      <selection activeCell="C14" sqref="C13:C14"/>
    </sheetView>
  </sheetViews>
  <sheetFormatPr baseColWidth="10" defaultRowHeight="15" x14ac:dyDescent="0.25"/>
  <cols>
    <col min="1" max="1" width="48.85546875" customWidth="1"/>
    <col min="2" max="2" width="23.28515625" customWidth="1"/>
  </cols>
  <sheetData>
    <row r="2" spans="1:6" x14ac:dyDescent="0.25">
      <c r="A2" t="s">
        <v>30</v>
      </c>
      <c r="B2" t="s">
        <v>33</v>
      </c>
      <c r="C2" t="s">
        <v>34</v>
      </c>
      <c r="E2" t="s">
        <v>11</v>
      </c>
    </row>
    <row r="3" spans="1:6" ht="15.75" x14ac:dyDescent="0.25">
      <c r="A3" s="2" t="s">
        <v>0</v>
      </c>
      <c r="B3">
        <v>29</v>
      </c>
      <c r="C3">
        <f>(100*B3)/40</f>
        <v>72.5</v>
      </c>
      <c r="E3">
        <v>29</v>
      </c>
      <c r="F3" s="12">
        <f>(E3/B3)*100</f>
        <v>100</v>
      </c>
    </row>
    <row r="4" spans="1:6" ht="15.75" x14ac:dyDescent="0.25">
      <c r="A4" s="2" t="s">
        <v>1</v>
      </c>
      <c r="B4">
        <v>26</v>
      </c>
      <c r="C4">
        <f t="shared" ref="C4:C20" si="0">(100*B4)/40</f>
        <v>65</v>
      </c>
      <c r="E4">
        <v>26</v>
      </c>
      <c r="F4" s="12">
        <f t="shared" ref="F4:F20" si="1">(E4/B4)*100</f>
        <v>100</v>
      </c>
    </row>
    <row r="5" spans="1:6" ht="15.75" x14ac:dyDescent="0.25">
      <c r="A5" s="2" t="s">
        <v>2</v>
      </c>
      <c r="B5">
        <v>32</v>
      </c>
      <c r="C5">
        <f t="shared" si="0"/>
        <v>80</v>
      </c>
      <c r="E5">
        <v>21</v>
      </c>
      <c r="F5" s="11">
        <f t="shared" si="1"/>
        <v>65.625</v>
      </c>
    </row>
    <row r="6" spans="1:6" ht="15.75" x14ac:dyDescent="0.25">
      <c r="A6" s="4" t="s">
        <v>3</v>
      </c>
      <c r="B6">
        <v>32</v>
      </c>
      <c r="C6">
        <f t="shared" si="0"/>
        <v>80</v>
      </c>
      <c r="E6">
        <v>32</v>
      </c>
      <c r="F6" s="12">
        <f t="shared" si="1"/>
        <v>100</v>
      </c>
    </row>
    <row r="7" spans="1:6" ht="15.75" x14ac:dyDescent="0.25">
      <c r="A7" s="4" t="s">
        <v>4</v>
      </c>
      <c r="B7">
        <v>33</v>
      </c>
      <c r="C7">
        <f t="shared" si="0"/>
        <v>82.5</v>
      </c>
      <c r="E7">
        <v>27</v>
      </c>
      <c r="F7">
        <f t="shared" si="1"/>
        <v>81.818181818181827</v>
      </c>
    </row>
    <row r="8" spans="1:6" ht="15.75" x14ac:dyDescent="0.25">
      <c r="A8" s="5" t="s">
        <v>5</v>
      </c>
      <c r="B8">
        <v>23</v>
      </c>
      <c r="C8" s="11">
        <f t="shared" si="0"/>
        <v>57.5</v>
      </c>
      <c r="E8">
        <v>14</v>
      </c>
      <c r="F8" s="11">
        <f t="shared" si="1"/>
        <v>60.869565217391312</v>
      </c>
    </row>
    <row r="9" spans="1:6" ht="15.75" x14ac:dyDescent="0.25">
      <c r="A9" s="5" t="s">
        <v>6</v>
      </c>
      <c r="B9">
        <v>35</v>
      </c>
      <c r="C9" s="12">
        <f t="shared" si="0"/>
        <v>87.5</v>
      </c>
      <c r="E9">
        <v>26</v>
      </c>
      <c r="F9">
        <f t="shared" si="1"/>
        <v>74.285714285714292</v>
      </c>
    </row>
    <row r="10" spans="1:6" ht="15.75" x14ac:dyDescent="0.25">
      <c r="A10" s="5" t="s">
        <v>7</v>
      </c>
      <c r="B10">
        <v>34</v>
      </c>
      <c r="C10">
        <f t="shared" si="0"/>
        <v>85</v>
      </c>
      <c r="E10">
        <v>20</v>
      </c>
      <c r="F10" s="11">
        <f t="shared" si="1"/>
        <v>58.82352941176471</v>
      </c>
    </row>
    <row r="11" spans="1:6" ht="15.75" x14ac:dyDescent="0.25">
      <c r="A11" s="5" t="s">
        <v>8</v>
      </c>
      <c r="B11">
        <v>38</v>
      </c>
      <c r="C11" s="12">
        <f t="shared" si="0"/>
        <v>95</v>
      </c>
      <c r="E11">
        <v>33</v>
      </c>
      <c r="F11" s="12">
        <f t="shared" si="1"/>
        <v>86.842105263157904</v>
      </c>
    </row>
    <row r="12" spans="1:6" ht="15.75" x14ac:dyDescent="0.25">
      <c r="A12" s="4" t="s">
        <v>31</v>
      </c>
      <c r="B12">
        <v>13</v>
      </c>
      <c r="C12" s="11">
        <f t="shared" si="0"/>
        <v>32.5</v>
      </c>
      <c r="E12">
        <v>10</v>
      </c>
      <c r="F12">
        <f t="shared" si="1"/>
        <v>76.923076923076934</v>
      </c>
    </row>
    <row r="13" spans="1:6" ht="15.75" x14ac:dyDescent="0.25">
      <c r="A13" s="4" t="s">
        <v>32</v>
      </c>
      <c r="B13">
        <v>35</v>
      </c>
      <c r="C13" s="12">
        <f t="shared" si="0"/>
        <v>87.5</v>
      </c>
      <c r="E13">
        <v>30</v>
      </c>
      <c r="F13">
        <f t="shared" si="1"/>
        <v>85.714285714285708</v>
      </c>
    </row>
    <row r="14" spans="1:6" ht="15.75" x14ac:dyDescent="0.25">
      <c r="A14" s="4" t="s">
        <v>15</v>
      </c>
      <c r="B14">
        <v>35</v>
      </c>
      <c r="C14" s="12">
        <f t="shared" si="0"/>
        <v>87.5</v>
      </c>
      <c r="E14">
        <v>20</v>
      </c>
      <c r="F14" s="11">
        <f t="shared" si="1"/>
        <v>57.142857142857139</v>
      </c>
    </row>
    <row r="15" spans="1:6" ht="15.75" x14ac:dyDescent="0.25">
      <c r="A15" s="4" t="s">
        <v>16</v>
      </c>
      <c r="B15">
        <v>14</v>
      </c>
      <c r="C15" s="11">
        <f t="shared" si="0"/>
        <v>35</v>
      </c>
      <c r="E15">
        <v>11</v>
      </c>
      <c r="F15">
        <f t="shared" si="1"/>
        <v>78.571428571428569</v>
      </c>
    </row>
    <row r="16" spans="1:6" ht="15.75" x14ac:dyDescent="0.25">
      <c r="A16" s="4" t="s">
        <v>17</v>
      </c>
      <c r="B16">
        <v>14</v>
      </c>
      <c r="C16" s="11">
        <f t="shared" si="0"/>
        <v>35</v>
      </c>
      <c r="E16">
        <v>10</v>
      </c>
      <c r="F16">
        <f t="shared" si="1"/>
        <v>71.428571428571431</v>
      </c>
    </row>
    <row r="17" spans="1:6" ht="15.75" x14ac:dyDescent="0.25">
      <c r="A17" s="4" t="s">
        <v>18</v>
      </c>
      <c r="B17">
        <v>33</v>
      </c>
      <c r="C17">
        <f t="shared" si="0"/>
        <v>82.5</v>
      </c>
      <c r="E17">
        <v>28</v>
      </c>
      <c r="F17">
        <f t="shared" si="1"/>
        <v>84.848484848484844</v>
      </c>
    </row>
    <row r="18" spans="1:6" ht="15.75" x14ac:dyDescent="0.25">
      <c r="A18" s="4" t="s">
        <v>9</v>
      </c>
      <c r="B18">
        <v>25</v>
      </c>
      <c r="C18">
        <f t="shared" si="0"/>
        <v>62.5</v>
      </c>
      <c r="E18">
        <v>20</v>
      </c>
      <c r="F18">
        <f t="shared" si="1"/>
        <v>80</v>
      </c>
    </row>
    <row r="19" spans="1:6" ht="15.75" x14ac:dyDescent="0.25">
      <c r="A19" s="4" t="s">
        <v>19</v>
      </c>
      <c r="B19">
        <v>30</v>
      </c>
      <c r="C19">
        <f t="shared" si="0"/>
        <v>75</v>
      </c>
      <c r="E19">
        <v>21</v>
      </c>
      <c r="F19">
        <f t="shared" si="1"/>
        <v>70</v>
      </c>
    </row>
    <row r="20" spans="1:6" ht="15.75" x14ac:dyDescent="0.25">
      <c r="A20" s="4" t="s">
        <v>20</v>
      </c>
      <c r="B20">
        <v>34</v>
      </c>
      <c r="C20">
        <f t="shared" si="0"/>
        <v>85</v>
      </c>
      <c r="E20">
        <v>25</v>
      </c>
      <c r="F20">
        <f t="shared" si="1"/>
        <v>73.529411764705884</v>
      </c>
    </row>
    <row r="21" spans="1:6" ht="15.75" x14ac:dyDescent="0.25">
      <c r="A21" s="1"/>
      <c r="B21">
        <f>AVERAGE(B3:B20)</f>
        <v>28.611111111111111</v>
      </c>
      <c r="C21">
        <f>AVERAGE(C3:C20)</f>
        <v>71.527777777777771</v>
      </c>
      <c r="F21">
        <f>AVERAGE(F3:F20)</f>
        <v>78.134567354978913</v>
      </c>
    </row>
    <row r="73" spans="1:19" ht="15.75" thickBot="1" x14ac:dyDescent="0.3"/>
    <row r="74" spans="1:19" ht="15.75" thickBot="1" x14ac:dyDescent="0.3">
      <c r="A74">
        <f>STDEV(B74:S74)</f>
        <v>1.9140007034508784</v>
      </c>
      <c r="B74" s="8">
        <v>4</v>
      </c>
      <c r="C74" s="9">
        <v>1</v>
      </c>
      <c r="D74" s="9">
        <v>3</v>
      </c>
      <c r="E74" s="9">
        <v>6</v>
      </c>
      <c r="F74" s="9">
        <v>2</v>
      </c>
      <c r="G74" s="9">
        <v>1</v>
      </c>
      <c r="H74" s="10">
        <v>6</v>
      </c>
      <c r="I74" s="9">
        <v>1</v>
      </c>
      <c r="J74" s="9">
        <v>6</v>
      </c>
      <c r="K74" s="9">
        <v>3</v>
      </c>
      <c r="L74" s="9">
        <v>2</v>
      </c>
      <c r="M74" s="9">
        <v>5</v>
      </c>
      <c r="N74" s="9">
        <v>3</v>
      </c>
      <c r="O74" s="9">
        <v>1</v>
      </c>
      <c r="P74" s="9">
        <v>2</v>
      </c>
      <c r="Q74" s="9">
        <v>4</v>
      </c>
      <c r="R74" s="9">
        <v>5</v>
      </c>
      <c r="S74" s="9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78B0-18EA-4B46-A5E2-A9E106903983}">
  <dimension ref="A2:V67"/>
  <sheetViews>
    <sheetView workbookViewId="0">
      <selection activeCell="F11" sqref="F11"/>
    </sheetView>
  </sheetViews>
  <sheetFormatPr baseColWidth="10" defaultRowHeight="15" x14ac:dyDescent="0.25"/>
  <cols>
    <col min="1" max="1" width="48.85546875" customWidth="1"/>
    <col min="2" max="2" width="16.28515625" customWidth="1"/>
  </cols>
  <sheetData>
    <row r="2" spans="1:7" x14ac:dyDescent="0.25">
      <c r="A2" t="s">
        <v>30</v>
      </c>
      <c r="B2" t="s">
        <v>10</v>
      </c>
      <c r="F2" t="s">
        <v>11</v>
      </c>
    </row>
    <row r="3" spans="1:7" ht="15.75" x14ac:dyDescent="0.25">
      <c r="A3" s="2" t="s">
        <v>14</v>
      </c>
      <c r="B3">
        <v>35</v>
      </c>
      <c r="C3">
        <f>(100*B3)/40</f>
        <v>87.5</v>
      </c>
      <c r="F3">
        <v>34</v>
      </c>
      <c r="G3" s="12">
        <f>(F3/B3)*100</f>
        <v>97.142857142857139</v>
      </c>
    </row>
    <row r="4" spans="1:7" ht="15.75" x14ac:dyDescent="0.25">
      <c r="A4" s="4" t="s">
        <v>13</v>
      </c>
      <c r="B4">
        <v>36</v>
      </c>
      <c r="C4" s="12">
        <f t="shared" ref="C4:C13" si="0">(100*B4)/40</f>
        <v>90</v>
      </c>
      <c r="F4">
        <v>31</v>
      </c>
      <c r="G4">
        <f>(F4/B4)*100</f>
        <v>86.111111111111114</v>
      </c>
    </row>
    <row r="5" spans="1:7" ht="15.75" x14ac:dyDescent="0.25">
      <c r="A5" s="4" t="s">
        <v>21</v>
      </c>
      <c r="B5">
        <v>23</v>
      </c>
      <c r="C5" s="11">
        <f t="shared" si="0"/>
        <v>57.5</v>
      </c>
      <c r="F5">
        <v>17</v>
      </c>
      <c r="G5">
        <f>(F5/B5)*100</f>
        <v>73.91304347826086</v>
      </c>
    </row>
    <row r="6" spans="1:7" ht="15.75" x14ac:dyDescent="0.25">
      <c r="A6" s="2" t="s">
        <v>22</v>
      </c>
      <c r="B6">
        <v>15</v>
      </c>
      <c r="C6" s="11">
        <f t="shared" si="0"/>
        <v>37.5</v>
      </c>
      <c r="F6">
        <v>5</v>
      </c>
      <c r="G6" s="11">
        <f>(F6/B6)*100</f>
        <v>33.333333333333329</v>
      </c>
    </row>
    <row r="7" spans="1:7" ht="15.75" x14ac:dyDescent="0.25">
      <c r="A7" s="2" t="s">
        <v>23</v>
      </c>
      <c r="B7">
        <v>35</v>
      </c>
      <c r="C7">
        <f t="shared" si="0"/>
        <v>87.5</v>
      </c>
      <c r="F7">
        <v>35</v>
      </c>
      <c r="G7" s="12">
        <f>(F7/B7)*100</f>
        <v>100</v>
      </c>
    </row>
    <row r="8" spans="1:7" ht="15.75" x14ac:dyDescent="0.25">
      <c r="A8" s="2" t="s">
        <v>24</v>
      </c>
      <c r="B8">
        <v>37</v>
      </c>
      <c r="C8" s="12">
        <f t="shared" si="0"/>
        <v>92.5</v>
      </c>
      <c r="F8">
        <v>36</v>
      </c>
      <c r="G8" s="12">
        <f>(F8/B8)*100</f>
        <v>97.297297297297305</v>
      </c>
    </row>
    <row r="9" spans="1:7" ht="15.75" x14ac:dyDescent="0.25">
      <c r="A9" s="2" t="s">
        <v>25</v>
      </c>
      <c r="B9">
        <v>25</v>
      </c>
      <c r="C9">
        <f t="shared" si="0"/>
        <v>62.5</v>
      </c>
      <c r="F9">
        <v>21</v>
      </c>
      <c r="G9">
        <f>(F9/B9)*100</f>
        <v>84</v>
      </c>
    </row>
    <row r="10" spans="1:7" ht="15.75" x14ac:dyDescent="0.25">
      <c r="A10" s="4" t="s">
        <v>26</v>
      </c>
      <c r="B10">
        <v>30</v>
      </c>
      <c r="C10">
        <f t="shared" si="0"/>
        <v>75</v>
      </c>
      <c r="F10">
        <v>28</v>
      </c>
      <c r="G10">
        <f>(F10/B10)*100</f>
        <v>93.333333333333329</v>
      </c>
    </row>
    <row r="11" spans="1:7" ht="15.75" x14ac:dyDescent="0.25">
      <c r="A11" s="4" t="s">
        <v>28</v>
      </c>
      <c r="B11">
        <v>36</v>
      </c>
      <c r="C11" s="12">
        <f t="shared" si="0"/>
        <v>90</v>
      </c>
      <c r="F11">
        <v>20</v>
      </c>
      <c r="G11" s="11">
        <f>(F11/B11)*100</f>
        <v>55.555555555555557</v>
      </c>
    </row>
    <row r="12" spans="1:7" ht="15.75" x14ac:dyDescent="0.25">
      <c r="A12" s="4" t="s">
        <v>27</v>
      </c>
      <c r="B12">
        <v>30</v>
      </c>
      <c r="C12">
        <f t="shared" si="0"/>
        <v>75</v>
      </c>
      <c r="F12">
        <v>18</v>
      </c>
      <c r="G12" s="11">
        <f>(F12/B12)*100</f>
        <v>60</v>
      </c>
    </row>
    <row r="13" spans="1:7" ht="15.75" x14ac:dyDescent="0.25">
      <c r="A13" s="4" t="s">
        <v>29</v>
      </c>
      <c r="B13">
        <v>23</v>
      </c>
      <c r="C13" s="11">
        <f t="shared" si="0"/>
        <v>57.5</v>
      </c>
      <c r="F13">
        <v>20</v>
      </c>
      <c r="G13">
        <f>(F13/B13)*100</f>
        <v>86.956521739130437</v>
      </c>
    </row>
    <row r="14" spans="1:7" ht="15.75" x14ac:dyDescent="0.25">
      <c r="A14" s="1"/>
      <c r="B14">
        <f>AVERAGE(B3:B13)</f>
        <v>29.545454545454547</v>
      </c>
      <c r="C14">
        <f>AVERAGE(C3:C13)</f>
        <v>73.86363636363636</v>
      </c>
      <c r="G14">
        <f>AVERAGE(G3:G13)</f>
        <v>78.876641180989012</v>
      </c>
    </row>
    <row r="66" spans="1:22" ht="15.75" thickBot="1" x14ac:dyDescent="0.3"/>
    <row r="67" spans="1:22" ht="15.75" thickBot="1" x14ac:dyDescent="0.3">
      <c r="A67">
        <f>STDEV(B67:V67)</f>
        <v>1.8431951662948316</v>
      </c>
      <c r="B67" s="8">
        <v>4</v>
      </c>
      <c r="C67" s="9">
        <v>1</v>
      </c>
      <c r="D67" s="9"/>
      <c r="E67" s="9">
        <v>3</v>
      </c>
      <c r="F67" s="9">
        <v>6</v>
      </c>
      <c r="G67" s="9">
        <v>2</v>
      </c>
      <c r="H67" s="9">
        <v>1</v>
      </c>
      <c r="I67" s="10">
        <v>6</v>
      </c>
      <c r="J67" s="9">
        <v>4</v>
      </c>
      <c r="K67" s="9">
        <v>2</v>
      </c>
      <c r="L67" s="9">
        <v>1</v>
      </c>
      <c r="M67" s="9">
        <v>6</v>
      </c>
      <c r="N67" s="9">
        <v>3</v>
      </c>
      <c r="O67" s="9">
        <v>2</v>
      </c>
      <c r="P67" s="9">
        <v>5</v>
      </c>
      <c r="Q67" s="9">
        <v>3</v>
      </c>
      <c r="R67" s="9">
        <v>1</v>
      </c>
      <c r="S67" s="9">
        <v>2</v>
      </c>
      <c r="T67" s="9">
        <v>4</v>
      </c>
      <c r="U67" s="9">
        <v>5</v>
      </c>
      <c r="V67" s="9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Both Tools</vt:lpstr>
      <vt:lpstr>Fortify</vt:lpstr>
      <vt:lpstr>CheckMarx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 Piskachev</dc:creator>
  <cp:lastModifiedBy>Goran Piskachev</cp:lastModifiedBy>
  <dcterms:created xsi:type="dcterms:W3CDTF">2021-04-05T21:43:48Z</dcterms:created>
  <dcterms:modified xsi:type="dcterms:W3CDTF">2021-04-23T12:44:39Z</dcterms:modified>
</cp:coreProperties>
</file>