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3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ntree" sheetId="3" r:id="rId1"/>
    <sheet name="nontree_2" sheetId="5" r:id="rId2"/>
    <sheet name="non_tree_error" sheetId="7" r:id="rId3"/>
    <sheet name="tree error" sheetId="8" r:id="rId4"/>
    <sheet name="raw" sheetId="6" r:id="rId5"/>
    <sheet name="fulltreebym" sheetId="1" r:id="rId6"/>
    <sheet name="fulltreebyh" sheetId="4" r:id="rId7"/>
    <sheet name="3fillingtree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3" i="7" l="1"/>
  <c r="I231" i="7" l="1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13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192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71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13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192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71" i="7"/>
  <c r="G150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29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08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B108" i="7"/>
  <c r="F108" i="7"/>
  <c r="B129" i="7"/>
  <c r="F129" i="7"/>
  <c r="B150" i="7"/>
  <c r="F150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05" i="7"/>
  <c r="H105" i="7" s="1"/>
  <c r="B104" i="7"/>
  <c r="H104" i="7" s="1"/>
  <c r="B103" i="7"/>
  <c r="H103" i="7" s="1"/>
  <c r="B102" i="7"/>
  <c r="H102" i="7" s="1"/>
  <c r="B101" i="7"/>
  <c r="H101" i="7" s="1"/>
  <c r="B100" i="7"/>
  <c r="H100" i="7" s="1"/>
  <c r="B99" i="7"/>
  <c r="H99" i="7" s="1"/>
  <c r="B98" i="7"/>
  <c r="H98" i="7" s="1"/>
  <c r="B97" i="7"/>
  <c r="H97" i="7" s="1"/>
  <c r="B96" i="7"/>
  <c r="H96" i="7" s="1"/>
  <c r="B95" i="7"/>
  <c r="H95" i="7" s="1"/>
  <c r="B94" i="7"/>
  <c r="H94" i="7" s="1"/>
  <c r="B93" i="7"/>
  <c r="H93" i="7" s="1"/>
  <c r="B92" i="7"/>
  <c r="H92" i="7" s="1"/>
  <c r="B91" i="7"/>
  <c r="H91" i="7" s="1"/>
  <c r="B90" i="7"/>
  <c r="H90" i="7" s="1"/>
  <c r="B89" i="7"/>
  <c r="H89" i="7" s="1"/>
  <c r="B88" i="7"/>
  <c r="H88" i="7" s="1"/>
  <c r="B87" i="7"/>
  <c r="H87" i="7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42" i="7"/>
  <c r="H42" i="7" s="1"/>
  <c r="I42" i="7" s="1"/>
  <c r="B41" i="7"/>
  <c r="H41" i="7" s="1"/>
  <c r="I41" i="7" s="1"/>
  <c r="B40" i="7"/>
  <c r="H40" i="7" s="1"/>
  <c r="I40" i="7" s="1"/>
  <c r="B39" i="7"/>
  <c r="H39" i="7" s="1"/>
  <c r="I39" i="7" s="1"/>
  <c r="B38" i="7"/>
  <c r="H38" i="7" s="1"/>
  <c r="I38" i="7" s="1"/>
  <c r="B37" i="7"/>
  <c r="H37" i="7" s="1"/>
  <c r="I37" i="7" s="1"/>
  <c r="B36" i="7"/>
  <c r="H36" i="7" s="1"/>
  <c r="I36" i="7" s="1"/>
  <c r="B35" i="7"/>
  <c r="H35" i="7" s="1"/>
  <c r="I35" i="7" s="1"/>
  <c r="B34" i="7"/>
  <c r="H34" i="7" s="1"/>
  <c r="I34" i="7" s="1"/>
  <c r="B33" i="7"/>
  <c r="H33" i="7" s="1"/>
  <c r="I33" i="7" s="1"/>
  <c r="B32" i="7"/>
  <c r="H32" i="7" s="1"/>
  <c r="I32" i="7" s="1"/>
  <c r="B31" i="7"/>
  <c r="H31" i="7" s="1"/>
  <c r="I31" i="7" s="1"/>
  <c r="B30" i="7"/>
  <c r="H30" i="7" s="1"/>
  <c r="I30" i="7" s="1"/>
  <c r="B29" i="7"/>
  <c r="H29" i="7" s="1"/>
  <c r="I29" i="7" s="1"/>
  <c r="B28" i="7"/>
  <c r="H28" i="7" s="1"/>
  <c r="I28" i="7" s="1"/>
  <c r="B27" i="7"/>
  <c r="H27" i="7" s="1"/>
  <c r="I27" i="7" s="1"/>
  <c r="B26" i="7"/>
  <c r="H26" i="7" s="1"/>
  <c r="I26" i="7" s="1"/>
  <c r="B25" i="7"/>
  <c r="H25" i="7" s="1"/>
  <c r="I25" i="7" s="1"/>
  <c r="B24" i="7"/>
  <c r="H24" i="7" s="1"/>
  <c r="I24" i="7" s="1"/>
  <c r="B3" i="7"/>
  <c r="B4" i="7"/>
  <c r="B5" i="7"/>
  <c r="B6" i="7"/>
  <c r="B7" i="7"/>
  <c r="B8" i="7"/>
  <c r="B9" i="7"/>
  <c r="B10" i="7"/>
  <c r="B11" i="7"/>
  <c r="B12" i="7"/>
  <c r="B13" i="7"/>
  <c r="H13" i="7" s="1"/>
  <c r="I13" i="7" s="1"/>
  <c r="B14" i="7"/>
  <c r="B15" i="7"/>
  <c r="B16" i="7"/>
  <c r="B17" i="7"/>
  <c r="B18" i="7"/>
  <c r="B19" i="7"/>
  <c r="B20" i="7"/>
  <c r="B21" i="7"/>
  <c r="H68" i="7" l="1"/>
  <c r="H80" i="7"/>
  <c r="H52" i="7"/>
  <c r="H63" i="7"/>
  <c r="H51" i="7"/>
  <c r="H6" i="7"/>
  <c r="I6" i="7" s="1"/>
  <c r="H18" i="7"/>
  <c r="I18" i="7" s="1"/>
  <c r="H69" i="7"/>
  <c r="H81" i="7"/>
  <c r="H19" i="7"/>
  <c r="I19" i="7" s="1"/>
  <c r="H7" i="7"/>
  <c r="I7" i="7" s="1"/>
  <c r="H17" i="7"/>
  <c r="I17" i="7" s="1"/>
  <c r="H5" i="7"/>
  <c r="I5" i="7" s="1"/>
  <c r="H16" i="7"/>
  <c r="I16" i="7" s="1"/>
  <c r="H4" i="7"/>
  <c r="I4" i="7" s="1"/>
  <c r="H62" i="7"/>
  <c r="H50" i="7"/>
  <c r="H79" i="7"/>
  <c r="H67" i="7"/>
  <c r="H15" i="7"/>
  <c r="I15" i="7" s="1"/>
  <c r="H3" i="7"/>
  <c r="I3" i="7" s="1"/>
  <c r="H60" i="7"/>
  <c r="H48" i="7"/>
  <c r="H77" i="7"/>
  <c r="H14" i="7"/>
  <c r="I14" i="7" s="1"/>
  <c r="H59" i="7"/>
  <c r="H47" i="7"/>
  <c r="H76" i="7"/>
  <c r="H58" i="7"/>
  <c r="H46" i="7"/>
  <c r="H75" i="7"/>
  <c r="H78" i="7"/>
  <c r="H12" i="7"/>
  <c r="I12" i="7" s="1"/>
  <c r="H57" i="7"/>
  <c r="H45" i="7"/>
  <c r="H74" i="7"/>
  <c r="H66" i="7"/>
  <c r="H11" i="7"/>
  <c r="I11" i="7" s="1"/>
  <c r="H56" i="7"/>
  <c r="H73" i="7"/>
  <c r="H10" i="7"/>
  <c r="I10" i="7" s="1"/>
  <c r="H55" i="7"/>
  <c r="H84" i="7"/>
  <c r="H72" i="7"/>
  <c r="H21" i="7"/>
  <c r="I21" i="7" s="1"/>
  <c r="H9" i="7"/>
  <c r="I9" i="7" s="1"/>
  <c r="H54" i="7"/>
  <c r="H83" i="7"/>
  <c r="H71" i="7"/>
  <c r="H20" i="7"/>
  <c r="I20" i="7" s="1"/>
  <c r="H8" i="7"/>
  <c r="I8" i="7" s="1"/>
  <c r="H53" i="7"/>
  <c r="H82" i="7"/>
  <c r="H70" i="7"/>
  <c r="H61" i="7"/>
  <c r="H49" i="7"/>
  <c r="C361" i="5"/>
  <c r="C362" i="5"/>
  <c r="C363" i="5"/>
  <c r="C364" i="5"/>
  <c r="C365" i="5"/>
  <c r="C366" i="5"/>
  <c r="C367" i="5"/>
  <c r="C368" i="5"/>
  <c r="C369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B150" i="5"/>
  <c r="B151" i="5"/>
  <c r="B152" i="5"/>
  <c r="I152" i="5" s="1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N306" i="5" l="1"/>
  <c r="J306" i="5"/>
  <c r="L306" i="5" s="1"/>
  <c r="G306" i="5"/>
  <c r="O306" i="5" s="1"/>
  <c r="N305" i="5"/>
  <c r="J305" i="5"/>
  <c r="L305" i="5" s="1"/>
  <c r="G305" i="5"/>
  <c r="O305" i="5" s="1"/>
  <c r="N304" i="5"/>
  <c r="J304" i="5"/>
  <c r="L304" i="5" s="1"/>
  <c r="G304" i="5"/>
  <c r="O304" i="5" s="1"/>
  <c r="N303" i="5"/>
  <c r="J303" i="5"/>
  <c r="L303" i="5" s="1"/>
  <c r="G303" i="5"/>
  <c r="O303" i="5" s="1"/>
  <c r="N302" i="5"/>
  <c r="J302" i="5"/>
  <c r="L302" i="5" s="1"/>
  <c r="G302" i="5"/>
  <c r="O302" i="5" s="1"/>
  <c r="N301" i="5"/>
  <c r="J301" i="5"/>
  <c r="L301" i="5" s="1"/>
  <c r="G301" i="5"/>
  <c r="O301" i="5" s="1"/>
  <c r="N300" i="5"/>
  <c r="J300" i="5"/>
  <c r="L300" i="5" s="1"/>
  <c r="G300" i="5"/>
  <c r="O300" i="5" s="1"/>
  <c r="N299" i="5"/>
  <c r="J299" i="5"/>
  <c r="L299" i="5" s="1"/>
  <c r="G299" i="5"/>
  <c r="O299" i="5" s="1"/>
  <c r="N298" i="5"/>
  <c r="J298" i="5"/>
  <c r="L298" i="5" s="1"/>
  <c r="G298" i="5"/>
  <c r="O298" i="5" s="1"/>
  <c r="N297" i="5"/>
  <c r="J297" i="5"/>
  <c r="L297" i="5" s="1"/>
  <c r="G297" i="5"/>
  <c r="O297" i="5" s="1"/>
  <c r="N296" i="5"/>
  <c r="J296" i="5"/>
  <c r="L296" i="5" s="1"/>
  <c r="G296" i="5"/>
  <c r="O296" i="5" s="1"/>
  <c r="N295" i="5"/>
  <c r="J295" i="5"/>
  <c r="L295" i="5" s="1"/>
  <c r="G295" i="5"/>
  <c r="O295" i="5" s="1"/>
  <c r="N294" i="5"/>
  <c r="J294" i="5"/>
  <c r="L294" i="5" s="1"/>
  <c r="G294" i="5"/>
  <c r="O294" i="5" s="1"/>
  <c r="N293" i="5"/>
  <c r="J293" i="5"/>
  <c r="L293" i="5" s="1"/>
  <c r="G293" i="5"/>
  <c r="O293" i="5" s="1"/>
  <c r="N292" i="5"/>
  <c r="J292" i="5"/>
  <c r="L292" i="5" s="1"/>
  <c r="G292" i="5"/>
  <c r="O292" i="5" s="1"/>
  <c r="N291" i="5"/>
  <c r="J291" i="5"/>
  <c r="L291" i="5" s="1"/>
  <c r="G291" i="5"/>
  <c r="O291" i="5" s="1"/>
  <c r="N290" i="5"/>
  <c r="J290" i="5"/>
  <c r="L290" i="5" s="1"/>
  <c r="G290" i="5"/>
  <c r="O290" i="5" s="1"/>
  <c r="N289" i="5"/>
  <c r="J289" i="5"/>
  <c r="L289" i="5" s="1"/>
  <c r="G289" i="5"/>
  <c r="O289" i="5" s="1"/>
  <c r="N288" i="5"/>
  <c r="J288" i="5"/>
  <c r="L288" i="5" s="1"/>
  <c r="G288" i="5"/>
  <c r="O288" i="5" s="1"/>
  <c r="J287" i="5"/>
  <c r="G287" i="5"/>
  <c r="O287" i="5" s="1"/>
  <c r="I150" i="5"/>
  <c r="I151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192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J45" i="5" l="1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E231" i="5"/>
  <c r="F231" i="5" s="1"/>
  <c r="E230" i="5"/>
  <c r="F230" i="5" s="1"/>
  <c r="E229" i="5"/>
  <c r="F229" i="5" s="1"/>
  <c r="E228" i="5"/>
  <c r="F228" i="5" s="1"/>
  <c r="E227" i="5"/>
  <c r="F227" i="5" s="1"/>
  <c r="E226" i="5"/>
  <c r="F226" i="5" s="1"/>
  <c r="E225" i="5"/>
  <c r="F225" i="5" s="1"/>
  <c r="E224" i="5"/>
  <c r="F224" i="5" s="1"/>
  <c r="E223" i="5"/>
  <c r="F223" i="5" s="1"/>
  <c r="E222" i="5"/>
  <c r="F222" i="5" s="1"/>
  <c r="E221" i="5"/>
  <c r="F221" i="5" s="1"/>
  <c r="E220" i="5"/>
  <c r="F220" i="5" s="1"/>
  <c r="E219" i="5"/>
  <c r="F219" i="5" s="1"/>
  <c r="E218" i="5"/>
  <c r="F218" i="5" s="1"/>
  <c r="E217" i="5"/>
  <c r="F217" i="5" s="1"/>
  <c r="E216" i="5"/>
  <c r="F216" i="5" s="1"/>
  <c r="E215" i="5"/>
  <c r="F215" i="5" s="1"/>
  <c r="E214" i="5"/>
  <c r="F214" i="5" s="1"/>
  <c r="E213" i="5"/>
  <c r="F213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E196" i="5"/>
  <c r="F196" i="5" s="1"/>
  <c r="E195" i="5"/>
  <c r="F195" i="5" s="1"/>
  <c r="E194" i="5"/>
  <c r="F194" i="5" s="1"/>
  <c r="E193" i="5"/>
  <c r="F193" i="5" s="1"/>
  <c r="E192" i="5"/>
  <c r="F192" i="5" s="1"/>
  <c r="E189" i="5"/>
  <c r="F189" i="5" s="1"/>
  <c r="E188" i="5"/>
  <c r="F188" i="5" s="1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E172" i="5"/>
  <c r="F172" i="5" s="1"/>
  <c r="E171" i="5"/>
  <c r="F171" i="5" s="1"/>
  <c r="E168" i="5"/>
  <c r="F168" i="5" s="1"/>
  <c r="E167" i="5"/>
  <c r="F167" i="5" s="1"/>
  <c r="E166" i="5"/>
  <c r="F166" i="5" s="1"/>
  <c r="E165" i="5"/>
  <c r="F165" i="5" s="1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E156" i="5"/>
  <c r="F156" i="5" s="1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E132" i="5"/>
  <c r="F132" i="5" s="1"/>
  <c r="E131" i="5"/>
  <c r="F131" i="5" s="1"/>
  <c r="E130" i="5"/>
  <c r="F130" i="5" s="1"/>
  <c r="E129" i="5"/>
  <c r="F129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E108" i="5"/>
  <c r="F108" i="5" s="1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4" i="5"/>
  <c r="F84" i="5" s="1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E48" i="5"/>
  <c r="F48" i="5" s="1"/>
  <c r="E47" i="5"/>
  <c r="F47" i="5" s="1"/>
  <c r="E46" i="5"/>
  <c r="F46" i="5" s="1"/>
  <c r="E45" i="5"/>
  <c r="F45" i="5" s="1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4" i="5"/>
  <c r="I84" i="5" s="1"/>
  <c r="B83" i="5"/>
  <c r="I83" i="5" s="1"/>
  <c r="B82" i="5"/>
  <c r="I82" i="5" s="1"/>
  <c r="B81" i="5"/>
  <c r="I81" i="5" s="1"/>
  <c r="B80" i="5"/>
  <c r="I80" i="5" s="1"/>
  <c r="B79" i="5"/>
  <c r="I79" i="5" s="1"/>
  <c r="B78" i="5"/>
  <c r="I78" i="5" s="1"/>
  <c r="B77" i="5"/>
  <c r="I77" i="5" s="1"/>
  <c r="B76" i="5"/>
  <c r="I76" i="5" s="1"/>
  <c r="B75" i="5"/>
  <c r="I75" i="5" s="1"/>
  <c r="B74" i="5"/>
  <c r="I74" i="5" s="1"/>
  <c r="B73" i="5"/>
  <c r="I73" i="5" s="1"/>
  <c r="B72" i="5"/>
  <c r="I72" i="5" s="1"/>
  <c r="B71" i="5"/>
  <c r="I71" i="5" s="1"/>
  <c r="B70" i="5"/>
  <c r="I70" i="5" s="1"/>
  <c r="B69" i="5"/>
  <c r="I69" i="5" s="1"/>
  <c r="B68" i="5"/>
  <c r="I68" i="5" s="1"/>
  <c r="B67" i="5"/>
  <c r="I67" i="5" s="1"/>
  <c r="B66" i="5"/>
  <c r="I66" i="5" s="1"/>
  <c r="B45" i="5"/>
  <c r="I45" i="5" s="1"/>
  <c r="B46" i="5"/>
  <c r="I46" i="5" s="1"/>
  <c r="B47" i="5"/>
  <c r="I47" i="5" s="1"/>
  <c r="B48" i="5"/>
  <c r="I48" i="5" s="1"/>
  <c r="B49" i="5"/>
  <c r="I49" i="5" s="1"/>
  <c r="B50" i="5"/>
  <c r="I50" i="5" s="1"/>
  <c r="B51" i="5"/>
  <c r="I51" i="5" s="1"/>
  <c r="B52" i="5"/>
  <c r="I52" i="5" s="1"/>
  <c r="B53" i="5"/>
  <c r="I53" i="5" s="1"/>
  <c r="B54" i="5"/>
  <c r="I54" i="5" s="1"/>
  <c r="B55" i="5"/>
  <c r="I55" i="5" s="1"/>
  <c r="B56" i="5"/>
  <c r="I56" i="5" s="1"/>
  <c r="B57" i="5"/>
  <c r="I57" i="5" s="1"/>
  <c r="B58" i="5"/>
  <c r="I58" i="5" s="1"/>
  <c r="B59" i="5"/>
  <c r="I59" i="5" s="1"/>
  <c r="B60" i="5"/>
  <c r="I60" i="5" s="1"/>
  <c r="B61" i="5"/>
  <c r="I61" i="5" s="1"/>
  <c r="B62" i="5"/>
  <c r="I62" i="5" s="1"/>
  <c r="B63" i="5"/>
  <c r="I63" i="5" s="1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3" i="5"/>
  <c r="I3" i="5" s="1"/>
  <c r="B4" i="5"/>
  <c r="I4" i="5" s="1"/>
  <c r="B5" i="5"/>
  <c r="I5" i="5" s="1"/>
  <c r="B6" i="5"/>
  <c r="I6" i="5" s="1"/>
  <c r="B7" i="5"/>
  <c r="I7" i="5" s="1"/>
  <c r="B8" i="5"/>
  <c r="I8" i="5" s="1"/>
  <c r="B9" i="5"/>
  <c r="I9" i="5" s="1"/>
  <c r="B10" i="5"/>
  <c r="I10" i="5" s="1"/>
  <c r="B11" i="5"/>
  <c r="I11" i="5" s="1"/>
  <c r="B12" i="5"/>
  <c r="I12" i="5" s="1"/>
  <c r="B13" i="5"/>
  <c r="I13" i="5" s="1"/>
  <c r="B14" i="5"/>
  <c r="I14" i="5" s="1"/>
  <c r="B15" i="5"/>
  <c r="I15" i="5" s="1"/>
  <c r="B16" i="5"/>
  <c r="I16" i="5" s="1"/>
  <c r="B17" i="5"/>
  <c r="I17" i="5" s="1"/>
  <c r="B18" i="5"/>
  <c r="I18" i="5" s="1"/>
  <c r="B19" i="5"/>
  <c r="I19" i="5" s="1"/>
  <c r="B20" i="5"/>
  <c r="I20" i="5" s="1"/>
  <c r="B21" i="5"/>
  <c r="I21" i="5" s="1"/>
  <c r="I202" i="5" l="1"/>
  <c r="I119" i="5"/>
  <c r="I132" i="5"/>
  <c r="I144" i="5"/>
  <c r="I182" i="5"/>
  <c r="I203" i="5"/>
  <c r="I216" i="5"/>
  <c r="I228" i="5"/>
  <c r="I227" i="5"/>
  <c r="I145" i="5"/>
  <c r="I171" i="5"/>
  <c r="I192" i="5"/>
  <c r="I110" i="5"/>
  <c r="I122" i="5"/>
  <c r="I135" i="5"/>
  <c r="I147" i="5"/>
  <c r="I179" i="5"/>
  <c r="I194" i="5"/>
  <c r="I206" i="5"/>
  <c r="I219" i="5"/>
  <c r="I231" i="5"/>
  <c r="I217" i="5"/>
  <c r="I134" i="5"/>
  <c r="I178" i="5"/>
  <c r="I220" i="5"/>
  <c r="I183" i="5"/>
  <c r="I204" i="5"/>
  <c r="I180" i="5"/>
  <c r="I111" i="5"/>
  <c r="I112" i="5"/>
  <c r="I124" i="5"/>
  <c r="I137" i="5"/>
  <c r="I189" i="5"/>
  <c r="I177" i="5"/>
  <c r="I196" i="5"/>
  <c r="I208" i="5"/>
  <c r="I221" i="5"/>
  <c r="I143" i="5"/>
  <c r="I120" i="5"/>
  <c r="I218" i="5"/>
  <c r="I136" i="5"/>
  <c r="I113" i="5"/>
  <c r="I125" i="5"/>
  <c r="I188" i="5"/>
  <c r="I176" i="5"/>
  <c r="I197" i="5"/>
  <c r="I209" i="5"/>
  <c r="I131" i="5"/>
  <c r="I109" i="5"/>
  <c r="I205" i="5"/>
  <c r="I207" i="5"/>
  <c r="I138" i="5"/>
  <c r="I222" i="5"/>
  <c r="I114" i="5"/>
  <c r="I126" i="5"/>
  <c r="I139" i="5"/>
  <c r="I187" i="5"/>
  <c r="I175" i="5"/>
  <c r="I198" i="5"/>
  <c r="I210" i="5"/>
  <c r="I223" i="5"/>
  <c r="I118" i="5"/>
  <c r="I181" i="5"/>
  <c r="I146" i="5"/>
  <c r="I174" i="5"/>
  <c r="I108" i="5"/>
  <c r="I121" i="5"/>
  <c r="I193" i="5"/>
  <c r="I195" i="5"/>
  <c r="I186" i="5"/>
  <c r="I199" i="5"/>
  <c r="I116" i="5"/>
  <c r="I129" i="5"/>
  <c r="I141" i="5"/>
  <c r="I185" i="5"/>
  <c r="I173" i="5"/>
  <c r="I200" i="5"/>
  <c r="I213" i="5"/>
  <c r="I225" i="5"/>
  <c r="I133" i="5"/>
  <c r="I229" i="5"/>
  <c r="I230" i="5"/>
  <c r="I123" i="5"/>
  <c r="I115" i="5"/>
  <c r="I140" i="5"/>
  <c r="I224" i="5"/>
  <c r="I117" i="5"/>
  <c r="I130" i="5"/>
  <c r="I142" i="5"/>
  <c r="I184" i="5"/>
  <c r="I172" i="5"/>
  <c r="I201" i="5"/>
  <c r="I214" i="5"/>
  <c r="I226" i="5"/>
  <c r="I215" i="5"/>
</calcChain>
</file>

<file path=xl/sharedStrings.xml><?xml version="1.0" encoding="utf-8"?>
<sst xmlns="http://schemas.openxmlformats.org/spreadsheetml/2006/main" count="817" uniqueCount="126">
  <si>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</si>
  <si>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</si>
  <si>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</si>
  <si>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</si>
  <si>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</si>
  <si>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</si>
  <si>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</si>
  <si>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</si>
  <si>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</si>
  <si>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</si>
  <si>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</si>
  <si>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</si>
  <si>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</si>
  <si>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</si>
  <si>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</si>
  <si>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</si>
  <si>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</si>
  <si>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</si>
  <si>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</si>
  <si>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</si>
  <si>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</si>
  <si>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</si>
  <si>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</si>
  <si>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</si>
  <si>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</si>
  <si>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</si>
  <si>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</si>
  <si>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</si>
  <si>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</si>
  <si>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</si>
  <si>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</si>
  <si>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</si>
  <si>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</si>
  <si>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</si>
  <si>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</si>
  <si>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</si>
  <si>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</si>
  <si>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</si>
  <si>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</si>
  <si>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</si>
  <si>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</si>
  <si>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</si>
  <si>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</si>
  <si>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</si>
  <si>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</si>
  <si>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</si>
  <si>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</si>
  <si>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</si>
  <si>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</si>
  <si>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</si>
  <si>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</si>
  <si>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</si>
  <si>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</si>
  <si>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</si>
  <si>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</si>
  <si>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</si>
  <si>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</si>
  <si>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</si>
  <si>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</si>
  <si>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</si>
  <si>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</si>
  <si>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</si>
  <si>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</si>
  <si>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</si>
  <si>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dimensions</t>
  </si>
  <si>
    <t>nr_of_agents</t>
  </si>
  <si>
    <t>init_move</t>
  </si>
  <si>
    <t>move</t>
  </si>
  <si>
    <t>runtime</t>
  </si>
  <si>
    <t>m</t>
  </si>
  <si>
    <t>e</t>
  </si>
  <si>
    <t>s</t>
  </si>
  <si>
    <t>h</t>
  </si>
  <si>
    <t>d</t>
  </si>
  <si>
    <t xml:space="preserve"> </t>
  </si>
  <si>
    <t>t</t>
  </si>
  <si>
    <t>o</t>
  </si>
  <si>
    <t>nr_of_nodes</t>
  </si>
  <si>
    <t>move_counted</t>
  </si>
  <si>
    <t>m=1</t>
  </si>
  <si>
    <t>m=2</t>
  </si>
  <si>
    <t>m=3</t>
  </si>
  <si>
    <t>r</t>
  </si>
  <si>
    <t>nr_of agents</t>
  </si>
  <si>
    <t>nodes</t>
  </si>
  <si>
    <t>vertices</t>
  </si>
  <si>
    <t>algo_move</t>
  </si>
  <si>
    <t>ratio of algo/init move</t>
  </si>
  <si>
    <t>INITIAL-SET</t>
  </si>
  <si>
    <t>n</t>
  </si>
  <si>
    <t>_</t>
  </si>
  <si>
    <t>dimension</t>
  </si>
  <si>
    <t>agents</t>
  </si>
  <si>
    <t>n_1</t>
  </si>
  <si>
    <t>LEMMA 3.</t>
  </si>
  <si>
    <t>LEMMA 6.</t>
  </si>
  <si>
    <t>3dm1</t>
  </si>
  <si>
    <t>THEOREM 4.</t>
  </si>
  <si>
    <t>Theorem 5.</t>
  </si>
  <si>
    <t>2, 1</t>
  </si>
  <si>
    <t>2, 2</t>
  </si>
  <si>
    <t>3, 1</t>
  </si>
  <si>
    <t>3, 2</t>
  </si>
  <si>
    <t>3, 3</t>
  </si>
  <si>
    <t>3, 4</t>
  </si>
  <si>
    <t>tomesh 3d m3</t>
  </si>
  <si>
    <t>THEORETICAL TOTAL</t>
  </si>
  <si>
    <t>THEORETICAL INITIAL-SET</t>
  </si>
  <si>
    <t>EMPIRICAL INITIAL-SET</t>
  </si>
  <si>
    <t>THEORETICAL SECOND PHASE</t>
  </si>
  <si>
    <t>EMPIRICAL SECOND PHASE</t>
  </si>
  <si>
    <t>EMPIRICAL TOTAL</t>
  </si>
  <si>
    <t>m = d - 2</t>
  </si>
  <si>
    <t>m = d - 1</t>
  </si>
  <si>
    <t>m=5</t>
  </si>
  <si>
    <t>m=4</t>
  </si>
  <si>
    <t>CHAIN</t>
  </si>
  <si>
    <t>moves</t>
  </si>
  <si>
    <t>[1, 1, 1, 1]</t>
  </si>
  <si>
    <t>[1, 1, 1, 1, 2, 2, 2, 2]</t>
  </si>
  <si>
    <t>[1, 1, 1, 1, 1, 2, 2, 2, 2, 2, 8, 8, 8, 8, 13, 13, 13, 17, 17]</t>
  </si>
  <si>
    <t>binary</t>
  </si>
  <si>
    <t>4ary</t>
  </si>
  <si>
    <t>EMPIRICAL AGENTS</t>
  </si>
  <si>
    <t>THEORETICAL BOUND</t>
  </si>
  <si>
    <t>n_i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</si>
</sst>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1.00064277648925E-3</c:v>
                </c:pt>
                <c:pt idx="3">
                  <c:v>9.99212265014648E-4</c:v>
                </c:pt>
                <c:pt idx="4">
                  <c:v>2.0017623901367101E-3</c:v>
                </c:pt>
                <c:pt idx="5">
                  <c:v>4.0004253387451102E-3</c:v>
                </c:pt>
                <c:pt idx="6">
                  <c:v>5.0013065338134696E-3</c:v>
                </c:pt>
                <c:pt idx="7">
                  <c:v>1.00018978118896E-2</c:v>
                </c:pt>
                <c:pt idx="8">
                  <c:v>1.1002779006957999E-2</c:v>
                </c:pt>
                <c:pt idx="9">
                  <c:v>1.60038471221923E-2</c:v>
                </c:pt>
                <c:pt idx="10">
                  <c:v>2.50055789947509E-2</c:v>
                </c:pt>
                <c:pt idx="11">
                  <c:v>3.2006978988647398E-2</c:v>
                </c:pt>
                <c:pt idx="12">
                  <c:v>4.4010400772094699E-2</c:v>
                </c:pt>
                <c:pt idx="13">
                  <c:v>5.7012557983398403E-2</c:v>
                </c:pt>
                <c:pt idx="14">
                  <c:v>7.4016571044921806E-2</c:v>
                </c:pt>
                <c:pt idx="15">
                  <c:v>9.2020750045776298E-2</c:v>
                </c:pt>
                <c:pt idx="16">
                  <c:v>0.12202787399291901</c:v>
                </c:pt>
                <c:pt idx="17">
                  <c:v>0.16303634643554599</c:v>
                </c:pt>
                <c:pt idx="18">
                  <c:v>0.198045253753662</c:v>
                </c:pt>
                <c:pt idx="19">
                  <c:v>0.26103258132934498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E-460C-99BD-DB406360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5552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5552"/>
        <c:crosses val="autoZero"/>
        <c:crossBetween val="midCat"/>
      </c:valAx>
      <c:valAx>
        <c:axId val="8821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0C-A7D5-C269A73F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1376"/>
        <c:axId val="882167200"/>
      </c:scatterChart>
      <c:valAx>
        <c:axId val="8821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200"/>
        <c:crosses val="autoZero"/>
        <c:crossBetween val="midCat"/>
      </c:valAx>
      <c:valAx>
        <c:axId val="882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D-4B78-BE64-3F76DD22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4-41F9-9A6E-1EBD53C7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8-45C1-8E55-D0604B68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465-A101-F06B7CDFE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8-4623-B071-00A9B36D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A6C-A2EE-C0B9378C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9.9968910217285091E-4</c:v>
                </c:pt>
                <c:pt idx="6">
                  <c:v>2.0005702972412101E-3</c:v>
                </c:pt>
                <c:pt idx="7">
                  <c:v>4.0006637573242101E-3</c:v>
                </c:pt>
                <c:pt idx="8">
                  <c:v>6.0021877288818299E-3</c:v>
                </c:pt>
                <c:pt idx="9">
                  <c:v>9.0017318725585903E-3</c:v>
                </c:pt>
                <c:pt idx="10">
                  <c:v>1.4003276824951101E-2</c:v>
                </c:pt>
                <c:pt idx="11">
                  <c:v>2.50055789947509E-2</c:v>
                </c:pt>
                <c:pt idx="12">
                  <c:v>4.8698663711547803E-2</c:v>
                </c:pt>
                <c:pt idx="13">
                  <c:v>3.4006357192993102E-2</c:v>
                </c:pt>
                <c:pt idx="14">
                  <c:v>4.2451143264770501E-2</c:v>
                </c:pt>
                <c:pt idx="15">
                  <c:v>5.50122261047363E-2</c:v>
                </c:pt>
                <c:pt idx="16">
                  <c:v>7.0016145706176702E-2</c:v>
                </c:pt>
                <c:pt idx="17">
                  <c:v>8.3883762359619099E-2</c:v>
                </c:pt>
                <c:pt idx="18">
                  <c:v>0.109595298767089</c:v>
                </c:pt>
                <c:pt idx="19">
                  <c:v>0.18626093864440901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E94-AD9A-44BC88D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9-4E1A-8D9E-650657E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223-BE51-D2BB24D3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BD5-9B66-60230B3F7C76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0-4BD5-9B66-60230B3F7C76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0-4BD5-9B66-60230B3F7C76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0-4BD5-9B66-60230B3F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C56-AA30-94597005F9DF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C56-AA30-94597005F9DF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C-4C56-AA30-94597005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6AF-AFB8-55BF68BE0091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6AF-AFB8-55BF68BE0091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5-46AF-AFB8-55BF68BE0091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5-46AF-AFB8-55BF68BE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5-4A75-A798-B695C855BF40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5-4A75-A798-B695C855BF40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5-4A75-A798-B695C855BF40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5-4A75-A798-B695C855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0EE-9ECA-C8A29F27A912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0EE-9ECA-C8A29F27A912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0EE-9ECA-C8A29F27A912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0EE-9ECA-C8A29F27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8F-B7B0-CF760D277D2C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3-4C8F-B7B0-CF760D277D2C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3-4C8F-B7B0-CF760D277D2C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3-4C8F-B7B0-CF760D27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F-4391-9A39-CE55B89FAAC0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F-4391-9A39-CE55B89FAAC0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F-4391-9A39-CE55B89FAAC0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F-4391-9A39-CE55B89F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4C4D-BDDA-48ED31261376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4C4D-BDDA-48ED31261376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4C4D-BDDA-48ED31261376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0-4C4D-BDDA-48ED3126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1-4C20-9F45-BB176483F96E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1-4C20-9F45-BB176483F96E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1-4C20-9F45-BB176483F96E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1-4C20-9F45-BB176483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562335958005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nontree!$E$47:$E$66</c:f>
              <c:numCache>
                <c:formatCode>General</c:formatCode>
                <c:ptCount val="20"/>
                <c:pt idx="0">
                  <c:v>9.987354278564451E-4</c:v>
                </c:pt>
                <c:pt idx="1">
                  <c:v>0</c:v>
                </c:pt>
                <c:pt idx="2">
                  <c:v>9.9992752075195291E-4</c:v>
                </c:pt>
                <c:pt idx="3">
                  <c:v>6.0026645660400304E-3</c:v>
                </c:pt>
                <c:pt idx="4">
                  <c:v>1.7002820968627898E-2</c:v>
                </c:pt>
                <c:pt idx="5">
                  <c:v>6.50150775909423E-2</c:v>
                </c:pt>
                <c:pt idx="6">
                  <c:v>9.5729827880859306E-2</c:v>
                </c:pt>
                <c:pt idx="7">
                  <c:v>0.20304632186889601</c:v>
                </c:pt>
                <c:pt idx="8">
                  <c:v>0.44209957122802701</c:v>
                </c:pt>
                <c:pt idx="9">
                  <c:v>0.77217435836791903</c:v>
                </c:pt>
                <c:pt idx="10">
                  <c:v>1.4303228855132999</c:v>
                </c:pt>
                <c:pt idx="11">
                  <c:v>2.55057668685913</c:v>
                </c:pt>
                <c:pt idx="12">
                  <c:v>4.3259773254394496</c:v>
                </c:pt>
                <c:pt idx="13">
                  <c:v>7.1576676368713299</c:v>
                </c:pt>
                <c:pt idx="14">
                  <c:v>11.2770872116088</c:v>
                </c:pt>
                <c:pt idx="15">
                  <c:v>17.213630676269499</c:v>
                </c:pt>
                <c:pt idx="16">
                  <c:v>26.367420434951701</c:v>
                </c:pt>
                <c:pt idx="17">
                  <c:v>39.913010835647498</c:v>
                </c:pt>
                <c:pt idx="18">
                  <c:v>56.719368457794097</c:v>
                </c:pt>
                <c:pt idx="19">
                  <c:v>80.4417307376861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446-9D7A-F92043AB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2656"/>
        <c:axId val="882163872"/>
      </c:scatterChart>
      <c:valAx>
        <c:axId val="7491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872"/>
        <c:crosses val="autoZero"/>
        <c:crossBetween val="midCat"/>
      </c:valAx>
      <c:valAx>
        <c:axId val="8821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451224846894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nontree!$A$69:$A$88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5B5-BA83-6C457E55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6384"/>
        <c:axId val="882163040"/>
      </c:scatterChart>
      <c:valAx>
        <c:axId val="8821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3040"/>
        <c:crosses val="autoZero"/>
        <c:crossBetween val="midCat"/>
      </c:valAx>
      <c:valAx>
        <c:axId val="882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5-4521-A2E0-45DFAC31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5264"/>
        <c:axId val="879646912"/>
      </c:scatterChart>
      <c:valAx>
        <c:axId val="87963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46912"/>
        <c:crosses val="autoZero"/>
        <c:crossBetween val="midCat"/>
      </c:valAx>
      <c:valAx>
        <c:axId val="879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1DA-BAB9-E9AB97C27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0752"/>
        <c:axId val="830671584"/>
      </c:scatterChart>
      <c:valAx>
        <c:axId val="8306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1584"/>
        <c:crosses val="autoZero"/>
        <c:crossBetween val="midCat"/>
      </c:valAx>
      <c:valAx>
        <c:axId val="8306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2-465E-905F-E149341D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67616"/>
        <c:axId val="882154720"/>
      </c:scatterChart>
      <c:valAx>
        <c:axId val="8821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4720"/>
        <c:crosses val="autoZero"/>
        <c:crossBetween val="midCat"/>
      </c:valAx>
      <c:valAx>
        <c:axId val="882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6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2-4CE0-A556-FDF4DC27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9200"/>
        <c:axId val="747370448"/>
      </c:scatterChart>
      <c:valAx>
        <c:axId val="7473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0448"/>
        <c:crosses val="autoZero"/>
        <c:crossBetween val="midCat"/>
      </c:valAx>
      <c:valAx>
        <c:axId val="74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DE9-9386-C8D783FB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58464"/>
        <c:axId val="882153056"/>
      </c:scatterChart>
      <c:valAx>
        <c:axId val="8821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3056"/>
        <c:crosses val="autoZero"/>
        <c:crossBetween val="midCat"/>
      </c:valAx>
      <c:valAx>
        <c:axId val="882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2.0003318786620998E-3</c:v>
                </c:pt>
                <c:pt idx="2">
                  <c:v>2.0015239715576098E-3</c:v>
                </c:pt>
                <c:pt idx="3">
                  <c:v>6.0007572174072196E-3</c:v>
                </c:pt>
                <c:pt idx="4">
                  <c:v>1.30026340484619E-2</c:v>
                </c:pt>
                <c:pt idx="5">
                  <c:v>2.4005651473998999E-2</c:v>
                </c:pt>
                <c:pt idx="6">
                  <c:v>5.9013843536376898E-2</c:v>
                </c:pt>
                <c:pt idx="7">
                  <c:v>0.108023643493652</c:v>
                </c:pt>
                <c:pt idx="8">
                  <c:v>0.23405289649963301</c:v>
                </c:pt>
                <c:pt idx="9">
                  <c:v>0.35407972335815402</c:v>
                </c:pt>
                <c:pt idx="10">
                  <c:v>0.76917839050292902</c:v>
                </c:pt>
                <c:pt idx="11">
                  <c:v>0.98072648048400801</c:v>
                </c:pt>
                <c:pt idx="12">
                  <c:v>1.67738056182861</c:v>
                </c:pt>
                <c:pt idx="13">
                  <c:v>2.4255585670471098</c:v>
                </c:pt>
                <c:pt idx="14">
                  <c:v>3.9450001716613698</c:v>
                </c:pt>
                <c:pt idx="15">
                  <c:v>5.3713304996490399</c:v>
                </c:pt>
                <c:pt idx="16">
                  <c:v>8.1103501319885201</c:v>
                </c:pt>
                <c:pt idx="17">
                  <c:v>10.966756343841499</c:v>
                </c:pt>
                <c:pt idx="18">
                  <c:v>15.526979446411101</c:v>
                </c:pt>
                <c:pt idx="19">
                  <c:v>20.338457107543899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6ED-835E-05619BFD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3072"/>
        <c:axId val="749137232"/>
      </c:scatterChart>
      <c:valAx>
        <c:axId val="7491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7232"/>
        <c:crosses val="autoZero"/>
        <c:crossBetween val="midCat"/>
      </c:valAx>
      <c:valAx>
        <c:axId val="749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2.000093460083E-3</c:v>
                </c:pt>
                <c:pt idx="3">
                  <c:v>3.0004978179931602E-3</c:v>
                </c:pt>
                <c:pt idx="4">
                  <c:v>8.0020427703857405E-3</c:v>
                </c:pt>
                <c:pt idx="5">
                  <c:v>1.60038471221923E-2</c:v>
                </c:pt>
                <c:pt idx="6">
                  <c:v>3.3007383346557603E-2</c:v>
                </c:pt>
                <c:pt idx="7">
                  <c:v>6.0013532638549798E-2</c:v>
                </c:pt>
                <c:pt idx="8">
                  <c:v>0.10502290725707999</c:v>
                </c:pt>
                <c:pt idx="9">
                  <c:v>0.177040100097656</c:v>
                </c:pt>
                <c:pt idx="10">
                  <c:v>0.27606272697448703</c:v>
                </c:pt>
                <c:pt idx="11">
                  <c:v>0.42909741401672302</c:v>
                </c:pt>
                <c:pt idx="12">
                  <c:v>0.65414786338806097</c:v>
                </c:pt>
                <c:pt idx="13">
                  <c:v>0.95021414756774902</c:v>
                </c:pt>
                <c:pt idx="14">
                  <c:v>1.3773105144500699</c:v>
                </c:pt>
                <c:pt idx="15">
                  <c:v>1.92043352127075</c:v>
                </c:pt>
                <c:pt idx="16">
                  <c:v>2.6716032028198198</c:v>
                </c:pt>
                <c:pt idx="17">
                  <c:v>3.6868331432342498</c:v>
                </c:pt>
                <c:pt idx="18">
                  <c:v>4.8791022300720197</c:v>
                </c:pt>
                <c:pt idx="19">
                  <c:v>6.4454560279846103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1.00040435791015E-3</c:v>
                </c:pt>
                <c:pt idx="2">
                  <c:v>2.0003318786620998E-3</c:v>
                </c:pt>
                <c:pt idx="3">
                  <c:v>3.0012130737304601E-3</c:v>
                </c:pt>
                <c:pt idx="4">
                  <c:v>8.0037117004394497E-3</c:v>
                </c:pt>
                <c:pt idx="5">
                  <c:v>1.6003131866454998E-2</c:v>
                </c:pt>
                <c:pt idx="6">
                  <c:v>3.80096435546875E-2</c:v>
                </c:pt>
                <c:pt idx="7">
                  <c:v>6.5016746520996094E-2</c:v>
                </c:pt>
                <c:pt idx="8">
                  <c:v>0.140031337738037</c:v>
                </c:pt>
                <c:pt idx="9">
                  <c:v>0.23806023597717199</c:v>
                </c:pt>
                <c:pt idx="10">
                  <c:v>0.432098388671875</c:v>
                </c:pt>
                <c:pt idx="11">
                  <c:v>0.64775800704955999</c:v>
                </c:pt>
                <c:pt idx="12">
                  <c:v>1.1252532005310001</c:v>
                </c:pt>
                <c:pt idx="13">
                  <c:v>1.6173450946807799</c:v>
                </c:pt>
                <c:pt idx="14">
                  <c:v>2.59261798858642</c:v>
                </c:pt>
                <c:pt idx="15">
                  <c:v>3.5796813964843701</c:v>
                </c:pt>
                <c:pt idx="16">
                  <c:v>5.3549020290374703</c:v>
                </c:pt>
                <c:pt idx="17">
                  <c:v>7.1539964675903303</c:v>
                </c:pt>
                <c:pt idx="18">
                  <c:v>10.345340490341099</c:v>
                </c:pt>
                <c:pt idx="19">
                  <c:v>13.423800230026201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CA1-82F4-82BCD5F1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31824"/>
        <c:axId val="749125168"/>
      </c:scatterChart>
      <c:valAx>
        <c:axId val="749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5168"/>
        <c:crosses val="autoZero"/>
        <c:crossBetween val="midCat"/>
      </c:valAx>
      <c:valAx>
        <c:axId val="749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init_move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8-4998-855C-638F0A48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9712"/>
        <c:axId val="1240403456"/>
      </c:scatterChart>
      <c:valAx>
        <c:axId val="1240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3456"/>
        <c:crosses val="autoZero"/>
        <c:crossBetween val="midCat"/>
      </c:valAx>
      <c:valAx>
        <c:axId val="12404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y:algo_move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0-4AD4-A0CB-2B6C7BA7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0544"/>
        <c:axId val="1240400960"/>
      </c:scatterChart>
      <c:valAx>
        <c:axId val="12404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960"/>
        <c:crosses val="autoZero"/>
        <c:crossBetween val="midCat"/>
      </c:valAx>
      <c:valAx>
        <c:axId val="12404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</a:t>
            </a:r>
            <a:r>
              <a:rPr lang="hu-HU" baseline="0"/>
              <a:t> size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F-440E-B0A4-FA661DEF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09280"/>
        <c:axId val="1240401792"/>
      </c:scatterChart>
      <c:valAx>
        <c:axId val="12404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1792"/>
        <c:crosses val="autoZero"/>
        <c:crossBetween val="midCat"/>
      </c:valAx>
      <c:valAx>
        <c:axId val="12404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8-49E6-A236-A35A69C7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9760"/>
        <c:axId val="1312000192"/>
      </c:scatterChart>
      <c:valAx>
        <c:axId val="13120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0192"/>
        <c:crosses val="autoZero"/>
        <c:crossBetween val="midCat"/>
      </c:valAx>
      <c:valAx>
        <c:axId val="1312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dimension_valie,</a:t>
            </a:r>
            <a:r>
              <a:rPr lang="hu-HU" baseline="0"/>
              <a:t> y: agents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64F-B894-A3A2CB4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04768"/>
        <c:axId val="1311995616"/>
      </c:scatterChart>
      <c:valAx>
        <c:axId val="1312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95616"/>
        <c:crosses val="autoZero"/>
        <c:crossBetween val="midCat"/>
      </c:valAx>
      <c:valAx>
        <c:axId val="1311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9-445A-82B3-2D003B0E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98880"/>
        <c:axId val="1240407200"/>
      </c:scatterChart>
      <c:valAx>
        <c:axId val="12403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</a:t>
                </a:r>
                <a:r>
                  <a:rPr lang="hu-HU" baseline="0"/>
                  <a:t>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7200"/>
        <c:crosses val="autoZero"/>
        <c:crossBetween val="midCat"/>
      </c:valAx>
      <c:valAx>
        <c:axId val="1240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 : MESH_move</a:t>
            </a:r>
            <a:r>
              <a:rPr lang="hu-HU" baseline="0"/>
              <a:t> y: lemma2 expectation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xVal>
          <c:y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E-4C14-8CFF-CE87547B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62544"/>
        <c:axId val="1240259632"/>
      </c:scatterChart>
      <c:valAx>
        <c:axId val="12402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59632"/>
        <c:crosses val="autoZero"/>
        <c:crossBetween val="midCat"/>
      </c:valAx>
      <c:valAx>
        <c:axId val="1240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hu-HU"/>
              <a:t>:</a:t>
            </a:r>
            <a:r>
              <a:rPr lang="hu-HU" baseline="0"/>
              <a:t> theorem 2 bound y: agents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8-46D7-A40C-6E7961498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036000"/>
        <c:axId val="1241042240"/>
      </c:scatterChart>
      <c:valAx>
        <c:axId val="12410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2240"/>
        <c:crosses val="autoZero"/>
        <c:crossBetween val="midCat"/>
      </c:valAx>
      <c:valAx>
        <c:axId val="12410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3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 vertices y:</a:t>
            </a:r>
            <a:r>
              <a:rPr lang="hu-HU" baseline="0"/>
              <a:t> move (theorem1)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nontree_2!$G$2</c:f>
              <c:strCache>
                <c:ptCount val="1"/>
                <c:pt idx="0">
                  <c:v>EMPIRICAL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nontree_2!$G$3:$G$21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18</c:v>
                </c:pt>
                <c:pt idx="3">
                  <c:v>30</c:v>
                </c:pt>
                <c:pt idx="4">
                  <c:v>45</c:v>
                </c:pt>
                <c:pt idx="5">
                  <c:v>63</c:v>
                </c:pt>
                <c:pt idx="6">
                  <c:v>84</c:v>
                </c:pt>
                <c:pt idx="7">
                  <c:v>108</c:v>
                </c:pt>
                <c:pt idx="8">
                  <c:v>135</c:v>
                </c:pt>
                <c:pt idx="9">
                  <c:v>165</c:v>
                </c:pt>
                <c:pt idx="10">
                  <c:v>198</c:v>
                </c:pt>
                <c:pt idx="11">
                  <c:v>234</c:v>
                </c:pt>
                <c:pt idx="12">
                  <c:v>273</c:v>
                </c:pt>
                <c:pt idx="13">
                  <c:v>315</c:v>
                </c:pt>
                <c:pt idx="14">
                  <c:v>360</c:v>
                </c:pt>
                <c:pt idx="15">
                  <c:v>408</c:v>
                </c:pt>
                <c:pt idx="16">
                  <c:v>459</c:v>
                </c:pt>
                <c:pt idx="17">
                  <c:v>513</c:v>
                </c:pt>
                <c:pt idx="18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8C5-94D7-060370D3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13024"/>
        <c:axId val="1240405120"/>
      </c:scatterChart>
      <c:valAx>
        <c:axId val="12404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05120"/>
        <c:crosses val="autoZero"/>
        <c:crossBetween val="midCat"/>
      </c:valAx>
      <c:valAx>
        <c:axId val="12404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1.0001659393310499E-3</c:v>
                </c:pt>
                <c:pt idx="3">
                  <c:v>2.0005702972412101E-3</c:v>
                </c:pt>
                <c:pt idx="4">
                  <c:v>6.0012340545654297E-3</c:v>
                </c:pt>
                <c:pt idx="5">
                  <c:v>1.30033493041992E-2</c:v>
                </c:pt>
                <c:pt idx="6">
                  <c:v>3.1007051467895501E-2</c:v>
                </c:pt>
                <c:pt idx="7">
                  <c:v>6.3014030456542899E-2</c:v>
                </c:pt>
                <c:pt idx="8">
                  <c:v>0.12202763557434</c:v>
                </c:pt>
                <c:pt idx="9">
                  <c:v>0.222049951553344</c:v>
                </c:pt>
                <c:pt idx="10">
                  <c:v>0.38408756256103499</c:v>
                </c:pt>
                <c:pt idx="11">
                  <c:v>0.64014434814453103</c:v>
                </c:pt>
                <c:pt idx="12">
                  <c:v>1.01722955703735</c:v>
                </c:pt>
                <c:pt idx="13">
                  <c:v>1.58735871315002</c:v>
                </c:pt>
                <c:pt idx="14">
                  <c:v>2.3675348758697501</c:v>
                </c:pt>
                <c:pt idx="15">
                  <c:v>3.4687843322753902</c:v>
                </c:pt>
                <c:pt idx="16">
                  <c:v>4.9561200141906703</c:v>
                </c:pt>
                <c:pt idx="17">
                  <c:v>7.0515930652618399</c:v>
                </c:pt>
                <c:pt idx="18">
                  <c:v>9.7582044601440394</c:v>
                </c:pt>
                <c:pt idx="19">
                  <c:v>13.162973642349201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x:</a:t>
            </a:r>
            <a:r>
              <a:rPr lang="hu-HU" baseline="0"/>
              <a:t> dim_value y:runtime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nontree_2!$L$23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nontree_2!$A$24:$A$42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nontree_2!$L$24:$L$42</c:f>
              <c:numCache>
                <c:formatCode>General</c:formatCode>
                <c:ptCount val="19"/>
                <c:pt idx="0">
                  <c:v>1.00040435791015E-3</c:v>
                </c:pt>
                <c:pt idx="1">
                  <c:v>2.0010471343994102E-3</c:v>
                </c:pt>
                <c:pt idx="2">
                  <c:v>2.0003318786620998E-3</c:v>
                </c:pt>
                <c:pt idx="3">
                  <c:v>3.9994716644287101E-3</c:v>
                </c:pt>
                <c:pt idx="4">
                  <c:v>5.0022602081298802E-3</c:v>
                </c:pt>
                <c:pt idx="5">
                  <c:v>7.0006847381591797E-3</c:v>
                </c:pt>
                <c:pt idx="6">
                  <c:v>1.10034942626953E-2</c:v>
                </c:pt>
                <c:pt idx="7">
                  <c:v>3.4007549285888602E-2</c:v>
                </c:pt>
                <c:pt idx="8">
                  <c:v>3.90088558197021E-2</c:v>
                </c:pt>
                <c:pt idx="9">
                  <c:v>5.3011655807495103E-2</c:v>
                </c:pt>
                <c:pt idx="10">
                  <c:v>5.9012651443481397E-2</c:v>
                </c:pt>
                <c:pt idx="11">
                  <c:v>9.5021724700927707E-2</c:v>
                </c:pt>
                <c:pt idx="12">
                  <c:v>0.14003157615661599</c:v>
                </c:pt>
                <c:pt idx="13">
                  <c:v>0.15203404426574699</c:v>
                </c:pt>
                <c:pt idx="14">
                  <c:v>0.215049743652343</c:v>
                </c:pt>
                <c:pt idx="15">
                  <c:v>0.30306887626647899</c:v>
                </c:pt>
                <c:pt idx="16">
                  <c:v>0.32307338714599598</c:v>
                </c:pt>
                <c:pt idx="17">
                  <c:v>0.41409254074096602</c:v>
                </c:pt>
                <c:pt idx="18">
                  <c:v>0.490110874176025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B-4756-98ED-04E1617F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21232"/>
        <c:axId val="1237022896"/>
      </c:scatterChart>
      <c:valAx>
        <c:axId val="1237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96"/>
        <c:crosses val="autoZero"/>
        <c:crossBetween val="midCat"/>
      </c:valAx>
      <c:valAx>
        <c:axId val="12370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nontree_2!$D$2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nontree_2!$D$3:$D$21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3-43E6-9EF0-906F95C50C0A}"/>
            </c:ext>
          </c:extLst>
        </c:ser>
        <c:ser>
          <c:idx val="1"/>
          <c:order val="1"/>
          <c:tx>
            <c:strRef>
              <c:f>nontree_2!$H$2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nontree_2!$H$3:$H$21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3-43E6-9EF0-906F95C5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170288"/>
        <c:axId val="1068181520"/>
      </c:lineChart>
      <c:catAx>
        <c:axId val="106817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r>
                  <a:rPr lang="hu-HU" baseline="0"/>
                  <a:t> = n_2</a:t>
                </a:r>
              </a:p>
            </c:rich>
          </c:tx>
          <c:layout>
            <c:manualLayout>
              <c:xMode val="edge"/>
              <c:yMode val="edge"/>
              <c:x val="0.4841119702881208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81520"/>
        <c:crosses val="autoZero"/>
        <c:auto val="1"/>
        <c:lblAlgn val="ctr"/>
        <c:lblOffset val="100"/>
        <c:noMultiLvlLbl val="0"/>
      </c:catAx>
      <c:valAx>
        <c:axId val="1068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nontree_2!$D$65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A-4C0D-A205-7C63C396BDBD}"/>
            </c:ext>
          </c:extLst>
        </c:ser>
        <c:ser>
          <c:idx val="1"/>
          <c:order val="1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A-4C0D-A205-7C63C396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031312"/>
        <c:axId val="1026031728"/>
      </c:lineChart>
      <c:catAx>
        <c:axId val="1026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728"/>
        <c:crosses val="autoZero"/>
        <c:auto val="1"/>
        <c:lblAlgn val="ctr"/>
        <c:lblOffset val="100"/>
        <c:noMultiLvlLbl val="0"/>
      </c:catAx>
      <c:valAx>
        <c:axId val="10260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nontree_2!$H$65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nontree_2!$D$66:$D$84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  <c:pt idx="10">
                  <c:v>66</c:v>
                </c:pt>
                <c:pt idx="11">
                  <c:v>78</c:v>
                </c:pt>
                <c:pt idx="12">
                  <c:v>91</c:v>
                </c:pt>
                <c:pt idx="13">
                  <c:v>105</c:v>
                </c:pt>
                <c:pt idx="14">
                  <c:v>120</c:v>
                </c:pt>
                <c:pt idx="15">
                  <c:v>136</c:v>
                </c:pt>
                <c:pt idx="16">
                  <c:v>153</c:v>
                </c:pt>
                <c:pt idx="17">
                  <c:v>171</c:v>
                </c:pt>
                <c:pt idx="18">
                  <c:v>190</c:v>
                </c:pt>
              </c:numCache>
            </c:numRef>
          </c:xVal>
          <c:yVal>
            <c:numRef>
              <c:f>nontree_2!$H$66:$H$84</c:f>
              <c:numCache>
                <c:formatCode>General</c:formatCode>
                <c:ptCount val="19"/>
                <c:pt idx="0">
                  <c:v>2</c:v>
                </c:pt>
                <c:pt idx="1">
                  <c:v>4.5</c:v>
                </c:pt>
                <c:pt idx="2">
                  <c:v>8</c:v>
                </c:pt>
                <c:pt idx="3">
                  <c:v>12.5</c:v>
                </c:pt>
                <c:pt idx="4">
                  <c:v>18</c:v>
                </c:pt>
                <c:pt idx="5">
                  <c:v>24.5</c:v>
                </c:pt>
                <c:pt idx="6">
                  <c:v>32</c:v>
                </c:pt>
                <c:pt idx="7">
                  <c:v>40.5</c:v>
                </c:pt>
                <c:pt idx="8">
                  <c:v>50</c:v>
                </c:pt>
                <c:pt idx="9">
                  <c:v>60.5</c:v>
                </c:pt>
                <c:pt idx="10">
                  <c:v>72</c:v>
                </c:pt>
                <c:pt idx="11">
                  <c:v>84.5</c:v>
                </c:pt>
                <c:pt idx="12">
                  <c:v>98</c:v>
                </c:pt>
                <c:pt idx="13">
                  <c:v>112.5</c:v>
                </c:pt>
                <c:pt idx="14">
                  <c:v>128</c:v>
                </c:pt>
                <c:pt idx="15">
                  <c:v>144.5</c:v>
                </c:pt>
                <c:pt idx="16">
                  <c:v>162</c:v>
                </c:pt>
                <c:pt idx="17">
                  <c:v>180.5</c:v>
                </c:pt>
                <c:pt idx="1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C-4649-9E4C-DEAEB124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76608"/>
        <c:axId val="1068169040"/>
      </c:scatterChart>
      <c:valAx>
        <c:axId val="105917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69040"/>
        <c:crosses val="autoZero"/>
        <c:crossBetween val="midCat"/>
      </c:valAx>
      <c:valAx>
        <c:axId val="10681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7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nontree_2!$D$44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C37-8A96-C2B2AFBFE82A}"/>
            </c:ext>
          </c:extLst>
        </c:ser>
        <c:ser>
          <c:idx val="1"/>
          <c:order val="1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C37-8A96-C2B2AFBF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82432"/>
        <c:axId val="946486592"/>
      </c:lineChart>
      <c:catAx>
        <c:axId val="9464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6592"/>
        <c:crosses val="autoZero"/>
        <c:auto val="1"/>
        <c:lblAlgn val="ctr"/>
        <c:lblOffset val="100"/>
        <c:noMultiLvlLbl val="0"/>
      </c:catAx>
      <c:valAx>
        <c:axId val="946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baseline="0"/>
                  <a:t>moves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nontree_2!$H$44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nontree_2!$D$45:$D$63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xVal>
          <c:yVal>
            <c:numRef>
              <c:f>nontree_2!$H$45:$H$63</c:f>
              <c:numCache>
                <c:formatCode>General</c:formatCode>
                <c:ptCount val="19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  <c:pt idx="10">
                  <c:v>1728</c:v>
                </c:pt>
                <c:pt idx="11">
                  <c:v>2197</c:v>
                </c:pt>
                <c:pt idx="12">
                  <c:v>2744</c:v>
                </c:pt>
                <c:pt idx="13">
                  <c:v>3375</c:v>
                </c:pt>
                <c:pt idx="14">
                  <c:v>4096</c:v>
                </c:pt>
                <c:pt idx="15">
                  <c:v>4913</c:v>
                </c:pt>
                <c:pt idx="16">
                  <c:v>5832</c:v>
                </c:pt>
                <c:pt idx="17">
                  <c:v>6859</c:v>
                </c:pt>
                <c:pt idx="18">
                  <c:v>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51F-AC8E-60F15A39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32976"/>
        <c:axId val="1026019248"/>
      </c:scatterChart>
      <c:valAx>
        <c:axId val="10260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INITIAL-SET 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9248"/>
        <c:crosses val="autoZero"/>
        <c:crossBetween val="midCat"/>
      </c:valAx>
      <c:valAx>
        <c:axId val="1026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Lemma</a:t>
                </a:r>
                <a:r>
                  <a:rPr lang="hu-HU" baseline="0"/>
                  <a:t> 1. bound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nontree_2!$B$250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nontree_2!$A$251:$A$259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nontree_2!$B$251:$B$259</c:f>
              <c:numCache>
                <c:formatCode>General</c:formatCode>
                <c:ptCount val="9"/>
                <c:pt idx="0">
                  <c:v>100</c:v>
                </c:pt>
                <c:pt idx="1">
                  <c:v>165</c:v>
                </c:pt>
                <c:pt idx="2">
                  <c:v>240</c:v>
                </c:pt>
                <c:pt idx="3">
                  <c:v>325</c:v>
                </c:pt>
                <c:pt idx="4">
                  <c:v>420</c:v>
                </c:pt>
                <c:pt idx="5">
                  <c:v>525</c:v>
                </c:pt>
                <c:pt idx="6">
                  <c:v>640</c:v>
                </c:pt>
                <c:pt idx="7">
                  <c:v>765</c:v>
                </c:pt>
                <c:pt idx="8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4-4193-A919-5CA7CB976F00}"/>
            </c:ext>
          </c:extLst>
        </c:ser>
        <c:ser>
          <c:idx val="1"/>
          <c:order val="1"/>
          <c:tx>
            <c:strRef>
              <c:f>nontree_2!$C$250</c:f>
              <c:strCache>
                <c:ptCount val="1"/>
                <c:pt idx="0">
                  <c:v>THEORETICAL BOUND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nontree_2!$A$251:$A$259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nontree_2!$C$251:$C$259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4-4193-A919-5CA7CB9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0864"/>
        <c:axId val="1261975024"/>
      </c:lineChart>
      <c:catAx>
        <c:axId val="12619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5024"/>
        <c:crosses val="autoZero"/>
        <c:auto val="1"/>
        <c:lblAlgn val="ctr"/>
        <c:lblOffset val="100"/>
        <c:noMultiLvlLbl val="0"/>
      </c:catAx>
      <c:valAx>
        <c:axId val="1261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nontree_2!$E$66:$E$84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4E2-9E6E-46F0DF70F60C}"/>
            </c:ext>
          </c:extLst>
        </c:ser>
        <c:ser>
          <c:idx val="1"/>
          <c:order val="1"/>
          <c:tx>
            <c:strRef>
              <c:f>nontree_2!$I$65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nontree_2!$I$66:$I$84</c:f>
              <c:numCache>
                <c:formatCode>General</c:formatCode>
                <c:ptCount val="19"/>
                <c:pt idx="0">
                  <c:v>6</c:v>
                </c:pt>
                <c:pt idx="1">
                  <c:v>24</c:v>
                </c:pt>
                <c:pt idx="2">
                  <c:v>60</c:v>
                </c:pt>
                <c:pt idx="3">
                  <c:v>120</c:v>
                </c:pt>
                <c:pt idx="4">
                  <c:v>210</c:v>
                </c:pt>
                <c:pt idx="5">
                  <c:v>336</c:v>
                </c:pt>
                <c:pt idx="6">
                  <c:v>504</c:v>
                </c:pt>
                <c:pt idx="7">
                  <c:v>720</c:v>
                </c:pt>
                <c:pt idx="8">
                  <c:v>990</c:v>
                </c:pt>
                <c:pt idx="9">
                  <c:v>1320</c:v>
                </c:pt>
                <c:pt idx="10">
                  <c:v>1716</c:v>
                </c:pt>
                <c:pt idx="11">
                  <c:v>2184</c:v>
                </c:pt>
                <c:pt idx="12">
                  <c:v>2730</c:v>
                </c:pt>
                <c:pt idx="13">
                  <c:v>3360</c:v>
                </c:pt>
                <c:pt idx="14">
                  <c:v>4080</c:v>
                </c:pt>
                <c:pt idx="15">
                  <c:v>4896</c:v>
                </c:pt>
                <c:pt idx="16">
                  <c:v>5814</c:v>
                </c:pt>
                <c:pt idx="17">
                  <c:v>6840</c:v>
                </c:pt>
                <c:pt idx="18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8-44E2-9E6E-46F0DF70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589248"/>
        <c:axId val="1022583840"/>
      </c:barChart>
      <c:catAx>
        <c:axId val="10225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3840"/>
        <c:crosses val="autoZero"/>
        <c:auto val="1"/>
        <c:lblAlgn val="ctr"/>
        <c:lblOffset val="100"/>
        <c:noMultiLvlLbl val="0"/>
      </c:catAx>
      <c:valAx>
        <c:axId val="10225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nontree_2!$BE$44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nontree_2!$BE$45:$BE$63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E-43E3-A94B-5D11F568511A}"/>
            </c:ext>
          </c:extLst>
        </c:ser>
        <c:ser>
          <c:idx val="1"/>
          <c:order val="1"/>
          <c:tx>
            <c:strRef>
              <c:f>nontree_2!$BF$44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nontree_2!$BF$45:$BF$63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E-43E3-A94B-5D11F568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16416"/>
        <c:axId val="1263506432"/>
      </c:barChart>
      <c:catAx>
        <c:axId val="12635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06432"/>
        <c:crosses val="autoZero"/>
        <c:auto val="1"/>
        <c:lblAlgn val="ctr"/>
        <c:lblOffset val="100"/>
        <c:noMultiLvlLbl val="0"/>
      </c:catAx>
      <c:valAx>
        <c:axId val="1263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vertices,</a:t>
            </a:r>
            <a:r>
              <a:rPr lang="hu-HU" baseline="0"/>
              <a:t> </a:t>
            </a:r>
            <a:r>
              <a:rPr lang="en-US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nontree_2!$L$2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nontree_2!$B$3:$B$21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xVal>
          <c:yVal>
            <c:numRef>
              <c:f>nontree_2!$L$3:$L$21</c:f>
              <c:numCache>
                <c:formatCode>General</c:formatCode>
                <c:ptCount val="19"/>
                <c:pt idx="0">
                  <c:v>1.30031108856201E-2</c:v>
                </c:pt>
                <c:pt idx="1">
                  <c:v>3.4008026123046799E-2</c:v>
                </c:pt>
                <c:pt idx="2">
                  <c:v>6.3014268875122001E-2</c:v>
                </c:pt>
                <c:pt idx="3">
                  <c:v>0.101022481918334</c:v>
                </c:pt>
                <c:pt idx="4">
                  <c:v>0.16403698921203599</c:v>
                </c:pt>
                <c:pt idx="5">
                  <c:v>0.102022409439086</c:v>
                </c:pt>
                <c:pt idx="6">
                  <c:v>7.2016716003417899E-2</c:v>
                </c:pt>
                <c:pt idx="7">
                  <c:v>0.12702965736389099</c:v>
                </c:pt>
                <c:pt idx="8">
                  <c:v>0.16803836822509699</c:v>
                </c:pt>
                <c:pt idx="9">
                  <c:v>0.219048261642456</c:v>
                </c:pt>
                <c:pt idx="10">
                  <c:v>0.286064863204956</c:v>
                </c:pt>
                <c:pt idx="11">
                  <c:v>0.360080957412719</c:v>
                </c:pt>
                <c:pt idx="12">
                  <c:v>0.467106103897094</c:v>
                </c:pt>
                <c:pt idx="13">
                  <c:v>0.54512286186218195</c:v>
                </c:pt>
                <c:pt idx="14">
                  <c:v>0.674152851104736</c:v>
                </c:pt>
                <c:pt idx="15">
                  <c:v>0.818184614181518</c:v>
                </c:pt>
                <c:pt idx="16">
                  <c:v>0.995225429534912</c:v>
                </c:pt>
                <c:pt idx="17">
                  <c:v>1.1622624397277801</c:v>
                </c:pt>
                <c:pt idx="18">
                  <c:v>1.39831590652465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1-49EC-96FD-82D1475B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167"/>
        <c:axId val="21531775"/>
      </c:scatterChart>
      <c:valAx>
        <c:axId val="215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1775"/>
        <c:crosses val="autoZero"/>
        <c:crossBetween val="midCat"/>
      </c:valAx>
      <c:valAx>
        <c:axId val="215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1.0001659393310499E-3</c:v>
                </c:pt>
                <c:pt idx="1">
                  <c:v>0</c:v>
                </c:pt>
                <c:pt idx="2">
                  <c:v>0</c:v>
                </c:pt>
                <c:pt idx="3">
                  <c:v>9.9992752075195291E-4</c:v>
                </c:pt>
                <c:pt idx="4">
                  <c:v>2.0008087158203099E-3</c:v>
                </c:pt>
                <c:pt idx="5">
                  <c:v>2.0003318786620998E-3</c:v>
                </c:pt>
                <c:pt idx="6">
                  <c:v>2.0005702972412101E-3</c:v>
                </c:pt>
                <c:pt idx="7">
                  <c:v>4.0009021759033203E-3</c:v>
                </c:pt>
                <c:pt idx="8">
                  <c:v>6.00194931030273E-3</c:v>
                </c:pt>
                <c:pt idx="9">
                  <c:v>7.0006847381591797E-3</c:v>
                </c:pt>
                <c:pt idx="10">
                  <c:v>9.0022087097167899E-3</c:v>
                </c:pt>
                <c:pt idx="11">
                  <c:v>1.1003255844116201E-2</c:v>
                </c:pt>
                <c:pt idx="12">
                  <c:v>1.5003204345703101E-2</c:v>
                </c:pt>
                <c:pt idx="13">
                  <c:v>1.9003629684448201E-2</c:v>
                </c:pt>
                <c:pt idx="14">
                  <c:v>2.3005247116088801E-2</c:v>
                </c:pt>
                <c:pt idx="15">
                  <c:v>2.8006315231323201E-2</c:v>
                </c:pt>
                <c:pt idx="16">
                  <c:v>3.5007715225219699E-2</c:v>
                </c:pt>
                <c:pt idx="17">
                  <c:v>4.3009757995605399E-2</c:v>
                </c:pt>
                <c:pt idx="18">
                  <c:v>5.0011634826660101E-2</c:v>
                </c:pt>
                <c:pt idx="19">
                  <c:v>6.0013294219970703E-2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nontree_2!$G$129:$G$147</c:f>
              <c:numCache>
                <c:formatCode>General</c:formatCode>
                <c:ptCount val="19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31</c:v>
                </c:pt>
                <c:pt idx="4">
                  <c:v>36</c:v>
                </c:pt>
                <c:pt idx="5">
                  <c:v>59</c:v>
                </c:pt>
                <c:pt idx="6">
                  <c:v>64</c:v>
                </c:pt>
                <c:pt idx="7">
                  <c:v>95</c:v>
                </c:pt>
                <c:pt idx="8">
                  <c:v>100</c:v>
                </c:pt>
                <c:pt idx="9">
                  <c:v>139</c:v>
                </c:pt>
                <c:pt idx="10">
                  <c:v>144</c:v>
                </c:pt>
                <c:pt idx="11">
                  <c:v>191</c:v>
                </c:pt>
                <c:pt idx="12">
                  <c:v>196</c:v>
                </c:pt>
                <c:pt idx="13">
                  <c:v>251</c:v>
                </c:pt>
                <c:pt idx="14">
                  <c:v>256</c:v>
                </c:pt>
                <c:pt idx="15">
                  <c:v>319</c:v>
                </c:pt>
                <c:pt idx="16">
                  <c:v>324</c:v>
                </c:pt>
                <c:pt idx="17">
                  <c:v>395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D7-A20C-1572B24F0F54}"/>
            </c:ext>
          </c:extLst>
        </c:ser>
        <c:ser>
          <c:idx val="1"/>
          <c:order val="1"/>
          <c:tx>
            <c:strRef>
              <c:f>nontree_2!$I$128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nontree_2!$I$129:$I$147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D7-A20C-1572B24F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24143"/>
        <c:axId val="211219567"/>
      </c:barChart>
      <c:catAx>
        <c:axId val="2112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567"/>
        <c:crosses val="autoZero"/>
        <c:auto val="1"/>
        <c:lblAlgn val="ctr"/>
        <c:lblOffset val="100"/>
        <c:noMultiLvlLbl val="0"/>
      </c:catAx>
      <c:valAx>
        <c:axId val="2112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nontree_2!$G$192:$G$210</c:f>
              <c:numCache>
                <c:formatCode>General</c:formatCode>
                <c:ptCount val="19"/>
                <c:pt idx="0">
                  <c:v>20</c:v>
                </c:pt>
                <c:pt idx="1">
                  <c:v>52</c:v>
                </c:pt>
                <c:pt idx="2">
                  <c:v>76</c:v>
                </c:pt>
                <c:pt idx="3">
                  <c:v>180</c:v>
                </c:pt>
                <c:pt idx="4">
                  <c:v>228</c:v>
                </c:pt>
                <c:pt idx="5">
                  <c:v>444</c:v>
                </c:pt>
                <c:pt idx="6">
                  <c:v>524</c:v>
                </c:pt>
                <c:pt idx="7">
                  <c:v>892</c:v>
                </c:pt>
                <c:pt idx="8">
                  <c:v>1012</c:v>
                </c:pt>
                <c:pt idx="9">
                  <c:v>1572</c:v>
                </c:pt>
                <c:pt idx="10">
                  <c:v>1740</c:v>
                </c:pt>
                <c:pt idx="11">
                  <c:v>2532</c:v>
                </c:pt>
                <c:pt idx="12">
                  <c:v>2756</c:v>
                </c:pt>
                <c:pt idx="13">
                  <c:v>3820</c:v>
                </c:pt>
                <c:pt idx="14">
                  <c:v>4108</c:v>
                </c:pt>
                <c:pt idx="15">
                  <c:v>5484</c:v>
                </c:pt>
                <c:pt idx="16">
                  <c:v>5844</c:v>
                </c:pt>
                <c:pt idx="17">
                  <c:v>7572</c:v>
                </c:pt>
                <c:pt idx="18">
                  <c:v>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E-4C78-A539-D7721FDD4A6B}"/>
            </c:ext>
          </c:extLst>
        </c:ser>
        <c:ser>
          <c:idx val="1"/>
          <c:order val="1"/>
          <c:tx>
            <c:strRef>
              <c:f>nontree_2!$I$191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nontree_2!$I$192:$I$210</c:f>
              <c:numCache>
                <c:formatCode>General</c:formatCode>
                <c:ptCount val="19"/>
                <c:pt idx="0">
                  <c:v>56</c:v>
                </c:pt>
                <c:pt idx="1">
                  <c:v>75</c:v>
                </c:pt>
                <c:pt idx="2">
                  <c:v>112</c:v>
                </c:pt>
                <c:pt idx="3">
                  <c:v>173</c:v>
                </c:pt>
                <c:pt idx="4">
                  <c:v>264</c:v>
                </c:pt>
                <c:pt idx="5">
                  <c:v>391</c:v>
                </c:pt>
                <c:pt idx="6">
                  <c:v>560</c:v>
                </c:pt>
                <c:pt idx="7">
                  <c:v>777</c:v>
                </c:pt>
                <c:pt idx="8">
                  <c:v>1048</c:v>
                </c:pt>
                <c:pt idx="9">
                  <c:v>1379</c:v>
                </c:pt>
                <c:pt idx="10">
                  <c:v>1776</c:v>
                </c:pt>
                <c:pt idx="11">
                  <c:v>2245</c:v>
                </c:pt>
                <c:pt idx="12">
                  <c:v>2792</c:v>
                </c:pt>
                <c:pt idx="13">
                  <c:v>3423</c:v>
                </c:pt>
                <c:pt idx="14">
                  <c:v>4144</c:v>
                </c:pt>
                <c:pt idx="15">
                  <c:v>4961</c:v>
                </c:pt>
                <c:pt idx="16">
                  <c:v>5880</c:v>
                </c:pt>
                <c:pt idx="17">
                  <c:v>6907</c:v>
                </c:pt>
                <c:pt idx="18">
                  <c:v>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E-4C78-A539-D7721FDD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37631"/>
        <c:axId val="26647615"/>
      </c:barChart>
      <c:catAx>
        <c:axId val="2663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615"/>
        <c:crosses val="autoZero"/>
        <c:auto val="1"/>
        <c:lblAlgn val="ctr"/>
        <c:lblOffset val="100"/>
        <c:noMultiLvlLbl val="0"/>
      </c:catAx>
      <c:valAx>
        <c:axId val="26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nontree_2!$G$213:$G$231</c:f>
              <c:numCache>
                <c:formatCode>General</c:formatCode>
                <c:ptCount val="19"/>
                <c:pt idx="0">
                  <c:v>12</c:v>
                </c:pt>
                <c:pt idx="1">
                  <c:v>34</c:v>
                </c:pt>
                <c:pt idx="2">
                  <c:v>68</c:v>
                </c:pt>
                <c:pt idx="3">
                  <c:v>144</c:v>
                </c:pt>
                <c:pt idx="4">
                  <c:v>220</c:v>
                </c:pt>
                <c:pt idx="5">
                  <c:v>382</c:v>
                </c:pt>
                <c:pt idx="6">
                  <c:v>516</c:v>
                </c:pt>
                <c:pt idx="7">
                  <c:v>796</c:v>
                </c:pt>
                <c:pt idx="8">
                  <c:v>1004</c:v>
                </c:pt>
                <c:pt idx="9">
                  <c:v>1434</c:v>
                </c:pt>
                <c:pt idx="10">
                  <c:v>1732</c:v>
                </c:pt>
                <c:pt idx="11">
                  <c:v>2344</c:v>
                </c:pt>
                <c:pt idx="12">
                  <c:v>2748</c:v>
                </c:pt>
                <c:pt idx="13">
                  <c:v>3574</c:v>
                </c:pt>
                <c:pt idx="14">
                  <c:v>4100</c:v>
                </c:pt>
                <c:pt idx="15">
                  <c:v>5172</c:v>
                </c:pt>
                <c:pt idx="16">
                  <c:v>5836</c:v>
                </c:pt>
                <c:pt idx="17">
                  <c:v>7186</c:v>
                </c:pt>
                <c:pt idx="18">
                  <c:v>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9-464A-A3FE-F34D3DE34364}"/>
            </c:ext>
          </c:extLst>
        </c:ser>
        <c:ser>
          <c:idx val="1"/>
          <c:order val="1"/>
          <c:tx>
            <c:strRef>
              <c:f>nontree_2!$I$212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nontree_2!$I$213:$I$231</c:f>
              <c:numCache>
                <c:formatCode>General</c:formatCode>
                <c:ptCount val="19"/>
                <c:pt idx="0">
                  <c:v>24</c:v>
                </c:pt>
                <c:pt idx="1">
                  <c:v>43</c:v>
                </c:pt>
                <c:pt idx="2">
                  <c:v>80</c:v>
                </c:pt>
                <c:pt idx="3">
                  <c:v>141</c:v>
                </c:pt>
                <c:pt idx="4">
                  <c:v>232</c:v>
                </c:pt>
                <c:pt idx="5">
                  <c:v>359</c:v>
                </c:pt>
                <c:pt idx="6">
                  <c:v>528</c:v>
                </c:pt>
                <c:pt idx="7">
                  <c:v>745</c:v>
                </c:pt>
                <c:pt idx="8">
                  <c:v>1016</c:v>
                </c:pt>
                <c:pt idx="9">
                  <c:v>1347</c:v>
                </c:pt>
                <c:pt idx="10">
                  <c:v>1744</c:v>
                </c:pt>
                <c:pt idx="11">
                  <c:v>2213</c:v>
                </c:pt>
                <c:pt idx="12">
                  <c:v>2760</c:v>
                </c:pt>
                <c:pt idx="13">
                  <c:v>3391</c:v>
                </c:pt>
                <c:pt idx="14">
                  <c:v>4112</c:v>
                </c:pt>
                <c:pt idx="15">
                  <c:v>4929</c:v>
                </c:pt>
                <c:pt idx="16">
                  <c:v>5848</c:v>
                </c:pt>
                <c:pt idx="17">
                  <c:v>6875</c:v>
                </c:pt>
                <c:pt idx="18">
                  <c:v>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9-464A-A3FE-F34D3DE3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3743"/>
        <c:axId val="211202927"/>
      </c:barChart>
      <c:catAx>
        <c:axId val="21121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2927"/>
        <c:crosses val="autoZero"/>
        <c:auto val="1"/>
        <c:lblAlgn val="ctr"/>
        <c:lblOffset val="100"/>
        <c:noMultiLvlLbl val="0"/>
      </c:catAx>
      <c:valAx>
        <c:axId val="2112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nontree_2!$G$108:$G$126</c:f>
              <c:numCache>
                <c:formatCode>General</c:formatCode>
                <c:ptCount val="19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5-4002-9403-4BE6C9708CF7}"/>
            </c:ext>
          </c:extLst>
        </c:ser>
        <c:ser>
          <c:idx val="1"/>
          <c:order val="1"/>
          <c:tx>
            <c:strRef>
              <c:f>nontree_2!$I$107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nontree_2!$I$108:$I$126</c:f>
              <c:numCache>
                <c:formatCode>General</c:formatCode>
                <c:ptCount val="19"/>
                <c:pt idx="0">
                  <c:v>4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5-4002-9403-4BE6C970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17088"/>
        <c:axId val="1768307104"/>
      </c:barChart>
      <c:catAx>
        <c:axId val="17683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07104"/>
        <c:crosses val="autoZero"/>
        <c:auto val="1"/>
        <c:lblAlgn val="ctr"/>
        <c:lblOffset val="100"/>
        <c:noMultiLvlLbl val="0"/>
      </c:catAx>
      <c:valAx>
        <c:axId val="1768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144</c:v>
                </c:pt>
                <c:pt idx="3">
                  <c:v>300</c:v>
                </c:pt>
                <c:pt idx="4">
                  <c:v>540</c:v>
                </c:pt>
                <c:pt idx="5">
                  <c:v>882</c:v>
                </c:pt>
                <c:pt idx="6">
                  <c:v>1344</c:v>
                </c:pt>
                <c:pt idx="7">
                  <c:v>1944</c:v>
                </c:pt>
                <c:pt idx="8">
                  <c:v>2700</c:v>
                </c:pt>
                <c:pt idx="9">
                  <c:v>3630</c:v>
                </c:pt>
                <c:pt idx="10">
                  <c:v>4752</c:v>
                </c:pt>
                <c:pt idx="11">
                  <c:v>6084</c:v>
                </c:pt>
                <c:pt idx="12">
                  <c:v>7644</c:v>
                </c:pt>
                <c:pt idx="13">
                  <c:v>9450</c:v>
                </c:pt>
                <c:pt idx="14">
                  <c:v>11520</c:v>
                </c:pt>
                <c:pt idx="15">
                  <c:v>13872</c:v>
                </c:pt>
                <c:pt idx="16">
                  <c:v>16524</c:v>
                </c:pt>
                <c:pt idx="17">
                  <c:v>19494</c:v>
                </c:pt>
                <c:pt idx="18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5-4DDB-8007-5503DF3AA3C5}"/>
            </c:ext>
          </c:extLst>
        </c:ser>
        <c:ser>
          <c:idx val="1"/>
          <c:order val="1"/>
          <c:tx>
            <c:strRef>
              <c:f>nontree_2!$I$149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nontree_2!$I$150:$I$168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144</c:v>
                </c:pt>
                <c:pt idx="3">
                  <c:v>300</c:v>
                </c:pt>
                <c:pt idx="4">
                  <c:v>540</c:v>
                </c:pt>
                <c:pt idx="5">
                  <c:v>882</c:v>
                </c:pt>
                <c:pt idx="6">
                  <c:v>1344</c:v>
                </c:pt>
                <c:pt idx="7">
                  <c:v>1944</c:v>
                </c:pt>
                <c:pt idx="8">
                  <c:v>2700</c:v>
                </c:pt>
                <c:pt idx="9">
                  <c:v>3630</c:v>
                </c:pt>
                <c:pt idx="10">
                  <c:v>4752</c:v>
                </c:pt>
                <c:pt idx="11">
                  <c:v>6084</c:v>
                </c:pt>
                <c:pt idx="12">
                  <c:v>7644</c:v>
                </c:pt>
                <c:pt idx="13">
                  <c:v>9450</c:v>
                </c:pt>
                <c:pt idx="14">
                  <c:v>11520</c:v>
                </c:pt>
                <c:pt idx="15">
                  <c:v>13872</c:v>
                </c:pt>
                <c:pt idx="16">
                  <c:v>16524</c:v>
                </c:pt>
                <c:pt idx="17">
                  <c:v>19494</c:v>
                </c:pt>
                <c:pt idx="18">
                  <c:v>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5-4DDB-8007-5503DF3A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432960"/>
        <c:axId val="1904108512"/>
      </c:barChart>
      <c:catAx>
        <c:axId val="16214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8512"/>
        <c:crosses val="autoZero"/>
        <c:auto val="1"/>
        <c:lblAlgn val="ctr"/>
        <c:lblOffset val="100"/>
        <c:noMultiLvlLbl val="0"/>
      </c:catAx>
      <c:valAx>
        <c:axId val="1904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nontree_2!$G$170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nontree_2!$G$171:$G$189</c:f>
              <c:numCache>
                <c:formatCode>General</c:formatCode>
                <c:ptCount val="19"/>
                <c:pt idx="0">
                  <c:v>12</c:v>
                </c:pt>
                <c:pt idx="1">
                  <c:v>54</c:v>
                </c:pt>
                <c:pt idx="2">
                  <c:v>88</c:v>
                </c:pt>
                <c:pt idx="3">
                  <c:v>200</c:v>
                </c:pt>
                <c:pt idx="4">
                  <c:v>276</c:v>
                </c:pt>
                <c:pt idx="5">
                  <c:v>490</c:v>
                </c:pt>
                <c:pt idx="6">
                  <c:v>624</c:v>
                </c:pt>
                <c:pt idx="7">
                  <c:v>972</c:v>
                </c:pt>
                <c:pt idx="8">
                  <c:v>1180</c:v>
                </c:pt>
                <c:pt idx="9">
                  <c:v>1694</c:v>
                </c:pt>
                <c:pt idx="10">
                  <c:v>1992</c:v>
                </c:pt>
                <c:pt idx="11">
                  <c:v>2704</c:v>
                </c:pt>
                <c:pt idx="12">
                  <c:v>3108</c:v>
                </c:pt>
                <c:pt idx="13">
                  <c:v>4050</c:v>
                </c:pt>
                <c:pt idx="14">
                  <c:v>4576</c:v>
                </c:pt>
                <c:pt idx="15">
                  <c:v>5780</c:v>
                </c:pt>
                <c:pt idx="16">
                  <c:v>6444</c:v>
                </c:pt>
                <c:pt idx="17">
                  <c:v>7942</c:v>
                </c:pt>
                <c:pt idx="18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4-40ED-9199-B10439561383}"/>
            </c:ext>
          </c:extLst>
        </c:ser>
        <c:ser>
          <c:idx val="1"/>
          <c:order val="1"/>
          <c:tx>
            <c:strRef>
              <c:f>nontree_2!$I$170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nontree_2!$I$171:$I$189</c:f>
              <c:numCache>
                <c:formatCode>General</c:formatCode>
                <c:ptCount val="19"/>
                <c:pt idx="0">
                  <c:v>12</c:v>
                </c:pt>
                <c:pt idx="1">
                  <c:v>39</c:v>
                </c:pt>
                <c:pt idx="2">
                  <c:v>88</c:v>
                </c:pt>
                <c:pt idx="3">
                  <c:v>165</c:v>
                </c:pt>
                <c:pt idx="4">
                  <c:v>276</c:v>
                </c:pt>
                <c:pt idx="5">
                  <c:v>427</c:v>
                </c:pt>
                <c:pt idx="6">
                  <c:v>624</c:v>
                </c:pt>
                <c:pt idx="7">
                  <c:v>873</c:v>
                </c:pt>
                <c:pt idx="8">
                  <c:v>1180</c:v>
                </c:pt>
                <c:pt idx="9">
                  <c:v>1551</c:v>
                </c:pt>
                <c:pt idx="10">
                  <c:v>1992</c:v>
                </c:pt>
                <c:pt idx="11">
                  <c:v>2509</c:v>
                </c:pt>
                <c:pt idx="12">
                  <c:v>3108</c:v>
                </c:pt>
                <c:pt idx="13">
                  <c:v>3795</c:v>
                </c:pt>
                <c:pt idx="14">
                  <c:v>4576</c:v>
                </c:pt>
                <c:pt idx="15">
                  <c:v>5457</c:v>
                </c:pt>
                <c:pt idx="16">
                  <c:v>6444</c:v>
                </c:pt>
                <c:pt idx="17">
                  <c:v>7543</c:v>
                </c:pt>
                <c:pt idx="18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4-40ED-9199-B1043956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48544"/>
        <c:axId val="1919251040"/>
      </c:barChart>
      <c:catAx>
        <c:axId val="19192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1040"/>
        <c:crosses val="autoZero"/>
        <c:auto val="1"/>
        <c:lblAlgn val="ctr"/>
        <c:lblOffset val="100"/>
        <c:noMultiLvlLbl val="0"/>
      </c:catAx>
      <c:valAx>
        <c:axId val="1919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nontree_2!$C$107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nontree_2!$C$108:$C$126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49C3-8B0D-BA413CCD2489}"/>
            </c:ext>
          </c:extLst>
        </c:ser>
        <c:ser>
          <c:idx val="1"/>
          <c:order val="1"/>
          <c:tx>
            <c:strRef>
              <c:f>nontree_2!$J$107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nontree_2!$J$108:$J$126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49C3-8B0D-BA413CCD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2688"/>
        <c:axId val="1619491392"/>
      </c:barChart>
      <c:catAx>
        <c:axId val="177135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1392"/>
        <c:crosses val="autoZero"/>
        <c:auto val="1"/>
        <c:lblAlgn val="ctr"/>
        <c:lblOffset val="100"/>
        <c:noMultiLvlLbl val="0"/>
      </c:catAx>
      <c:valAx>
        <c:axId val="16194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nontree_2!$C$149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nontree_2!$C$150:$C$168</c:f>
              <c:numCache>
                <c:formatCode>General</c:formatCode>
                <c:ptCount val="19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</c:v>
                </c:pt>
                <c:pt idx="4">
                  <c:v>72</c:v>
                </c:pt>
                <c:pt idx="5">
                  <c:v>98</c:v>
                </c:pt>
                <c:pt idx="6">
                  <c:v>128</c:v>
                </c:pt>
                <c:pt idx="7">
                  <c:v>162</c:v>
                </c:pt>
                <c:pt idx="8">
                  <c:v>200</c:v>
                </c:pt>
                <c:pt idx="9">
                  <c:v>242</c:v>
                </c:pt>
                <c:pt idx="10">
                  <c:v>288</c:v>
                </c:pt>
                <c:pt idx="11">
                  <c:v>338</c:v>
                </c:pt>
                <c:pt idx="12">
                  <c:v>392</c:v>
                </c:pt>
                <c:pt idx="13">
                  <c:v>450</c:v>
                </c:pt>
                <c:pt idx="14">
                  <c:v>512</c:v>
                </c:pt>
                <c:pt idx="15">
                  <c:v>578</c:v>
                </c:pt>
                <c:pt idx="16">
                  <c:v>648</c:v>
                </c:pt>
                <c:pt idx="17">
                  <c:v>722</c:v>
                </c:pt>
                <c:pt idx="18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3-47BE-8890-B0F375141AB0}"/>
            </c:ext>
          </c:extLst>
        </c:ser>
        <c:ser>
          <c:idx val="1"/>
          <c:order val="1"/>
          <c:tx>
            <c:strRef>
              <c:f>nontree_2!$J$149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nontree_2!$J$150:$J$168</c:f>
              <c:numCache>
                <c:formatCode>General</c:formatCode>
                <c:ptCount val="19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3-47BE-8890-B0F37514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272256"/>
        <c:axId val="1919258944"/>
      </c:barChart>
      <c:catAx>
        <c:axId val="19192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58944"/>
        <c:crosses val="autoZero"/>
        <c:auto val="1"/>
        <c:lblAlgn val="ctr"/>
        <c:lblOffset val="100"/>
        <c:noMultiLvlLbl val="0"/>
      </c:catAx>
      <c:valAx>
        <c:axId val="19192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nontree_2!$C$170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nontree_2!$C$171:$C$189</c:f>
              <c:numCache>
                <c:formatCode>General</c:formatCode>
                <c:ptCount val="19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F-4266-BC51-3E7C2DCD980A}"/>
            </c:ext>
          </c:extLst>
        </c:ser>
        <c:ser>
          <c:idx val="1"/>
          <c:order val="1"/>
          <c:tx>
            <c:strRef>
              <c:f>nontree_2!$J$170</c:f>
              <c:strCache>
                <c:ptCount val="1"/>
                <c:pt idx="0">
                  <c:v>THEOREM 4.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nontree_2!$J$171:$J$189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F-4266-BC51-3E7C2DCD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513552"/>
        <c:axId val="1914498992"/>
      </c:barChart>
      <c:catAx>
        <c:axId val="19145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98992"/>
        <c:crosses val="autoZero"/>
        <c:auto val="1"/>
        <c:lblAlgn val="ctr"/>
        <c:lblOffset val="100"/>
        <c:noMultiLvlLbl val="0"/>
      </c:catAx>
      <c:valAx>
        <c:axId val="19144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nontree_2!$B$360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nontree_2!$A$361:$A$369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nontree_2!$B$361:$B$369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4-4BB5-81E1-29BA4168DCB8}"/>
            </c:ext>
          </c:extLst>
        </c:ser>
        <c:ser>
          <c:idx val="1"/>
          <c:order val="1"/>
          <c:tx>
            <c:strRef>
              <c:f>nontree_2!$C$360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nontree_2!$A$361:$A$369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nontree_2!$C$361:$C$369</c:f>
              <c:numCache>
                <c:formatCode>General</c:formatCode>
                <c:ptCount val="9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4-4BB5-81E1-29BA4168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464"/>
        <c:axId val="1768328384"/>
      </c:barChart>
      <c:catAx>
        <c:axId val="176833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8384"/>
        <c:crosses val="autoZero"/>
        <c:auto val="1"/>
        <c:lblAlgn val="ctr"/>
        <c:lblOffset val="100"/>
        <c:noMultiLvlLbl val="0"/>
      </c:catAx>
      <c:valAx>
        <c:axId val="176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1.0001659393310499E-3</c:v>
                </c:pt>
                <c:pt idx="2">
                  <c:v>0</c:v>
                </c:pt>
                <c:pt idx="3">
                  <c:v>1.0001659393310499E-3</c:v>
                </c:pt>
                <c:pt idx="4">
                  <c:v>1.00064277648925E-3</c:v>
                </c:pt>
                <c:pt idx="5">
                  <c:v>1.0015964508056599E-3</c:v>
                </c:pt>
                <c:pt idx="6">
                  <c:v>1.9998550415039002E-3</c:v>
                </c:pt>
                <c:pt idx="7">
                  <c:v>2.000093460083E-3</c:v>
                </c:pt>
                <c:pt idx="8">
                  <c:v>3.0000209808349601E-3</c:v>
                </c:pt>
                <c:pt idx="9">
                  <c:v>4.0016174316406198E-3</c:v>
                </c:pt>
                <c:pt idx="10">
                  <c:v>6.0009956359863203E-3</c:v>
                </c:pt>
                <c:pt idx="11">
                  <c:v>6.0009956359863203E-3</c:v>
                </c:pt>
                <c:pt idx="12">
                  <c:v>1.0002613067626899E-2</c:v>
                </c:pt>
                <c:pt idx="13">
                  <c:v>1.20027065277099E-2</c:v>
                </c:pt>
                <c:pt idx="14">
                  <c:v>1.6003608703613201E-2</c:v>
                </c:pt>
                <c:pt idx="15">
                  <c:v>1.8003702163696199E-2</c:v>
                </c:pt>
                <c:pt idx="16">
                  <c:v>2.50055789947509E-2</c:v>
                </c:pt>
                <c:pt idx="17">
                  <c:v>2.6005983352661102E-2</c:v>
                </c:pt>
                <c:pt idx="18">
                  <c:v>3.6008358001708901E-2</c:v>
                </c:pt>
                <c:pt idx="19">
                  <c:v>3.9008617401122998E-2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nontree_2!$E$45:$E$63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0-4310-8A14-E015E7FE34CE}"/>
            </c:ext>
          </c:extLst>
        </c:ser>
        <c:ser>
          <c:idx val="1"/>
          <c:order val="1"/>
          <c:tx>
            <c:strRef>
              <c:f>nontree_2!$I$44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nontree_2!$I$45:$I$63</c:f>
              <c:numCache>
                <c:formatCode>General</c:formatCode>
                <c:ptCount val="19"/>
                <c:pt idx="0">
                  <c:v>4</c:v>
                </c:pt>
                <c:pt idx="1">
                  <c:v>18</c:v>
                </c:pt>
                <c:pt idx="2">
                  <c:v>48</c:v>
                </c:pt>
                <c:pt idx="3">
                  <c:v>100</c:v>
                </c:pt>
                <c:pt idx="4">
                  <c:v>180</c:v>
                </c:pt>
                <c:pt idx="5">
                  <c:v>294</c:v>
                </c:pt>
                <c:pt idx="6">
                  <c:v>448</c:v>
                </c:pt>
                <c:pt idx="7">
                  <c:v>648</c:v>
                </c:pt>
                <c:pt idx="8">
                  <c:v>900</c:v>
                </c:pt>
                <c:pt idx="9">
                  <c:v>1210</c:v>
                </c:pt>
                <c:pt idx="10">
                  <c:v>1584</c:v>
                </c:pt>
                <c:pt idx="11">
                  <c:v>2028</c:v>
                </c:pt>
                <c:pt idx="12">
                  <c:v>2548</c:v>
                </c:pt>
                <c:pt idx="13">
                  <c:v>3150</c:v>
                </c:pt>
                <c:pt idx="14">
                  <c:v>3840</c:v>
                </c:pt>
                <c:pt idx="15">
                  <c:v>4624</c:v>
                </c:pt>
                <c:pt idx="16">
                  <c:v>5508</c:v>
                </c:pt>
                <c:pt idx="17">
                  <c:v>6498</c:v>
                </c:pt>
                <c:pt idx="18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0-4310-8A14-E015E7FE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79919"/>
        <c:axId val="210066191"/>
      </c:barChart>
      <c:catAx>
        <c:axId val="21007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6191"/>
        <c:crosses val="autoZero"/>
        <c:auto val="1"/>
        <c:lblAlgn val="ctr"/>
        <c:lblOffset val="100"/>
        <c:noMultiLvlLbl val="0"/>
      </c:catAx>
      <c:valAx>
        <c:axId val="2100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nontree_2!$E$2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nontree_2!$E$3:$E$21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477A-B537-B292761A0D7F}"/>
            </c:ext>
          </c:extLst>
        </c:ser>
        <c:ser>
          <c:idx val="1"/>
          <c:order val="1"/>
          <c:tx>
            <c:strRef>
              <c:f>nontree_2!$I$2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nontree_2!$I$3:$I$21</c:f>
              <c:numCache>
                <c:formatCode>General</c:formatCode>
                <c:ptCount val="1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8-477A-B537-B292761A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9023"/>
        <c:axId val="18866927"/>
      </c:barChart>
      <c:catAx>
        <c:axId val="1885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6927"/>
        <c:crosses val="autoZero"/>
        <c:auto val="1"/>
        <c:lblAlgn val="ctr"/>
        <c:lblOffset val="100"/>
        <c:noMultiLvlLbl val="0"/>
      </c:catAx>
      <c:valAx>
        <c:axId val="188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nontree_2!$I$264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nontree_2!$H$265:$H$283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nontree_2!$I$265:$I$283</c:f>
              <c:numCache>
                <c:formatCode>General</c:formatCode>
                <c:ptCount val="19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D-47B7-85BD-BE9A2C08B787}"/>
            </c:ext>
          </c:extLst>
        </c:ser>
        <c:ser>
          <c:idx val="1"/>
          <c:order val="1"/>
          <c:tx>
            <c:strRef>
              <c:f>nontree_2!$J$264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nontree_2!$H$265:$H$283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nontree_2!$J$265:$J$283</c:f>
              <c:numCache>
                <c:formatCode>General</c:formatCode>
                <c:ptCount val="19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  <c:pt idx="17">
                  <c:v>380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D-47B7-85BD-BE9A2C08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76015"/>
        <c:axId val="168178511"/>
      </c:barChart>
      <c:catAx>
        <c:axId val="16817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8511"/>
        <c:crosses val="autoZero"/>
        <c:auto val="1"/>
        <c:lblAlgn val="ctr"/>
        <c:lblOffset val="100"/>
        <c:noMultiLvlLbl val="0"/>
      </c:catAx>
      <c:valAx>
        <c:axId val="1681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nontree_2!$C$2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nontree_2!$C$3:$C$21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86D-BB1A-FF0569E40789}"/>
            </c:ext>
          </c:extLst>
        </c:ser>
        <c:ser>
          <c:idx val="1"/>
          <c:order val="1"/>
          <c:tx>
            <c:strRef>
              <c:f>nontree_2!$J$2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nontree_2!$J$3:$J$21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86D-BB1A-FF0569E4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8863"/>
        <c:axId val="168215951"/>
      </c:barChart>
      <c:catAx>
        <c:axId val="16821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951"/>
        <c:crosses val="autoZero"/>
        <c:auto val="1"/>
        <c:lblAlgn val="ctr"/>
        <c:lblOffset val="100"/>
        <c:noMultiLvlLbl val="0"/>
      </c:catAx>
      <c:valAx>
        <c:axId val="1682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nontree_2!$AY$44</c:f>
              <c:strCache>
                <c:ptCount val="1"/>
                <c:pt idx="0">
                  <c:v>THEORETICAL BOUND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nontree_2!$AY$45:$AY$63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B14-8897-A00F6637147E}"/>
            </c:ext>
          </c:extLst>
        </c:ser>
        <c:ser>
          <c:idx val="1"/>
          <c:order val="1"/>
          <c:tx>
            <c:strRef>
              <c:f>nontree_2!$AZ$44</c:f>
              <c:strCache>
                <c:ptCount val="1"/>
                <c:pt idx="0">
                  <c:v>EMPIRICAL AGENTS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nontree_2!$AX$45:$AX$63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nontree_2!$AZ$45:$AZ$63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5-4B14-8897-A00F6637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01807"/>
        <c:axId val="168208879"/>
      </c:barChart>
      <c:catAx>
        <c:axId val="16820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8879"/>
        <c:crosses val="autoZero"/>
        <c:auto val="1"/>
        <c:lblAlgn val="ctr"/>
        <c:lblOffset val="100"/>
        <c:noMultiLvlLbl val="0"/>
      </c:catAx>
      <c:valAx>
        <c:axId val="168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DBD-8045-A0958BB985DC}"/>
            </c:ext>
          </c:extLst>
        </c:ser>
        <c:ser>
          <c:idx val="1"/>
          <c:order val="1"/>
          <c:tx>
            <c:strRef>
              <c:f>nontree_2!$H$107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nontree_2!$H$108:$H$126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2-4DBD-8045-A0958BB9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75343"/>
        <c:axId val="287184911"/>
      </c:barChart>
      <c:catAx>
        <c:axId val="28717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4911"/>
        <c:crosses val="autoZero"/>
        <c:auto val="1"/>
        <c:lblAlgn val="ctr"/>
        <c:lblOffset val="100"/>
        <c:noMultiLvlLbl val="0"/>
      </c:catAx>
      <c:valAx>
        <c:axId val="2871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A07-B9B7-F17929ABFD07}"/>
            </c:ext>
          </c:extLst>
        </c:ser>
        <c:ser>
          <c:idx val="1"/>
          <c:order val="1"/>
          <c:tx>
            <c:strRef>
              <c:f>nontree_2!$H$149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4A07-B9B7-F17929AB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07439"/>
        <c:axId val="88195791"/>
      </c:barChart>
      <c:catAx>
        <c:axId val="8820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791"/>
        <c:crosses val="autoZero"/>
        <c:auto val="1"/>
        <c:lblAlgn val="ctr"/>
        <c:lblOffset val="100"/>
        <c:noMultiLvlLbl val="0"/>
      </c:catAx>
      <c:valAx>
        <c:axId val="881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nontree_2!$D$170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nontree_2!$D$171:$D$189</c:f>
              <c:numCache>
                <c:formatCode>General</c:formatCode>
                <c:ptCount val="19"/>
                <c:pt idx="0">
                  <c:v>12</c:v>
                </c:pt>
                <c:pt idx="1">
                  <c:v>24</c:v>
                </c:pt>
                <c:pt idx="2">
                  <c:v>40</c:v>
                </c:pt>
                <c:pt idx="3">
                  <c:v>60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180</c:v>
                </c:pt>
                <c:pt idx="8">
                  <c:v>220</c:v>
                </c:pt>
                <c:pt idx="9">
                  <c:v>264</c:v>
                </c:pt>
                <c:pt idx="10">
                  <c:v>312</c:v>
                </c:pt>
                <c:pt idx="11">
                  <c:v>364</c:v>
                </c:pt>
                <c:pt idx="12">
                  <c:v>420</c:v>
                </c:pt>
                <c:pt idx="13">
                  <c:v>480</c:v>
                </c:pt>
                <c:pt idx="14">
                  <c:v>544</c:v>
                </c:pt>
                <c:pt idx="15">
                  <c:v>612</c:v>
                </c:pt>
                <c:pt idx="16">
                  <c:v>684</c:v>
                </c:pt>
                <c:pt idx="17">
                  <c:v>760</c:v>
                </c:pt>
                <c:pt idx="1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1-45A8-8F48-9AFA2151D9BA}"/>
            </c:ext>
          </c:extLst>
        </c:ser>
        <c:ser>
          <c:idx val="1"/>
          <c:order val="1"/>
          <c:tx>
            <c:strRef>
              <c:f>nontree_2!$H$170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nontree_2!$A$171:$A$189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nontree_2!$H$171:$H$189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24</c:v>
                </c:pt>
                <c:pt idx="2">
                  <c:v>40</c:v>
                </c:pt>
                <c:pt idx="3">
                  <c:v>60</c:v>
                </c:pt>
                <c:pt idx="4">
                  <c:v>84</c:v>
                </c:pt>
                <c:pt idx="5">
                  <c:v>112</c:v>
                </c:pt>
                <c:pt idx="6">
                  <c:v>144</c:v>
                </c:pt>
                <c:pt idx="7">
                  <c:v>180</c:v>
                </c:pt>
                <c:pt idx="8">
                  <c:v>220</c:v>
                </c:pt>
                <c:pt idx="9">
                  <c:v>264</c:v>
                </c:pt>
                <c:pt idx="10">
                  <c:v>312</c:v>
                </c:pt>
                <c:pt idx="11">
                  <c:v>364</c:v>
                </c:pt>
                <c:pt idx="12">
                  <c:v>420</c:v>
                </c:pt>
                <c:pt idx="13">
                  <c:v>480</c:v>
                </c:pt>
                <c:pt idx="14">
                  <c:v>544</c:v>
                </c:pt>
                <c:pt idx="15">
                  <c:v>612</c:v>
                </c:pt>
                <c:pt idx="16">
                  <c:v>684</c:v>
                </c:pt>
                <c:pt idx="17">
                  <c:v>760</c:v>
                </c:pt>
                <c:pt idx="1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1-45A8-8F48-9AFA2151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77007"/>
        <c:axId val="287187407"/>
      </c:barChart>
      <c:catAx>
        <c:axId val="2871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87407"/>
        <c:crosses val="autoZero"/>
        <c:auto val="1"/>
        <c:lblAlgn val="ctr"/>
        <c:lblOffset val="100"/>
        <c:noMultiLvlLbl val="0"/>
      </c:catAx>
      <c:valAx>
        <c:axId val="2871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non_tree_error!$F$2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non_tree_error!$F$3:$F$21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4C23-A6AC-41F6E452E531}"/>
            </c:ext>
          </c:extLst>
        </c:ser>
        <c:ser>
          <c:idx val="1"/>
          <c:order val="1"/>
          <c:tx>
            <c:strRef>
              <c:f>non_tree_error!$I$2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non_tree_error!$I$3:$I$21</c:f>
              <c:numCache>
                <c:formatCode>General</c:formatCode>
                <c:ptCount val="19"/>
                <c:pt idx="0">
                  <c:v>2</c:v>
                </c:pt>
                <c:pt idx="1">
                  <c:v>7</c:v>
                </c:pt>
                <c:pt idx="2">
                  <c:v>14</c:v>
                </c:pt>
                <c:pt idx="3">
                  <c:v>23</c:v>
                </c:pt>
                <c:pt idx="4">
                  <c:v>34</c:v>
                </c:pt>
                <c:pt idx="5">
                  <c:v>47</c:v>
                </c:pt>
                <c:pt idx="6">
                  <c:v>62</c:v>
                </c:pt>
                <c:pt idx="7">
                  <c:v>79</c:v>
                </c:pt>
                <c:pt idx="8">
                  <c:v>98</c:v>
                </c:pt>
                <c:pt idx="9">
                  <c:v>119</c:v>
                </c:pt>
                <c:pt idx="10">
                  <c:v>142</c:v>
                </c:pt>
                <c:pt idx="11">
                  <c:v>167</c:v>
                </c:pt>
                <c:pt idx="12">
                  <c:v>194</c:v>
                </c:pt>
                <c:pt idx="13">
                  <c:v>223</c:v>
                </c:pt>
                <c:pt idx="14">
                  <c:v>254</c:v>
                </c:pt>
                <c:pt idx="15">
                  <c:v>287</c:v>
                </c:pt>
                <c:pt idx="16">
                  <c:v>322</c:v>
                </c:pt>
                <c:pt idx="17">
                  <c:v>359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4C23-A6AC-41F6E452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383648"/>
        <c:axId val="1348386144"/>
      </c:barChart>
      <c:catAx>
        <c:axId val="134838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6144"/>
        <c:crosses val="autoZero"/>
        <c:auto val="1"/>
        <c:lblAlgn val="ctr"/>
        <c:lblOffset val="100"/>
        <c:noMultiLvlLbl val="0"/>
      </c:catAx>
      <c:valAx>
        <c:axId val="1348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non_tree_error!$F$44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non_tree_error!$F$45:$F$63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6-42B2-A5B4-BCE8FCE6F4C9}"/>
            </c:ext>
          </c:extLst>
        </c:ser>
        <c:ser>
          <c:idx val="1"/>
          <c:order val="1"/>
          <c:tx>
            <c:strRef>
              <c:f>non_tree_error!$I$44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non_tree_error!$A$45:$A$63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non_tree_error!$I$45:$I$63</c:f>
              <c:numCache>
                <c:formatCode>General</c:formatCode>
                <c:ptCount val="19"/>
                <c:pt idx="0">
                  <c:v>4</c:v>
                </c:pt>
                <c:pt idx="1">
                  <c:v>19</c:v>
                </c:pt>
                <c:pt idx="2">
                  <c:v>50</c:v>
                </c:pt>
                <c:pt idx="3">
                  <c:v>103</c:v>
                </c:pt>
                <c:pt idx="4">
                  <c:v>184</c:v>
                </c:pt>
                <c:pt idx="5">
                  <c:v>299</c:v>
                </c:pt>
                <c:pt idx="6">
                  <c:v>454</c:v>
                </c:pt>
                <c:pt idx="7">
                  <c:v>655</c:v>
                </c:pt>
                <c:pt idx="8">
                  <c:v>908</c:v>
                </c:pt>
                <c:pt idx="9">
                  <c:v>1219</c:v>
                </c:pt>
                <c:pt idx="10">
                  <c:v>1594</c:v>
                </c:pt>
                <c:pt idx="11">
                  <c:v>2039</c:v>
                </c:pt>
                <c:pt idx="12">
                  <c:v>2560</c:v>
                </c:pt>
                <c:pt idx="13">
                  <c:v>3163</c:v>
                </c:pt>
                <c:pt idx="14">
                  <c:v>3854</c:v>
                </c:pt>
                <c:pt idx="15">
                  <c:v>4639</c:v>
                </c:pt>
                <c:pt idx="16">
                  <c:v>5524</c:v>
                </c:pt>
                <c:pt idx="17">
                  <c:v>6515</c:v>
                </c:pt>
                <c:pt idx="18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6-42B2-A5B4-BCE8FCE6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64560"/>
        <c:axId val="1355364144"/>
      </c:barChart>
      <c:catAx>
        <c:axId val="13553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144"/>
        <c:crosses val="autoZero"/>
        <c:auto val="1"/>
        <c:lblAlgn val="ctr"/>
        <c:lblOffset val="100"/>
        <c:noMultiLvlLbl val="0"/>
      </c:catAx>
      <c:valAx>
        <c:axId val="13553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6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1.00183486938476E-3</c:v>
                </c:pt>
                <c:pt idx="1">
                  <c:v>9.9968910217285091E-4</c:v>
                </c:pt>
                <c:pt idx="2">
                  <c:v>3.0000209808349601E-3</c:v>
                </c:pt>
                <c:pt idx="3">
                  <c:v>1.2002944946289E-2</c:v>
                </c:pt>
                <c:pt idx="4">
                  <c:v>3.2006978988647398E-2</c:v>
                </c:pt>
                <c:pt idx="5">
                  <c:v>8.2018375396728502E-2</c:v>
                </c:pt>
                <c:pt idx="6">
                  <c:v>0.20304536819457999</c:v>
                </c:pt>
                <c:pt idx="7">
                  <c:v>0.43509864807128901</c:v>
                </c:pt>
                <c:pt idx="8">
                  <c:v>0.88820123672485296</c:v>
                </c:pt>
                <c:pt idx="9">
                  <c:v>1.70738554000854</c:v>
                </c:pt>
                <c:pt idx="10">
                  <c:v>3.1507115364074698</c:v>
                </c:pt>
                <c:pt idx="11">
                  <c:v>5.5762975215911803</c:v>
                </c:pt>
                <c:pt idx="12">
                  <c:v>9.2890975475311208</c:v>
                </c:pt>
                <c:pt idx="13">
                  <c:v>15.413481950759801</c:v>
                </c:pt>
                <c:pt idx="14">
                  <c:v>23.904400110244701</c:v>
                </c:pt>
                <c:pt idx="15">
                  <c:v>37.191407442092803</c:v>
                </c:pt>
                <c:pt idx="16">
                  <c:v>55.382510900497401</c:v>
                </c:pt>
                <c:pt idx="17">
                  <c:v>81.314374208450303</c:v>
                </c:pt>
                <c:pt idx="18">
                  <c:v>117.11379551887499</c:v>
                </c:pt>
                <c:pt idx="19">
                  <c:v>168.18873357772799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non_tree_error!$F$65</c:f>
              <c:strCache>
                <c:ptCount val="1"/>
                <c:pt idx="0">
                  <c:v>EMPIRICAL SECOND 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non_tree_error!$F$66:$F$84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C-43BD-977B-45EF80507796}"/>
            </c:ext>
          </c:extLst>
        </c:ser>
        <c:ser>
          <c:idx val="1"/>
          <c:order val="1"/>
          <c:tx>
            <c:strRef>
              <c:f>non_tree_error!$I$65</c:f>
              <c:strCache>
                <c:ptCount val="1"/>
                <c:pt idx="0">
                  <c:v>THEORETICAL SECOND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non_tree_error!$A$66:$A$84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non_tree_error!$I$66:$I$84</c:f>
              <c:numCache>
                <c:formatCode>General</c:formatCode>
                <c:ptCount val="19"/>
                <c:pt idx="0">
                  <c:v>8</c:v>
                </c:pt>
                <c:pt idx="1">
                  <c:v>31</c:v>
                </c:pt>
                <c:pt idx="2">
                  <c:v>74</c:v>
                </c:pt>
                <c:pt idx="3">
                  <c:v>143</c:v>
                </c:pt>
                <c:pt idx="4">
                  <c:v>244</c:v>
                </c:pt>
                <c:pt idx="5">
                  <c:v>383</c:v>
                </c:pt>
                <c:pt idx="6">
                  <c:v>566</c:v>
                </c:pt>
                <c:pt idx="7">
                  <c:v>799</c:v>
                </c:pt>
                <c:pt idx="8">
                  <c:v>1088</c:v>
                </c:pt>
                <c:pt idx="9">
                  <c:v>1439</c:v>
                </c:pt>
                <c:pt idx="10">
                  <c:v>1858</c:v>
                </c:pt>
                <c:pt idx="11">
                  <c:v>2351</c:v>
                </c:pt>
                <c:pt idx="12">
                  <c:v>2924</c:v>
                </c:pt>
                <c:pt idx="13">
                  <c:v>3583</c:v>
                </c:pt>
                <c:pt idx="14">
                  <c:v>4334</c:v>
                </c:pt>
                <c:pt idx="15">
                  <c:v>5183</c:v>
                </c:pt>
                <c:pt idx="16">
                  <c:v>6136</c:v>
                </c:pt>
                <c:pt idx="17">
                  <c:v>7199</c:v>
                </c:pt>
                <c:pt idx="18">
                  <c:v>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C-43BD-977B-45EF8050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202064"/>
        <c:axId val="1389201648"/>
      </c:barChart>
      <c:catAx>
        <c:axId val="13892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1648"/>
        <c:crosses val="autoZero"/>
        <c:auto val="1"/>
        <c:lblAlgn val="ctr"/>
        <c:lblOffset val="100"/>
        <c:noMultiLvlLbl val="0"/>
      </c:catAx>
      <c:valAx>
        <c:axId val="13892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non_tree_error!$M$131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non_tree_error!$M$132:$M$133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ADA-89E1-2DF18ED290B5}"/>
            </c:ext>
          </c:extLst>
        </c:ser>
        <c:ser>
          <c:idx val="1"/>
          <c:order val="1"/>
          <c:tx>
            <c:strRef>
              <c:f>non_tree_error!$N$131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non_tree_error!$L$132:$L$133</c:f>
              <c:strCache>
                <c:ptCount val="2"/>
                <c:pt idx="0">
                  <c:v>m = d - 1</c:v>
                </c:pt>
                <c:pt idx="1">
                  <c:v>m = d - 2</c:v>
                </c:pt>
              </c:strCache>
            </c:strRef>
          </c:cat>
          <c:val>
            <c:numRef>
              <c:f>non_tree_error!$N$132:$N$133</c:f>
              <c:numCache>
                <c:formatCode>General</c:formatCode>
                <c:ptCount val="2"/>
                <c:pt idx="0">
                  <c:v>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7-4ADA-89E1-2DF18ED2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071488"/>
        <c:axId val="1353071904"/>
      </c:barChart>
      <c:catAx>
        <c:axId val="135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904"/>
        <c:crosses val="autoZero"/>
        <c:auto val="1"/>
        <c:lblAlgn val="ctr"/>
        <c:lblOffset val="100"/>
        <c:noMultiLvlLbl val="0"/>
      </c:catAx>
      <c:valAx>
        <c:axId val="1353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0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non_tree_error!$D$107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non_tree_error!$D$108:$D$126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4A28-AB7F-A4CD5AE9AF58}"/>
            </c:ext>
          </c:extLst>
        </c:ser>
        <c:ser>
          <c:idx val="1"/>
          <c:order val="1"/>
          <c:tx>
            <c:strRef>
              <c:f>non_tree_error!$G$107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non_tree_error!$G$108:$G$126</c:f>
              <c:numCache>
                <c:formatCode>General</c:formatCode>
                <c:ptCount val="1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4A28-AB7F-A4CD5AE9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85648"/>
        <c:axId val="1386988144"/>
      </c:barChart>
      <c:catAx>
        <c:axId val="13869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8144"/>
        <c:crosses val="autoZero"/>
        <c:auto val="1"/>
        <c:lblAlgn val="ctr"/>
        <c:lblOffset val="100"/>
        <c:noMultiLvlLbl val="0"/>
      </c:catAx>
      <c:valAx>
        <c:axId val="1386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non_tree_error!$D$149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non_tree_error!$D$150:$D$168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F77-A7B3-5AE9DBA32DE9}"/>
            </c:ext>
          </c:extLst>
        </c:ser>
        <c:ser>
          <c:idx val="1"/>
          <c:order val="1"/>
          <c:tx>
            <c:strRef>
              <c:f>non_tree_error!$G$149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non_tree_error!$G$150:$G$168</c:f>
              <c:numCache>
                <c:formatCode>General</c:formatCode>
                <c:ptCount val="19"/>
                <c:pt idx="0">
                  <c:v>12</c:v>
                </c:pt>
                <c:pt idx="1">
                  <c:v>45</c:v>
                </c:pt>
                <c:pt idx="2">
                  <c:v>112</c:v>
                </c:pt>
                <c:pt idx="3">
                  <c:v>225</c:v>
                </c:pt>
                <c:pt idx="4">
                  <c:v>396</c:v>
                </c:pt>
                <c:pt idx="5">
                  <c:v>637</c:v>
                </c:pt>
                <c:pt idx="6">
                  <c:v>960</c:v>
                </c:pt>
                <c:pt idx="7">
                  <c:v>1377</c:v>
                </c:pt>
                <c:pt idx="8">
                  <c:v>1900</c:v>
                </c:pt>
                <c:pt idx="9">
                  <c:v>2541</c:v>
                </c:pt>
                <c:pt idx="10">
                  <c:v>3312</c:v>
                </c:pt>
                <c:pt idx="11">
                  <c:v>4225</c:v>
                </c:pt>
                <c:pt idx="12">
                  <c:v>5292</c:v>
                </c:pt>
                <c:pt idx="13">
                  <c:v>6525</c:v>
                </c:pt>
                <c:pt idx="14">
                  <c:v>7936</c:v>
                </c:pt>
                <c:pt idx="15">
                  <c:v>9537</c:v>
                </c:pt>
                <c:pt idx="16">
                  <c:v>11340</c:v>
                </c:pt>
                <c:pt idx="17">
                  <c:v>13357</c:v>
                </c:pt>
                <c:pt idx="18">
                  <c:v>15600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5-4F77-A7B3-5AE9DBA3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145504"/>
        <c:axId val="1406145920"/>
      </c:barChart>
      <c:catAx>
        <c:axId val="14061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920"/>
        <c:crosses val="autoZero"/>
        <c:auto val="1"/>
        <c:lblAlgn val="ctr"/>
        <c:lblOffset val="100"/>
        <c:noMultiLvlLbl val="0"/>
      </c:catAx>
      <c:valAx>
        <c:axId val="14061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non_tree_error!$D$170</c:f>
              <c:strCache>
                <c:ptCount val="1"/>
                <c:pt idx="0">
                  <c:v>EMPIRICAL INITIAL-SET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non_tree_error!$D$171:$D$189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E-48F3-B781-7445A33DEC00}"/>
            </c:ext>
          </c:extLst>
        </c:ser>
        <c:ser>
          <c:idx val="1"/>
          <c:order val="1"/>
          <c:tx>
            <c:strRef>
              <c:f>non_tree_error!$G$170</c:f>
              <c:strCache>
                <c:ptCount val="1"/>
                <c:pt idx="0">
                  <c:v>THEORETICAL INITIAL-SET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non_tree_error!$G$171:$G$189</c:f>
              <c:numCache>
                <c:formatCode>General</c:formatCode>
                <c:ptCount val="19"/>
                <c:pt idx="0">
                  <c:v>13</c:v>
                </c:pt>
                <c:pt idx="1">
                  <c:v>25</c:v>
                </c:pt>
                <c:pt idx="2">
                  <c:v>41</c:v>
                </c:pt>
                <c:pt idx="3">
                  <c:v>61</c:v>
                </c:pt>
                <c:pt idx="4">
                  <c:v>85</c:v>
                </c:pt>
                <c:pt idx="5">
                  <c:v>113</c:v>
                </c:pt>
                <c:pt idx="6">
                  <c:v>145</c:v>
                </c:pt>
                <c:pt idx="7">
                  <c:v>181</c:v>
                </c:pt>
                <c:pt idx="8">
                  <c:v>221</c:v>
                </c:pt>
                <c:pt idx="9">
                  <c:v>265</c:v>
                </c:pt>
                <c:pt idx="10">
                  <c:v>313</c:v>
                </c:pt>
                <c:pt idx="11">
                  <c:v>365</c:v>
                </c:pt>
                <c:pt idx="12">
                  <c:v>421</c:v>
                </c:pt>
                <c:pt idx="13">
                  <c:v>481</c:v>
                </c:pt>
                <c:pt idx="14">
                  <c:v>545</c:v>
                </c:pt>
                <c:pt idx="15">
                  <c:v>613</c:v>
                </c:pt>
                <c:pt idx="16">
                  <c:v>685</c:v>
                </c:pt>
                <c:pt idx="17">
                  <c:v>761</c:v>
                </c:pt>
                <c:pt idx="18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E-48F3-B781-7445A33D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03632"/>
        <c:axId val="1345310864"/>
      </c:barChart>
      <c:catAx>
        <c:axId val="13557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10864"/>
        <c:crosses val="autoZero"/>
        <c:auto val="1"/>
        <c:lblAlgn val="ctr"/>
        <c:lblOffset val="100"/>
        <c:noMultiLvlLbl val="0"/>
      </c:catAx>
      <c:valAx>
        <c:axId val="13453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non_tree_error!$E$107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non_tree_error!$E$108:$E$126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5-47B2-A079-352E4617E753}"/>
            </c:ext>
          </c:extLst>
        </c:ser>
        <c:ser>
          <c:idx val="1"/>
          <c:order val="1"/>
          <c:tx>
            <c:strRef>
              <c:f>non_tree_error!$H$107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non_tree_error!$A$108:$A$126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non_tree_error!$H$108:$H$126</c:f>
              <c:numCache>
                <c:formatCode>General</c:formatCode>
                <c:ptCount val="1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43</c:v>
                </c:pt>
                <c:pt idx="4">
                  <c:v>64</c:v>
                </c:pt>
                <c:pt idx="5">
                  <c:v>89</c:v>
                </c:pt>
                <c:pt idx="6">
                  <c:v>118</c:v>
                </c:pt>
                <c:pt idx="7">
                  <c:v>151</c:v>
                </c:pt>
                <c:pt idx="8">
                  <c:v>188</c:v>
                </c:pt>
                <c:pt idx="9">
                  <c:v>229</c:v>
                </c:pt>
                <c:pt idx="10">
                  <c:v>274</c:v>
                </c:pt>
                <c:pt idx="11">
                  <c:v>323</c:v>
                </c:pt>
                <c:pt idx="12">
                  <c:v>376</c:v>
                </c:pt>
                <c:pt idx="13">
                  <c:v>433</c:v>
                </c:pt>
                <c:pt idx="14">
                  <c:v>494</c:v>
                </c:pt>
                <c:pt idx="15">
                  <c:v>559</c:v>
                </c:pt>
                <c:pt idx="16">
                  <c:v>628</c:v>
                </c:pt>
                <c:pt idx="17">
                  <c:v>701</c:v>
                </c:pt>
                <c:pt idx="18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5-47B2-A079-352E4617E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912560"/>
        <c:axId val="1229910064"/>
      </c:barChart>
      <c:catAx>
        <c:axId val="122991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0064"/>
        <c:crosses val="autoZero"/>
        <c:auto val="1"/>
        <c:lblAlgn val="ctr"/>
        <c:lblOffset val="100"/>
        <c:noMultiLvlLbl val="0"/>
      </c:catAx>
      <c:valAx>
        <c:axId val="12299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non_tree_error!$E$128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non_tree_error!$E$129:$E$147</c:f>
              <c:numCache>
                <c:formatCode>General</c:formatCode>
                <c:ptCount val="19"/>
                <c:pt idx="0">
                  <c:v>5</c:v>
                </c:pt>
                <c:pt idx="1">
                  <c:v>18</c:v>
                </c:pt>
                <c:pt idx="2">
                  <c:v>28</c:v>
                </c:pt>
                <c:pt idx="3">
                  <c:v>58</c:v>
                </c:pt>
                <c:pt idx="4">
                  <c:v>68</c:v>
                </c:pt>
                <c:pt idx="5">
                  <c:v>114</c:v>
                </c:pt>
                <c:pt idx="6">
                  <c:v>124</c:v>
                </c:pt>
                <c:pt idx="7">
                  <c:v>186</c:v>
                </c:pt>
                <c:pt idx="8">
                  <c:v>196</c:v>
                </c:pt>
                <c:pt idx="9">
                  <c:v>274</c:v>
                </c:pt>
                <c:pt idx="10">
                  <c:v>284</c:v>
                </c:pt>
                <c:pt idx="11">
                  <c:v>378</c:v>
                </c:pt>
                <c:pt idx="12">
                  <c:v>388</c:v>
                </c:pt>
                <c:pt idx="13">
                  <c:v>498</c:v>
                </c:pt>
                <c:pt idx="14">
                  <c:v>508</c:v>
                </c:pt>
                <c:pt idx="15">
                  <c:v>634</c:v>
                </c:pt>
                <c:pt idx="16">
                  <c:v>644</c:v>
                </c:pt>
                <c:pt idx="17">
                  <c:v>786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1-4D99-BF70-EDDF8F89C46F}"/>
            </c:ext>
          </c:extLst>
        </c:ser>
        <c:ser>
          <c:idx val="1"/>
          <c:order val="1"/>
          <c:tx>
            <c:strRef>
              <c:f>non_tree_error!$H$128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non_tree_error!$A$129:$A$147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non_tree_error!$H$129:$H$147</c:f>
              <c:numCache>
                <c:formatCode>General</c:formatCode>
                <c:ptCount val="19"/>
                <c:pt idx="0">
                  <c:v>4</c:v>
                </c:pt>
                <c:pt idx="1">
                  <c:v>14</c:v>
                </c:pt>
                <c:pt idx="2">
                  <c:v>28</c:v>
                </c:pt>
                <c:pt idx="3">
                  <c:v>46</c:v>
                </c:pt>
                <c:pt idx="4">
                  <c:v>68</c:v>
                </c:pt>
                <c:pt idx="5">
                  <c:v>94</c:v>
                </c:pt>
                <c:pt idx="6">
                  <c:v>124</c:v>
                </c:pt>
                <c:pt idx="7">
                  <c:v>158</c:v>
                </c:pt>
                <c:pt idx="8">
                  <c:v>196</c:v>
                </c:pt>
                <c:pt idx="9">
                  <c:v>238</c:v>
                </c:pt>
                <c:pt idx="10">
                  <c:v>284</c:v>
                </c:pt>
                <c:pt idx="11">
                  <c:v>334</c:v>
                </c:pt>
                <c:pt idx="12">
                  <c:v>388</c:v>
                </c:pt>
                <c:pt idx="13">
                  <c:v>446</c:v>
                </c:pt>
                <c:pt idx="14">
                  <c:v>508</c:v>
                </c:pt>
                <c:pt idx="15">
                  <c:v>574</c:v>
                </c:pt>
                <c:pt idx="16">
                  <c:v>644</c:v>
                </c:pt>
                <c:pt idx="17">
                  <c:v>718</c:v>
                </c:pt>
                <c:pt idx="18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1-4D99-BF70-EDDF8F89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9792"/>
        <c:axId val="1386901872"/>
      </c:barChart>
      <c:catAx>
        <c:axId val="13868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01872"/>
        <c:crosses val="autoZero"/>
        <c:auto val="1"/>
        <c:lblAlgn val="ctr"/>
        <c:lblOffset val="100"/>
        <c:noMultiLvlLbl val="0"/>
      </c:catAx>
      <c:valAx>
        <c:axId val="13869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non_tree_error!$E$149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non_tree_error!$E$150:$E$168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679-B9AD-9685AAFD07E9}"/>
            </c:ext>
          </c:extLst>
        </c:ser>
        <c:ser>
          <c:idx val="1"/>
          <c:order val="1"/>
          <c:tx>
            <c:strRef>
              <c:f>non_tree_error!$H$149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non_tree_error!$A$150:$A$168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non_tree_error!$H$150:$H$168</c:f>
              <c:numCache>
                <c:formatCode>General</c:formatCode>
                <c:ptCount val="19"/>
                <c:pt idx="0">
                  <c:v>12</c:v>
                </c:pt>
                <c:pt idx="1">
                  <c:v>55</c:v>
                </c:pt>
                <c:pt idx="2">
                  <c:v>146</c:v>
                </c:pt>
                <c:pt idx="3">
                  <c:v>303</c:v>
                </c:pt>
                <c:pt idx="4">
                  <c:v>544</c:v>
                </c:pt>
                <c:pt idx="5">
                  <c:v>887</c:v>
                </c:pt>
                <c:pt idx="6">
                  <c:v>1350</c:v>
                </c:pt>
                <c:pt idx="7">
                  <c:v>1951</c:v>
                </c:pt>
                <c:pt idx="8">
                  <c:v>2708</c:v>
                </c:pt>
                <c:pt idx="9">
                  <c:v>3639</c:v>
                </c:pt>
                <c:pt idx="10">
                  <c:v>4762</c:v>
                </c:pt>
                <c:pt idx="11">
                  <c:v>6095</c:v>
                </c:pt>
                <c:pt idx="12">
                  <c:v>7656</c:v>
                </c:pt>
                <c:pt idx="13">
                  <c:v>9463</c:v>
                </c:pt>
                <c:pt idx="14">
                  <c:v>11534</c:v>
                </c:pt>
                <c:pt idx="15">
                  <c:v>13887</c:v>
                </c:pt>
                <c:pt idx="16">
                  <c:v>16540</c:v>
                </c:pt>
                <c:pt idx="17">
                  <c:v>19511</c:v>
                </c:pt>
                <c:pt idx="18">
                  <c:v>22818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4-4679-B9AD-9685AAFD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20064"/>
        <c:axId val="1349518400"/>
      </c:barChart>
      <c:catAx>
        <c:axId val="134952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8400"/>
        <c:crosses val="autoZero"/>
        <c:auto val="1"/>
        <c:lblAlgn val="ctr"/>
        <c:lblOffset val="100"/>
        <c:noMultiLvlLbl val="0"/>
      </c:catAx>
      <c:valAx>
        <c:axId val="1349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non_tree_error!$E$170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non_tree_error!$E$171:$E$189</c:f>
              <c:numCache>
                <c:formatCode>General</c:formatCode>
                <c:ptCount val="19"/>
                <c:pt idx="0">
                  <c:v>13</c:v>
                </c:pt>
                <c:pt idx="1">
                  <c:v>64</c:v>
                </c:pt>
                <c:pt idx="2">
                  <c:v>100</c:v>
                </c:pt>
                <c:pt idx="3">
                  <c:v>228</c:v>
                </c:pt>
                <c:pt idx="4">
                  <c:v>308</c:v>
                </c:pt>
                <c:pt idx="5">
                  <c:v>544</c:v>
                </c:pt>
                <c:pt idx="6">
                  <c:v>684</c:v>
                </c:pt>
                <c:pt idx="7">
                  <c:v>1060</c:v>
                </c:pt>
                <c:pt idx="8">
                  <c:v>1276</c:v>
                </c:pt>
                <c:pt idx="9">
                  <c:v>1824</c:v>
                </c:pt>
                <c:pt idx="10">
                  <c:v>2132</c:v>
                </c:pt>
                <c:pt idx="11">
                  <c:v>2884</c:v>
                </c:pt>
                <c:pt idx="12">
                  <c:v>3300</c:v>
                </c:pt>
                <c:pt idx="13">
                  <c:v>4288</c:v>
                </c:pt>
                <c:pt idx="14">
                  <c:v>4828</c:v>
                </c:pt>
                <c:pt idx="15">
                  <c:v>6084</c:v>
                </c:pt>
                <c:pt idx="16">
                  <c:v>6764</c:v>
                </c:pt>
                <c:pt idx="17">
                  <c:v>8320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7-40AF-ACB5-EEC6D36C9E5A}"/>
            </c:ext>
          </c:extLst>
        </c:ser>
        <c:ser>
          <c:idx val="1"/>
          <c:order val="1"/>
          <c:tx>
            <c:strRef>
              <c:f>non_tree_error!$H$170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non_tree_error!$A$171:$A$189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non_tree_error!$H$171:$H$189</c:f>
              <c:numCache>
                <c:formatCode>General</c:formatCode>
                <c:ptCount val="19"/>
                <c:pt idx="0">
                  <c:v>12</c:v>
                </c:pt>
                <c:pt idx="1">
                  <c:v>44</c:v>
                </c:pt>
                <c:pt idx="2">
                  <c:v>100</c:v>
                </c:pt>
                <c:pt idx="3">
                  <c:v>186</c:v>
                </c:pt>
                <c:pt idx="4">
                  <c:v>308</c:v>
                </c:pt>
                <c:pt idx="5">
                  <c:v>472</c:v>
                </c:pt>
                <c:pt idx="6">
                  <c:v>684</c:v>
                </c:pt>
                <c:pt idx="7">
                  <c:v>950</c:v>
                </c:pt>
                <c:pt idx="8">
                  <c:v>1276</c:v>
                </c:pt>
                <c:pt idx="9">
                  <c:v>1668</c:v>
                </c:pt>
                <c:pt idx="10">
                  <c:v>2132</c:v>
                </c:pt>
                <c:pt idx="11">
                  <c:v>2674</c:v>
                </c:pt>
                <c:pt idx="12">
                  <c:v>3300</c:v>
                </c:pt>
                <c:pt idx="13">
                  <c:v>4016</c:v>
                </c:pt>
                <c:pt idx="14">
                  <c:v>4828</c:v>
                </c:pt>
                <c:pt idx="15">
                  <c:v>5742</c:v>
                </c:pt>
                <c:pt idx="16">
                  <c:v>6764</c:v>
                </c:pt>
                <c:pt idx="17">
                  <c:v>7900</c:v>
                </c:pt>
                <c:pt idx="18">
                  <c:v>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7-40AF-ACB5-EEC6D36C9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23920"/>
        <c:axId val="1345425168"/>
      </c:barChart>
      <c:catAx>
        <c:axId val="13454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5168"/>
        <c:crosses val="autoZero"/>
        <c:auto val="1"/>
        <c:lblAlgn val="ctr"/>
        <c:lblOffset val="100"/>
        <c:noMultiLvlLbl val="0"/>
      </c:catAx>
      <c:valAx>
        <c:axId val="13454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non_tree_error!$E$191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non_tree_error!$E$192:$E$210</c:f>
              <c:numCache>
                <c:formatCode>General</c:formatCode>
                <c:ptCount val="19"/>
                <c:pt idx="0">
                  <c:v>17</c:v>
                </c:pt>
                <c:pt idx="1">
                  <c:v>80</c:v>
                </c:pt>
                <c:pt idx="2">
                  <c:v>128</c:v>
                </c:pt>
                <c:pt idx="3">
                  <c:v>336</c:v>
                </c:pt>
                <c:pt idx="4">
                  <c:v>432</c:v>
                </c:pt>
                <c:pt idx="5">
                  <c:v>864</c:v>
                </c:pt>
                <c:pt idx="6">
                  <c:v>1024</c:v>
                </c:pt>
                <c:pt idx="7">
                  <c:v>1760</c:v>
                </c:pt>
                <c:pt idx="8">
                  <c:v>2000</c:v>
                </c:pt>
                <c:pt idx="9">
                  <c:v>3120</c:v>
                </c:pt>
                <c:pt idx="10">
                  <c:v>3456</c:v>
                </c:pt>
                <c:pt idx="11">
                  <c:v>5040</c:v>
                </c:pt>
                <c:pt idx="12">
                  <c:v>5488</c:v>
                </c:pt>
                <c:pt idx="13">
                  <c:v>7616</c:v>
                </c:pt>
                <c:pt idx="14">
                  <c:v>8192</c:v>
                </c:pt>
                <c:pt idx="15">
                  <c:v>10944</c:v>
                </c:pt>
                <c:pt idx="16">
                  <c:v>11664</c:v>
                </c:pt>
                <c:pt idx="17">
                  <c:v>15120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9-4790-A011-4441B4CC7A8E}"/>
            </c:ext>
          </c:extLst>
        </c:ser>
        <c:ser>
          <c:idx val="1"/>
          <c:order val="1"/>
          <c:tx>
            <c:strRef>
              <c:f>non_tree_error!$H$191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non_tree_error!$A$192:$A$210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non_tree_error!$H$192:$H$210</c:f>
              <c:numCache>
                <c:formatCode>General</c:formatCode>
                <c:ptCount val="19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2000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11664</c:v>
                </c:pt>
                <c:pt idx="17">
                  <c:v>13718</c:v>
                </c:pt>
                <c:pt idx="18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9-4790-A011-4441B4C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17568"/>
        <c:axId val="1349517984"/>
      </c:barChart>
      <c:catAx>
        <c:axId val="13495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984"/>
        <c:crosses val="autoZero"/>
        <c:auto val="1"/>
        <c:lblAlgn val="ctr"/>
        <c:lblOffset val="100"/>
        <c:noMultiLvlLbl val="0"/>
      </c:catAx>
      <c:valAx>
        <c:axId val="13495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1.00064277648925E-3</c:v>
                </c:pt>
                <c:pt idx="2">
                  <c:v>2.000093460083E-3</c:v>
                </c:pt>
                <c:pt idx="3">
                  <c:v>5.0005912780761701E-3</c:v>
                </c:pt>
                <c:pt idx="4">
                  <c:v>1.20031833648681E-2</c:v>
                </c:pt>
                <c:pt idx="5">
                  <c:v>2.10051536560058E-2</c:v>
                </c:pt>
                <c:pt idx="6">
                  <c:v>4.3009281158447203E-2</c:v>
                </c:pt>
                <c:pt idx="7">
                  <c:v>7.5017929077148396E-2</c:v>
                </c:pt>
                <c:pt idx="8">
                  <c:v>0.14103102684020899</c:v>
                </c:pt>
                <c:pt idx="9">
                  <c:v>0.21704912185668901</c:v>
                </c:pt>
                <c:pt idx="10">
                  <c:v>0.38608646392822199</c:v>
                </c:pt>
                <c:pt idx="11">
                  <c:v>0.56312751770019498</c:v>
                </c:pt>
                <c:pt idx="12">
                  <c:v>0.89120101928710904</c:v>
                </c:pt>
                <c:pt idx="13">
                  <c:v>1.2919590473175</c:v>
                </c:pt>
                <c:pt idx="14">
                  <c:v>1.9499547481536801</c:v>
                </c:pt>
                <c:pt idx="15">
                  <c:v>2.6670849323272701</c:v>
                </c:pt>
                <c:pt idx="16">
                  <c:v>3.9262640476226802</c:v>
                </c:pt>
                <c:pt idx="17">
                  <c:v>5.1132712364196697</c:v>
                </c:pt>
                <c:pt idx="18">
                  <c:v>7.3796832561492902</c:v>
                </c:pt>
                <c:pt idx="19">
                  <c:v>9.5042738914489693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non_tree_error!$E$212</c:f>
              <c:strCache>
                <c:ptCount val="1"/>
                <c:pt idx="0">
                  <c:v>EMPIRICAL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non_tree_error!$E$213:$E$231</c:f>
              <c:numCache>
                <c:formatCode>General</c:formatCode>
                <c:ptCount val="19"/>
                <c:pt idx="0">
                  <c:v>12</c:v>
                </c:pt>
                <c:pt idx="1">
                  <c:v>56</c:v>
                </c:pt>
                <c:pt idx="2">
                  <c:v>124</c:v>
                </c:pt>
                <c:pt idx="3">
                  <c:v>276</c:v>
                </c:pt>
                <c:pt idx="4">
                  <c:v>428</c:v>
                </c:pt>
                <c:pt idx="5">
                  <c:v>752</c:v>
                </c:pt>
                <c:pt idx="6">
                  <c:v>1020</c:v>
                </c:pt>
                <c:pt idx="7">
                  <c:v>1580</c:v>
                </c:pt>
                <c:pt idx="8">
                  <c:v>1996</c:v>
                </c:pt>
                <c:pt idx="9">
                  <c:v>2856</c:v>
                </c:pt>
                <c:pt idx="10">
                  <c:v>3452</c:v>
                </c:pt>
                <c:pt idx="11">
                  <c:v>4676</c:v>
                </c:pt>
                <c:pt idx="12">
                  <c:v>5484</c:v>
                </c:pt>
                <c:pt idx="13">
                  <c:v>7136</c:v>
                </c:pt>
                <c:pt idx="14">
                  <c:v>8188</c:v>
                </c:pt>
                <c:pt idx="15">
                  <c:v>10332</c:v>
                </c:pt>
                <c:pt idx="16">
                  <c:v>11660</c:v>
                </c:pt>
                <c:pt idx="17">
                  <c:v>14360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B1F-9EF1-326239F35390}"/>
            </c:ext>
          </c:extLst>
        </c:ser>
        <c:ser>
          <c:idx val="1"/>
          <c:order val="1"/>
          <c:tx>
            <c:strRef>
              <c:f>non_tree_error!$H$212</c:f>
              <c:strCache>
                <c:ptCount val="1"/>
                <c:pt idx="0">
                  <c:v>THEORETICAL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non_tree_error!$A$213:$A$231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non_tree_error!$H$213:$H$231</c:f>
              <c:numCache>
                <c:formatCode>General</c:formatCode>
                <c:ptCount val="19"/>
                <c:pt idx="0">
                  <c:v>12</c:v>
                </c:pt>
                <c:pt idx="1">
                  <c:v>50</c:v>
                </c:pt>
                <c:pt idx="2">
                  <c:v>124</c:v>
                </c:pt>
                <c:pt idx="3">
                  <c:v>246</c:v>
                </c:pt>
                <c:pt idx="4">
                  <c:v>428</c:v>
                </c:pt>
                <c:pt idx="5">
                  <c:v>682</c:v>
                </c:pt>
                <c:pt idx="6">
                  <c:v>1020</c:v>
                </c:pt>
                <c:pt idx="7">
                  <c:v>1454</c:v>
                </c:pt>
                <c:pt idx="8">
                  <c:v>1996</c:v>
                </c:pt>
                <c:pt idx="9">
                  <c:v>2658</c:v>
                </c:pt>
                <c:pt idx="10">
                  <c:v>3452</c:v>
                </c:pt>
                <c:pt idx="11">
                  <c:v>4390</c:v>
                </c:pt>
                <c:pt idx="12">
                  <c:v>5484</c:v>
                </c:pt>
                <c:pt idx="13">
                  <c:v>6746</c:v>
                </c:pt>
                <c:pt idx="14">
                  <c:v>8188</c:v>
                </c:pt>
                <c:pt idx="15">
                  <c:v>9822</c:v>
                </c:pt>
                <c:pt idx="16">
                  <c:v>11660</c:v>
                </c:pt>
                <c:pt idx="17">
                  <c:v>13714</c:v>
                </c:pt>
                <c:pt idx="18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7-4B1F-9EF1-326239F3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561712"/>
        <c:axId val="1426562128"/>
      </c:barChart>
      <c:catAx>
        <c:axId val="142656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n_i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2128"/>
        <c:crosses val="autoZero"/>
        <c:auto val="1"/>
        <c:lblAlgn val="ctr"/>
        <c:lblOffset val="100"/>
        <c:noMultiLvlLbl val="0"/>
      </c:catAx>
      <c:valAx>
        <c:axId val="14265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m=1</a:t>
            </a:r>
            <a:endParaRPr lang="en-US"/>
          </a:p>
        </c:rich>
      </c:tx>
      <c:layout>
        <c:manualLayout>
          <c:xMode val="edge"/>
          <c:yMode val="edge"/>
          <c:x val="0.458430446194225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04B-9143-939D5309217C}"/>
            </c:ext>
          </c:extLst>
        </c:ser>
        <c:ser>
          <c:idx val="1"/>
          <c:order val="1"/>
          <c:tx>
            <c:strRef>
              <c:f>'3fillingtree'!$C$2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04B-9143-939D5309217C}"/>
            </c:ext>
          </c:extLst>
        </c:ser>
        <c:ser>
          <c:idx val="2"/>
          <c:order val="2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04B-9143-939D5309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9472"/>
        <c:axId val="1456483648"/>
      </c:lineChart>
      <c:catAx>
        <c:axId val="14564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3648"/>
        <c:crosses val="autoZero"/>
        <c:auto val="1"/>
        <c:lblAlgn val="ctr"/>
        <c:lblOffset val="100"/>
        <c:noMultiLvlLbl val="0"/>
      </c:catAx>
      <c:valAx>
        <c:axId val="145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'3fillingtree'!$A$3:$A$20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'3fillingtree'!$D$3:$D$20</c:f>
              <c:numCache>
                <c:formatCode>General</c:formatCode>
                <c:ptCount val="18"/>
                <c:pt idx="0">
                  <c:v>3.3007860183715799E-2</c:v>
                </c:pt>
                <c:pt idx="1">
                  <c:v>8.3018541336059501E-2</c:v>
                </c:pt>
                <c:pt idx="2">
                  <c:v>0.150033473968505</c:v>
                </c:pt>
                <c:pt idx="3">
                  <c:v>0.18204045295715299</c:v>
                </c:pt>
                <c:pt idx="4">
                  <c:v>0.27406287193298301</c:v>
                </c:pt>
                <c:pt idx="5">
                  <c:v>0.435231924057006</c:v>
                </c:pt>
                <c:pt idx="6">
                  <c:v>0.534121513366699</c:v>
                </c:pt>
                <c:pt idx="7">
                  <c:v>0.65979242324829102</c:v>
                </c:pt>
                <c:pt idx="8">
                  <c:v>0.73516583442687899</c:v>
                </c:pt>
                <c:pt idx="9">
                  <c:v>0.84619212150573697</c:v>
                </c:pt>
                <c:pt idx="10">
                  <c:v>1.04573845863342</c:v>
                </c:pt>
                <c:pt idx="11">
                  <c:v>1.3831138610839799</c:v>
                </c:pt>
                <c:pt idx="12">
                  <c:v>1.62489342689514</c:v>
                </c:pt>
                <c:pt idx="13">
                  <c:v>1.88568663597106</c:v>
                </c:pt>
                <c:pt idx="14">
                  <c:v>2.40254354476928</c:v>
                </c:pt>
                <c:pt idx="15">
                  <c:v>2.6626007556915199</c:v>
                </c:pt>
                <c:pt idx="16">
                  <c:v>3.0876977443695002</c:v>
                </c:pt>
                <c:pt idx="17">
                  <c:v>3.3837647438049299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020-A249-BB57C5A1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073584"/>
        <c:axId val="1456476576"/>
      </c:scatterChart>
      <c:valAx>
        <c:axId val="14550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76576"/>
        <c:crosses val="autoZero"/>
        <c:crossBetween val="midCat"/>
      </c:valAx>
      <c:valAx>
        <c:axId val="1456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0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40A-B9BE-E6CB341F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92368"/>
        <c:axId val="1465581136"/>
      </c:scatterChart>
      <c:valAx>
        <c:axId val="1465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1136"/>
        <c:crosses val="autoZero"/>
        <c:crossBetween val="midCat"/>
      </c:valAx>
      <c:valAx>
        <c:axId val="14655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'3fillingtree'!$B$42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'3fillingtree'!$B$43:$B$60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D12-9D16-B0F94364C7B5}"/>
            </c:ext>
          </c:extLst>
        </c:ser>
        <c:ser>
          <c:idx val="1"/>
          <c:order val="1"/>
          <c:tx>
            <c:strRef>
              <c:f>'3fillingtree'!$C$42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'3fillingtree'!$C$43:$C$60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D12-9D16-B0F94364C7B5}"/>
            </c:ext>
          </c:extLst>
        </c:ser>
        <c:ser>
          <c:idx val="2"/>
          <c:order val="2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D12-9D16-B0F94364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578224"/>
        <c:axId val="1465567408"/>
      </c:lineChart>
      <c:catAx>
        <c:axId val="1465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7408"/>
        <c:crosses val="autoZero"/>
        <c:auto val="1"/>
        <c:lblAlgn val="ctr"/>
        <c:lblOffset val="100"/>
        <c:noMultiLvlLbl val="0"/>
      </c:catAx>
      <c:valAx>
        <c:axId val="14655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m=2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'3fillingtree'!$B$22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'3fillingtree'!$B$23:$B$40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3-42D0-9F77-DF0BF751263A}"/>
            </c:ext>
          </c:extLst>
        </c:ser>
        <c:ser>
          <c:idx val="1"/>
          <c:order val="1"/>
          <c:tx>
            <c:strRef>
              <c:f>'3fillingtree'!$C$22</c:f>
              <c:strCache>
                <c:ptCount val="1"/>
                <c:pt idx="0">
                  <c:v>move_counted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'3fillingtree'!$C$23:$C$40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3-42D0-9F77-DF0BF751263A}"/>
            </c:ext>
          </c:extLst>
        </c:ser>
        <c:ser>
          <c:idx val="2"/>
          <c:order val="2"/>
          <c:tx>
            <c:strRef>
              <c:f>'3fillingtree'!$D$22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'3fillingtree'!$A$23:$A$40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cat>
          <c:val>
            <c:numRef>
              <c:f>'3fillingtree'!$D$23:$D$40</c:f>
              <c:numCache>
                <c:formatCode>General</c:formatCode>
                <c:ptCount val="18"/>
                <c:pt idx="0">
                  <c:v>5.2011013031005797E-2</c:v>
                </c:pt>
                <c:pt idx="1">
                  <c:v>7.1015119552612305E-2</c:v>
                </c:pt>
                <c:pt idx="2">
                  <c:v>0.115026712417602</c:v>
                </c:pt>
                <c:pt idx="3">
                  <c:v>0.195044040679931</c:v>
                </c:pt>
                <c:pt idx="4">
                  <c:v>0.26906085014343201</c:v>
                </c:pt>
                <c:pt idx="5">
                  <c:v>0.376084804534912</c:v>
                </c:pt>
                <c:pt idx="6">
                  <c:v>0.53011941909789995</c:v>
                </c:pt>
                <c:pt idx="7">
                  <c:v>0.66414928436279297</c:v>
                </c:pt>
                <c:pt idx="8">
                  <c:v>0.80118656158447199</c:v>
                </c:pt>
                <c:pt idx="9">
                  <c:v>0.91120576858520497</c:v>
                </c:pt>
                <c:pt idx="10">
                  <c:v>1.13425540924072</c:v>
                </c:pt>
                <c:pt idx="11">
                  <c:v>1.3583066463470399</c:v>
                </c:pt>
                <c:pt idx="12">
                  <c:v>1.7353920936584399</c:v>
                </c:pt>
                <c:pt idx="13">
                  <c:v>2.02845859527587</c:v>
                </c:pt>
                <c:pt idx="14">
                  <c:v>2.27451300621032</c:v>
                </c:pt>
                <c:pt idx="15">
                  <c:v>2.6726038455963099</c:v>
                </c:pt>
                <c:pt idx="16">
                  <c:v>3.08121514320373</c:v>
                </c:pt>
                <c:pt idx="17">
                  <c:v>3.3575625419616699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3-42D0-9F77-DF0BF751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81984"/>
        <c:axId val="1456482816"/>
      </c:lineChart>
      <c:catAx>
        <c:axId val="14564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2816"/>
        <c:crosses val="autoZero"/>
        <c:auto val="1"/>
        <c:lblAlgn val="ctr"/>
        <c:lblOffset val="100"/>
        <c:noMultiLvlLbl val="0"/>
      </c:catAx>
      <c:valAx>
        <c:axId val="14564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'3fillingtree'!$D$42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'3fillingtree'!$A$43:$A$60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</c:numCache>
            </c:numRef>
          </c:xVal>
          <c:yVal>
            <c:numRef>
              <c:f>'3fillingtree'!$D$43:$D$60</c:f>
              <c:numCache>
                <c:formatCode>General</c:formatCode>
                <c:ptCount val="18"/>
                <c:pt idx="0">
                  <c:v>4.1006088256835903E-2</c:v>
                </c:pt>
                <c:pt idx="1">
                  <c:v>7.0015907287597601E-2</c:v>
                </c:pt>
                <c:pt idx="2">
                  <c:v>0.108024358749389</c:v>
                </c:pt>
                <c:pt idx="3">
                  <c:v>0.150034189224243</c:v>
                </c:pt>
                <c:pt idx="4">
                  <c:v>0.24805641174316401</c:v>
                </c:pt>
                <c:pt idx="5">
                  <c:v>0.29506635665893499</c:v>
                </c:pt>
                <c:pt idx="6">
                  <c:v>0.37408494949340798</c:v>
                </c:pt>
                <c:pt idx="7">
                  <c:v>0.57513499259948697</c:v>
                </c:pt>
                <c:pt idx="8">
                  <c:v>0.70154476165771396</c:v>
                </c:pt>
                <c:pt idx="9">
                  <c:v>0.81752657890319802</c:v>
                </c:pt>
                <c:pt idx="10">
                  <c:v>1.0352337360382</c:v>
                </c:pt>
                <c:pt idx="11">
                  <c:v>1.23828029632568</c:v>
                </c:pt>
                <c:pt idx="12">
                  <c:v>1.4573280811309799</c:v>
                </c:pt>
                <c:pt idx="13">
                  <c:v>1.7053852081298799</c:v>
                </c:pt>
                <c:pt idx="14">
                  <c:v>1.9664435386657699</c:v>
                </c:pt>
                <c:pt idx="15">
                  <c:v>2.18849396705627</c:v>
                </c:pt>
                <c:pt idx="16">
                  <c:v>2.6235930919647199</c:v>
                </c:pt>
                <c:pt idx="17">
                  <c:v>2.8676476478576598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8-4118-BB7F-CA90CC8C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585712"/>
        <c:axId val="1465568656"/>
      </c:scatterChart>
      <c:valAx>
        <c:axId val="14655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68656"/>
        <c:crosses val="autoZero"/>
        <c:crossBetween val="midCat"/>
      </c:valAx>
      <c:valAx>
        <c:axId val="14655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5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47" Type="http://schemas.openxmlformats.org/officeDocument/2006/relationships/chart" Target="../charts/chart69.xml"/><Relationship Id="rId50" Type="http://schemas.openxmlformats.org/officeDocument/2006/relationships/chart" Target="../charts/chart72.xml"/><Relationship Id="rId55" Type="http://schemas.openxmlformats.org/officeDocument/2006/relationships/chart" Target="../charts/chart77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3" Type="http://schemas.openxmlformats.org/officeDocument/2006/relationships/chart" Target="../charts/chart75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52" Type="http://schemas.openxmlformats.org/officeDocument/2006/relationships/chart" Target="../charts/chart74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48" Type="http://schemas.openxmlformats.org/officeDocument/2006/relationships/chart" Target="../charts/chart70.xml"/><Relationship Id="rId8" Type="http://schemas.openxmlformats.org/officeDocument/2006/relationships/chart" Target="../charts/chart30.xml"/><Relationship Id="rId51" Type="http://schemas.openxmlformats.org/officeDocument/2006/relationships/chart" Target="../charts/chart73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Relationship Id="rId54" Type="http://schemas.openxmlformats.org/officeDocument/2006/relationships/chart" Target="../charts/chart76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49" Type="http://schemas.openxmlformats.org/officeDocument/2006/relationships/chart" Target="../charts/chart7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247650</xdr:colOff>
      <xdr:row>1</xdr:row>
      <xdr:rowOff>85725</xdr:rowOff>
    </xdr:from>
    <xdr:to>
      <xdr:col>23</xdr:col>
      <xdr:colOff>552450</xdr:colOff>
      <xdr:row>15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476250</xdr:colOff>
      <xdr:row>22</xdr:row>
      <xdr:rowOff>142875</xdr:rowOff>
    </xdr:from>
    <xdr:to>
      <xdr:col>24</xdr:col>
      <xdr:colOff>171450</xdr:colOff>
      <xdr:row>37</xdr:row>
      <xdr:rowOff>28575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180975</xdr:colOff>
      <xdr:row>45</xdr:row>
      <xdr:rowOff>171450</xdr:rowOff>
    </xdr:from>
    <xdr:to>
      <xdr:col>23</xdr:col>
      <xdr:colOff>485775</xdr:colOff>
      <xdr:row>60</xdr:row>
      <xdr:rowOff>57150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438150</xdr:colOff>
      <xdr:row>67</xdr:row>
      <xdr:rowOff>0</xdr:rowOff>
    </xdr:from>
    <xdr:to>
      <xdr:col>24</xdr:col>
      <xdr:colOff>133350</xdr:colOff>
      <xdr:row>81</xdr:row>
      <xdr:rowOff>76200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66675</xdr:colOff>
      <xdr:row>90</xdr:row>
      <xdr:rowOff>114300</xdr:rowOff>
    </xdr:from>
    <xdr:to>
      <xdr:col>24</xdr:col>
      <xdr:colOff>371475</xdr:colOff>
      <xdr:row>105</xdr:row>
      <xdr:rowOff>0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409575</xdr:colOff>
      <xdr:row>111</xdr:row>
      <xdr:rowOff>152400</xdr:rowOff>
    </xdr:from>
    <xdr:to>
      <xdr:col>24</xdr:col>
      <xdr:colOff>104775</xdr:colOff>
      <xdr:row>126</xdr:row>
      <xdr:rowOff>38100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57150</xdr:colOff>
      <xdr:row>133</xdr:row>
      <xdr:rowOff>0</xdr:rowOff>
    </xdr:from>
    <xdr:to>
      <xdr:col>24</xdr:col>
      <xdr:colOff>361950</xdr:colOff>
      <xdr:row>147</xdr:row>
      <xdr:rowOff>76200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66675</xdr:colOff>
      <xdr:row>159</xdr:row>
      <xdr:rowOff>66675</xdr:rowOff>
    </xdr:from>
    <xdr:to>
      <xdr:col>24</xdr:col>
      <xdr:colOff>371475</xdr:colOff>
      <xdr:row>173</xdr:row>
      <xdr:rowOff>142875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581025</xdr:colOff>
      <xdr:row>183</xdr:row>
      <xdr:rowOff>152400</xdr:rowOff>
    </xdr:from>
    <xdr:to>
      <xdr:col>24</xdr:col>
      <xdr:colOff>276225</xdr:colOff>
      <xdr:row>198</xdr:row>
      <xdr:rowOff>38100</xdr:rowOff>
    </xdr:to>
    <xdr:graphicFrame macro="">
      <xdr:nvGraphicFramePr>
        <xdr:cNvPr id="22" name="Diagra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400050</xdr:colOff>
      <xdr:row>201</xdr:row>
      <xdr:rowOff>152400</xdr:rowOff>
    </xdr:from>
    <xdr:to>
      <xdr:col>25</xdr:col>
      <xdr:colOff>95250</xdr:colOff>
      <xdr:row>216</xdr:row>
      <xdr:rowOff>38100</xdr:rowOff>
    </xdr:to>
    <xdr:graphicFrame macro="">
      <xdr:nvGraphicFramePr>
        <xdr:cNvPr id="23" name="Diagra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17</xdr:col>
      <xdr:colOff>57150</xdr:colOff>
      <xdr:row>222</xdr:row>
      <xdr:rowOff>142875</xdr:rowOff>
    </xdr:from>
    <xdr:to>
      <xdr:col>24</xdr:col>
      <xdr:colOff>361950</xdr:colOff>
      <xdr:row>237</xdr:row>
      <xdr:rowOff>28575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45</xdr:row>
      <xdr:rowOff>123825</xdr:rowOff>
    </xdr:from>
    <xdr:to>
      <xdr:col>21</xdr:col>
      <xdr:colOff>600075</xdr:colOff>
      <xdr:row>60</xdr:row>
      <xdr:rowOff>9525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64</xdr:row>
      <xdr:rowOff>104775</xdr:rowOff>
    </xdr:from>
    <xdr:to>
      <xdr:col>23</xdr:col>
      <xdr:colOff>409575</xdr:colOff>
      <xdr:row>78</xdr:row>
      <xdr:rowOff>180975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352425</xdr:colOff>
      <xdr:row>90</xdr:row>
      <xdr:rowOff>123825</xdr:rowOff>
    </xdr:from>
    <xdr:to>
      <xdr:col>23</xdr:col>
      <xdr:colOff>47625</xdr:colOff>
      <xdr:row>105</xdr:row>
      <xdr:rowOff>9525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352425</xdr:colOff>
      <xdr:row>111</xdr:row>
      <xdr:rowOff>123825</xdr:rowOff>
    </xdr:from>
    <xdr:to>
      <xdr:col>23</xdr:col>
      <xdr:colOff>47625</xdr:colOff>
      <xdr:row>126</xdr:row>
      <xdr:rowOff>9525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352425</xdr:colOff>
      <xdr:row>132</xdr:row>
      <xdr:rowOff>123825</xdr:rowOff>
    </xdr:from>
    <xdr:to>
      <xdr:col>23</xdr:col>
      <xdr:colOff>47625</xdr:colOff>
      <xdr:row>147</xdr:row>
      <xdr:rowOff>9525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104775</xdr:colOff>
      <xdr:row>159</xdr:row>
      <xdr:rowOff>123825</xdr:rowOff>
    </xdr:from>
    <xdr:to>
      <xdr:col>25</xdr:col>
      <xdr:colOff>409575</xdr:colOff>
      <xdr:row>174</xdr:row>
      <xdr:rowOff>9525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171450</xdr:colOff>
      <xdr:row>183</xdr:row>
      <xdr:rowOff>9525</xdr:rowOff>
    </xdr:from>
    <xdr:to>
      <xdr:col>25</xdr:col>
      <xdr:colOff>476250</xdr:colOff>
      <xdr:row>197</xdr:row>
      <xdr:rowOff>85725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600075</xdr:colOff>
      <xdr:row>202</xdr:row>
      <xdr:rowOff>57150</xdr:rowOff>
    </xdr:from>
    <xdr:to>
      <xdr:col>25</xdr:col>
      <xdr:colOff>295275</xdr:colOff>
      <xdr:row>216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352425</xdr:colOff>
      <xdr:row>222</xdr:row>
      <xdr:rowOff>123825</xdr:rowOff>
    </xdr:from>
    <xdr:to>
      <xdr:col>23</xdr:col>
      <xdr:colOff>47625</xdr:colOff>
      <xdr:row>237</xdr:row>
      <xdr:rowOff>9525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180975</xdr:colOff>
      <xdr:row>45</xdr:row>
      <xdr:rowOff>171450</xdr:rowOff>
    </xdr:from>
    <xdr:to>
      <xdr:col>30</xdr:col>
      <xdr:colOff>485775</xdr:colOff>
      <xdr:row>60</xdr:row>
      <xdr:rowOff>57150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438150</xdr:colOff>
      <xdr:row>67</xdr:row>
      <xdr:rowOff>0</xdr:rowOff>
    </xdr:from>
    <xdr:to>
      <xdr:col>31</xdr:col>
      <xdr:colOff>133350</xdr:colOff>
      <xdr:row>81</xdr:row>
      <xdr:rowOff>76200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66675</xdr:colOff>
      <xdr:row>90</xdr:row>
      <xdr:rowOff>114300</xdr:rowOff>
    </xdr:from>
    <xdr:to>
      <xdr:col>31</xdr:col>
      <xdr:colOff>371475</xdr:colOff>
      <xdr:row>105</xdr:row>
      <xdr:rowOff>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409575</xdr:colOff>
      <xdr:row>111</xdr:row>
      <xdr:rowOff>152400</xdr:rowOff>
    </xdr:from>
    <xdr:to>
      <xdr:col>31</xdr:col>
      <xdr:colOff>104775</xdr:colOff>
      <xdr:row>126</xdr:row>
      <xdr:rowOff>38100</xdr:rowOff>
    </xdr:to>
    <xdr:graphicFrame macro="">
      <xdr:nvGraphicFramePr>
        <xdr:cNvPr id="18" name="Diagra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57150</xdr:colOff>
      <xdr:row>133</xdr:row>
      <xdr:rowOff>0</xdr:rowOff>
    </xdr:from>
    <xdr:to>
      <xdr:col>31</xdr:col>
      <xdr:colOff>361950</xdr:colOff>
      <xdr:row>147</xdr:row>
      <xdr:rowOff>76200</xdr:rowOff>
    </xdr:to>
    <xdr:graphicFrame macro="">
      <xdr:nvGraphicFramePr>
        <xdr:cNvPr id="19" name="Diagra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66675</xdr:colOff>
      <xdr:row>159</xdr:row>
      <xdr:rowOff>66675</xdr:rowOff>
    </xdr:from>
    <xdr:to>
      <xdr:col>31</xdr:col>
      <xdr:colOff>371475</xdr:colOff>
      <xdr:row>173</xdr:row>
      <xdr:rowOff>142875</xdr:rowOff>
    </xdr:to>
    <xdr:graphicFrame macro="">
      <xdr:nvGraphicFramePr>
        <xdr:cNvPr id="20" name="Diagra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581025</xdr:colOff>
      <xdr:row>183</xdr:row>
      <xdr:rowOff>152400</xdr:rowOff>
    </xdr:from>
    <xdr:to>
      <xdr:col>31</xdr:col>
      <xdr:colOff>276225</xdr:colOff>
      <xdr:row>198</xdr:row>
      <xdr:rowOff>38100</xdr:rowOff>
    </xdr:to>
    <xdr:graphicFrame macro="">
      <xdr:nvGraphicFramePr>
        <xdr:cNvPr id="21" name="Diagra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400050</xdr:colOff>
      <xdr:row>201</xdr:row>
      <xdr:rowOff>152400</xdr:rowOff>
    </xdr:from>
    <xdr:to>
      <xdr:col>32</xdr:col>
      <xdr:colOff>95250</xdr:colOff>
      <xdr:row>216</xdr:row>
      <xdr:rowOff>38100</xdr:rowOff>
    </xdr:to>
    <xdr:graphicFrame macro="">
      <xdr:nvGraphicFramePr>
        <xdr:cNvPr id="22" name="Diagra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57150</xdr:colOff>
      <xdr:row>222</xdr:row>
      <xdr:rowOff>142875</xdr:rowOff>
    </xdr:from>
    <xdr:to>
      <xdr:col>31</xdr:col>
      <xdr:colOff>361950</xdr:colOff>
      <xdr:row>237</xdr:row>
      <xdr:rowOff>28575</xdr:rowOff>
    </xdr:to>
    <xdr:graphicFrame macro="">
      <xdr:nvGraphicFramePr>
        <xdr:cNvPr id="23" name="Diagra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204787</xdr:colOff>
      <xdr:row>1</xdr:row>
      <xdr:rowOff>76200</xdr:rowOff>
    </xdr:from>
    <xdr:to>
      <xdr:col>20</xdr:col>
      <xdr:colOff>509587</xdr:colOff>
      <xdr:row>14</xdr:row>
      <xdr:rowOff>152400</xdr:rowOff>
    </xdr:to>
    <xdr:graphicFrame macro="">
      <xdr:nvGraphicFramePr>
        <xdr:cNvPr id="27" name="Diagra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300037</xdr:colOff>
      <xdr:row>2</xdr:row>
      <xdr:rowOff>0</xdr:rowOff>
    </xdr:from>
    <xdr:to>
      <xdr:col>28</xdr:col>
      <xdr:colOff>604837</xdr:colOff>
      <xdr:row>15</xdr:row>
      <xdr:rowOff>114300</xdr:rowOff>
    </xdr:to>
    <xdr:graphicFrame macro="">
      <xdr:nvGraphicFramePr>
        <xdr:cNvPr id="28" name="Diagra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357187</xdr:colOff>
      <xdr:row>2</xdr:row>
      <xdr:rowOff>0</xdr:rowOff>
    </xdr:from>
    <xdr:to>
      <xdr:col>37</xdr:col>
      <xdr:colOff>52387</xdr:colOff>
      <xdr:row>15</xdr:row>
      <xdr:rowOff>85725</xdr:rowOff>
    </xdr:to>
    <xdr:graphicFrame macro="">
      <xdr:nvGraphicFramePr>
        <xdr:cNvPr id="29" name="Diagra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109537</xdr:colOff>
      <xdr:row>1</xdr:row>
      <xdr:rowOff>171450</xdr:rowOff>
    </xdr:from>
    <xdr:to>
      <xdr:col>44</xdr:col>
      <xdr:colOff>414337</xdr:colOff>
      <xdr:row>15</xdr:row>
      <xdr:rowOff>57150</xdr:rowOff>
    </xdr:to>
    <xdr:graphicFrame macro="">
      <xdr:nvGraphicFramePr>
        <xdr:cNvPr id="30" name="Diagra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589360</xdr:colOff>
      <xdr:row>1</xdr:row>
      <xdr:rowOff>176212</xdr:rowOff>
    </xdr:from>
    <xdr:to>
      <xdr:col>52</xdr:col>
      <xdr:colOff>303610</xdr:colOff>
      <xdr:row>15</xdr:row>
      <xdr:rowOff>61912</xdr:rowOff>
    </xdr:to>
    <xdr:graphicFrame macro="">
      <xdr:nvGraphicFramePr>
        <xdr:cNvPr id="31" name="Diagra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42862</xdr:colOff>
      <xdr:row>1</xdr:row>
      <xdr:rowOff>161925</xdr:rowOff>
    </xdr:from>
    <xdr:to>
      <xdr:col>60</xdr:col>
      <xdr:colOff>347662</xdr:colOff>
      <xdr:row>15</xdr:row>
      <xdr:rowOff>47625</xdr:rowOff>
    </xdr:to>
    <xdr:graphicFrame macro="">
      <xdr:nvGraphicFramePr>
        <xdr:cNvPr id="32" name="Diagra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600074</xdr:colOff>
      <xdr:row>1</xdr:row>
      <xdr:rowOff>152400</xdr:rowOff>
    </xdr:from>
    <xdr:to>
      <xdr:col>68</xdr:col>
      <xdr:colOff>295274</xdr:colOff>
      <xdr:row>15</xdr:row>
      <xdr:rowOff>38100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42333</xdr:colOff>
      <xdr:row>2</xdr:row>
      <xdr:rowOff>0</xdr:rowOff>
    </xdr:from>
    <xdr:to>
      <xdr:col>76</xdr:col>
      <xdr:colOff>322791</xdr:colOff>
      <xdr:row>15</xdr:row>
      <xdr:rowOff>96308</xdr:rowOff>
    </xdr:to>
    <xdr:graphicFrame macro="">
      <xdr:nvGraphicFramePr>
        <xdr:cNvPr id="35" name="Diagra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76</xdr:col>
      <xdr:colOff>595312</xdr:colOff>
      <xdr:row>2</xdr:row>
      <xdr:rowOff>0</xdr:rowOff>
    </xdr:from>
    <xdr:to>
      <xdr:col>84</xdr:col>
      <xdr:colOff>341312</xdr:colOff>
      <xdr:row>15</xdr:row>
      <xdr:rowOff>85725</xdr:rowOff>
    </xdr:to>
    <xdr:graphicFrame macro="">
      <xdr:nvGraphicFramePr>
        <xdr:cNvPr id="36" name="Diagra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468312</xdr:colOff>
      <xdr:row>23</xdr:row>
      <xdr:rowOff>147109</xdr:rowOff>
    </xdr:from>
    <xdr:to>
      <xdr:col>21</xdr:col>
      <xdr:colOff>214312</xdr:colOff>
      <xdr:row>38</xdr:row>
      <xdr:rowOff>32809</xdr:rowOff>
    </xdr:to>
    <xdr:graphicFrame macro="">
      <xdr:nvGraphicFramePr>
        <xdr:cNvPr id="37" name="Diagra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85</xdr:col>
      <xdr:colOff>5291</xdr:colOff>
      <xdr:row>1</xdr:row>
      <xdr:rowOff>116416</xdr:rowOff>
    </xdr:from>
    <xdr:to>
      <xdr:col>92</xdr:col>
      <xdr:colOff>284690</xdr:colOff>
      <xdr:row>15</xdr:row>
      <xdr:rowOff>2116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33337</xdr:colOff>
      <xdr:row>67</xdr:row>
      <xdr:rowOff>0</xdr:rowOff>
    </xdr:from>
    <xdr:to>
      <xdr:col>39</xdr:col>
      <xdr:colOff>338137</xdr:colOff>
      <xdr:row>81</xdr:row>
      <xdr:rowOff>76200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309562</xdr:colOff>
      <xdr:row>63</xdr:row>
      <xdr:rowOff>123825</xdr:rowOff>
    </xdr:from>
    <xdr:to>
      <xdr:col>24</xdr:col>
      <xdr:colOff>4762</xdr:colOff>
      <xdr:row>77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80962</xdr:colOff>
      <xdr:row>45</xdr:row>
      <xdr:rowOff>171450</xdr:rowOff>
    </xdr:from>
    <xdr:to>
      <xdr:col>38</xdr:col>
      <xdr:colOff>385762</xdr:colOff>
      <xdr:row>60</xdr:row>
      <xdr:rowOff>57150</xdr:rowOff>
    </xdr:to>
    <xdr:graphicFrame macro="">
      <xdr:nvGraphicFramePr>
        <xdr:cNvPr id="24" name="Diagra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604837</xdr:colOff>
      <xdr:row>45</xdr:row>
      <xdr:rowOff>161925</xdr:rowOff>
    </xdr:from>
    <xdr:to>
      <xdr:col>46</xdr:col>
      <xdr:colOff>300037</xdr:colOff>
      <xdr:row>60</xdr:row>
      <xdr:rowOff>47625</xdr:rowOff>
    </xdr:to>
    <xdr:graphicFrame macro="">
      <xdr:nvGraphicFramePr>
        <xdr:cNvPr id="25" name="Diagra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109538</xdr:colOff>
      <xdr:row>243</xdr:row>
      <xdr:rowOff>171450</xdr:rowOff>
    </xdr:from>
    <xdr:to>
      <xdr:col>8</xdr:col>
      <xdr:colOff>1352551</xdr:colOff>
      <xdr:row>257</xdr:row>
      <xdr:rowOff>57150</xdr:rowOff>
    </xdr:to>
    <xdr:graphicFrame macro="">
      <xdr:nvGraphicFramePr>
        <xdr:cNvPr id="39" name="Diagra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604837</xdr:colOff>
      <xdr:row>66</xdr:row>
      <xdr:rowOff>57150</xdr:rowOff>
    </xdr:from>
    <xdr:to>
      <xdr:col>21</xdr:col>
      <xdr:colOff>300037</xdr:colOff>
      <xdr:row>80</xdr:row>
      <xdr:rowOff>133350</xdr:rowOff>
    </xdr:to>
    <xdr:graphicFrame macro="">
      <xdr:nvGraphicFramePr>
        <xdr:cNvPr id="42" name="Diagra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54</xdr:col>
      <xdr:colOff>385762</xdr:colOff>
      <xdr:row>48</xdr:row>
      <xdr:rowOff>142875</xdr:rowOff>
    </xdr:from>
    <xdr:to>
      <xdr:col>62</xdr:col>
      <xdr:colOff>80962</xdr:colOff>
      <xdr:row>63</xdr:row>
      <xdr:rowOff>28575</xdr:rowOff>
    </xdr:to>
    <xdr:graphicFrame macro="">
      <xdr:nvGraphicFramePr>
        <xdr:cNvPr id="47" name="Diagram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385762</xdr:colOff>
      <xdr:row>1</xdr:row>
      <xdr:rowOff>104775</xdr:rowOff>
    </xdr:from>
    <xdr:to>
      <xdr:col>20</xdr:col>
      <xdr:colOff>80962</xdr:colOff>
      <xdr:row>15</xdr:row>
      <xdr:rowOff>180975</xdr:rowOff>
    </xdr:to>
    <xdr:graphicFrame macro="">
      <xdr:nvGraphicFramePr>
        <xdr:cNvPr id="26" name="Diagra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509587</xdr:colOff>
      <xdr:row>127</xdr:row>
      <xdr:rowOff>161925</xdr:rowOff>
    </xdr:from>
    <xdr:to>
      <xdr:col>20</xdr:col>
      <xdr:colOff>204787</xdr:colOff>
      <xdr:row>141</xdr:row>
      <xdr:rowOff>47625</xdr:rowOff>
    </xdr:to>
    <xdr:graphicFrame macro="">
      <xdr:nvGraphicFramePr>
        <xdr:cNvPr id="44" name="Diagra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585787</xdr:colOff>
      <xdr:row>191</xdr:row>
      <xdr:rowOff>0</xdr:rowOff>
    </xdr:from>
    <xdr:to>
      <xdr:col>25</xdr:col>
      <xdr:colOff>280987</xdr:colOff>
      <xdr:row>205</xdr:row>
      <xdr:rowOff>57150</xdr:rowOff>
    </xdr:to>
    <xdr:graphicFrame macro="">
      <xdr:nvGraphicFramePr>
        <xdr:cNvPr id="48" name="Diagram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528637</xdr:colOff>
      <xdr:row>217</xdr:row>
      <xdr:rowOff>57150</xdr:rowOff>
    </xdr:from>
    <xdr:to>
      <xdr:col>20</xdr:col>
      <xdr:colOff>223837</xdr:colOff>
      <xdr:row>231</xdr:row>
      <xdr:rowOff>133350</xdr:rowOff>
    </xdr:to>
    <xdr:graphicFrame macro="">
      <xdr:nvGraphicFramePr>
        <xdr:cNvPr id="49" name="Diagram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152400</xdr:colOff>
      <xdr:row>108</xdr:row>
      <xdr:rowOff>47625</xdr:rowOff>
    </xdr:from>
    <xdr:to>
      <xdr:col>27</xdr:col>
      <xdr:colOff>457200</xdr:colOff>
      <xdr:row>122</xdr:row>
      <xdr:rowOff>123825</xdr:rowOff>
    </xdr:to>
    <xdr:graphicFrame macro="">
      <xdr:nvGraphicFramePr>
        <xdr:cNvPr id="43" name="Diagra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19</xdr:col>
      <xdr:colOff>457200</xdr:colOff>
      <xdr:row>147</xdr:row>
      <xdr:rowOff>161925</xdr:rowOff>
    </xdr:from>
    <xdr:to>
      <xdr:col>27</xdr:col>
      <xdr:colOff>152400</xdr:colOff>
      <xdr:row>161</xdr:row>
      <xdr:rowOff>47625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19</xdr:col>
      <xdr:colOff>552450</xdr:colOff>
      <xdr:row>168</xdr:row>
      <xdr:rowOff>47625</xdr:rowOff>
    </xdr:from>
    <xdr:to>
      <xdr:col>27</xdr:col>
      <xdr:colOff>247650</xdr:colOff>
      <xdr:row>182</xdr:row>
      <xdr:rowOff>47625</xdr:rowOff>
    </xdr:to>
    <xdr:graphicFrame macro="">
      <xdr:nvGraphicFramePr>
        <xdr:cNvPr id="51" name="Diagram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352425</xdr:colOff>
      <xdr:row>108</xdr:row>
      <xdr:rowOff>57150</xdr:rowOff>
    </xdr:from>
    <xdr:to>
      <xdr:col>25</xdr:col>
      <xdr:colOff>47625</xdr:colOff>
      <xdr:row>121</xdr:row>
      <xdr:rowOff>133350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361950</xdr:colOff>
      <xdr:row>147</xdr:row>
      <xdr:rowOff>133350</xdr:rowOff>
    </xdr:from>
    <xdr:to>
      <xdr:col>24</xdr:col>
      <xdr:colOff>57150</xdr:colOff>
      <xdr:row>161</xdr:row>
      <xdr:rowOff>161925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276225</xdr:colOff>
      <xdr:row>173</xdr:row>
      <xdr:rowOff>104775</xdr:rowOff>
    </xdr:from>
    <xdr:to>
      <xdr:col>24</xdr:col>
      <xdr:colOff>581025</xdr:colOff>
      <xdr:row>186</xdr:row>
      <xdr:rowOff>180975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266701</xdr:colOff>
      <xdr:row>358</xdr:row>
      <xdr:rowOff>152399</xdr:rowOff>
    </xdr:from>
    <xdr:to>
      <xdr:col>10</xdr:col>
      <xdr:colOff>323850</xdr:colOff>
      <xdr:row>372</xdr:row>
      <xdr:rowOff>180974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323850</xdr:colOff>
      <xdr:row>43</xdr:row>
      <xdr:rowOff>95250</xdr:rowOff>
    </xdr:from>
    <xdr:to>
      <xdr:col>20</xdr:col>
      <xdr:colOff>19050</xdr:colOff>
      <xdr:row>57</xdr:row>
      <xdr:rowOff>171450</xdr:rowOff>
    </xdr:to>
    <xdr:graphicFrame macro="">
      <xdr:nvGraphicFramePr>
        <xdr:cNvPr id="52" name="Diagram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409575</xdr:colOff>
      <xdr:row>3</xdr:row>
      <xdr:rowOff>85725</xdr:rowOff>
    </xdr:from>
    <xdr:to>
      <xdr:col>20</xdr:col>
      <xdr:colOff>104775</xdr:colOff>
      <xdr:row>17</xdr:row>
      <xdr:rowOff>161925</xdr:rowOff>
    </xdr:to>
    <xdr:graphicFrame macro="">
      <xdr:nvGraphicFramePr>
        <xdr:cNvPr id="57" name="Diagram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95250</xdr:colOff>
      <xdr:row>263</xdr:row>
      <xdr:rowOff>161925</xdr:rowOff>
    </xdr:from>
    <xdr:to>
      <xdr:col>18</xdr:col>
      <xdr:colOff>400050</xdr:colOff>
      <xdr:row>278</xdr:row>
      <xdr:rowOff>47625</xdr:rowOff>
    </xdr:to>
    <xdr:graphicFrame macro="">
      <xdr:nvGraphicFramePr>
        <xdr:cNvPr id="58" name="Diagram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123825</xdr:colOff>
      <xdr:row>18</xdr:row>
      <xdr:rowOff>19050</xdr:rowOff>
    </xdr:from>
    <xdr:to>
      <xdr:col>19</xdr:col>
      <xdr:colOff>428625</xdr:colOff>
      <xdr:row>32</xdr:row>
      <xdr:rowOff>95250</xdr:rowOff>
    </xdr:to>
    <xdr:graphicFrame macro="">
      <xdr:nvGraphicFramePr>
        <xdr:cNvPr id="59" name="Diagram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44</xdr:col>
      <xdr:colOff>123825</xdr:colOff>
      <xdr:row>48</xdr:row>
      <xdr:rowOff>123825</xdr:rowOff>
    </xdr:from>
    <xdr:to>
      <xdr:col>51</xdr:col>
      <xdr:colOff>428625</xdr:colOff>
      <xdr:row>63</xdr:row>
      <xdr:rowOff>9525</xdr:rowOff>
    </xdr:to>
    <xdr:graphicFrame macro="">
      <xdr:nvGraphicFramePr>
        <xdr:cNvPr id="60" name="Diagram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304800</xdr:colOff>
      <xdr:row>108</xdr:row>
      <xdr:rowOff>142875</xdr:rowOff>
    </xdr:from>
    <xdr:to>
      <xdr:col>20</xdr:col>
      <xdr:colOff>0</xdr:colOff>
      <xdr:row>123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57150</xdr:colOff>
      <xdr:row>148</xdr:row>
      <xdr:rowOff>57150</xdr:rowOff>
    </xdr:from>
    <xdr:to>
      <xdr:col>19</xdr:col>
      <xdr:colOff>361950</xdr:colOff>
      <xdr:row>162</xdr:row>
      <xdr:rowOff>133350</xdr:rowOff>
    </xdr:to>
    <xdr:graphicFrame macro="">
      <xdr:nvGraphicFramePr>
        <xdr:cNvPr id="41" name="Diagra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66675</xdr:colOff>
      <xdr:row>171</xdr:row>
      <xdr:rowOff>57150</xdr:rowOff>
    </xdr:from>
    <xdr:to>
      <xdr:col>19</xdr:col>
      <xdr:colOff>371475</xdr:colOff>
      <xdr:row>185</xdr:row>
      <xdr:rowOff>133350</xdr:rowOff>
    </xdr:to>
    <xdr:graphicFrame macro="">
      <xdr:nvGraphicFramePr>
        <xdr:cNvPr id="45" name="Diagra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</xdr:colOff>
      <xdr:row>2</xdr:row>
      <xdr:rowOff>96370</xdr:rowOff>
    </xdr:from>
    <xdr:to>
      <xdr:col>19</xdr:col>
      <xdr:colOff>386603</xdr:colOff>
      <xdr:row>16</xdr:row>
      <xdr:rowOff>172570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45</xdr:row>
      <xdr:rowOff>40341</xdr:rowOff>
    </xdr:from>
    <xdr:to>
      <xdr:col>18</xdr:col>
      <xdr:colOff>431426</xdr:colOff>
      <xdr:row>59</xdr:row>
      <xdr:rowOff>116541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128868</xdr:colOff>
      <xdr:row>65</xdr:row>
      <xdr:rowOff>186017</xdr:rowOff>
    </xdr:from>
    <xdr:to>
      <xdr:col>18</xdr:col>
      <xdr:colOff>465044</xdr:colOff>
      <xdr:row>80</xdr:row>
      <xdr:rowOff>71717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487455</xdr:colOff>
      <xdr:row>131</xdr:row>
      <xdr:rowOff>62753</xdr:rowOff>
    </xdr:from>
    <xdr:to>
      <xdr:col>19</xdr:col>
      <xdr:colOff>218514</xdr:colOff>
      <xdr:row>145</xdr:row>
      <xdr:rowOff>138953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16808</xdr:colOff>
      <xdr:row>106</xdr:row>
      <xdr:rowOff>152400</xdr:rowOff>
    </xdr:from>
    <xdr:to>
      <xdr:col>18</xdr:col>
      <xdr:colOff>352984</xdr:colOff>
      <xdr:row>121</xdr:row>
      <xdr:rowOff>38100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184897</xdr:colOff>
      <xdr:row>149</xdr:row>
      <xdr:rowOff>107576</xdr:rowOff>
    </xdr:from>
    <xdr:to>
      <xdr:col>18</xdr:col>
      <xdr:colOff>521073</xdr:colOff>
      <xdr:row>163</xdr:row>
      <xdr:rowOff>183776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173691</xdr:colOff>
      <xdr:row>171</xdr:row>
      <xdr:rowOff>40341</xdr:rowOff>
    </xdr:from>
    <xdr:to>
      <xdr:col>18</xdr:col>
      <xdr:colOff>509867</xdr:colOff>
      <xdr:row>185</xdr:row>
      <xdr:rowOff>116541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140073</xdr:colOff>
      <xdr:row>107</xdr:row>
      <xdr:rowOff>40341</xdr:rowOff>
    </xdr:from>
    <xdr:to>
      <xdr:col>26</xdr:col>
      <xdr:colOff>476249</xdr:colOff>
      <xdr:row>121</xdr:row>
      <xdr:rowOff>116541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599514</xdr:colOff>
      <xdr:row>130</xdr:row>
      <xdr:rowOff>96371</xdr:rowOff>
    </xdr:from>
    <xdr:to>
      <xdr:col>27</xdr:col>
      <xdr:colOff>330572</xdr:colOff>
      <xdr:row>144</xdr:row>
      <xdr:rowOff>172571</xdr:rowOff>
    </xdr:to>
    <xdr:graphicFrame macro="">
      <xdr:nvGraphicFramePr>
        <xdr:cNvPr id="15" name="Diagra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207309</xdr:colOff>
      <xdr:row>149</xdr:row>
      <xdr:rowOff>107577</xdr:rowOff>
    </xdr:from>
    <xdr:to>
      <xdr:col>26</xdr:col>
      <xdr:colOff>543485</xdr:colOff>
      <xdr:row>163</xdr:row>
      <xdr:rowOff>183777</xdr:rowOff>
    </xdr:to>
    <xdr:graphicFrame macro="">
      <xdr:nvGraphicFramePr>
        <xdr:cNvPr id="16" name="Diagra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173691</xdr:colOff>
      <xdr:row>171</xdr:row>
      <xdr:rowOff>29135</xdr:rowOff>
    </xdr:from>
    <xdr:to>
      <xdr:col>26</xdr:col>
      <xdr:colOff>509867</xdr:colOff>
      <xdr:row>185</xdr:row>
      <xdr:rowOff>105335</xdr:rowOff>
    </xdr:to>
    <xdr:graphicFrame macro="">
      <xdr:nvGraphicFramePr>
        <xdr:cNvPr id="17" name="Diagra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263338</xdr:colOff>
      <xdr:row>190</xdr:row>
      <xdr:rowOff>163605</xdr:rowOff>
    </xdr:from>
    <xdr:to>
      <xdr:col>26</xdr:col>
      <xdr:colOff>599514</xdr:colOff>
      <xdr:row>205</xdr:row>
      <xdr:rowOff>49305</xdr:rowOff>
    </xdr:to>
    <xdr:graphicFrame macro="">
      <xdr:nvGraphicFramePr>
        <xdr:cNvPr id="18" name="Diagra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16809</xdr:colOff>
      <xdr:row>214</xdr:row>
      <xdr:rowOff>174811</xdr:rowOff>
    </xdr:from>
    <xdr:to>
      <xdr:col>26</xdr:col>
      <xdr:colOff>352985</xdr:colOff>
      <xdr:row>229</xdr:row>
      <xdr:rowOff>60511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66675</xdr:rowOff>
    </xdr:from>
    <xdr:to>
      <xdr:col>12</xdr:col>
      <xdr:colOff>476250</xdr:colOff>
      <xdr:row>15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85725</xdr:rowOff>
    </xdr:from>
    <xdr:to>
      <xdr:col>21</xdr:col>
      <xdr:colOff>47625</xdr:colOff>
      <xdr:row>15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19</xdr:row>
      <xdr:rowOff>114300</xdr:rowOff>
    </xdr:from>
    <xdr:to>
      <xdr:col>21</xdr:col>
      <xdr:colOff>219075</xdr:colOff>
      <xdr:row>34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476250</xdr:colOff>
      <xdr:row>42</xdr:row>
      <xdr:rowOff>9525</xdr:rowOff>
    </xdr:from>
    <xdr:to>
      <xdr:col>13</xdr:col>
      <xdr:colOff>171450</xdr:colOff>
      <xdr:row>56</xdr:row>
      <xdr:rowOff>85725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19</xdr:row>
      <xdr:rowOff>114300</xdr:rowOff>
    </xdr:from>
    <xdr:to>
      <xdr:col>13</xdr:col>
      <xdr:colOff>19050</xdr:colOff>
      <xdr:row>34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41</xdr:row>
      <xdr:rowOff>180975</xdr:rowOff>
    </xdr:from>
    <xdr:to>
      <xdr:col>21</xdr:col>
      <xdr:colOff>457200</xdr:colOff>
      <xdr:row>56</xdr:row>
      <xdr:rowOff>66675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opLeftCell="A229" workbookViewId="0">
      <selection activeCell="A3" sqref="A3:A22"/>
    </sheetView>
  </sheetViews>
  <sheetFormatPr defaultRowHeight="15" x14ac:dyDescent="0.25"/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26" x14ac:dyDescent="0.25">
      <c r="A2" t="s">
        <v>64</v>
      </c>
      <c r="B2" t="s">
        <v>65</v>
      </c>
      <c r="C2" t="s">
        <v>66</v>
      </c>
      <c r="D2" t="s">
        <v>67</v>
      </c>
      <c r="E2" t="s">
        <v>68</v>
      </c>
    </row>
    <row r="3" spans="1:26" x14ac:dyDescent="0.25">
      <c r="A3">
        <v>1</v>
      </c>
      <c r="B3">
        <v>1</v>
      </c>
      <c r="C3">
        <v>0</v>
      </c>
      <c r="D3">
        <v>0</v>
      </c>
      <c r="E3" s="2">
        <v>0</v>
      </c>
    </row>
    <row r="4" spans="1:26" x14ac:dyDescent="0.25">
      <c r="A4">
        <v>2</v>
      </c>
      <c r="B4">
        <v>2</v>
      </c>
      <c r="C4">
        <v>2</v>
      </c>
      <c r="D4">
        <v>4</v>
      </c>
      <c r="E4" s="2">
        <v>0</v>
      </c>
      <c r="Q4" s="1"/>
      <c r="U4" s="1"/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s="2">
        <v>1.00064277648925E-3</v>
      </c>
      <c r="Q5" s="1"/>
      <c r="U5" s="1"/>
    </row>
    <row r="6" spans="1:26" x14ac:dyDescent="0.25">
      <c r="A6">
        <v>4</v>
      </c>
      <c r="B6">
        <v>4</v>
      </c>
      <c r="C6">
        <v>15</v>
      </c>
      <c r="D6">
        <v>27</v>
      </c>
      <c r="E6" s="2">
        <v>9.99212265014648E-4</v>
      </c>
      <c r="Q6" s="1"/>
      <c r="U6" s="1"/>
    </row>
    <row r="7" spans="1:26" x14ac:dyDescent="0.25">
      <c r="A7">
        <v>5</v>
      </c>
      <c r="B7">
        <v>5</v>
      </c>
      <c r="C7">
        <v>31</v>
      </c>
      <c r="D7">
        <v>51</v>
      </c>
      <c r="E7" s="2">
        <v>2.0017623901367101E-3</v>
      </c>
      <c r="Q7" s="1"/>
      <c r="U7" s="1"/>
    </row>
    <row r="8" spans="1:26" x14ac:dyDescent="0.25">
      <c r="A8">
        <v>6</v>
      </c>
      <c r="B8">
        <v>6</v>
      </c>
      <c r="C8">
        <v>56</v>
      </c>
      <c r="D8">
        <v>86</v>
      </c>
      <c r="E8" s="2">
        <v>4.0004253387451102E-3</v>
      </c>
      <c r="Q8" s="1"/>
      <c r="U8" s="1"/>
    </row>
    <row r="9" spans="1:26" x14ac:dyDescent="0.25">
      <c r="A9">
        <v>7</v>
      </c>
      <c r="B9">
        <v>7</v>
      </c>
      <c r="C9">
        <v>92</v>
      </c>
      <c r="D9">
        <v>134</v>
      </c>
      <c r="E9" s="2">
        <v>5.0013065338134696E-3</v>
      </c>
      <c r="Q9" s="1"/>
      <c r="U9" s="1"/>
    </row>
    <row r="10" spans="1:26" x14ac:dyDescent="0.25">
      <c r="A10">
        <v>8</v>
      </c>
      <c r="B10">
        <v>8</v>
      </c>
      <c r="C10">
        <v>141</v>
      </c>
      <c r="D10">
        <v>197</v>
      </c>
      <c r="E10" s="2">
        <v>1.00018978118896E-2</v>
      </c>
      <c r="Q10" s="1"/>
      <c r="U10" s="1"/>
    </row>
    <row r="11" spans="1:26" x14ac:dyDescent="0.25">
      <c r="A11">
        <v>9</v>
      </c>
      <c r="B11">
        <v>9</v>
      </c>
      <c r="C11">
        <v>205</v>
      </c>
      <c r="D11">
        <v>277</v>
      </c>
      <c r="E11" s="2">
        <v>1.1002779006957999E-2</v>
      </c>
      <c r="Q11" s="1"/>
      <c r="U11" s="1"/>
    </row>
    <row r="12" spans="1:26" x14ac:dyDescent="0.25">
      <c r="A12">
        <v>10</v>
      </c>
      <c r="B12">
        <v>10</v>
      </c>
      <c r="C12">
        <v>286</v>
      </c>
      <c r="D12">
        <v>376</v>
      </c>
      <c r="E12" s="2">
        <v>1.60038471221923E-2</v>
      </c>
      <c r="Q12" s="1"/>
      <c r="U12" s="1"/>
    </row>
    <row r="13" spans="1:26" x14ac:dyDescent="0.25">
      <c r="A13">
        <v>11</v>
      </c>
      <c r="B13">
        <v>11</v>
      </c>
      <c r="C13">
        <v>386</v>
      </c>
      <c r="D13">
        <v>496</v>
      </c>
      <c r="E13" s="2">
        <v>2.50055789947509E-2</v>
      </c>
      <c r="Q13" s="1"/>
      <c r="U13" s="1"/>
    </row>
    <row r="14" spans="1:26" x14ac:dyDescent="0.25">
      <c r="A14">
        <v>12</v>
      </c>
      <c r="B14">
        <v>12</v>
      </c>
      <c r="C14">
        <v>507</v>
      </c>
      <c r="D14">
        <v>639</v>
      </c>
      <c r="E14" s="2">
        <v>3.2006978988647398E-2</v>
      </c>
      <c r="Q14" s="1"/>
      <c r="U14" s="1"/>
    </row>
    <row r="15" spans="1:26" x14ac:dyDescent="0.25">
      <c r="A15">
        <v>13</v>
      </c>
      <c r="B15">
        <v>13</v>
      </c>
      <c r="C15">
        <v>651</v>
      </c>
      <c r="D15">
        <v>807</v>
      </c>
      <c r="E15" s="2">
        <v>4.4010400772094699E-2</v>
      </c>
      <c r="Q15" s="1"/>
      <c r="U15" s="1"/>
    </row>
    <row r="16" spans="1:26" x14ac:dyDescent="0.25">
      <c r="A16">
        <v>14</v>
      </c>
      <c r="B16">
        <v>14</v>
      </c>
      <c r="C16">
        <v>820</v>
      </c>
      <c r="D16">
        <v>1002</v>
      </c>
      <c r="E16" s="2">
        <v>5.7012557983398403E-2</v>
      </c>
      <c r="Q16" s="1"/>
      <c r="U16" s="1"/>
    </row>
    <row r="17" spans="1:21" x14ac:dyDescent="0.25">
      <c r="A17">
        <v>15</v>
      </c>
      <c r="B17">
        <v>15</v>
      </c>
      <c r="C17">
        <v>1016</v>
      </c>
      <c r="D17">
        <v>1226</v>
      </c>
      <c r="E17" s="2">
        <v>7.4016571044921806E-2</v>
      </c>
      <c r="Q17" s="1"/>
      <c r="U17" s="1"/>
    </row>
    <row r="18" spans="1:21" x14ac:dyDescent="0.25">
      <c r="A18">
        <v>16</v>
      </c>
      <c r="B18">
        <v>16</v>
      </c>
      <c r="C18">
        <v>1241</v>
      </c>
      <c r="D18">
        <v>1481</v>
      </c>
      <c r="E18" s="2">
        <v>9.2020750045776298E-2</v>
      </c>
      <c r="Q18" s="1"/>
      <c r="U18" s="1"/>
    </row>
    <row r="19" spans="1:21" x14ac:dyDescent="0.25">
      <c r="A19">
        <v>17</v>
      </c>
      <c r="B19">
        <v>17</v>
      </c>
      <c r="C19">
        <v>1497</v>
      </c>
      <c r="D19">
        <v>1769</v>
      </c>
      <c r="E19" s="2">
        <v>0.12202787399291901</v>
      </c>
      <c r="Q19" s="1"/>
      <c r="U19" s="1"/>
    </row>
    <row r="20" spans="1:21" x14ac:dyDescent="0.25">
      <c r="A20">
        <v>18</v>
      </c>
      <c r="B20">
        <v>18</v>
      </c>
      <c r="C20">
        <v>1786</v>
      </c>
      <c r="D20">
        <v>2092</v>
      </c>
      <c r="E20" s="2">
        <v>0.16303634643554599</v>
      </c>
      <c r="Q20" s="1"/>
      <c r="U20" s="1"/>
    </row>
    <row r="21" spans="1:21" x14ac:dyDescent="0.25">
      <c r="A21">
        <v>19</v>
      </c>
      <c r="B21">
        <v>19</v>
      </c>
      <c r="C21">
        <v>2110</v>
      </c>
      <c r="D21">
        <v>2452</v>
      </c>
      <c r="E21" s="2">
        <v>0.198045253753662</v>
      </c>
      <c r="Q21" s="1"/>
      <c r="U21" s="1"/>
    </row>
    <row r="22" spans="1:21" x14ac:dyDescent="0.25">
      <c r="A22">
        <v>20</v>
      </c>
      <c r="B22">
        <v>20</v>
      </c>
      <c r="C22">
        <v>2471</v>
      </c>
      <c r="D22">
        <v>2851</v>
      </c>
      <c r="E22" s="2">
        <v>0.26103258132934498</v>
      </c>
      <c r="Q22" s="1"/>
      <c r="U22" s="1"/>
    </row>
    <row r="23" spans="1:21" x14ac:dyDescent="0.25">
      <c r="A23" t="s">
        <v>69</v>
      </c>
      <c r="B23" t="s">
        <v>70</v>
      </c>
      <c r="C23" t="s">
        <v>71</v>
      </c>
      <c r="D23" t="s">
        <v>72</v>
      </c>
      <c r="E23">
        <v>2</v>
      </c>
      <c r="F23" t="s">
        <v>73</v>
      </c>
      <c r="G23" t="s">
        <v>74</v>
      </c>
      <c r="H23" t="s">
        <v>69</v>
      </c>
      <c r="I23">
        <v>2</v>
      </c>
      <c r="Q23" s="1"/>
      <c r="U23" s="1"/>
    </row>
    <row r="24" spans="1:21" x14ac:dyDescent="0.25">
      <c r="A24" t="s">
        <v>64</v>
      </c>
      <c r="B24" t="s">
        <v>65</v>
      </c>
      <c r="C24" t="s">
        <v>66</v>
      </c>
      <c r="D24" t="s">
        <v>67</v>
      </c>
      <c r="E24" t="s">
        <v>68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s="2">
        <v>0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s="2">
        <v>0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s="2">
        <v>0</v>
      </c>
      <c r="Q27" s="1"/>
    </row>
    <row r="28" spans="1:21" x14ac:dyDescent="0.25">
      <c r="A28">
        <v>4</v>
      </c>
      <c r="B28">
        <v>1</v>
      </c>
      <c r="C28">
        <v>0</v>
      </c>
      <c r="D28">
        <v>15</v>
      </c>
      <c r="E28" s="2">
        <v>1.0001659393310499E-3</v>
      </c>
      <c r="Q28" s="1"/>
    </row>
    <row r="29" spans="1:21" x14ac:dyDescent="0.25">
      <c r="A29">
        <v>5</v>
      </c>
      <c r="B29">
        <v>1</v>
      </c>
      <c r="C29">
        <v>0</v>
      </c>
      <c r="D29">
        <v>24</v>
      </c>
      <c r="E29" s="2">
        <v>1.00064277648925E-3</v>
      </c>
      <c r="Q29" s="1"/>
    </row>
    <row r="30" spans="1:21" x14ac:dyDescent="0.25">
      <c r="A30">
        <v>6</v>
      </c>
      <c r="B30">
        <v>1</v>
      </c>
      <c r="C30">
        <v>0</v>
      </c>
      <c r="D30">
        <v>35</v>
      </c>
      <c r="E30" s="2">
        <v>9.9968910217285091E-4</v>
      </c>
      <c r="Q30" s="1"/>
    </row>
    <row r="31" spans="1:21" x14ac:dyDescent="0.25">
      <c r="A31">
        <v>7</v>
      </c>
      <c r="B31">
        <v>1</v>
      </c>
      <c r="C31">
        <v>0</v>
      </c>
      <c r="D31">
        <v>48</v>
      </c>
      <c r="E31" s="2">
        <v>2.0005702972412101E-3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s="2">
        <v>4.0006637573242101E-3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s="2">
        <v>6.0021877288818299E-3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s="2">
        <v>9.0017318725585903E-3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s="2">
        <v>1.4003276824951101E-2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s="2">
        <v>2.50055789947509E-2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s="2">
        <v>4.8698663711547803E-2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s="2">
        <v>3.4006357192993102E-2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s="2">
        <v>4.2451143264770501E-2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s="2">
        <v>5.50122261047363E-2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s="2">
        <v>7.0016145706176702E-2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s="2">
        <v>8.3883762359619099E-2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s="2">
        <v>0.109595298767089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s="2">
        <v>0.18626093864440901</v>
      </c>
    </row>
    <row r="45" spans="1:9" x14ac:dyDescent="0.25">
      <c r="A45" t="s">
        <v>69</v>
      </c>
      <c r="B45" t="s">
        <v>70</v>
      </c>
      <c r="C45" t="s">
        <v>71</v>
      </c>
      <c r="D45" t="s">
        <v>72</v>
      </c>
      <c r="E45">
        <v>3</v>
      </c>
      <c r="F45" t="s">
        <v>73</v>
      </c>
      <c r="G45" t="s">
        <v>74</v>
      </c>
      <c r="H45" t="s">
        <v>69</v>
      </c>
      <c r="I45">
        <v>1</v>
      </c>
    </row>
    <row r="46" spans="1:9" x14ac:dyDescent="0.25">
      <c r="A46" t="s">
        <v>64</v>
      </c>
      <c r="B46" t="s">
        <v>65</v>
      </c>
      <c r="C46" t="s">
        <v>66</v>
      </c>
      <c r="D46" t="s">
        <v>67</v>
      </c>
      <c r="E46" t="s">
        <v>68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s="2">
        <v>9.987354278564451E-4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s="2">
        <v>0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s="2">
        <v>9.9992752075195291E-4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s="2">
        <v>6.0026645660400304E-3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s="2">
        <v>1.7002820968627898E-2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s="2">
        <v>6.50150775909423E-2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s="2">
        <v>9.5729827880859306E-2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s="2">
        <v>0.20304632186889601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s="2">
        <v>0.44209957122802701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s="2">
        <v>0.77217435836791903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s="2">
        <v>1.4303228855132999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s="2">
        <v>2.55057668685913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s="2">
        <v>4.3259773254394496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s="2">
        <v>7.1576676368713299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s="2">
        <v>11.2770872116088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s="2">
        <v>17.213630676269499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s="2">
        <v>26.367420434951701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s="2">
        <v>39.913010835647498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s="2">
        <v>56.719368457794097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s="2">
        <v>80.4417307376861</v>
      </c>
    </row>
    <row r="67" spans="1:9" x14ac:dyDescent="0.25">
      <c r="A67" t="s">
        <v>69</v>
      </c>
      <c r="B67" t="s">
        <v>70</v>
      </c>
      <c r="C67" t="s">
        <v>71</v>
      </c>
      <c r="D67" t="s">
        <v>72</v>
      </c>
      <c r="E67">
        <v>3</v>
      </c>
      <c r="F67" t="s">
        <v>73</v>
      </c>
      <c r="G67" t="s">
        <v>74</v>
      </c>
      <c r="H67" t="s">
        <v>69</v>
      </c>
      <c r="I67">
        <v>2</v>
      </c>
    </row>
    <row r="68" spans="1:9" x14ac:dyDescent="0.25">
      <c r="A68" t="s">
        <v>64</v>
      </c>
      <c r="B68" t="s">
        <v>65</v>
      </c>
      <c r="C68" t="s">
        <v>66</v>
      </c>
      <c r="D68" t="s">
        <v>67</v>
      </c>
      <c r="E68" t="s">
        <v>68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s="2">
        <v>0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s="2">
        <v>0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s="2">
        <v>2.000093460083E-3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s="2">
        <v>3.0004978179931602E-3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s="2">
        <v>8.0020427703857405E-3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s="2">
        <v>1.60038471221923E-2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s="2">
        <v>3.3007383346557603E-2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s="2">
        <v>6.0013532638549798E-2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s="2">
        <v>0.10502290725707999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s="2">
        <v>0.177040100097656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s="2">
        <v>0.27606272697448703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s="2">
        <v>0.42909741401672302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s="2">
        <v>0.65414786338806097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s="2">
        <v>0.95021414756774902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s="2">
        <v>1.3773105144500699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s="2">
        <v>1.92043352127075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s="2">
        <v>2.6716032028198198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s="2">
        <v>3.6868331432342498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s="2">
        <v>4.8791022300720197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s="2">
        <v>6.4454560279846103</v>
      </c>
    </row>
    <row r="89" spans="1:9" x14ac:dyDescent="0.25">
      <c r="A89" t="s">
        <v>69</v>
      </c>
      <c r="B89" t="s">
        <v>70</v>
      </c>
      <c r="C89" t="s">
        <v>71</v>
      </c>
      <c r="D89" t="s">
        <v>72</v>
      </c>
      <c r="E89">
        <v>3</v>
      </c>
      <c r="F89" t="s">
        <v>73</v>
      </c>
      <c r="G89" t="s">
        <v>74</v>
      </c>
      <c r="H89" t="s">
        <v>69</v>
      </c>
      <c r="I89">
        <v>3</v>
      </c>
    </row>
    <row r="90" spans="1:9" x14ac:dyDescent="0.25">
      <c r="A90" t="s">
        <v>64</v>
      </c>
      <c r="B90" t="s">
        <v>65</v>
      </c>
      <c r="C90" t="s">
        <v>66</v>
      </c>
      <c r="D90" t="s">
        <v>67</v>
      </c>
      <c r="E90" t="s">
        <v>68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s="2">
        <v>0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s="2">
        <v>0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s="2">
        <v>1.0001659393310499E-3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s="2">
        <v>2.0005702972412101E-3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s="2">
        <v>6.0012340545654297E-3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s="2">
        <v>1.30033493041992E-2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s="2">
        <v>3.1007051467895501E-2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s="2">
        <v>6.3014030456542899E-2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s="2">
        <v>0.12202763557434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s="2">
        <v>0.222049951553344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s="2">
        <v>0.38408756256103499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s="2">
        <v>0.64014434814453103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s="2">
        <v>1.01722955703735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s="2">
        <v>1.58735871315002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s="2">
        <v>2.3675348758697501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s="2">
        <v>3.4687843322753902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s="2">
        <v>4.9561200141906703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s="2">
        <v>7.0515930652618399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s="2">
        <v>9.7582044601440394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s="2">
        <v>13.162973642349201</v>
      </c>
    </row>
    <row r="111" spans="1:11" x14ac:dyDescent="0.25">
      <c r="A111" t="s">
        <v>75</v>
      </c>
      <c r="B111" t="s">
        <v>76</v>
      </c>
      <c r="C111" t="s">
        <v>69</v>
      </c>
      <c r="D111" t="s">
        <v>70</v>
      </c>
      <c r="E111" t="s">
        <v>71</v>
      </c>
      <c r="F111" t="s">
        <v>72</v>
      </c>
      <c r="G111">
        <v>2</v>
      </c>
      <c r="H111" t="s">
        <v>73</v>
      </c>
      <c r="I111" t="s">
        <v>74</v>
      </c>
      <c r="J111" t="s">
        <v>69</v>
      </c>
      <c r="K111">
        <v>1</v>
      </c>
    </row>
    <row r="112" spans="1:11" x14ac:dyDescent="0.25">
      <c r="A112" t="s">
        <v>64</v>
      </c>
      <c r="B112" t="s">
        <v>65</v>
      </c>
      <c r="C112" t="s">
        <v>66</v>
      </c>
      <c r="D112" t="s">
        <v>67</v>
      </c>
      <c r="E112" t="s">
        <v>68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s="2">
        <v>1.0001659393310499E-3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s="2">
        <v>0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s="2">
        <v>0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s="2">
        <v>9.9992752075195291E-4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s="2">
        <v>2.0008087158203099E-3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s="2">
        <v>2.0003318786620998E-3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s="2">
        <v>2.0005702972412101E-3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s="2">
        <v>4.0009021759033203E-3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s="2">
        <v>6.00194931030273E-3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s="2">
        <v>7.0006847381591797E-3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s="2">
        <v>9.0022087097167899E-3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s="2">
        <v>1.1003255844116201E-2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s="2">
        <v>1.5003204345703101E-2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s="2">
        <v>1.9003629684448201E-2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s="2">
        <v>2.3005247116088801E-2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s="2">
        <v>2.8006315231323201E-2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s="2">
        <v>3.5007715225219699E-2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s="2">
        <v>4.3009757995605399E-2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s="2">
        <v>5.0011634826660101E-2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s="2">
        <v>6.0013294219970703E-2</v>
      </c>
    </row>
    <row r="133" spans="1:11" x14ac:dyDescent="0.25">
      <c r="A133" t="s">
        <v>75</v>
      </c>
      <c r="B133" t="s">
        <v>76</v>
      </c>
      <c r="C133" t="s">
        <v>69</v>
      </c>
      <c r="D133" t="s">
        <v>70</v>
      </c>
      <c r="E133" t="s">
        <v>71</v>
      </c>
      <c r="F133" t="s">
        <v>72</v>
      </c>
      <c r="G133">
        <v>2</v>
      </c>
      <c r="H133" t="s">
        <v>73</v>
      </c>
      <c r="I133" t="s">
        <v>74</v>
      </c>
      <c r="J133" t="s">
        <v>69</v>
      </c>
      <c r="K133">
        <v>2</v>
      </c>
    </row>
    <row r="134" spans="1:11" x14ac:dyDescent="0.25">
      <c r="A134" t="s">
        <v>64</v>
      </c>
      <c r="B134" t="s">
        <v>65</v>
      </c>
      <c r="C134" t="s">
        <v>66</v>
      </c>
      <c r="D134" t="s">
        <v>67</v>
      </c>
      <c r="E134" t="s">
        <v>68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s="2">
        <v>0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s="2">
        <v>1.0001659393310499E-3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s="2">
        <v>0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s="2">
        <v>1.0001659393310499E-3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s="2">
        <v>1.00064277648925E-3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s="2">
        <v>1.0015964508056599E-3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s="2">
        <v>1.9998550415039002E-3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s="2">
        <v>2.000093460083E-3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s="2">
        <v>3.0000209808349601E-3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s="2">
        <v>4.0016174316406198E-3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s="2">
        <v>6.0009956359863203E-3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s="2">
        <v>6.0009956359863203E-3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s="2">
        <v>1.0002613067626899E-2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s="2">
        <v>1.20027065277099E-2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s="2">
        <v>1.6003608703613201E-2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s="2">
        <v>1.8003702163696199E-2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s="2">
        <v>2.50055789947509E-2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s="2">
        <v>2.6005983352661102E-2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s="2">
        <v>3.6008358001708901E-2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s="2">
        <v>3.9008617401122998E-2</v>
      </c>
    </row>
    <row r="155" spans="1:11" x14ac:dyDescent="0.25">
      <c r="A155" t="s">
        <v>75</v>
      </c>
      <c r="B155" t="s">
        <v>76</v>
      </c>
      <c r="C155" t="s">
        <v>69</v>
      </c>
      <c r="D155" t="s">
        <v>70</v>
      </c>
      <c r="E155" t="s">
        <v>71</v>
      </c>
      <c r="F155" t="s">
        <v>72</v>
      </c>
      <c r="G155">
        <v>3</v>
      </c>
      <c r="H155" t="s">
        <v>73</v>
      </c>
      <c r="I155" t="s">
        <v>74</v>
      </c>
      <c r="J155" t="s">
        <v>69</v>
      </c>
      <c r="K155">
        <v>1</v>
      </c>
    </row>
    <row r="156" spans="1:11" x14ac:dyDescent="0.25">
      <c r="A156" t="s">
        <v>64</v>
      </c>
      <c r="B156" t="s">
        <v>65</v>
      </c>
      <c r="C156" t="s">
        <v>66</v>
      </c>
      <c r="D156" t="s">
        <v>67</v>
      </c>
      <c r="E156" t="s">
        <v>68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s="2">
        <v>1.00183486938476E-3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s="2">
        <v>9.9968910217285091E-4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s="2">
        <v>3.0000209808349601E-3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s="2">
        <v>1.2002944946289E-2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s="2">
        <v>3.2006978988647398E-2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s="2">
        <v>8.2018375396728502E-2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s="2">
        <v>0.20304536819457999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s="2">
        <v>0.43509864807128901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s="2">
        <v>0.88820123672485296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s="2">
        <v>1.70738554000854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s="2">
        <v>3.1507115364074698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s="2">
        <v>5.5762975215911803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s="2">
        <v>9.2890975475311208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s="2">
        <v>15.413481950759801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s="2">
        <v>23.904400110244701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s="2">
        <v>37.191407442092803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s="2">
        <v>55.382510900497401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s="2">
        <v>81.314374208450303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s="2">
        <v>117.11379551887499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s="2">
        <v>168.18873357772799</v>
      </c>
    </row>
    <row r="177" spans="1:11" x14ac:dyDescent="0.25">
      <c r="A177" t="s">
        <v>75</v>
      </c>
      <c r="B177" t="s">
        <v>76</v>
      </c>
      <c r="C177" t="s">
        <v>69</v>
      </c>
      <c r="D177" t="s">
        <v>70</v>
      </c>
      <c r="E177" t="s">
        <v>71</v>
      </c>
      <c r="F177" t="s">
        <v>72</v>
      </c>
      <c r="G177">
        <v>3</v>
      </c>
      <c r="H177" t="s">
        <v>73</v>
      </c>
      <c r="I177" t="s">
        <v>74</v>
      </c>
      <c r="J177" t="s">
        <v>69</v>
      </c>
      <c r="K177">
        <v>2</v>
      </c>
    </row>
    <row r="178" spans="1:11" x14ac:dyDescent="0.25">
      <c r="A178" t="s">
        <v>64</v>
      </c>
      <c r="B178" t="s">
        <v>65</v>
      </c>
      <c r="C178" t="s">
        <v>66</v>
      </c>
      <c r="D178" t="s">
        <v>67</v>
      </c>
      <c r="E178" t="s">
        <v>68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s="2">
        <v>0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s="2">
        <v>1.00064277648925E-3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s="2">
        <v>2.000093460083E-3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s="2">
        <v>5.0005912780761701E-3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s="2">
        <v>1.20031833648681E-2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s="2">
        <v>2.10051536560058E-2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s="2">
        <v>4.3009281158447203E-2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s="2">
        <v>7.5017929077148396E-2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s="2">
        <v>0.14103102684020899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s="2">
        <v>0.21704912185668901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s="2">
        <v>0.38608646392822199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s="2">
        <v>0.56312751770019498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s="2">
        <v>0.89120101928710904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s="2">
        <v>1.2919590473175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s="2">
        <v>1.9499547481536801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s="2">
        <v>2.6670849323272701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s="2">
        <v>3.9262640476226802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s="2">
        <v>5.1132712364196697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s="2">
        <v>7.3796832561492902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s="2">
        <v>9.5042738914489693</v>
      </c>
    </row>
    <row r="199" spans="1:11" x14ac:dyDescent="0.25">
      <c r="A199" t="s">
        <v>75</v>
      </c>
      <c r="B199" t="s">
        <v>76</v>
      </c>
      <c r="C199" t="s">
        <v>69</v>
      </c>
      <c r="D199" t="s">
        <v>70</v>
      </c>
      <c r="E199" t="s">
        <v>71</v>
      </c>
      <c r="F199" t="s">
        <v>72</v>
      </c>
      <c r="G199">
        <v>3</v>
      </c>
      <c r="H199" t="s">
        <v>73</v>
      </c>
      <c r="I199" t="s">
        <v>74</v>
      </c>
      <c r="J199" t="s">
        <v>69</v>
      </c>
      <c r="K199">
        <v>3</v>
      </c>
    </row>
    <row r="200" spans="1:11" x14ac:dyDescent="0.25">
      <c r="A200" t="s">
        <v>64</v>
      </c>
      <c r="B200" t="s">
        <v>65</v>
      </c>
      <c r="C200" t="s">
        <v>66</v>
      </c>
      <c r="D200" t="s">
        <v>67</v>
      </c>
      <c r="E200" t="s">
        <v>68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s="2">
        <v>0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s="2">
        <v>2.0003318786620998E-3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s="2">
        <v>2.0015239715576098E-3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s="2">
        <v>6.0007572174072196E-3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s="2">
        <v>1.30026340484619E-2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s="2">
        <v>2.4005651473998999E-2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s="2">
        <v>5.9013843536376898E-2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s="2">
        <v>0.108023643493652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s="2">
        <v>0.23405289649963301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s="2">
        <v>0.35407972335815402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s="2">
        <v>0.76917839050292902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s="2">
        <v>0.98072648048400801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s="2">
        <v>1.67738056182861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s="2">
        <v>2.4255585670471098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s="2">
        <v>3.9450001716613698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s="2">
        <v>5.3713304996490399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s="2">
        <v>8.1103501319885201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s="2">
        <v>10.966756343841499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s="2">
        <v>15.526979446411101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s="2">
        <v>20.338457107543899</v>
      </c>
    </row>
    <row r="221" spans="1:11" x14ac:dyDescent="0.25">
      <c r="A221" t="s">
        <v>75</v>
      </c>
      <c r="B221" t="s">
        <v>76</v>
      </c>
      <c r="C221" t="s">
        <v>69</v>
      </c>
      <c r="D221" t="s">
        <v>70</v>
      </c>
      <c r="E221" t="s">
        <v>71</v>
      </c>
      <c r="F221" t="s">
        <v>72</v>
      </c>
      <c r="G221">
        <v>3</v>
      </c>
      <c r="H221" t="s">
        <v>73</v>
      </c>
      <c r="I221" t="s">
        <v>74</v>
      </c>
      <c r="J221" t="s">
        <v>69</v>
      </c>
      <c r="K221">
        <v>4</v>
      </c>
    </row>
    <row r="222" spans="1:11" x14ac:dyDescent="0.25">
      <c r="A222" t="s">
        <v>64</v>
      </c>
      <c r="B222" t="s">
        <v>65</v>
      </c>
      <c r="C222" t="s">
        <v>66</v>
      </c>
      <c r="D222" t="s">
        <v>67</v>
      </c>
      <c r="E222" t="s">
        <v>68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s="2">
        <v>0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s="2">
        <v>1.00040435791015E-3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s="2">
        <v>2.0003318786620998E-3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s="2">
        <v>3.0012130737304601E-3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s="2">
        <v>8.0037117004394497E-3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s="2">
        <v>1.6003131866454998E-2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s="2">
        <v>3.80096435546875E-2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s="2">
        <v>6.5016746520996094E-2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s="2">
        <v>0.140031337738037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s="2">
        <v>0.23806023597717199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s="2">
        <v>0.432098388671875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s="2">
        <v>0.64775800704955999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s="2">
        <v>1.1252532005310001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s="2">
        <v>1.6173450946807799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s="2">
        <v>2.59261798858642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s="2">
        <v>3.5796813964843701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s="2">
        <v>5.3549020290374703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s="2">
        <v>7.1539964675903303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s="2">
        <v>10.345340490341099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s="2">
        <v>13.423800230026201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9"/>
  <sheetViews>
    <sheetView tabSelected="1" topLeftCell="A232" zoomScaleNormal="100" workbookViewId="0">
      <selection activeCell="O239" sqref="O239"/>
    </sheetView>
  </sheetViews>
  <sheetFormatPr defaultRowHeight="15" x14ac:dyDescent="0.25"/>
  <cols>
    <col min="4" max="4" width="22.7109375" customWidth="1"/>
    <col min="5" max="5" width="19" customWidth="1"/>
    <col min="7" max="7" width="18.42578125" customWidth="1"/>
    <col min="8" max="8" width="17.140625" customWidth="1"/>
    <col min="9" max="9" width="23.140625" customWidth="1"/>
  </cols>
  <sheetData>
    <row r="1" spans="1:33" x14ac:dyDescent="0.25">
      <c r="A1" t="s">
        <v>69</v>
      </c>
      <c r="C1" t="s">
        <v>70</v>
      </c>
      <c r="D1" t="s">
        <v>71</v>
      </c>
      <c r="G1" t="s">
        <v>72</v>
      </c>
      <c r="L1">
        <v>2</v>
      </c>
      <c r="M1" t="s">
        <v>73</v>
      </c>
      <c r="N1" t="s">
        <v>74</v>
      </c>
      <c r="O1" t="s">
        <v>69</v>
      </c>
      <c r="P1">
        <v>1</v>
      </c>
    </row>
    <row r="2" spans="1:33" x14ac:dyDescent="0.25">
      <c r="A2" t="s">
        <v>64</v>
      </c>
      <c r="B2" t="s">
        <v>85</v>
      </c>
      <c r="C2" t="s">
        <v>123</v>
      </c>
      <c r="D2" t="s">
        <v>108</v>
      </c>
      <c r="E2" t="s">
        <v>110</v>
      </c>
      <c r="F2" t="s">
        <v>87</v>
      </c>
      <c r="G2" t="s">
        <v>111</v>
      </c>
      <c r="H2" t="s">
        <v>107</v>
      </c>
      <c r="I2" t="s">
        <v>109</v>
      </c>
      <c r="J2" t="s">
        <v>124</v>
      </c>
      <c r="L2" t="s">
        <v>68</v>
      </c>
    </row>
    <row r="3" spans="1:33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f t="shared" ref="E3:E21" si="1">(G3-D3)</f>
        <v>2</v>
      </c>
      <c r="F3">
        <f>(E3/D3)</f>
        <v>2</v>
      </c>
      <c r="G3">
        <v>3</v>
      </c>
      <c r="H3">
        <f t="shared" ref="H3:H21" si="2">A3*A3/2</f>
        <v>2</v>
      </c>
      <c r="I3">
        <f t="shared" ref="I3:I21" si="3">(B3-A3)</f>
        <v>2</v>
      </c>
      <c r="J3">
        <f t="shared" ref="J3:J21" si="4">(A3)-2+1+1</f>
        <v>2</v>
      </c>
      <c r="L3">
        <v>1.30031108856201E-2</v>
      </c>
    </row>
    <row r="4" spans="1:33" x14ac:dyDescent="0.25">
      <c r="A4">
        <v>3</v>
      </c>
      <c r="B4">
        <f t="shared" si="0"/>
        <v>9</v>
      </c>
      <c r="C4">
        <v>3</v>
      </c>
      <c r="D4">
        <v>3</v>
      </c>
      <c r="E4">
        <f t="shared" si="1"/>
        <v>6</v>
      </c>
      <c r="F4">
        <f t="shared" ref="F4:F21" si="5">(E4/D4)</f>
        <v>2</v>
      </c>
      <c r="G4">
        <v>9</v>
      </c>
      <c r="H4">
        <f t="shared" si="2"/>
        <v>4.5</v>
      </c>
      <c r="I4">
        <f t="shared" si="3"/>
        <v>6</v>
      </c>
      <c r="J4">
        <f t="shared" si="4"/>
        <v>3</v>
      </c>
      <c r="L4">
        <v>3.4008026123046799E-2</v>
      </c>
      <c r="X4" s="1"/>
      <c r="AB4" s="1"/>
      <c r="AG4" s="1"/>
    </row>
    <row r="5" spans="1:33" x14ac:dyDescent="0.25">
      <c r="A5">
        <v>4</v>
      </c>
      <c r="B5">
        <f t="shared" si="0"/>
        <v>16</v>
      </c>
      <c r="C5">
        <v>4</v>
      </c>
      <c r="D5">
        <v>6</v>
      </c>
      <c r="E5">
        <f t="shared" si="1"/>
        <v>12</v>
      </c>
      <c r="F5">
        <f t="shared" si="5"/>
        <v>2</v>
      </c>
      <c r="G5">
        <v>18</v>
      </c>
      <c r="H5">
        <f t="shared" si="2"/>
        <v>8</v>
      </c>
      <c r="I5">
        <f t="shared" si="3"/>
        <v>12</v>
      </c>
      <c r="J5">
        <f t="shared" si="4"/>
        <v>4</v>
      </c>
      <c r="L5">
        <v>6.3014268875122001E-2</v>
      </c>
      <c r="X5" s="1"/>
      <c r="AB5" s="1"/>
    </row>
    <row r="6" spans="1:33" x14ac:dyDescent="0.25">
      <c r="A6">
        <v>5</v>
      </c>
      <c r="B6">
        <f t="shared" si="0"/>
        <v>25</v>
      </c>
      <c r="C6">
        <v>5</v>
      </c>
      <c r="D6">
        <v>10</v>
      </c>
      <c r="E6">
        <f t="shared" si="1"/>
        <v>20</v>
      </c>
      <c r="F6">
        <f t="shared" si="5"/>
        <v>2</v>
      </c>
      <c r="G6">
        <v>30</v>
      </c>
      <c r="H6">
        <f t="shared" si="2"/>
        <v>12.5</v>
      </c>
      <c r="I6">
        <f t="shared" si="3"/>
        <v>20</v>
      </c>
      <c r="J6">
        <f t="shared" si="4"/>
        <v>5</v>
      </c>
      <c r="L6">
        <v>0.101022481918334</v>
      </c>
      <c r="X6" s="1"/>
      <c r="AB6" s="1"/>
    </row>
    <row r="7" spans="1:33" x14ac:dyDescent="0.25">
      <c r="A7">
        <v>6</v>
      </c>
      <c r="B7">
        <f t="shared" si="0"/>
        <v>36</v>
      </c>
      <c r="C7">
        <v>6</v>
      </c>
      <c r="D7">
        <v>15</v>
      </c>
      <c r="E7">
        <f t="shared" si="1"/>
        <v>30</v>
      </c>
      <c r="F7">
        <f t="shared" si="5"/>
        <v>2</v>
      </c>
      <c r="G7">
        <v>45</v>
      </c>
      <c r="H7">
        <f t="shared" si="2"/>
        <v>18</v>
      </c>
      <c r="I7">
        <f t="shared" si="3"/>
        <v>30</v>
      </c>
      <c r="J7">
        <f t="shared" si="4"/>
        <v>6</v>
      </c>
      <c r="L7">
        <v>0.16403698921203599</v>
      </c>
      <c r="X7" s="1"/>
      <c r="AB7" s="1"/>
    </row>
    <row r="8" spans="1:33" x14ac:dyDescent="0.25">
      <c r="A8">
        <v>7</v>
      </c>
      <c r="B8">
        <f t="shared" si="0"/>
        <v>49</v>
      </c>
      <c r="C8">
        <v>7</v>
      </c>
      <c r="D8">
        <v>21</v>
      </c>
      <c r="E8">
        <f t="shared" si="1"/>
        <v>42</v>
      </c>
      <c r="F8">
        <f t="shared" si="5"/>
        <v>2</v>
      </c>
      <c r="G8">
        <v>63</v>
      </c>
      <c r="H8">
        <f t="shared" si="2"/>
        <v>24.5</v>
      </c>
      <c r="I8">
        <f t="shared" si="3"/>
        <v>42</v>
      </c>
      <c r="J8">
        <f t="shared" si="4"/>
        <v>7</v>
      </c>
      <c r="L8">
        <v>0.102022409439086</v>
      </c>
      <c r="X8" s="1"/>
      <c r="AB8" s="1"/>
    </row>
    <row r="9" spans="1:33" x14ac:dyDescent="0.25">
      <c r="A9">
        <v>8</v>
      </c>
      <c r="B9">
        <f t="shared" si="0"/>
        <v>64</v>
      </c>
      <c r="C9">
        <v>8</v>
      </c>
      <c r="D9">
        <v>28</v>
      </c>
      <c r="E9">
        <f t="shared" si="1"/>
        <v>56</v>
      </c>
      <c r="F9">
        <f t="shared" si="5"/>
        <v>2</v>
      </c>
      <c r="G9">
        <v>84</v>
      </c>
      <c r="H9">
        <f t="shared" si="2"/>
        <v>32</v>
      </c>
      <c r="I9">
        <f t="shared" si="3"/>
        <v>56</v>
      </c>
      <c r="J9">
        <f t="shared" si="4"/>
        <v>8</v>
      </c>
      <c r="L9">
        <v>7.2016716003417899E-2</v>
      </c>
      <c r="X9" s="1"/>
      <c r="AB9" s="1"/>
    </row>
    <row r="10" spans="1:33" x14ac:dyDescent="0.25">
      <c r="A10">
        <v>9</v>
      </c>
      <c r="B10">
        <f t="shared" si="0"/>
        <v>81</v>
      </c>
      <c r="C10">
        <v>9</v>
      </c>
      <c r="D10">
        <v>36</v>
      </c>
      <c r="E10">
        <f t="shared" si="1"/>
        <v>72</v>
      </c>
      <c r="F10">
        <f t="shared" si="5"/>
        <v>2</v>
      </c>
      <c r="G10">
        <v>108</v>
      </c>
      <c r="H10">
        <f t="shared" si="2"/>
        <v>40.5</v>
      </c>
      <c r="I10">
        <f t="shared" si="3"/>
        <v>72</v>
      </c>
      <c r="J10">
        <f t="shared" si="4"/>
        <v>9</v>
      </c>
      <c r="L10">
        <v>0.12702965736389099</v>
      </c>
      <c r="X10" s="1"/>
      <c r="AB10" s="1"/>
    </row>
    <row r="11" spans="1:33" x14ac:dyDescent="0.25">
      <c r="A11">
        <v>10</v>
      </c>
      <c r="B11">
        <f t="shared" si="0"/>
        <v>100</v>
      </c>
      <c r="C11">
        <v>10</v>
      </c>
      <c r="D11">
        <v>45</v>
      </c>
      <c r="E11">
        <f t="shared" si="1"/>
        <v>90</v>
      </c>
      <c r="F11">
        <f t="shared" si="5"/>
        <v>2</v>
      </c>
      <c r="G11">
        <v>135</v>
      </c>
      <c r="H11">
        <f t="shared" si="2"/>
        <v>50</v>
      </c>
      <c r="I11">
        <f t="shared" si="3"/>
        <v>90</v>
      </c>
      <c r="J11">
        <f t="shared" si="4"/>
        <v>10</v>
      </c>
      <c r="L11">
        <v>0.16803836822509699</v>
      </c>
      <c r="X11" s="1"/>
      <c r="AB11" s="1"/>
    </row>
    <row r="12" spans="1:33" x14ac:dyDescent="0.25">
      <c r="A12">
        <v>11</v>
      </c>
      <c r="B12">
        <f t="shared" si="0"/>
        <v>121</v>
      </c>
      <c r="C12">
        <v>11</v>
      </c>
      <c r="D12">
        <v>55</v>
      </c>
      <c r="E12">
        <f t="shared" si="1"/>
        <v>110</v>
      </c>
      <c r="F12">
        <f t="shared" si="5"/>
        <v>2</v>
      </c>
      <c r="G12">
        <v>165</v>
      </c>
      <c r="H12">
        <f t="shared" si="2"/>
        <v>60.5</v>
      </c>
      <c r="I12">
        <f t="shared" si="3"/>
        <v>110</v>
      </c>
      <c r="J12">
        <f t="shared" si="4"/>
        <v>11</v>
      </c>
      <c r="L12">
        <v>0.219048261642456</v>
      </c>
      <c r="X12" s="1"/>
      <c r="AB12" s="1"/>
    </row>
    <row r="13" spans="1:33" x14ac:dyDescent="0.25">
      <c r="A13">
        <v>12</v>
      </c>
      <c r="B13">
        <f t="shared" si="0"/>
        <v>144</v>
      </c>
      <c r="C13">
        <v>12</v>
      </c>
      <c r="D13">
        <v>66</v>
      </c>
      <c r="E13">
        <f t="shared" si="1"/>
        <v>132</v>
      </c>
      <c r="F13">
        <f t="shared" si="5"/>
        <v>2</v>
      </c>
      <c r="G13">
        <v>198</v>
      </c>
      <c r="H13">
        <f t="shared" si="2"/>
        <v>72</v>
      </c>
      <c r="I13">
        <f t="shared" si="3"/>
        <v>132</v>
      </c>
      <c r="J13">
        <f t="shared" si="4"/>
        <v>12</v>
      </c>
      <c r="L13">
        <v>0.286064863204956</v>
      </c>
      <c r="X13" s="1"/>
      <c r="AB13" s="1"/>
    </row>
    <row r="14" spans="1:33" x14ac:dyDescent="0.25">
      <c r="A14">
        <v>13</v>
      </c>
      <c r="B14">
        <f t="shared" si="0"/>
        <v>169</v>
      </c>
      <c r="C14">
        <v>13</v>
      </c>
      <c r="D14">
        <v>78</v>
      </c>
      <c r="E14">
        <f t="shared" si="1"/>
        <v>156</v>
      </c>
      <c r="F14">
        <f t="shared" si="5"/>
        <v>2</v>
      </c>
      <c r="G14">
        <v>234</v>
      </c>
      <c r="H14">
        <f t="shared" si="2"/>
        <v>84.5</v>
      </c>
      <c r="I14">
        <f t="shared" si="3"/>
        <v>156</v>
      </c>
      <c r="J14">
        <f t="shared" si="4"/>
        <v>13</v>
      </c>
      <c r="L14">
        <v>0.360080957412719</v>
      </c>
      <c r="X14" s="1"/>
      <c r="AB14" s="1"/>
    </row>
    <row r="15" spans="1:33" x14ac:dyDescent="0.25">
      <c r="A15">
        <v>14</v>
      </c>
      <c r="B15">
        <f t="shared" si="0"/>
        <v>196</v>
      </c>
      <c r="C15">
        <v>14</v>
      </c>
      <c r="D15">
        <v>91</v>
      </c>
      <c r="E15">
        <f t="shared" si="1"/>
        <v>182</v>
      </c>
      <c r="F15">
        <f t="shared" si="5"/>
        <v>2</v>
      </c>
      <c r="G15">
        <v>273</v>
      </c>
      <c r="H15">
        <f t="shared" si="2"/>
        <v>98</v>
      </c>
      <c r="I15">
        <f t="shared" si="3"/>
        <v>182</v>
      </c>
      <c r="J15">
        <f t="shared" si="4"/>
        <v>14</v>
      </c>
      <c r="L15">
        <v>0.467106103897094</v>
      </c>
      <c r="X15" s="1"/>
      <c r="AB15" s="1"/>
    </row>
    <row r="16" spans="1:33" x14ac:dyDescent="0.25">
      <c r="A16">
        <v>15</v>
      </c>
      <c r="B16">
        <f t="shared" si="0"/>
        <v>225</v>
      </c>
      <c r="C16">
        <v>15</v>
      </c>
      <c r="D16">
        <v>105</v>
      </c>
      <c r="E16">
        <f t="shared" si="1"/>
        <v>210</v>
      </c>
      <c r="F16">
        <f t="shared" si="5"/>
        <v>2</v>
      </c>
      <c r="G16">
        <v>315</v>
      </c>
      <c r="H16">
        <f t="shared" si="2"/>
        <v>112.5</v>
      </c>
      <c r="I16">
        <f t="shared" si="3"/>
        <v>210</v>
      </c>
      <c r="J16">
        <f t="shared" si="4"/>
        <v>15</v>
      </c>
      <c r="L16">
        <v>0.54512286186218195</v>
      </c>
      <c r="X16" s="1"/>
      <c r="AB16" s="1"/>
    </row>
    <row r="17" spans="1:28" x14ac:dyDescent="0.25">
      <c r="A17">
        <v>16</v>
      </c>
      <c r="B17">
        <f t="shared" si="0"/>
        <v>256</v>
      </c>
      <c r="C17">
        <v>16</v>
      </c>
      <c r="D17">
        <v>120</v>
      </c>
      <c r="E17">
        <f t="shared" si="1"/>
        <v>240</v>
      </c>
      <c r="F17">
        <f t="shared" si="5"/>
        <v>2</v>
      </c>
      <c r="G17">
        <v>360</v>
      </c>
      <c r="H17">
        <f t="shared" si="2"/>
        <v>128</v>
      </c>
      <c r="I17">
        <f t="shared" si="3"/>
        <v>240</v>
      </c>
      <c r="J17">
        <f t="shared" si="4"/>
        <v>16</v>
      </c>
      <c r="L17">
        <v>0.674152851104736</v>
      </c>
      <c r="X17" s="1"/>
      <c r="AB17" s="1"/>
    </row>
    <row r="18" spans="1:28" x14ac:dyDescent="0.25">
      <c r="A18">
        <v>17</v>
      </c>
      <c r="B18">
        <f t="shared" si="0"/>
        <v>289</v>
      </c>
      <c r="C18">
        <v>17</v>
      </c>
      <c r="D18">
        <v>136</v>
      </c>
      <c r="E18">
        <f t="shared" si="1"/>
        <v>272</v>
      </c>
      <c r="F18">
        <f t="shared" si="5"/>
        <v>2</v>
      </c>
      <c r="G18">
        <v>408</v>
      </c>
      <c r="H18">
        <f t="shared" si="2"/>
        <v>144.5</v>
      </c>
      <c r="I18">
        <f t="shared" si="3"/>
        <v>272</v>
      </c>
      <c r="J18">
        <f t="shared" si="4"/>
        <v>17</v>
      </c>
      <c r="L18">
        <v>0.818184614181518</v>
      </c>
      <c r="X18" s="1"/>
      <c r="AB18" s="1"/>
    </row>
    <row r="19" spans="1:28" x14ac:dyDescent="0.25">
      <c r="A19">
        <v>18</v>
      </c>
      <c r="B19">
        <f t="shared" si="0"/>
        <v>324</v>
      </c>
      <c r="C19">
        <v>18</v>
      </c>
      <c r="D19">
        <v>153</v>
      </c>
      <c r="E19">
        <f t="shared" si="1"/>
        <v>306</v>
      </c>
      <c r="F19">
        <f t="shared" si="5"/>
        <v>2</v>
      </c>
      <c r="G19">
        <v>459</v>
      </c>
      <c r="H19">
        <f t="shared" si="2"/>
        <v>162</v>
      </c>
      <c r="I19">
        <f t="shared" si="3"/>
        <v>306</v>
      </c>
      <c r="J19">
        <f t="shared" si="4"/>
        <v>18</v>
      </c>
      <c r="L19">
        <v>0.995225429534912</v>
      </c>
      <c r="X19" s="1"/>
      <c r="AB19" s="1"/>
    </row>
    <row r="20" spans="1:28" x14ac:dyDescent="0.25">
      <c r="A20">
        <v>19</v>
      </c>
      <c r="B20">
        <f t="shared" si="0"/>
        <v>361</v>
      </c>
      <c r="C20">
        <v>19</v>
      </c>
      <c r="D20">
        <v>171</v>
      </c>
      <c r="E20">
        <f t="shared" si="1"/>
        <v>342</v>
      </c>
      <c r="F20">
        <f t="shared" si="5"/>
        <v>2</v>
      </c>
      <c r="G20">
        <v>513</v>
      </c>
      <c r="H20">
        <f t="shared" si="2"/>
        <v>180.5</v>
      </c>
      <c r="I20">
        <f t="shared" si="3"/>
        <v>342</v>
      </c>
      <c r="J20">
        <f t="shared" si="4"/>
        <v>19</v>
      </c>
      <c r="L20">
        <v>1.1622624397277801</v>
      </c>
      <c r="X20" s="1"/>
      <c r="AB20" s="1"/>
    </row>
    <row r="21" spans="1:28" x14ac:dyDescent="0.25">
      <c r="A21">
        <v>20</v>
      </c>
      <c r="B21">
        <f t="shared" si="0"/>
        <v>400</v>
      </c>
      <c r="C21">
        <v>20</v>
      </c>
      <c r="D21">
        <v>190</v>
      </c>
      <c r="E21">
        <f t="shared" si="1"/>
        <v>380</v>
      </c>
      <c r="F21">
        <f t="shared" si="5"/>
        <v>2</v>
      </c>
      <c r="G21">
        <v>570</v>
      </c>
      <c r="H21">
        <f t="shared" si="2"/>
        <v>200</v>
      </c>
      <c r="I21">
        <f t="shared" si="3"/>
        <v>380</v>
      </c>
      <c r="J21">
        <f t="shared" si="4"/>
        <v>20</v>
      </c>
      <c r="L21">
        <v>1.39831590652465</v>
      </c>
      <c r="X21" s="1"/>
      <c r="AB21" s="1"/>
    </row>
    <row r="22" spans="1:28" x14ac:dyDescent="0.25">
      <c r="A22" t="s">
        <v>69</v>
      </c>
      <c r="C22" t="s">
        <v>70</v>
      </c>
      <c r="D22" t="s">
        <v>71</v>
      </c>
      <c r="G22" t="s">
        <v>72</v>
      </c>
      <c r="L22">
        <v>2</v>
      </c>
      <c r="M22" t="s">
        <v>73</v>
      </c>
      <c r="N22" t="s">
        <v>74</v>
      </c>
      <c r="O22" t="s">
        <v>69</v>
      </c>
      <c r="P22">
        <v>2</v>
      </c>
      <c r="X22" s="1"/>
      <c r="AB22" s="1"/>
    </row>
    <row r="23" spans="1:28" x14ac:dyDescent="0.25">
      <c r="A23" t="s">
        <v>64</v>
      </c>
      <c r="B23" t="s">
        <v>85</v>
      </c>
      <c r="C23" t="s">
        <v>123</v>
      </c>
      <c r="D23" t="s">
        <v>108</v>
      </c>
      <c r="E23" t="s">
        <v>110</v>
      </c>
      <c r="F23" t="s">
        <v>87</v>
      </c>
      <c r="G23" t="s">
        <v>111</v>
      </c>
      <c r="H23" t="s">
        <v>107</v>
      </c>
      <c r="I23" t="s">
        <v>109</v>
      </c>
      <c r="J23" t="s">
        <v>124</v>
      </c>
      <c r="L23" t="s">
        <v>68</v>
      </c>
    </row>
    <row r="24" spans="1:28" x14ac:dyDescent="0.25">
      <c r="A24">
        <v>2</v>
      </c>
      <c r="B24">
        <f t="shared" ref="B24:B42" si="6">A24*A24</f>
        <v>4</v>
      </c>
      <c r="C24">
        <v>1</v>
      </c>
      <c r="D24">
        <v>0</v>
      </c>
      <c r="E24">
        <f t="shared" ref="E24:E42" si="7">(G24-D24)</f>
        <v>3</v>
      </c>
      <c r="G24">
        <v>3</v>
      </c>
      <c r="L24">
        <v>1.00040435791015E-3</v>
      </c>
    </row>
    <row r="25" spans="1:28" x14ac:dyDescent="0.25">
      <c r="A25">
        <v>3</v>
      </c>
      <c r="B25">
        <f t="shared" si="6"/>
        <v>9</v>
      </c>
      <c r="C25">
        <v>1</v>
      </c>
      <c r="D25">
        <v>0</v>
      </c>
      <c r="E25">
        <f t="shared" si="7"/>
        <v>8</v>
      </c>
      <c r="G25">
        <v>8</v>
      </c>
      <c r="L25">
        <v>2.0010471343994102E-3</v>
      </c>
    </row>
    <row r="26" spans="1:28" x14ac:dyDescent="0.25">
      <c r="A26">
        <v>4</v>
      </c>
      <c r="B26">
        <f t="shared" si="6"/>
        <v>16</v>
      </c>
      <c r="C26">
        <v>1</v>
      </c>
      <c r="D26">
        <v>0</v>
      </c>
      <c r="E26">
        <f t="shared" si="7"/>
        <v>15</v>
      </c>
      <c r="G26">
        <v>15</v>
      </c>
      <c r="L26">
        <v>2.0003318786620998E-3</v>
      </c>
    </row>
    <row r="27" spans="1:28" x14ac:dyDescent="0.25">
      <c r="A27">
        <v>5</v>
      </c>
      <c r="B27">
        <f t="shared" si="6"/>
        <v>25</v>
      </c>
      <c r="C27">
        <v>1</v>
      </c>
      <c r="D27">
        <v>0</v>
      </c>
      <c r="E27">
        <f t="shared" si="7"/>
        <v>24</v>
      </c>
      <c r="G27">
        <v>24</v>
      </c>
      <c r="L27">
        <v>3.9994716644287101E-3</v>
      </c>
      <c r="X27" s="1"/>
    </row>
    <row r="28" spans="1:28" x14ac:dyDescent="0.25">
      <c r="A28">
        <v>6</v>
      </c>
      <c r="B28">
        <f t="shared" si="6"/>
        <v>36</v>
      </c>
      <c r="C28">
        <v>1</v>
      </c>
      <c r="D28">
        <v>0</v>
      </c>
      <c r="E28">
        <f t="shared" si="7"/>
        <v>35</v>
      </c>
      <c r="G28">
        <v>35</v>
      </c>
      <c r="L28">
        <v>5.0022602081298802E-3</v>
      </c>
      <c r="X28" s="1"/>
    </row>
    <row r="29" spans="1:28" x14ac:dyDescent="0.25">
      <c r="A29">
        <v>7</v>
      </c>
      <c r="B29">
        <f t="shared" si="6"/>
        <v>49</v>
      </c>
      <c r="C29">
        <v>1</v>
      </c>
      <c r="D29">
        <v>0</v>
      </c>
      <c r="E29">
        <f t="shared" si="7"/>
        <v>48</v>
      </c>
      <c r="G29">
        <v>48</v>
      </c>
      <c r="L29">
        <v>7.0006847381591797E-3</v>
      </c>
      <c r="X29" s="1"/>
    </row>
    <row r="30" spans="1:28" x14ac:dyDescent="0.25">
      <c r="A30">
        <v>8</v>
      </c>
      <c r="B30">
        <f t="shared" si="6"/>
        <v>64</v>
      </c>
      <c r="C30">
        <v>1</v>
      </c>
      <c r="D30">
        <v>0</v>
      </c>
      <c r="E30">
        <f t="shared" si="7"/>
        <v>63</v>
      </c>
      <c r="G30">
        <v>63</v>
      </c>
      <c r="L30">
        <v>1.10034942626953E-2</v>
      </c>
      <c r="X30" s="1"/>
    </row>
    <row r="31" spans="1:28" x14ac:dyDescent="0.25">
      <c r="A31">
        <v>9</v>
      </c>
      <c r="B31">
        <f t="shared" si="6"/>
        <v>81</v>
      </c>
      <c r="C31">
        <v>1</v>
      </c>
      <c r="D31">
        <v>0</v>
      </c>
      <c r="E31">
        <f t="shared" si="7"/>
        <v>80</v>
      </c>
      <c r="G31">
        <v>80</v>
      </c>
      <c r="L31">
        <v>3.4007549285888602E-2</v>
      </c>
    </row>
    <row r="32" spans="1:28" x14ac:dyDescent="0.25">
      <c r="A32">
        <v>10</v>
      </c>
      <c r="B32">
        <f t="shared" si="6"/>
        <v>100</v>
      </c>
      <c r="C32">
        <v>1</v>
      </c>
      <c r="D32">
        <v>0</v>
      </c>
      <c r="E32">
        <f t="shared" si="7"/>
        <v>99</v>
      </c>
      <c r="G32">
        <v>99</v>
      </c>
      <c r="L32">
        <v>3.90088558197021E-2</v>
      </c>
    </row>
    <row r="33" spans="1:58" x14ac:dyDescent="0.25">
      <c r="A33">
        <v>11</v>
      </c>
      <c r="B33">
        <f t="shared" si="6"/>
        <v>121</v>
      </c>
      <c r="C33">
        <v>1</v>
      </c>
      <c r="D33">
        <v>0</v>
      </c>
      <c r="E33">
        <f t="shared" si="7"/>
        <v>120</v>
      </c>
      <c r="G33">
        <v>120</v>
      </c>
      <c r="L33">
        <v>5.3011655807495103E-2</v>
      </c>
    </row>
    <row r="34" spans="1:58" x14ac:dyDescent="0.25">
      <c r="A34">
        <v>12</v>
      </c>
      <c r="B34">
        <f t="shared" si="6"/>
        <v>144</v>
      </c>
      <c r="C34">
        <v>1</v>
      </c>
      <c r="D34">
        <v>0</v>
      </c>
      <c r="E34">
        <f t="shared" si="7"/>
        <v>143</v>
      </c>
      <c r="G34">
        <v>143</v>
      </c>
      <c r="L34">
        <v>5.9012651443481397E-2</v>
      </c>
    </row>
    <row r="35" spans="1:58" x14ac:dyDescent="0.25">
      <c r="A35">
        <v>13</v>
      </c>
      <c r="B35">
        <f t="shared" si="6"/>
        <v>169</v>
      </c>
      <c r="C35">
        <v>1</v>
      </c>
      <c r="D35">
        <v>0</v>
      </c>
      <c r="E35">
        <f t="shared" si="7"/>
        <v>168</v>
      </c>
      <c r="G35">
        <v>168</v>
      </c>
      <c r="L35">
        <v>9.5021724700927707E-2</v>
      </c>
    </row>
    <row r="36" spans="1:58" x14ac:dyDescent="0.25">
      <c r="A36">
        <v>14</v>
      </c>
      <c r="B36">
        <f t="shared" si="6"/>
        <v>196</v>
      </c>
      <c r="C36">
        <v>1</v>
      </c>
      <c r="D36">
        <v>0</v>
      </c>
      <c r="E36">
        <f t="shared" si="7"/>
        <v>195</v>
      </c>
      <c r="G36">
        <v>195</v>
      </c>
      <c r="L36">
        <v>0.14003157615661599</v>
      </c>
    </row>
    <row r="37" spans="1:58" x14ac:dyDescent="0.25">
      <c r="A37">
        <v>15</v>
      </c>
      <c r="B37">
        <f t="shared" si="6"/>
        <v>225</v>
      </c>
      <c r="C37">
        <v>1</v>
      </c>
      <c r="D37">
        <v>0</v>
      </c>
      <c r="E37">
        <f t="shared" si="7"/>
        <v>224</v>
      </c>
      <c r="G37">
        <v>224</v>
      </c>
      <c r="L37">
        <v>0.15203404426574699</v>
      </c>
    </row>
    <row r="38" spans="1:58" x14ac:dyDescent="0.25">
      <c r="A38">
        <v>16</v>
      </c>
      <c r="B38">
        <f t="shared" si="6"/>
        <v>256</v>
      </c>
      <c r="C38">
        <v>1</v>
      </c>
      <c r="D38">
        <v>0</v>
      </c>
      <c r="E38">
        <f t="shared" si="7"/>
        <v>255</v>
      </c>
      <c r="G38">
        <v>255</v>
      </c>
      <c r="L38">
        <v>0.215049743652343</v>
      </c>
    </row>
    <row r="39" spans="1:58" x14ac:dyDescent="0.25">
      <c r="A39">
        <v>17</v>
      </c>
      <c r="B39">
        <f t="shared" si="6"/>
        <v>289</v>
      </c>
      <c r="C39">
        <v>1</v>
      </c>
      <c r="D39">
        <v>0</v>
      </c>
      <c r="E39">
        <f t="shared" si="7"/>
        <v>288</v>
      </c>
      <c r="G39">
        <v>288</v>
      </c>
      <c r="L39">
        <v>0.30306887626647899</v>
      </c>
    </row>
    <row r="40" spans="1:58" x14ac:dyDescent="0.25">
      <c r="A40">
        <v>18</v>
      </c>
      <c r="B40">
        <f t="shared" si="6"/>
        <v>324</v>
      </c>
      <c r="C40">
        <v>1</v>
      </c>
      <c r="D40">
        <v>0</v>
      </c>
      <c r="E40">
        <f t="shared" si="7"/>
        <v>323</v>
      </c>
      <c r="G40">
        <v>323</v>
      </c>
      <c r="L40">
        <v>0.32307338714599598</v>
      </c>
    </row>
    <row r="41" spans="1:58" x14ac:dyDescent="0.25">
      <c r="A41">
        <v>19</v>
      </c>
      <c r="B41">
        <f t="shared" si="6"/>
        <v>361</v>
      </c>
      <c r="C41">
        <v>1</v>
      </c>
      <c r="D41">
        <v>0</v>
      </c>
      <c r="E41">
        <f t="shared" si="7"/>
        <v>360</v>
      </c>
      <c r="G41">
        <v>360</v>
      </c>
      <c r="L41">
        <v>0.41409254074096602</v>
      </c>
    </row>
    <row r="42" spans="1:58" x14ac:dyDescent="0.25">
      <c r="A42">
        <v>20</v>
      </c>
      <c r="B42">
        <f t="shared" si="6"/>
        <v>400</v>
      </c>
      <c r="C42">
        <v>1</v>
      </c>
      <c r="D42">
        <v>0</v>
      </c>
      <c r="E42">
        <f t="shared" si="7"/>
        <v>399</v>
      </c>
      <c r="G42">
        <v>399</v>
      </c>
      <c r="L42">
        <v>0.490110874176025</v>
      </c>
    </row>
    <row r="43" spans="1:58" x14ac:dyDescent="0.25">
      <c r="A43" t="s">
        <v>69</v>
      </c>
      <c r="C43" t="s">
        <v>70</v>
      </c>
      <c r="D43" t="s">
        <v>71</v>
      </c>
      <c r="G43" t="s">
        <v>72</v>
      </c>
      <c r="L43">
        <v>3</v>
      </c>
      <c r="M43" t="s">
        <v>73</v>
      </c>
      <c r="N43" t="s">
        <v>74</v>
      </c>
      <c r="O43" t="s">
        <v>69</v>
      </c>
      <c r="P43">
        <v>1</v>
      </c>
    </row>
    <row r="44" spans="1:58" x14ac:dyDescent="0.25">
      <c r="A44" t="s">
        <v>64</v>
      </c>
      <c r="B44" t="s">
        <v>85</v>
      </c>
      <c r="C44" t="s">
        <v>123</v>
      </c>
      <c r="D44" t="s">
        <v>108</v>
      </c>
      <c r="E44" t="s">
        <v>110</v>
      </c>
      <c r="F44" t="s">
        <v>87</v>
      </c>
      <c r="G44" t="s">
        <v>111</v>
      </c>
      <c r="H44" t="s">
        <v>107</v>
      </c>
      <c r="I44" t="s">
        <v>109</v>
      </c>
      <c r="J44" t="s">
        <v>124</v>
      </c>
      <c r="L44" t="s">
        <v>68</v>
      </c>
      <c r="AX44" t="s">
        <v>125</v>
      </c>
      <c r="AY44" t="s">
        <v>124</v>
      </c>
      <c r="AZ44" t="s">
        <v>123</v>
      </c>
    </row>
    <row r="45" spans="1:58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f t="shared" ref="E45:E63" si="9">(G45-D45)</f>
        <v>4</v>
      </c>
      <c r="F45">
        <f>(E45/D45)</f>
        <v>1</v>
      </c>
      <c r="G45">
        <v>8</v>
      </c>
      <c r="H45">
        <f t="shared" ref="H45:H63" si="10">(A45*A45*A45)</f>
        <v>8</v>
      </c>
      <c r="I45">
        <f t="shared" ref="I45:I63" si="11">B45-A45*A45</f>
        <v>4</v>
      </c>
      <c r="J45">
        <f t="shared" ref="J45:J63" si="12">A45+A45-3+1+1</f>
        <v>3</v>
      </c>
      <c r="L45">
        <v>1.9998550415039002E-3</v>
      </c>
      <c r="AX45">
        <v>2</v>
      </c>
      <c r="AY45">
        <v>3</v>
      </c>
      <c r="AZ45">
        <v>4</v>
      </c>
      <c r="BE45">
        <v>2</v>
      </c>
      <c r="BF45">
        <v>2</v>
      </c>
    </row>
    <row r="46" spans="1:58" x14ac:dyDescent="0.25">
      <c r="A46">
        <v>3</v>
      </c>
      <c r="B46">
        <f t="shared" si="8"/>
        <v>27</v>
      </c>
      <c r="C46">
        <v>9</v>
      </c>
      <c r="D46">
        <v>18</v>
      </c>
      <c r="E46">
        <f t="shared" si="9"/>
        <v>18</v>
      </c>
      <c r="F46">
        <f t="shared" ref="F46:F63" si="13">(E46/D46)</f>
        <v>1</v>
      </c>
      <c r="G46">
        <v>36</v>
      </c>
      <c r="H46">
        <f t="shared" si="10"/>
        <v>27</v>
      </c>
      <c r="I46">
        <f t="shared" si="11"/>
        <v>18</v>
      </c>
      <c r="J46">
        <f t="shared" si="12"/>
        <v>5</v>
      </c>
      <c r="L46">
        <v>2.00042724609375E-2</v>
      </c>
      <c r="AX46">
        <v>3</v>
      </c>
      <c r="AY46">
        <v>5</v>
      </c>
      <c r="AZ46">
        <v>9</v>
      </c>
      <c r="BE46">
        <v>3</v>
      </c>
      <c r="BF46">
        <v>3</v>
      </c>
    </row>
    <row r="47" spans="1:58" x14ac:dyDescent="0.25">
      <c r="A47">
        <v>4</v>
      </c>
      <c r="B47">
        <f t="shared" si="8"/>
        <v>64</v>
      </c>
      <c r="C47">
        <v>16</v>
      </c>
      <c r="D47">
        <v>48</v>
      </c>
      <c r="E47">
        <f t="shared" si="9"/>
        <v>48</v>
      </c>
      <c r="F47">
        <f t="shared" si="13"/>
        <v>1</v>
      </c>
      <c r="G47">
        <v>96</v>
      </c>
      <c r="H47">
        <f t="shared" si="10"/>
        <v>64</v>
      </c>
      <c r="I47">
        <f t="shared" si="11"/>
        <v>48</v>
      </c>
      <c r="J47">
        <f t="shared" si="12"/>
        <v>7</v>
      </c>
      <c r="L47">
        <v>2.4005413055419901E-2</v>
      </c>
      <c r="AX47">
        <v>4</v>
      </c>
      <c r="AY47">
        <v>7</v>
      </c>
      <c r="AZ47">
        <v>16</v>
      </c>
      <c r="BE47">
        <v>4</v>
      </c>
      <c r="BF47">
        <v>4</v>
      </c>
    </row>
    <row r="48" spans="1:58" x14ac:dyDescent="0.25">
      <c r="A48">
        <v>5</v>
      </c>
      <c r="B48">
        <f t="shared" si="8"/>
        <v>125</v>
      </c>
      <c r="C48">
        <v>25</v>
      </c>
      <c r="D48">
        <v>100</v>
      </c>
      <c r="E48">
        <f t="shared" si="9"/>
        <v>100</v>
      </c>
      <c r="F48">
        <f t="shared" si="13"/>
        <v>1</v>
      </c>
      <c r="G48">
        <v>200</v>
      </c>
      <c r="H48">
        <f t="shared" si="10"/>
        <v>125</v>
      </c>
      <c r="I48">
        <f t="shared" si="11"/>
        <v>100</v>
      </c>
      <c r="J48">
        <f t="shared" si="12"/>
        <v>9</v>
      </c>
      <c r="L48">
        <v>4.4009685516357401E-2</v>
      </c>
      <c r="AX48">
        <v>5</v>
      </c>
      <c r="AY48">
        <v>9</v>
      </c>
      <c r="AZ48">
        <v>25</v>
      </c>
      <c r="BE48">
        <v>5</v>
      </c>
      <c r="BF48">
        <v>5</v>
      </c>
    </row>
    <row r="49" spans="1:58" x14ac:dyDescent="0.25">
      <c r="A49">
        <v>6</v>
      </c>
      <c r="B49">
        <f t="shared" si="8"/>
        <v>216</v>
      </c>
      <c r="C49">
        <v>36</v>
      </c>
      <c r="D49">
        <v>180</v>
      </c>
      <c r="E49">
        <f t="shared" si="9"/>
        <v>180</v>
      </c>
      <c r="F49">
        <f t="shared" si="13"/>
        <v>1</v>
      </c>
      <c r="G49">
        <v>360</v>
      </c>
      <c r="H49">
        <f t="shared" si="10"/>
        <v>216</v>
      </c>
      <c r="I49">
        <f t="shared" si="11"/>
        <v>180</v>
      </c>
      <c r="J49">
        <f t="shared" si="12"/>
        <v>11</v>
      </c>
      <c r="L49">
        <v>8.50193500518798E-2</v>
      </c>
      <c r="AX49">
        <v>6</v>
      </c>
      <c r="AY49">
        <v>11</v>
      </c>
      <c r="AZ49">
        <v>36</v>
      </c>
      <c r="BE49">
        <v>6</v>
      </c>
      <c r="BF49">
        <v>6</v>
      </c>
    </row>
    <row r="50" spans="1:58" x14ac:dyDescent="0.25">
      <c r="A50">
        <v>7</v>
      </c>
      <c r="B50">
        <f t="shared" si="8"/>
        <v>343</v>
      </c>
      <c r="C50">
        <v>49</v>
      </c>
      <c r="D50">
        <v>294</v>
      </c>
      <c r="E50">
        <f t="shared" si="9"/>
        <v>294</v>
      </c>
      <c r="F50">
        <f t="shared" si="13"/>
        <v>1</v>
      </c>
      <c r="G50">
        <v>588</v>
      </c>
      <c r="H50">
        <f t="shared" si="10"/>
        <v>343</v>
      </c>
      <c r="I50">
        <f t="shared" si="11"/>
        <v>294</v>
      </c>
      <c r="J50">
        <f t="shared" si="12"/>
        <v>13</v>
      </c>
      <c r="L50">
        <v>0.187042951583862</v>
      </c>
      <c r="AX50">
        <v>7</v>
      </c>
      <c r="AY50">
        <v>13</v>
      </c>
      <c r="AZ50">
        <v>49</v>
      </c>
      <c r="BE50">
        <v>7</v>
      </c>
      <c r="BF50">
        <v>7</v>
      </c>
    </row>
    <row r="51" spans="1:58" x14ac:dyDescent="0.25">
      <c r="A51">
        <v>8</v>
      </c>
      <c r="B51">
        <f t="shared" si="8"/>
        <v>512</v>
      </c>
      <c r="C51">
        <v>64</v>
      </c>
      <c r="D51">
        <v>448</v>
      </c>
      <c r="E51">
        <f t="shared" si="9"/>
        <v>448</v>
      </c>
      <c r="F51">
        <f t="shared" si="13"/>
        <v>1</v>
      </c>
      <c r="G51">
        <v>896</v>
      </c>
      <c r="H51">
        <f t="shared" si="10"/>
        <v>512</v>
      </c>
      <c r="I51">
        <f t="shared" si="11"/>
        <v>448</v>
      </c>
      <c r="J51">
        <f t="shared" si="12"/>
        <v>15</v>
      </c>
      <c r="L51">
        <v>0.35207891464233398</v>
      </c>
      <c r="AX51">
        <v>8</v>
      </c>
      <c r="AY51">
        <v>15</v>
      </c>
      <c r="AZ51">
        <v>64</v>
      </c>
      <c r="BE51">
        <v>8</v>
      </c>
      <c r="BF51">
        <v>8</v>
      </c>
    </row>
    <row r="52" spans="1:58" x14ac:dyDescent="0.25">
      <c r="A52">
        <v>9</v>
      </c>
      <c r="B52">
        <f t="shared" si="8"/>
        <v>729</v>
      </c>
      <c r="C52">
        <v>81</v>
      </c>
      <c r="D52">
        <v>648</v>
      </c>
      <c r="E52">
        <f t="shared" si="9"/>
        <v>648</v>
      </c>
      <c r="F52">
        <f t="shared" si="13"/>
        <v>1</v>
      </c>
      <c r="G52">
        <v>1296</v>
      </c>
      <c r="H52">
        <f t="shared" si="10"/>
        <v>729</v>
      </c>
      <c r="I52">
        <f t="shared" si="11"/>
        <v>648</v>
      </c>
      <c r="J52">
        <f t="shared" si="12"/>
        <v>17</v>
      </c>
      <c r="L52">
        <v>0.63114285469055098</v>
      </c>
      <c r="AX52">
        <v>9</v>
      </c>
      <c r="AY52">
        <v>17</v>
      </c>
      <c r="AZ52">
        <v>81</v>
      </c>
      <c r="BE52">
        <v>9</v>
      </c>
      <c r="BF52">
        <v>9</v>
      </c>
    </row>
    <row r="53" spans="1:58" x14ac:dyDescent="0.25">
      <c r="A53">
        <v>10</v>
      </c>
      <c r="B53">
        <f t="shared" si="8"/>
        <v>1000</v>
      </c>
      <c r="C53">
        <v>100</v>
      </c>
      <c r="D53">
        <v>900</v>
      </c>
      <c r="E53">
        <f t="shared" si="9"/>
        <v>900</v>
      </c>
      <c r="F53">
        <f t="shared" si="13"/>
        <v>1</v>
      </c>
      <c r="G53">
        <v>1800</v>
      </c>
      <c r="H53">
        <f t="shared" si="10"/>
        <v>1000</v>
      </c>
      <c r="I53">
        <f t="shared" si="11"/>
        <v>900</v>
      </c>
      <c r="J53">
        <f t="shared" si="12"/>
        <v>19</v>
      </c>
      <c r="L53">
        <v>1.1582622528076101</v>
      </c>
      <c r="AX53">
        <v>10</v>
      </c>
      <c r="AY53">
        <v>19</v>
      </c>
      <c r="AZ53">
        <v>100</v>
      </c>
      <c r="BE53">
        <v>10</v>
      </c>
      <c r="BF53">
        <v>10</v>
      </c>
    </row>
    <row r="54" spans="1:58" x14ac:dyDescent="0.25">
      <c r="A54">
        <v>11</v>
      </c>
      <c r="B54">
        <f t="shared" si="8"/>
        <v>1331</v>
      </c>
      <c r="C54">
        <v>121</v>
      </c>
      <c r="D54">
        <v>1210</v>
      </c>
      <c r="E54">
        <f t="shared" si="9"/>
        <v>1210</v>
      </c>
      <c r="F54">
        <f t="shared" si="13"/>
        <v>1</v>
      </c>
      <c r="G54">
        <v>2420</v>
      </c>
      <c r="H54">
        <f t="shared" si="10"/>
        <v>1331</v>
      </c>
      <c r="I54">
        <f t="shared" si="11"/>
        <v>1210</v>
      </c>
      <c r="J54">
        <f t="shared" si="12"/>
        <v>21</v>
      </c>
      <c r="L54">
        <v>1.88942718505859</v>
      </c>
      <c r="AX54">
        <v>11</v>
      </c>
      <c r="AY54">
        <v>21</v>
      </c>
      <c r="AZ54">
        <v>121</v>
      </c>
      <c r="BE54">
        <v>11</v>
      </c>
      <c r="BF54">
        <v>11</v>
      </c>
    </row>
    <row r="55" spans="1:58" x14ac:dyDescent="0.25">
      <c r="A55">
        <v>12</v>
      </c>
      <c r="B55">
        <f t="shared" si="8"/>
        <v>1728</v>
      </c>
      <c r="C55">
        <v>144</v>
      </c>
      <c r="D55">
        <v>1584</v>
      </c>
      <c r="E55">
        <f t="shared" si="9"/>
        <v>1584</v>
      </c>
      <c r="F55">
        <f t="shared" si="13"/>
        <v>1</v>
      </c>
      <c r="G55">
        <v>3168</v>
      </c>
      <c r="H55">
        <f t="shared" si="10"/>
        <v>1728</v>
      </c>
      <c r="I55">
        <f t="shared" si="11"/>
        <v>1584</v>
      </c>
      <c r="J55">
        <f t="shared" si="12"/>
        <v>23</v>
      </c>
      <c r="L55">
        <v>3.3207511901855402</v>
      </c>
      <c r="AX55">
        <v>12</v>
      </c>
      <c r="AY55">
        <v>23</v>
      </c>
      <c r="AZ55">
        <v>144</v>
      </c>
      <c r="BE55">
        <v>12</v>
      </c>
      <c r="BF55">
        <v>12</v>
      </c>
    </row>
    <row r="56" spans="1:58" x14ac:dyDescent="0.25">
      <c r="A56">
        <v>13</v>
      </c>
      <c r="B56">
        <f t="shared" si="8"/>
        <v>2197</v>
      </c>
      <c r="C56">
        <v>169</v>
      </c>
      <c r="D56">
        <v>2028</v>
      </c>
      <c r="E56">
        <f t="shared" si="9"/>
        <v>2028</v>
      </c>
      <c r="F56">
        <f t="shared" si="13"/>
        <v>1</v>
      </c>
      <c r="G56">
        <v>4056</v>
      </c>
      <c r="H56">
        <f t="shared" si="10"/>
        <v>2197</v>
      </c>
      <c r="I56">
        <f t="shared" si="11"/>
        <v>2028</v>
      </c>
      <c r="J56">
        <f t="shared" si="12"/>
        <v>25</v>
      </c>
      <c r="L56">
        <v>5.1701688766479403</v>
      </c>
      <c r="AX56">
        <v>13</v>
      </c>
      <c r="AY56">
        <v>25</v>
      </c>
      <c r="AZ56">
        <v>169</v>
      </c>
      <c r="BE56">
        <v>13</v>
      </c>
      <c r="BF56">
        <v>13</v>
      </c>
    </row>
    <row r="57" spans="1:58" x14ac:dyDescent="0.25">
      <c r="A57">
        <v>14</v>
      </c>
      <c r="B57">
        <f t="shared" si="8"/>
        <v>2744</v>
      </c>
      <c r="C57">
        <v>196</v>
      </c>
      <c r="D57">
        <v>2548</v>
      </c>
      <c r="E57">
        <f t="shared" si="9"/>
        <v>2548</v>
      </c>
      <c r="F57">
        <f t="shared" si="13"/>
        <v>1</v>
      </c>
      <c r="G57">
        <v>5096</v>
      </c>
      <c r="H57">
        <f t="shared" si="10"/>
        <v>2744</v>
      </c>
      <c r="I57">
        <f t="shared" si="11"/>
        <v>2548</v>
      </c>
      <c r="J57">
        <f t="shared" si="12"/>
        <v>27</v>
      </c>
      <c r="L57">
        <v>8.2144379615783691</v>
      </c>
      <c r="AX57">
        <v>14</v>
      </c>
      <c r="AY57">
        <v>27</v>
      </c>
      <c r="AZ57">
        <v>196</v>
      </c>
      <c r="BE57">
        <v>14</v>
      </c>
      <c r="BF57">
        <v>14</v>
      </c>
    </row>
    <row r="58" spans="1:58" x14ac:dyDescent="0.25">
      <c r="A58">
        <v>15</v>
      </c>
      <c r="B58">
        <f t="shared" si="8"/>
        <v>3375</v>
      </c>
      <c r="C58">
        <v>225</v>
      </c>
      <c r="D58">
        <v>3150</v>
      </c>
      <c r="E58">
        <f t="shared" si="9"/>
        <v>3150</v>
      </c>
      <c r="F58">
        <f t="shared" si="13"/>
        <v>1</v>
      </c>
      <c r="G58">
        <v>6300</v>
      </c>
      <c r="H58">
        <f t="shared" si="10"/>
        <v>3375</v>
      </c>
      <c r="I58">
        <f t="shared" si="11"/>
        <v>3150</v>
      </c>
      <c r="J58">
        <f t="shared" si="12"/>
        <v>29</v>
      </c>
      <c r="L58">
        <v>12.5064535140991</v>
      </c>
      <c r="AX58">
        <v>15</v>
      </c>
      <c r="AY58">
        <v>29</v>
      </c>
      <c r="AZ58">
        <v>225</v>
      </c>
      <c r="BE58">
        <v>15</v>
      </c>
      <c r="BF58">
        <v>15</v>
      </c>
    </row>
    <row r="59" spans="1:58" x14ac:dyDescent="0.25">
      <c r="A59">
        <v>16</v>
      </c>
      <c r="B59">
        <f t="shared" si="8"/>
        <v>4096</v>
      </c>
      <c r="C59">
        <v>256</v>
      </c>
      <c r="D59">
        <v>3840</v>
      </c>
      <c r="E59">
        <f t="shared" si="9"/>
        <v>3840</v>
      </c>
      <c r="F59">
        <f t="shared" si="13"/>
        <v>1</v>
      </c>
      <c r="G59">
        <v>7680</v>
      </c>
      <c r="H59">
        <f t="shared" si="10"/>
        <v>4096</v>
      </c>
      <c r="I59">
        <f t="shared" si="11"/>
        <v>3840</v>
      </c>
      <c r="J59">
        <f t="shared" si="12"/>
        <v>31</v>
      </c>
      <c r="L59">
        <v>18.6572184562683</v>
      </c>
      <c r="AX59">
        <v>16</v>
      </c>
      <c r="AY59">
        <v>31</v>
      </c>
      <c r="AZ59">
        <v>256</v>
      </c>
      <c r="BE59">
        <v>16</v>
      </c>
      <c r="BF59">
        <v>16</v>
      </c>
    </row>
    <row r="60" spans="1:58" x14ac:dyDescent="0.25">
      <c r="A60">
        <v>17</v>
      </c>
      <c r="B60">
        <f t="shared" si="8"/>
        <v>4913</v>
      </c>
      <c r="C60">
        <v>289</v>
      </c>
      <c r="D60">
        <v>4624</v>
      </c>
      <c r="E60">
        <f t="shared" si="9"/>
        <v>4624</v>
      </c>
      <c r="F60">
        <f t="shared" si="13"/>
        <v>1</v>
      </c>
      <c r="G60">
        <v>9248</v>
      </c>
      <c r="H60">
        <f t="shared" si="10"/>
        <v>4913</v>
      </c>
      <c r="I60">
        <f t="shared" si="11"/>
        <v>4624</v>
      </c>
      <c r="J60">
        <f t="shared" si="12"/>
        <v>33</v>
      </c>
      <c r="L60">
        <v>27.555230855941701</v>
      </c>
      <c r="AX60">
        <v>17</v>
      </c>
      <c r="AY60">
        <v>33</v>
      </c>
      <c r="AZ60">
        <v>289</v>
      </c>
      <c r="BE60">
        <v>17</v>
      </c>
      <c r="BF60">
        <v>17</v>
      </c>
    </row>
    <row r="61" spans="1:58" x14ac:dyDescent="0.25">
      <c r="A61">
        <v>18</v>
      </c>
      <c r="B61">
        <f t="shared" si="8"/>
        <v>5832</v>
      </c>
      <c r="C61">
        <v>324</v>
      </c>
      <c r="D61">
        <v>5508</v>
      </c>
      <c r="E61">
        <f t="shared" si="9"/>
        <v>5508</v>
      </c>
      <c r="F61">
        <f t="shared" si="13"/>
        <v>1</v>
      </c>
      <c r="G61">
        <v>11016</v>
      </c>
      <c r="H61">
        <f t="shared" si="10"/>
        <v>5832</v>
      </c>
      <c r="I61">
        <f t="shared" si="11"/>
        <v>5508</v>
      </c>
      <c r="J61">
        <f t="shared" si="12"/>
        <v>35</v>
      </c>
      <c r="L61">
        <v>40.823230743408203</v>
      </c>
      <c r="AX61">
        <v>18</v>
      </c>
      <c r="AY61">
        <v>35</v>
      </c>
      <c r="AZ61">
        <v>324</v>
      </c>
      <c r="BE61">
        <v>18</v>
      </c>
      <c r="BF61">
        <v>18</v>
      </c>
    </row>
    <row r="62" spans="1:58" x14ac:dyDescent="0.25">
      <c r="A62">
        <v>19</v>
      </c>
      <c r="B62">
        <f t="shared" si="8"/>
        <v>6859</v>
      </c>
      <c r="C62">
        <v>361</v>
      </c>
      <c r="D62">
        <v>6498</v>
      </c>
      <c r="E62">
        <f t="shared" si="9"/>
        <v>6498</v>
      </c>
      <c r="F62">
        <f t="shared" si="13"/>
        <v>1</v>
      </c>
      <c r="G62">
        <v>12996</v>
      </c>
      <c r="H62">
        <f t="shared" si="10"/>
        <v>6859</v>
      </c>
      <c r="I62">
        <f t="shared" si="11"/>
        <v>6498</v>
      </c>
      <c r="J62">
        <f t="shared" si="12"/>
        <v>37</v>
      </c>
      <c r="L62">
        <v>58.231167316436697</v>
      </c>
      <c r="AX62">
        <v>19</v>
      </c>
      <c r="AY62">
        <v>37</v>
      </c>
      <c r="AZ62">
        <v>361</v>
      </c>
      <c r="BE62">
        <v>19</v>
      </c>
      <c r="BF62">
        <v>19</v>
      </c>
    </row>
    <row r="63" spans="1:58" x14ac:dyDescent="0.25">
      <c r="A63">
        <v>20</v>
      </c>
      <c r="B63">
        <f t="shared" si="8"/>
        <v>8000</v>
      </c>
      <c r="C63">
        <v>400</v>
      </c>
      <c r="D63">
        <v>7600</v>
      </c>
      <c r="E63">
        <f t="shared" si="9"/>
        <v>7600</v>
      </c>
      <c r="F63">
        <f t="shared" si="13"/>
        <v>1</v>
      </c>
      <c r="G63">
        <v>15200</v>
      </c>
      <c r="H63">
        <f t="shared" si="10"/>
        <v>8000</v>
      </c>
      <c r="I63">
        <f t="shared" si="11"/>
        <v>7600</v>
      </c>
      <c r="J63">
        <f t="shared" si="12"/>
        <v>39</v>
      </c>
      <c r="L63">
        <v>82.223592042922903</v>
      </c>
      <c r="AX63">
        <v>20</v>
      </c>
      <c r="AY63">
        <v>39</v>
      </c>
      <c r="AZ63">
        <v>400</v>
      </c>
      <c r="BE63">
        <v>20</v>
      </c>
      <c r="BF63">
        <v>20</v>
      </c>
    </row>
    <row r="64" spans="1:58" x14ac:dyDescent="0.25">
      <c r="A64" t="s">
        <v>69</v>
      </c>
      <c r="C64" t="s">
        <v>70</v>
      </c>
      <c r="D64" t="s">
        <v>71</v>
      </c>
      <c r="G64" t="s">
        <v>72</v>
      </c>
      <c r="L64">
        <v>3</v>
      </c>
      <c r="M64" t="s">
        <v>73</v>
      </c>
      <c r="N64" t="s">
        <v>74</v>
      </c>
      <c r="O64" t="s">
        <v>69</v>
      </c>
      <c r="P64">
        <v>2</v>
      </c>
    </row>
    <row r="65" spans="1:12" x14ac:dyDescent="0.25">
      <c r="A65" t="s">
        <v>64</v>
      </c>
      <c r="B65" t="s">
        <v>85</v>
      </c>
      <c r="C65" t="s">
        <v>123</v>
      </c>
      <c r="D65" t="s">
        <v>108</v>
      </c>
      <c r="E65" t="s">
        <v>110</v>
      </c>
      <c r="F65" t="s">
        <v>87</v>
      </c>
      <c r="G65" t="s">
        <v>111</v>
      </c>
      <c r="H65" t="s">
        <v>107</v>
      </c>
      <c r="I65" t="s">
        <v>109</v>
      </c>
      <c r="J65" t="s">
        <v>124</v>
      </c>
      <c r="L65" t="s">
        <v>68</v>
      </c>
    </row>
    <row r="66" spans="1:12" x14ac:dyDescent="0.25">
      <c r="A66">
        <v>2</v>
      </c>
      <c r="B66">
        <f t="shared" ref="B66:B84" si="14">A66*A66*A66</f>
        <v>8</v>
      </c>
      <c r="C66">
        <v>2</v>
      </c>
      <c r="D66">
        <v>1</v>
      </c>
      <c r="E66">
        <f t="shared" ref="E66:E84" si="15">(G66-D66)</f>
        <v>6</v>
      </c>
      <c r="F66">
        <f>(E66/D66)</f>
        <v>6</v>
      </c>
      <c r="G66">
        <v>7</v>
      </c>
      <c r="H66">
        <f t="shared" ref="H66:H84" si="16">A66*A66/2</f>
        <v>2</v>
      </c>
      <c r="I66">
        <f t="shared" ref="I66:I84" si="17">B66-A66</f>
        <v>6</v>
      </c>
      <c r="J66">
        <f t="shared" ref="J66:J84" si="18">(A66-3+2+1)</f>
        <v>2</v>
      </c>
      <c r="L66">
        <v>2.0008087158203099E-3</v>
      </c>
    </row>
    <row r="67" spans="1:12" x14ac:dyDescent="0.25">
      <c r="A67">
        <v>3</v>
      </c>
      <c r="B67">
        <f t="shared" si="14"/>
        <v>27</v>
      </c>
      <c r="C67">
        <v>3</v>
      </c>
      <c r="D67">
        <v>3</v>
      </c>
      <c r="E67">
        <f t="shared" si="15"/>
        <v>24</v>
      </c>
      <c r="F67">
        <f t="shared" ref="F67:F84" si="19">(E67/D67)</f>
        <v>8</v>
      </c>
      <c r="G67">
        <v>27</v>
      </c>
      <c r="H67">
        <f t="shared" si="16"/>
        <v>4.5</v>
      </c>
      <c r="I67">
        <f t="shared" si="17"/>
        <v>24</v>
      </c>
      <c r="J67">
        <f t="shared" si="18"/>
        <v>3</v>
      </c>
      <c r="L67">
        <v>3.0012130737304601E-3</v>
      </c>
    </row>
    <row r="68" spans="1:12" x14ac:dyDescent="0.25">
      <c r="A68">
        <v>4</v>
      </c>
      <c r="B68">
        <f t="shared" si="14"/>
        <v>64</v>
      </c>
      <c r="C68">
        <v>4</v>
      </c>
      <c r="D68">
        <v>6</v>
      </c>
      <c r="E68">
        <f t="shared" si="15"/>
        <v>60</v>
      </c>
      <c r="F68">
        <f t="shared" si="19"/>
        <v>10</v>
      </c>
      <c r="G68">
        <v>66</v>
      </c>
      <c r="H68">
        <f t="shared" si="16"/>
        <v>8</v>
      </c>
      <c r="I68">
        <f t="shared" si="17"/>
        <v>60</v>
      </c>
      <c r="J68">
        <f t="shared" si="18"/>
        <v>4</v>
      </c>
      <c r="L68">
        <v>7.00139999389648E-3</v>
      </c>
    </row>
    <row r="69" spans="1:12" x14ac:dyDescent="0.25">
      <c r="A69">
        <v>5</v>
      </c>
      <c r="B69">
        <f t="shared" si="14"/>
        <v>125</v>
      </c>
      <c r="C69">
        <v>5</v>
      </c>
      <c r="D69">
        <v>10</v>
      </c>
      <c r="E69">
        <f t="shared" si="15"/>
        <v>120</v>
      </c>
      <c r="F69">
        <f t="shared" si="19"/>
        <v>12</v>
      </c>
      <c r="G69">
        <v>130</v>
      </c>
      <c r="H69">
        <f t="shared" si="16"/>
        <v>12.5</v>
      </c>
      <c r="I69">
        <f t="shared" si="17"/>
        <v>120</v>
      </c>
      <c r="J69">
        <f t="shared" si="18"/>
        <v>5</v>
      </c>
      <c r="L69">
        <v>2.30045318603515E-2</v>
      </c>
    </row>
    <row r="70" spans="1:12" x14ac:dyDescent="0.25">
      <c r="A70">
        <v>6</v>
      </c>
      <c r="B70">
        <f t="shared" si="14"/>
        <v>216</v>
      </c>
      <c r="C70">
        <v>6</v>
      </c>
      <c r="D70">
        <v>15</v>
      </c>
      <c r="E70">
        <f t="shared" si="15"/>
        <v>210</v>
      </c>
      <c r="F70">
        <f t="shared" si="19"/>
        <v>14</v>
      </c>
      <c r="G70">
        <v>225</v>
      </c>
      <c r="H70">
        <f t="shared" si="16"/>
        <v>18</v>
      </c>
      <c r="I70">
        <f t="shared" si="17"/>
        <v>210</v>
      </c>
      <c r="J70">
        <f t="shared" si="18"/>
        <v>6</v>
      </c>
      <c r="L70">
        <v>4.0009021759033203E-2</v>
      </c>
    </row>
    <row r="71" spans="1:12" x14ac:dyDescent="0.25">
      <c r="A71">
        <v>7</v>
      </c>
      <c r="B71">
        <f t="shared" si="14"/>
        <v>343</v>
      </c>
      <c r="C71">
        <v>7</v>
      </c>
      <c r="D71">
        <v>21</v>
      </c>
      <c r="E71">
        <f t="shared" si="15"/>
        <v>336</v>
      </c>
      <c r="F71">
        <f t="shared" si="19"/>
        <v>16</v>
      </c>
      <c r="G71">
        <v>357</v>
      </c>
      <c r="H71">
        <f t="shared" si="16"/>
        <v>24.5</v>
      </c>
      <c r="I71">
        <f t="shared" si="17"/>
        <v>336</v>
      </c>
      <c r="J71">
        <f t="shared" si="18"/>
        <v>7</v>
      </c>
      <c r="L71">
        <v>8.9020490646362305E-2</v>
      </c>
    </row>
    <row r="72" spans="1:12" x14ac:dyDescent="0.25">
      <c r="A72">
        <v>8</v>
      </c>
      <c r="B72">
        <f t="shared" si="14"/>
        <v>512</v>
      </c>
      <c r="C72">
        <v>8</v>
      </c>
      <c r="D72">
        <v>28</v>
      </c>
      <c r="E72">
        <f t="shared" si="15"/>
        <v>504</v>
      </c>
      <c r="F72">
        <f t="shared" si="19"/>
        <v>18</v>
      </c>
      <c r="G72">
        <v>532</v>
      </c>
      <c r="H72">
        <f t="shared" si="16"/>
        <v>32</v>
      </c>
      <c r="I72">
        <f t="shared" si="17"/>
        <v>504</v>
      </c>
      <c r="J72">
        <f t="shared" si="18"/>
        <v>8</v>
      </c>
      <c r="L72">
        <v>0.14703321456909099</v>
      </c>
    </row>
    <row r="73" spans="1:12" x14ac:dyDescent="0.25">
      <c r="A73">
        <v>9</v>
      </c>
      <c r="B73">
        <f t="shared" si="14"/>
        <v>729</v>
      </c>
      <c r="C73">
        <v>9</v>
      </c>
      <c r="D73">
        <v>36</v>
      </c>
      <c r="E73">
        <f t="shared" si="15"/>
        <v>720</v>
      </c>
      <c r="F73">
        <f t="shared" si="19"/>
        <v>20</v>
      </c>
      <c r="G73">
        <v>756</v>
      </c>
      <c r="H73">
        <f t="shared" si="16"/>
        <v>40.5</v>
      </c>
      <c r="I73">
        <f t="shared" si="17"/>
        <v>720</v>
      </c>
      <c r="J73">
        <f t="shared" si="18"/>
        <v>9</v>
      </c>
      <c r="L73">
        <v>0.26906132698058999</v>
      </c>
    </row>
    <row r="74" spans="1:12" x14ac:dyDescent="0.25">
      <c r="A74">
        <v>10</v>
      </c>
      <c r="B74">
        <f t="shared" si="14"/>
        <v>1000</v>
      </c>
      <c r="C74">
        <v>10</v>
      </c>
      <c r="D74">
        <v>45</v>
      </c>
      <c r="E74">
        <f t="shared" si="15"/>
        <v>990</v>
      </c>
      <c r="F74">
        <f t="shared" si="19"/>
        <v>22</v>
      </c>
      <c r="G74">
        <v>1035</v>
      </c>
      <c r="H74">
        <f t="shared" si="16"/>
        <v>50</v>
      </c>
      <c r="I74">
        <f t="shared" si="17"/>
        <v>990</v>
      </c>
      <c r="J74">
        <f t="shared" si="18"/>
        <v>10</v>
      </c>
      <c r="L74">
        <v>0.429096460342407</v>
      </c>
    </row>
    <row r="75" spans="1:12" x14ac:dyDescent="0.25">
      <c r="A75">
        <v>11</v>
      </c>
      <c r="B75">
        <f t="shared" si="14"/>
        <v>1331</v>
      </c>
      <c r="C75">
        <v>11</v>
      </c>
      <c r="D75">
        <v>55</v>
      </c>
      <c r="E75">
        <f t="shared" si="15"/>
        <v>1320</v>
      </c>
      <c r="F75">
        <f t="shared" si="19"/>
        <v>24</v>
      </c>
      <c r="G75">
        <v>1375</v>
      </c>
      <c r="H75">
        <f t="shared" si="16"/>
        <v>60.5</v>
      </c>
      <c r="I75">
        <f t="shared" si="17"/>
        <v>1320</v>
      </c>
      <c r="J75">
        <f t="shared" si="18"/>
        <v>11</v>
      </c>
      <c r="L75">
        <v>0.68915510177612305</v>
      </c>
    </row>
    <row r="76" spans="1:12" x14ac:dyDescent="0.25">
      <c r="A76">
        <v>12</v>
      </c>
      <c r="B76">
        <f t="shared" si="14"/>
        <v>1728</v>
      </c>
      <c r="C76">
        <v>12</v>
      </c>
      <c r="D76">
        <v>66</v>
      </c>
      <c r="E76">
        <f t="shared" si="15"/>
        <v>1716</v>
      </c>
      <c r="F76">
        <f t="shared" si="19"/>
        <v>26</v>
      </c>
      <c r="G76">
        <v>1782</v>
      </c>
      <c r="H76">
        <f t="shared" si="16"/>
        <v>72</v>
      </c>
      <c r="I76">
        <f t="shared" si="17"/>
        <v>1716</v>
      </c>
      <c r="J76">
        <f t="shared" si="18"/>
        <v>12</v>
      </c>
      <c r="L76">
        <v>1.0782439708709699</v>
      </c>
    </row>
    <row r="77" spans="1:12" x14ac:dyDescent="0.25">
      <c r="A77">
        <v>13</v>
      </c>
      <c r="B77">
        <f t="shared" si="14"/>
        <v>2197</v>
      </c>
      <c r="C77">
        <v>13</v>
      </c>
      <c r="D77">
        <v>78</v>
      </c>
      <c r="E77">
        <f t="shared" si="15"/>
        <v>2184</v>
      </c>
      <c r="F77">
        <f t="shared" si="19"/>
        <v>28</v>
      </c>
      <c r="G77">
        <v>2262</v>
      </c>
      <c r="H77">
        <f t="shared" si="16"/>
        <v>84.5</v>
      </c>
      <c r="I77">
        <f t="shared" si="17"/>
        <v>2184</v>
      </c>
      <c r="J77">
        <f t="shared" si="18"/>
        <v>13</v>
      </c>
      <c r="L77">
        <v>1.61436367034912</v>
      </c>
    </row>
    <row r="78" spans="1:12" x14ac:dyDescent="0.25">
      <c r="A78">
        <v>14</v>
      </c>
      <c r="B78">
        <f t="shared" si="14"/>
        <v>2744</v>
      </c>
      <c r="C78">
        <v>14</v>
      </c>
      <c r="D78">
        <v>91</v>
      </c>
      <c r="E78">
        <f t="shared" si="15"/>
        <v>2730</v>
      </c>
      <c r="F78">
        <f t="shared" si="19"/>
        <v>30</v>
      </c>
      <c r="G78">
        <v>2821</v>
      </c>
      <c r="H78">
        <f t="shared" si="16"/>
        <v>98</v>
      </c>
      <c r="I78">
        <f t="shared" si="17"/>
        <v>2730</v>
      </c>
      <c r="J78">
        <f t="shared" si="18"/>
        <v>14</v>
      </c>
      <c r="L78">
        <v>2.33152723312377</v>
      </c>
    </row>
    <row r="79" spans="1:12" x14ac:dyDescent="0.25">
      <c r="A79">
        <v>15</v>
      </c>
      <c r="B79">
        <f t="shared" si="14"/>
        <v>3375</v>
      </c>
      <c r="C79">
        <v>15</v>
      </c>
      <c r="D79">
        <v>105</v>
      </c>
      <c r="E79">
        <f t="shared" si="15"/>
        <v>3360</v>
      </c>
      <c r="F79">
        <f t="shared" si="19"/>
        <v>32</v>
      </c>
      <c r="G79">
        <v>3465</v>
      </c>
      <c r="H79">
        <f t="shared" si="16"/>
        <v>112.5</v>
      </c>
      <c r="I79">
        <f t="shared" si="17"/>
        <v>3360</v>
      </c>
      <c r="J79">
        <f t="shared" si="18"/>
        <v>15</v>
      </c>
      <c r="L79">
        <v>3.31675052642822</v>
      </c>
    </row>
    <row r="80" spans="1:12" x14ac:dyDescent="0.25">
      <c r="A80">
        <v>16</v>
      </c>
      <c r="B80">
        <f t="shared" si="14"/>
        <v>4096</v>
      </c>
      <c r="C80">
        <v>16</v>
      </c>
      <c r="D80">
        <v>120</v>
      </c>
      <c r="E80">
        <f t="shared" si="15"/>
        <v>4080</v>
      </c>
      <c r="F80">
        <f t="shared" si="19"/>
        <v>34</v>
      </c>
      <c r="G80">
        <v>4200</v>
      </c>
      <c r="H80">
        <f t="shared" si="16"/>
        <v>128</v>
      </c>
      <c r="I80">
        <f t="shared" si="17"/>
        <v>4080</v>
      </c>
      <c r="J80">
        <f t="shared" si="18"/>
        <v>16</v>
      </c>
      <c r="L80">
        <v>4.5160217285156197</v>
      </c>
    </row>
    <row r="81" spans="1:16" x14ac:dyDescent="0.25">
      <c r="A81">
        <v>17</v>
      </c>
      <c r="B81">
        <f t="shared" si="14"/>
        <v>4913</v>
      </c>
      <c r="C81">
        <v>17</v>
      </c>
      <c r="D81">
        <v>136</v>
      </c>
      <c r="E81">
        <f t="shared" si="15"/>
        <v>4896</v>
      </c>
      <c r="F81">
        <f t="shared" si="19"/>
        <v>36</v>
      </c>
      <c r="G81">
        <v>5032</v>
      </c>
      <c r="H81">
        <f t="shared" si="16"/>
        <v>144.5</v>
      </c>
      <c r="I81">
        <f t="shared" si="17"/>
        <v>4896</v>
      </c>
      <c r="J81">
        <f t="shared" si="18"/>
        <v>17</v>
      </c>
      <c r="L81">
        <v>6.2474131584167401</v>
      </c>
    </row>
    <row r="82" spans="1:16" x14ac:dyDescent="0.25">
      <c r="A82">
        <v>18</v>
      </c>
      <c r="B82">
        <f t="shared" si="14"/>
        <v>5832</v>
      </c>
      <c r="C82">
        <v>18</v>
      </c>
      <c r="D82">
        <v>153</v>
      </c>
      <c r="E82">
        <f t="shared" si="15"/>
        <v>5814</v>
      </c>
      <c r="F82">
        <f t="shared" si="19"/>
        <v>38</v>
      </c>
      <c r="G82">
        <v>5967</v>
      </c>
      <c r="H82">
        <f t="shared" si="16"/>
        <v>162</v>
      </c>
      <c r="I82">
        <f t="shared" si="17"/>
        <v>5814</v>
      </c>
      <c r="J82">
        <f t="shared" si="18"/>
        <v>18</v>
      </c>
      <c r="L82">
        <v>8.2378623485565097</v>
      </c>
    </row>
    <row r="83" spans="1:16" x14ac:dyDescent="0.25">
      <c r="A83">
        <v>19</v>
      </c>
      <c r="B83">
        <f t="shared" si="14"/>
        <v>6859</v>
      </c>
      <c r="C83">
        <v>19</v>
      </c>
      <c r="D83">
        <v>171</v>
      </c>
      <c r="E83">
        <f t="shared" si="15"/>
        <v>6840</v>
      </c>
      <c r="F83">
        <f t="shared" si="19"/>
        <v>40</v>
      </c>
      <c r="G83">
        <v>7011</v>
      </c>
      <c r="H83">
        <f t="shared" si="16"/>
        <v>180.5</v>
      </c>
      <c r="I83">
        <f t="shared" si="17"/>
        <v>6840</v>
      </c>
      <c r="J83">
        <f t="shared" si="18"/>
        <v>19</v>
      </c>
      <c r="L83">
        <v>10.7814378738403</v>
      </c>
    </row>
    <row r="84" spans="1:16" x14ac:dyDescent="0.25">
      <c r="A84">
        <v>20</v>
      </c>
      <c r="B84">
        <f t="shared" si="14"/>
        <v>8000</v>
      </c>
      <c r="C84">
        <v>20</v>
      </c>
      <c r="D84">
        <v>190</v>
      </c>
      <c r="E84">
        <f t="shared" si="15"/>
        <v>7980</v>
      </c>
      <c r="F84">
        <f t="shared" si="19"/>
        <v>42</v>
      </c>
      <c r="G84">
        <v>8170</v>
      </c>
      <c r="H84">
        <f t="shared" si="16"/>
        <v>200</v>
      </c>
      <c r="I84">
        <f t="shared" si="17"/>
        <v>7980</v>
      </c>
      <c r="J84">
        <f t="shared" si="18"/>
        <v>20</v>
      </c>
      <c r="L84">
        <v>14.0531766414642</v>
      </c>
    </row>
    <row r="85" spans="1:16" x14ac:dyDescent="0.25">
      <c r="A85" t="s">
        <v>69</v>
      </c>
      <c r="C85" t="s">
        <v>70</v>
      </c>
      <c r="D85" t="s">
        <v>71</v>
      </c>
      <c r="G85" t="s">
        <v>72</v>
      </c>
      <c r="L85">
        <v>3</v>
      </c>
      <c r="M85" t="s">
        <v>73</v>
      </c>
      <c r="N85" t="s">
        <v>74</v>
      </c>
      <c r="O85" t="s">
        <v>69</v>
      </c>
      <c r="P85">
        <v>3</v>
      </c>
    </row>
    <row r="86" spans="1:16" x14ac:dyDescent="0.25">
      <c r="A86" t="s">
        <v>64</v>
      </c>
      <c r="B86" t="s">
        <v>85</v>
      </c>
      <c r="C86" t="s">
        <v>123</v>
      </c>
      <c r="D86" t="s">
        <v>108</v>
      </c>
      <c r="E86" t="s">
        <v>110</v>
      </c>
      <c r="F86" t="s">
        <v>87</v>
      </c>
      <c r="G86" t="s">
        <v>111</v>
      </c>
      <c r="H86" t="s">
        <v>107</v>
      </c>
      <c r="I86" t="s">
        <v>109</v>
      </c>
      <c r="J86" t="s">
        <v>124</v>
      </c>
      <c r="L86" t="s">
        <v>68</v>
      </c>
    </row>
    <row r="87" spans="1:16" x14ac:dyDescent="0.25">
      <c r="A87">
        <v>2</v>
      </c>
      <c r="B87">
        <f t="shared" ref="B87:B105" si="20">A87*A87*A87</f>
        <v>8</v>
      </c>
      <c r="C87">
        <v>1</v>
      </c>
      <c r="D87">
        <v>0</v>
      </c>
      <c r="E87">
        <f t="shared" ref="E87:E105" si="21">(G87-D87)</f>
        <v>7</v>
      </c>
      <c r="G87">
        <v>7</v>
      </c>
      <c r="L87">
        <v>0</v>
      </c>
    </row>
    <row r="88" spans="1:16" x14ac:dyDescent="0.25">
      <c r="A88">
        <v>3</v>
      </c>
      <c r="B88">
        <f t="shared" si="20"/>
        <v>27</v>
      </c>
      <c r="C88">
        <v>1</v>
      </c>
      <c r="D88">
        <v>0</v>
      </c>
      <c r="E88">
        <f t="shared" si="21"/>
        <v>26</v>
      </c>
      <c r="G88">
        <v>26</v>
      </c>
      <c r="L88">
        <v>1.0008811950683501E-3</v>
      </c>
    </row>
    <row r="89" spans="1:16" x14ac:dyDescent="0.25">
      <c r="A89">
        <v>4</v>
      </c>
      <c r="B89">
        <f t="shared" si="20"/>
        <v>64</v>
      </c>
      <c r="C89">
        <v>1</v>
      </c>
      <c r="D89">
        <v>0</v>
      </c>
      <c r="E89">
        <f t="shared" si="21"/>
        <v>63</v>
      </c>
      <c r="G89">
        <v>63</v>
      </c>
      <c r="L89">
        <v>2.000093460083E-3</v>
      </c>
    </row>
    <row r="90" spans="1:16" x14ac:dyDescent="0.25">
      <c r="A90">
        <v>5</v>
      </c>
      <c r="B90">
        <f t="shared" si="20"/>
        <v>125</v>
      </c>
      <c r="C90">
        <v>1</v>
      </c>
      <c r="D90">
        <v>0</v>
      </c>
      <c r="E90">
        <f t="shared" si="21"/>
        <v>124</v>
      </c>
      <c r="G90">
        <v>124</v>
      </c>
      <c r="L90">
        <v>1.8002986907958901E-2</v>
      </c>
    </row>
    <row r="91" spans="1:16" x14ac:dyDescent="0.25">
      <c r="A91">
        <v>6</v>
      </c>
      <c r="B91">
        <f t="shared" si="20"/>
        <v>216</v>
      </c>
      <c r="C91">
        <v>1</v>
      </c>
      <c r="D91">
        <v>0</v>
      </c>
      <c r="E91">
        <f t="shared" si="21"/>
        <v>215</v>
      </c>
      <c r="G91">
        <v>215</v>
      </c>
      <c r="L91">
        <v>1.40044689178466E-2</v>
      </c>
    </row>
    <row r="92" spans="1:16" x14ac:dyDescent="0.25">
      <c r="A92">
        <v>7</v>
      </c>
      <c r="B92">
        <f t="shared" si="20"/>
        <v>343</v>
      </c>
      <c r="C92">
        <v>1</v>
      </c>
      <c r="D92">
        <v>0</v>
      </c>
      <c r="E92">
        <f t="shared" si="21"/>
        <v>342</v>
      </c>
      <c r="G92">
        <v>342</v>
      </c>
      <c r="L92">
        <v>3.1006813049316399E-2</v>
      </c>
    </row>
    <row r="93" spans="1:16" x14ac:dyDescent="0.25">
      <c r="A93">
        <v>8</v>
      </c>
      <c r="B93">
        <f t="shared" si="20"/>
        <v>512</v>
      </c>
      <c r="C93">
        <v>1</v>
      </c>
      <c r="D93">
        <v>0</v>
      </c>
      <c r="E93">
        <f t="shared" si="21"/>
        <v>511</v>
      </c>
      <c r="G93">
        <v>511</v>
      </c>
      <c r="L93">
        <v>6.5015316009521401E-2</v>
      </c>
    </row>
    <row r="94" spans="1:16" x14ac:dyDescent="0.25">
      <c r="A94">
        <v>9</v>
      </c>
      <c r="B94">
        <f t="shared" si="20"/>
        <v>729</v>
      </c>
      <c r="C94">
        <v>1</v>
      </c>
      <c r="D94">
        <v>0</v>
      </c>
      <c r="E94">
        <f t="shared" si="21"/>
        <v>728</v>
      </c>
      <c r="G94">
        <v>728</v>
      </c>
      <c r="L94">
        <v>0.119026184082031</v>
      </c>
    </row>
    <row r="95" spans="1:16" x14ac:dyDescent="0.25">
      <c r="A95">
        <v>10</v>
      </c>
      <c r="B95">
        <f t="shared" si="20"/>
        <v>1000</v>
      </c>
      <c r="C95">
        <v>1</v>
      </c>
      <c r="D95">
        <v>0</v>
      </c>
      <c r="E95">
        <f t="shared" si="21"/>
        <v>999</v>
      </c>
      <c r="G95">
        <v>999</v>
      </c>
      <c r="L95">
        <v>0.21704912185668901</v>
      </c>
    </row>
    <row r="96" spans="1:16" x14ac:dyDescent="0.25">
      <c r="A96">
        <v>11</v>
      </c>
      <c r="B96">
        <f t="shared" si="20"/>
        <v>1331</v>
      </c>
      <c r="C96">
        <v>1</v>
      </c>
      <c r="D96">
        <v>0</v>
      </c>
      <c r="E96">
        <f t="shared" si="21"/>
        <v>1330</v>
      </c>
      <c r="G96">
        <v>1330</v>
      </c>
      <c r="L96">
        <v>0.37308406829833901</v>
      </c>
    </row>
    <row r="97" spans="1:18" x14ac:dyDescent="0.25">
      <c r="A97">
        <v>12</v>
      </c>
      <c r="B97">
        <f t="shared" si="20"/>
        <v>1728</v>
      </c>
      <c r="C97">
        <v>1</v>
      </c>
      <c r="D97">
        <v>0</v>
      </c>
      <c r="E97">
        <f t="shared" si="21"/>
        <v>1727</v>
      </c>
      <c r="G97">
        <v>1727</v>
      </c>
      <c r="L97">
        <v>0.61914014816284102</v>
      </c>
    </row>
    <row r="98" spans="1:18" x14ac:dyDescent="0.25">
      <c r="A98">
        <v>13</v>
      </c>
      <c r="B98">
        <f t="shared" si="20"/>
        <v>2197</v>
      </c>
      <c r="C98">
        <v>1</v>
      </c>
      <c r="D98">
        <v>0</v>
      </c>
      <c r="E98">
        <f t="shared" si="21"/>
        <v>2196</v>
      </c>
      <c r="G98">
        <v>2196</v>
      </c>
      <c r="L98">
        <v>0.98822379112243597</v>
      </c>
    </row>
    <row r="99" spans="1:18" x14ac:dyDescent="0.25">
      <c r="A99">
        <v>14</v>
      </c>
      <c r="B99">
        <f t="shared" si="20"/>
        <v>2744</v>
      </c>
      <c r="C99">
        <v>1</v>
      </c>
      <c r="D99">
        <v>0</v>
      </c>
      <c r="E99">
        <f t="shared" si="21"/>
        <v>2743</v>
      </c>
      <c r="G99">
        <v>2743</v>
      </c>
      <c r="L99">
        <v>1.56735467910766</v>
      </c>
    </row>
    <row r="100" spans="1:18" x14ac:dyDescent="0.25">
      <c r="A100">
        <v>15</v>
      </c>
      <c r="B100">
        <f t="shared" si="20"/>
        <v>3375</v>
      </c>
      <c r="C100">
        <v>1</v>
      </c>
      <c r="D100">
        <v>0</v>
      </c>
      <c r="E100">
        <f t="shared" si="21"/>
        <v>3374</v>
      </c>
      <c r="G100">
        <v>3374</v>
      </c>
      <c r="L100">
        <v>2.3405292034149099</v>
      </c>
    </row>
    <row r="101" spans="1:18" x14ac:dyDescent="0.25">
      <c r="A101">
        <v>16</v>
      </c>
      <c r="B101">
        <f t="shared" si="20"/>
        <v>4096</v>
      </c>
      <c r="C101">
        <v>1</v>
      </c>
      <c r="D101">
        <v>0</v>
      </c>
      <c r="E101">
        <f t="shared" si="21"/>
        <v>4095</v>
      </c>
      <c r="G101">
        <v>4095</v>
      </c>
      <c r="L101">
        <v>3.43377614021301</v>
      </c>
    </row>
    <row r="102" spans="1:18" x14ac:dyDescent="0.25">
      <c r="A102">
        <v>17</v>
      </c>
      <c r="B102">
        <f t="shared" si="20"/>
        <v>4913</v>
      </c>
      <c r="C102">
        <v>1</v>
      </c>
      <c r="D102">
        <v>0</v>
      </c>
      <c r="E102">
        <f t="shared" si="21"/>
        <v>4912</v>
      </c>
      <c r="G102">
        <v>4912</v>
      </c>
      <c r="L102">
        <v>4.9311149120330802</v>
      </c>
    </row>
    <row r="103" spans="1:18" x14ac:dyDescent="0.25">
      <c r="A103">
        <v>18</v>
      </c>
      <c r="B103">
        <f t="shared" si="20"/>
        <v>5832</v>
      </c>
      <c r="C103">
        <v>1</v>
      </c>
      <c r="D103">
        <v>0</v>
      </c>
      <c r="E103">
        <f t="shared" si="21"/>
        <v>5831</v>
      </c>
      <c r="G103">
        <v>5831</v>
      </c>
      <c r="L103">
        <v>6.9355697631835902</v>
      </c>
    </row>
    <row r="104" spans="1:18" x14ac:dyDescent="0.25">
      <c r="A104">
        <v>19</v>
      </c>
      <c r="B104">
        <f t="shared" si="20"/>
        <v>6859</v>
      </c>
      <c r="C104">
        <v>1</v>
      </c>
      <c r="D104">
        <v>0</v>
      </c>
      <c r="E104">
        <f t="shared" si="21"/>
        <v>6858</v>
      </c>
      <c r="G104">
        <v>6858</v>
      </c>
      <c r="L104">
        <v>9.58416700363159</v>
      </c>
    </row>
    <row r="105" spans="1:18" x14ac:dyDescent="0.25">
      <c r="A105">
        <v>20</v>
      </c>
      <c r="B105">
        <f t="shared" si="20"/>
        <v>8000</v>
      </c>
      <c r="C105">
        <v>1</v>
      </c>
      <c r="D105">
        <v>0</v>
      </c>
      <c r="E105">
        <f t="shared" si="21"/>
        <v>7999</v>
      </c>
      <c r="G105">
        <v>7999</v>
      </c>
      <c r="L105">
        <v>12.9929382801055</v>
      </c>
    </row>
    <row r="106" spans="1:18" s="3" customFormat="1" x14ac:dyDescent="0.25">
      <c r="A106" s="3" t="s">
        <v>75</v>
      </c>
      <c r="C106" s="3" t="s">
        <v>76</v>
      </c>
      <c r="D106" s="3" t="s">
        <v>69</v>
      </c>
      <c r="G106" s="3" t="s">
        <v>70</v>
      </c>
      <c r="L106" s="3" t="s">
        <v>71</v>
      </c>
      <c r="M106" s="3" t="s">
        <v>72</v>
      </c>
      <c r="N106" s="3">
        <v>2</v>
      </c>
      <c r="O106" s="3" t="s">
        <v>73</v>
      </c>
      <c r="P106" s="3" t="s">
        <v>74</v>
      </c>
      <c r="Q106" s="3" t="s">
        <v>69</v>
      </c>
      <c r="R106" s="3">
        <v>1</v>
      </c>
    </row>
    <row r="107" spans="1:18" x14ac:dyDescent="0.25">
      <c r="A107" t="s">
        <v>64</v>
      </c>
      <c r="B107" t="s">
        <v>85</v>
      </c>
      <c r="C107" t="s">
        <v>123</v>
      </c>
      <c r="D107" t="s">
        <v>108</v>
      </c>
      <c r="E107" t="s">
        <v>110</v>
      </c>
      <c r="G107" t="s">
        <v>111</v>
      </c>
      <c r="H107" t="s">
        <v>107</v>
      </c>
      <c r="I107" t="s">
        <v>106</v>
      </c>
      <c r="J107" t="s">
        <v>124</v>
      </c>
      <c r="L107" t="s">
        <v>68</v>
      </c>
    </row>
    <row r="108" spans="1:18" x14ac:dyDescent="0.25">
      <c r="A108">
        <v>2</v>
      </c>
      <c r="B108">
        <f t="shared" ref="B108:B126" si="22">A108*A108</f>
        <v>4</v>
      </c>
      <c r="C108">
        <v>4</v>
      </c>
      <c r="D108">
        <v>4</v>
      </c>
      <c r="E108">
        <f t="shared" ref="E108:E126" si="23">(G108-D108)</f>
        <v>0</v>
      </c>
      <c r="F108">
        <f>(E108/D108)</f>
        <v>0</v>
      </c>
      <c r="G108">
        <v>4</v>
      </c>
      <c r="H108">
        <f t="shared" ref="H108:H126" si="24">A108*(A108+2-2)</f>
        <v>4</v>
      </c>
      <c r="I108">
        <f t="shared" ref="I108:I126" si="25">B108+ A108*(A108+2-2-2)</f>
        <v>4</v>
      </c>
      <c r="J108">
        <f t="shared" ref="J108:J126" si="26">2*(A108-2+1+1)</f>
        <v>4</v>
      </c>
      <c r="L108">
        <v>1.9996166229247999E-3</v>
      </c>
    </row>
    <row r="109" spans="1:18" x14ac:dyDescent="0.25">
      <c r="A109">
        <v>3</v>
      </c>
      <c r="B109">
        <f t="shared" si="22"/>
        <v>9</v>
      </c>
      <c r="C109">
        <v>6</v>
      </c>
      <c r="D109">
        <v>9</v>
      </c>
      <c r="E109">
        <f t="shared" si="23"/>
        <v>3</v>
      </c>
      <c r="F109">
        <f t="shared" ref="F109:F126" si="27">(E109/D109)</f>
        <v>0.33333333333333331</v>
      </c>
      <c r="G109">
        <v>12</v>
      </c>
      <c r="H109">
        <f t="shared" si="24"/>
        <v>9</v>
      </c>
      <c r="I109">
        <f t="shared" si="25"/>
        <v>12</v>
      </c>
      <c r="J109">
        <f t="shared" si="26"/>
        <v>6</v>
      </c>
      <c r="L109">
        <v>3.0009746551513598E-3</v>
      </c>
    </row>
    <row r="110" spans="1:18" x14ac:dyDescent="0.25">
      <c r="A110">
        <v>4</v>
      </c>
      <c r="B110">
        <f t="shared" si="22"/>
        <v>16</v>
      </c>
      <c r="C110">
        <v>8</v>
      </c>
      <c r="D110">
        <v>16</v>
      </c>
      <c r="E110">
        <f t="shared" si="23"/>
        <v>8</v>
      </c>
      <c r="F110">
        <f t="shared" si="27"/>
        <v>0.5</v>
      </c>
      <c r="G110">
        <v>24</v>
      </c>
      <c r="H110">
        <f t="shared" si="24"/>
        <v>16</v>
      </c>
      <c r="I110">
        <f t="shared" si="25"/>
        <v>24</v>
      </c>
      <c r="J110">
        <f t="shared" si="26"/>
        <v>8</v>
      </c>
      <c r="L110">
        <v>9.0017318725585903E-3</v>
      </c>
    </row>
    <row r="111" spans="1:18" x14ac:dyDescent="0.25">
      <c r="A111">
        <v>5</v>
      </c>
      <c r="B111">
        <f t="shared" si="22"/>
        <v>25</v>
      </c>
      <c r="C111">
        <v>10</v>
      </c>
      <c r="D111">
        <v>25</v>
      </c>
      <c r="E111">
        <f t="shared" si="23"/>
        <v>15</v>
      </c>
      <c r="F111">
        <f t="shared" si="27"/>
        <v>0.6</v>
      </c>
      <c r="G111">
        <v>40</v>
      </c>
      <c r="H111">
        <f t="shared" si="24"/>
        <v>25</v>
      </c>
      <c r="I111">
        <f t="shared" si="25"/>
        <v>40</v>
      </c>
      <c r="J111">
        <f t="shared" si="26"/>
        <v>10</v>
      </c>
      <c r="L111">
        <v>6.0017108917236302E-3</v>
      </c>
    </row>
    <row r="112" spans="1:18" x14ac:dyDescent="0.25">
      <c r="A112">
        <v>6</v>
      </c>
      <c r="B112">
        <f t="shared" si="22"/>
        <v>36</v>
      </c>
      <c r="C112">
        <v>12</v>
      </c>
      <c r="D112">
        <v>36</v>
      </c>
      <c r="E112">
        <f t="shared" si="23"/>
        <v>24</v>
      </c>
      <c r="F112">
        <f t="shared" si="27"/>
        <v>0.66666666666666663</v>
      </c>
      <c r="G112">
        <v>60</v>
      </c>
      <c r="H112">
        <f t="shared" si="24"/>
        <v>36</v>
      </c>
      <c r="I112">
        <f t="shared" si="25"/>
        <v>60</v>
      </c>
      <c r="J112">
        <f t="shared" si="26"/>
        <v>12</v>
      </c>
      <c r="L112">
        <v>7.0016384124755799E-3</v>
      </c>
    </row>
    <row r="113" spans="1:18" x14ac:dyDescent="0.25">
      <c r="A113">
        <v>7</v>
      </c>
      <c r="B113">
        <f t="shared" si="22"/>
        <v>49</v>
      </c>
      <c r="C113">
        <v>14</v>
      </c>
      <c r="D113">
        <v>49</v>
      </c>
      <c r="E113">
        <f t="shared" si="23"/>
        <v>35</v>
      </c>
      <c r="F113">
        <f t="shared" si="27"/>
        <v>0.7142857142857143</v>
      </c>
      <c r="G113">
        <v>84</v>
      </c>
      <c r="H113">
        <f t="shared" si="24"/>
        <v>49</v>
      </c>
      <c r="I113">
        <f t="shared" si="25"/>
        <v>84</v>
      </c>
      <c r="J113">
        <f t="shared" si="26"/>
        <v>14</v>
      </c>
      <c r="L113">
        <v>9.0019702911376901E-3</v>
      </c>
    </row>
    <row r="114" spans="1:18" x14ac:dyDescent="0.25">
      <c r="A114">
        <v>8</v>
      </c>
      <c r="B114">
        <f t="shared" si="22"/>
        <v>64</v>
      </c>
      <c r="C114">
        <v>16</v>
      </c>
      <c r="D114">
        <v>64</v>
      </c>
      <c r="E114">
        <f t="shared" si="23"/>
        <v>48</v>
      </c>
      <c r="F114">
        <f t="shared" si="27"/>
        <v>0.75</v>
      </c>
      <c r="G114">
        <v>112</v>
      </c>
      <c r="H114">
        <f t="shared" si="24"/>
        <v>64</v>
      </c>
      <c r="I114">
        <f t="shared" si="25"/>
        <v>112</v>
      </c>
      <c r="J114">
        <f t="shared" si="26"/>
        <v>16</v>
      </c>
      <c r="L114">
        <v>2.7006149291992101E-2</v>
      </c>
    </row>
    <row r="115" spans="1:18" x14ac:dyDescent="0.25">
      <c r="A115">
        <v>9</v>
      </c>
      <c r="B115">
        <f t="shared" si="22"/>
        <v>81</v>
      </c>
      <c r="C115">
        <v>18</v>
      </c>
      <c r="D115">
        <v>81</v>
      </c>
      <c r="E115">
        <f t="shared" si="23"/>
        <v>63</v>
      </c>
      <c r="F115">
        <f t="shared" si="27"/>
        <v>0.77777777777777779</v>
      </c>
      <c r="G115">
        <v>144</v>
      </c>
      <c r="H115">
        <f t="shared" si="24"/>
        <v>81</v>
      </c>
      <c r="I115">
        <f t="shared" si="25"/>
        <v>144</v>
      </c>
      <c r="J115">
        <f t="shared" si="26"/>
        <v>18</v>
      </c>
      <c r="L115">
        <v>1.4003276824951101E-2</v>
      </c>
    </row>
    <row r="116" spans="1:18" x14ac:dyDescent="0.25">
      <c r="A116">
        <v>10</v>
      </c>
      <c r="B116">
        <f t="shared" si="22"/>
        <v>100</v>
      </c>
      <c r="C116">
        <v>20</v>
      </c>
      <c r="D116">
        <v>100</v>
      </c>
      <c r="E116">
        <f t="shared" si="23"/>
        <v>80</v>
      </c>
      <c r="F116">
        <f t="shared" si="27"/>
        <v>0.8</v>
      </c>
      <c r="G116">
        <v>180</v>
      </c>
      <c r="H116">
        <f t="shared" si="24"/>
        <v>100</v>
      </c>
      <c r="I116">
        <f t="shared" si="25"/>
        <v>180</v>
      </c>
      <c r="J116">
        <f t="shared" si="26"/>
        <v>20</v>
      </c>
      <c r="L116">
        <v>1.7003297805786102E-2</v>
      </c>
    </row>
    <row r="117" spans="1:18" x14ac:dyDescent="0.25">
      <c r="A117">
        <v>11</v>
      </c>
      <c r="B117">
        <f t="shared" si="22"/>
        <v>121</v>
      </c>
      <c r="C117">
        <v>22</v>
      </c>
      <c r="D117">
        <v>121</v>
      </c>
      <c r="E117">
        <f t="shared" si="23"/>
        <v>99</v>
      </c>
      <c r="F117">
        <f t="shared" si="27"/>
        <v>0.81818181818181823</v>
      </c>
      <c r="G117">
        <v>220</v>
      </c>
      <c r="H117">
        <f t="shared" si="24"/>
        <v>121</v>
      </c>
      <c r="I117">
        <f t="shared" si="25"/>
        <v>220</v>
      </c>
      <c r="J117">
        <f t="shared" si="26"/>
        <v>22</v>
      </c>
      <c r="L117">
        <v>4.0010452270507799E-2</v>
      </c>
    </row>
    <row r="118" spans="1:18" x14ac:dyDescent="0.25">
      <c r="A118">
        <v>12</v>
      </c>
      <c r="B118">
        <f t="shared" si="22"/>
        <v>144</v>
      </c>
      <c r="C118">
        <v>24</v>
      </c>
      <c r="D118">
        <v>144</v>
      </c>
      <c r="E118">
        <f t="shared" si="23"/>
        <v>120</v>
      </c>
      <c r="F118">
        <f t="shared" si="27"/>
        <v>0.83333333333333337</v>
      </c>
      <c r="G118">
        <v>264</v>
      </c>
      <c r="H118">
        <f t="shared" si="24"/>
        <v>144</v>
      </c>
      <c r="I118">
        <f t="shared" si="25"/>
        <v>264</v>
      </c>
      <c r="J118">
        <f t="shared" si="26"/>
        <v>24</v>
      </c>
      <c r="L118">
        <v>3.5007238388061503E-2</v>
      </c>
    </row>
    <row r="119" spans="1:18" x14ac:dyDescent="0.25">
      <c r="A119">
        <v>13</v>
      </c>
      <c r="B119">
        <f t="shared" si="22"/>
        <v>169</v>
      </c>
      <c r="C119">
        <v>26</v>
      </c>
      <c r="D119">
        <v>169</v>
      </c>
      <c r="E119">
        <f t="shared" si="23"/>
        <v>143</v>
      </c>
      <c r="F119">
        <f t="shared" si="27"/>
        <v>0.84615384615384615</v>
      </c>
      <c r="G119">
        <v>312</v>
      </c>
      <c r="H119">
        <f t="shared" si="24"/>
        <v>169</v>
      </c>
      <c r="I119">
        <f t="shared" si="25"/>
        <v>312</v>
      </c>
      <c r="J119">
        <f t="shared" si="26"/>
        <v>26</v>
      </c>
      <c r="L119">
        <v>4.0009260177612298E-2</v>
      </c>
    </row>
    <row r="120" spans="1:18" x14ac:dyDescent="0.25">
      <c r="A120">
        <v>14</v>
      </c>
      <c r="B120">
        <f t="shared" si="22"/>
        <v>196</v>
      </c>
      <c r="C120">
        <v>28</v>
      </c>
      <c r="D120">
        <v>196</v>
      </c>
      <c r="E120">
        <f t="shared" si="23"/>
        <v>168</v>
      </c>
      <c r="F120">
        <f t="shared" si="27"/>
        <v>0.8571428571428571</v>
      </c>
      <c r="G120">
        <v>364</v>
      </c>
      <c r="H120">
        <f t="shared" si="24"/>
        <v>196</v>
      </c>
      <c r="I120">
        <f t="shared" si="25"/>
        <v>364</v>
      </c>
      <c r="J120">
        <f t="shared" si="26"/>
        <v>28</v>
      </c>
      <c r="L120">
        <v>4.901123046875E-2</v>
      </c>
    </row>
    <row r="121" spans="1:18" x14ac:dyDescent="0.25">
      <c r="A121">
        <v>15</v>
      </c>
      <c r="B121">
        <f t="shared" si="22"/>
        <v>225</v>
      </c>
      <c r="C121">
        <v>30</v>
      </c>
      <c r="D121">
        <v>225</v>
      </c>
      <c r="E121">
        <f t="shared" si="23"/>
        <v>195</v>
      </c>
      <c r="F121">
        <f t="shared" si="27"/>
        <v>0.8666666666666667</v>
      </c>
      <c r="G121">
        <v>420</v>
      </c>
      <c r="H121">
        <f t="shared" si="24"/>
        <v>225</v>
      </c>
      <c r="I121">
        <f t="shared" si="25"/>
        <v>420</v>
      </c>
      <c r="J121">
        <f t="shared" si="26"/>
        <v>30</v>
      </c>
      <c r="L121">
        <v>5.2011966705322203E-2</v>
      </c>
    </row>
    <row r="122" spans="1:18" x14ac:dyDescent="0.25">
      <c r="A122">
        <v>16</v>
      </c>
      <c r="B122">
        <f t="shared" si="22"/>
        <v>256</v>
      </c>
      <c r="C122">
        <v>32</v>
      </c>
      <c r="D122">
        <v>256</v>
      </c>
      <c r="E122">
        <f t="shared" si="23"/>
        <v>224</v>
      </c>
      <c r="F122">
        <f t="shared" si="27"/>
        <v>0.875</v>
      </c>
      <c r="G122">
        <v>480</v>
      </c>
      <c r="H122">
        <f t="shared" si="24"/>
        <v>256</v>
      </c>
      <c r="I122">
        <f t="shared" si="25"/>
        <v>480</v>
      </c>
      <c r="J122">
        <f t="shared" si="26"/>
        <v>32</v>
      </c>
      <c r="L122">
        <v>6.0013294219970703E-2</v>
      </c>
    </row>
    <row r="123" spans="1:18" x14ac:dyDescent="0.25">
      <c r="A123">
        <v>17</v>
      </c>
      <c r="B123">
        <f t="shared" si="22"/>
        <v>289</v>
      </c>
      <c r="C123">
        <v>34</v>
      </c>
      <c r="D123">
        <v>289</v>
      </c>
      <c r="E123">
        <f t="shared" si="23"/>
        <v>255</v>
      </c>
      <c r="F123">
        <f t="shared" si="27"/>
        <v>0.88235294117647056</v>
      </c>
      <c r="G123">
        <v>544</v>
      </c>
      <c r="H123">
        <f t="shared" si="24"/>
        <v>289</v>
      </c>
      <c r="I123">
        <f t="shared" si="25"/>
        <v>544</v>
      </c>
      <c r="J123">
        <f t="shared" si="26"/>
        <v>34</v>
      </c>
      <c r="L123">
        <v>8.1018209457397405E-2</v>
      </c>
    </row>
    <row r="124" spans="1:18" x14ac:dyDescent="0.25">
      <c r="A124">
        <v>18</v>
      </c>
      <c r="B124">
        <f t="shared" si="22"/>
        <v>324</v>
      </c>
      <c r="C124">
        <v>36</v>
      </c>
      <c r="D124">
        <v>324</v>
      </c>
      <c r="E124">
        <f t="shared" si="23"/>
        <v>288</v>
      </c>
      <c r="F124">
        <f t="shared" si="27"/>
        <v>0.88888888888888884</v>
      </c>
      <c r="G124">
        <v>612</v>
      </c>
      <c r="H124">
        <f t="shared" si="24"/>
        <v>324</v>
      </c>
      <c r="I124">
        <f t="shared" si="25"/>
        <v>612</v>
      </c>
      <c r="J124">
        <f t="shared" si="26"/>
        <v>36</v>
      </c>
      <c r="L124">
        <v>8.7019920349121094E-2</v>
      </c>
    </row>
    <row r="125" spans="1:18" x14ac:dyDescent="0.25">
      <c r="A125">
        <v>19</v>
      </c>
      <c r="B125">
        <f t="shared" si="22"/>
        <v>361</v>
      </c>
      <c r="C125">
        <v>38</v>
      </c>
      <c r="D125">
        <v>361</v>
      </c>
      <c r="E125">
        <f t="shared" si="23"/>
        <v>323</v>
      </c>
      <c r="F125">
        <f t="shared" si="27"/>
        <v>0.89473684210526316</v>
      </c>
      <c r="G125">
        <v>684</v>
      </c>
      <c r="H125">
        <f t="shared" si="24"/>
        <v>361</v>
      </c>
      <c r="I125">
        <f t="shared" si="25"/>
        <v>684</v>
      </c>
      <c r="J125">
        <f t="shared" si="26"/>
        <v>38</v>
      </c>
      <c r="L125">
        <v>0.101022958755493</v>
      </c>
    </row>
    <row r="126" spans="1:18" x14ac:dyDescent="0.25">
      <c r="A126">
        <v>20</v>
      </c>
      <c r="B126">
        <f t="shared" si="22"/>
        <v>400</v>
      </c>
      <c r="C126">
        <v>40</v>
      </c>
      <c r="D126">
        <v>400</v>
      </c>
      <c r="E126">
        <f t="shared" si="23"/>
        <v>360</v>
      </c>
      <c r="F126">
        <f t="shared" si="27"/>
        <v>0.9</v>
      </c>
      <c r="G126">
        <v>760</v>
      </c>
      <c r="H126">
        <f t="shared" si="24"/>
        <v>400</v>
      </c>
      <c r="I126">
        <f t="shared" si="25"/>
        <v>760</v>
      </c>
      <c r="J126">
        <f t="shared" si="26"/>
        <v>40</v>
      </c>
      <c r="L126">
        <v>0.113025903701782</v>
      </c>
    </row>
    <row r="127" spans="1:18" x14ac:dyDescent="0.25">
      <c r="A127" t="s">
        <v>75</v>
      </c>
      <c r="C127" t="s">
        <v>76</v>
      </c>
      <c r="D127" t="s">
        <v>69</v>
      </c>
      <c r="G127" t="s">
        <v>70</v>
      </c>
      <c r="L127" t="s">
        <v>71</v>
      </c>
      <c r="M127" t="s">
        <v>72</v>
      </c>
      <c r="N127">
        <v>2</v>
      </c>
      <c r="O127" t="s">
        <v>73</v>
      </c>
      <c r="P127" t="s">
        <v>74</v>
      </c>
      <c r="Q127" t="s">
        <v>69</v>
      </c>
      <c r="R127">
        <v>2</v>
      </c>
    </row>
    <row r="128" spans="1:18" x14ac:dyDescent="0.25">
      <c r="A128" t="s">
        <v>64</v>
      </c>
      <c r="B128" t="s">
        <v>85</v>
      </c>
      <c r="C128" t="s">
        <v>123</v>
      </c>
      <c r="D128" t="s">
        <v>108</v>
      </c>
      <c r="E128" t="s">
        <v>110</v>
      </c>
      <c r="G128" t="s">
        <v>111</v>
      </c>
      <c r="H128" t="s">
        <v>107</v>
      </c>
      <c r="I128" t="s">
        <v>106</v>
      </c>
      <c r="J128" t="s">
        <v>97</v>
      </c>
      <c r="L128" t="s">
        <v>68</v>
      </c>
    </row>
    <row r="129" spans="1:12" x14ac:dyDescent="0.25">
      <c r="A129">
        <v>2</v>
      </c>
      <c r="B129">
        <f t="shared" ref="B129:B147" si="28">A129*A129</f>
        <v>4</v>
      </c>
      <c r="C129">
        <v>4</v>
      </c>
      <c r="D129">
        <v>4</v>
      </c>
      <c r="E129">
        <f t="shared" ref="E129:E147" si="29">(G129-D129)</f>
        <v>0</v>
      </c>
      <c r="F129">
        <f>(E129/D129)</f>
        <v>0</v>
      </c>
      <c r="G129">
        <v>4</v>
      </c>
      <c r="H129">
        <f t="shared" ref="H129:H147" si="30">2*2</f>
        <v>4</v>
      </c>
      <c r="I129">
        <f t="shared" ref="I129:I147" si="31">B129+2*(0)</f>
        <v>4</v>
      </c>
      <c r="L129">
        <v>1.9998550415039002E-3</v>
      </c>
    </row>
    <row r="130" spans="1:12" x14ac:dyDescent="0.25">
      <c r="A130">
        <v>3</v>
      </c>
      <c r="B130">
        <f t="shared" si="28"/>
        <v>9</v>
      </c>
      <c r="C130">
        <v>4</v>
      </c>
      <c r="D130">
        <v>4</v>
      </c>
      <c r="E130">
        <f t="shared" si="29"/>
        <v>7</v>
      </c>
      <c r="F130">
        <f t="shared" ref="F130:F147" si="32">(E130/D130)</f>
        <v>1.75</v>
      </c>
      <c r="G130">
        <v>11</v>
      </c>
      <c r="H130">
        <f t="shared" si="30"/>
        <v>4</v>
      </c>
      <c r="I130">
        <f t="shared" si="31"/>
        <v>9</v>
      </c>
      <c r="L130">
        <v>3.0009746551513598E-3</v>
      </c>
    </row>
    <row r="131" spans="1:12" x14ac:dyDescent="0.25">
      <c r="A131">
        <v>4</v>
      </c>
      <c r="B131">
        <f t="shared" si="28"/>
        <v>16</v>
      </c>
      <c r="C131">
        <v>4</v>
      </c>
      <c r="D131">
        <v>4</v>
      </c>
      <c r="E131">
        <f t="shared" si="29"/>
        <v>12</v>
      </c>
      <c r="F131">
        <f t="shared" si="32"/>
        <v>3</v>
      </c>
      <c r="G131">
        <v>16</v>
      </c>
      <c r="H131">
        <f t="shared" si="30"/>
        <v>4</v>
      </c>
      <c r="I131">
        <f t="shared" si="31"/>
        <v>16</v>
      </c>
      <c r="L131">
        <v>3.0004978179931602E-3</v>
      </c>
    </row>
    <row r="132" spans="1:12" x14ac:dyDescent="0.25">
      <c r="A132">
        <v>5</v>
      </c>
      <c r="B132">
        <f t="shared" si="28"/>
        <v>25</v>
      </c>
      <c r="C132">
        <v>4</v>
      </c>
      <c r="D132">
        <v>4</v>
      </c>
      <c r="E132">
        <f t="shared" si="29"/>
        <v>27</v>
      </c>
      <c r="F132">
        <f t="shared" si="32"/>
        <v>6.75</v>
      </c>
      <c r="G132">
        <v>31</v>
      </c>
      <c r="H132">
        <f t="shared" si="30"/>
        <v>4</v>
      </c>
      <c r="I132">
        <f t="shared" si="31"/>
        <v>25</v>
      </c>
      <c r="L132">
        <v>4.0009021759033203E-3</v>
      </c>
    </row>
    <row r="133" spans="1:12" x14ac:dyDescent="0.25">
      <c r="A133">
        <v>6</v>
      </c>
      <c r="B133">
        <f t="shared" si="28"/>
        <v>36</v>
      </c>
      <c r="C133">
        <v>4</v>
      </c>
      <c r="D133">
        <v>4</v>
      </c>
      <c r="E133">
        <f t="shared" si="29"/>
        <v>32</v>
      </c>
      <c r="F133">
        <f t="shared" si="32"/>
        <v>8</v>
      </c>
      <c r="G133">
        <v>36</v>
      </c>
      <c r="H133">
        <f t="shared" si="30"/>
        <v>4</v>
      </c>
      <c r="I133">
        <f t="shared" si="31"/>
        <v>36</v>
      </c>
      <c r="L133">
        <v>4.0011405944824201E-3</v>
      </c>
    </row>
    <row r="134" spans="1:12" x14ac:dyDescent="0.25">
      <c r="A134">
        <v>7</v>
      </c>
      <c r="B134">
        <f t="shared" si="28"/>
        <v>49</v>
      </c>
      <c r="C134">
        <v>4</v>
      </c>
      <c r="D134">
        <v>4</v>
      </c>
      <c r="E134">
        <f t="shared" si="29"/>
        <v>55</v>
      </c>
      <c r="F134">
        <f t="shared" si="32"/>
        <v>13.75</v>
      </c>
      <c r="G134">
        <v>59</v>
      </c>
      <c r="H134">
        <f t="shared" si="30"/>
        <v>4</v>
      </c>
      <c r="I134">
        <f t="shared" si="31"/>
        <v>49</v>
      </c>
      <c r="L134">
        <v>5.0013065338134696E-3</v>
      </c>
    </row>
    <row r="135" spans="1:12" x14ac:dyDescent="0.25">
      <c r="A135">
        <v>8</v>
      </c>
      <c r="B135">
        <f t="shared" si="28"/>
        <v>64</v>
      </c>
      <c r="C135">
        <v>4</v>
      </c>
      <c r="D135">
        <v>4</v>
      </c>
      <c r="E135">
        <f t="shared" si="29"/>
        <v>60</v>
      </c>
      <c r="F135">
        <f t="shared" si="32"/>
        <v>15</v>
      </c>
      <c r="G135">
        <v>64</v>
      </c>
      <c r="H135">
        <f t="shared" si="30"/>
        <v>4</v>
      </c>
      <c r="I135">
        <f t="shared" si="31"/>
        <v>64</v>
      </c>
      <c r="L135">
        <v>6.0009956359863203E-3</v>
      </c>
    </row>
    <row r="136" spans="1:12" x14ac:dyDescent="0.25">
      <c r="A136">
        <v>9</v>
      </c>
      <c r="B136">
        <f t="shared" si="28"/>
        <v>81</v>
      </c>
      <c r="C136">
        <v>4</v>
      </c>
      <c r="D136">
        <v>4</v>
      </c>
      <c r="E136">
        <f t="shared" si="29"/>
        <v>91</v>
      </c>
      <c r="F136">
        <f t="shared" si="32"/>
        <v>22.75</v>
      </c>
      <c r="G136">
        <v>95</v>
      </c>
      <c r="H136">
        <f t="shared" si="30"/>
        <v>4</v>
      </c>
      <c r="I136">
        <f t="shared" si="31"/>
        <v>81</v>
      </c>
      <c r="L136">
        <v>2.5005817413329998E-2</v>
      </c>
    </row>
    <row r="137" spans="1:12" x14ac:dyDescent="0.25">
      <c r="A137">
        <v>10</v>
      </c>
      <c r="B137">
        <f t="shared" si="28"/>
        <v>100</v>
      </c>
      <c r="C137">
        <v>4</v>
      </c>
      <c r="D137">
        <v>4</v>
      </c>
      <c r="E137">
        <f t="shared" si="29"/>
        <v>96</v>
      </c>
      <c r="F137">
        <f t="shared" si="32"/>
        <v>24</v>
      </c>
      <c r="G137">
        <v>100</v>
      </c>
      <c r="H137">
        <f t="shared" si="30"/>
        <v>4</v>
      </c>
      <c r="I137">
        <f t="shared" si="31"/>
        <v>100</v>
      </c>
      <c r="L137">
        <v>9.0019702911376901E-3</v>
      </c>
    </row>
    <row r="138" spans="1:12" x14ac:dyDescent="0.25">
      <c r="A138">
        <v>11</v>
      </c>
      <c r="B138">
        <f t="shared" si="28"/>
        <v>121</v>
      </c>
      <c r="C138">
        <v>4</v>
      </c>
      <c r="D138">
        <v>4</v>
      </c>
      <c r="E138">
        <f t="shared" si="29"/>
        <v>135</v>
      </c>
      <c r="F138">
        <f t="shared" si="32"/>
        <v>33.75</v>
      </c>
      <c r="G138">
        <v>139</v>
      </c>
      <c r="H138">
        <f t="shared" si="30"/>
        <v>4</v>
      </c>
      <c r="I138">
        <f t="shared" si="31"/>
        <v>121</v>
      </c>
      <c r="L138">
        <v>1.20027065277099E-2</v>
      </c>
    </row>
    <row r="139" spans="1:12" x14ac:dyDescent="0.25">
      <c r="A139">
        <v>12</v>
      </c>
      <c r="B139">
        <f t="shared" si="28"/>
        <v>144</v>
      </c>
      <c r="C139">
        <v>4</v>
      </c>
      <c r="D139">
        <v>4</v>
      </c>
      <c r="E139">
        <f t="shared" si="29"/>
        <v>140</v>
      </c>
      <c r="F139">
        <f t="shared" si="32"/>
        <v>35</v>
      </c>
      <c r="G139">
        <v>144</v>
      </c>
      <c r="H139">
        <f t="shared" si="30"/>
        <v>4</v>
      </c>
      <c r="I139">
        <f t="shared" si="31"/>
        <v>144</v>
      </c>
      <c r="L139">
        <v>2.8006315231323201E-2</v>
      </c>
    </row>
    <row r="140" spans="1:12" x14ac:dyDescent="0.25">
      <c r="A140">
        <v>13</v>
      </c>
      <c r="B140">
        <f t="shared" si="28"/>
        <v>169</v>
      </c>
      <c r="C140">
        <v>4</v>
      </c>
      <c r="D140">
        <v>4</v>
      </c>
      <c r="E140">
        <f t="shared" si="29"/>
        <v>187</v>
      </c>
      <c r="F140">
        <f t="shared" si="32"/>
        <v>46.75</v>
      </c>
      <c r="G140">
        <v>191</v>
      </c>
      <c r="H140">
        <f t="shared" si="30"/>
        <v>4</v>
      </c>
      <c r="I140">
        <f t="shared" si="31"/>
        <v>169</v>
      </c>
      <c r="L140">
        <v>2.00042724609375E-2</v>
      </c>
    </row>
    <row r="141" spans="1:12" x14ac:dyDescent="0.25">
      <c r="A141">
        <v>14</v>
      </c>
      <c r="B141">
        <f t="shared" si="28"/>
        <v>196</v>
      </c>
      <c r="C141">
        <v>4</v>
      </c>
      <c r="D141">
        <v>4</v>
      </c>
      <c r="E141">
        <f t="shared" si="29"/>
        <v>192</v>
      </c>
      <c r="F141">
        <f t="shared" si="32"/>
        <v>48</v>
      </c>
      <c r="G141">
        <v>196</v>
      </c>
      <c r="H141">
        <f t="shared" si="30"/>
        <v>4</v>
      </c>
      <c r="I141">
        <f t="shared" si="31"/>
        <v>196</v>
      </c>
      <c r="L141">
        <v>2.0004510879516602E-2</v>
      </c>
    </row>
    <row r="142" spans="1:12" x14ac:dyDescent="0.25">
      <c r="A142">
        <v>15</v>
      </c>
      <c r="B142">
        <f t="shared" si="28"/>
        <v>225</v>
      </c>
      <c r="C142">
        <v>4</v>
      </c>
      <c r="D142">
        <v>4</v>
      </c>
      <c r="E142">
        <f t="shared" si="29"/>
        <v>247</v>
      </c>
      <c r="F142">
        <f t="shared" si="32"/>
        <v>61.75</v>
      </c>
      <c r="G142">
        <v>251</v>
      </c>
      <c r="H142">
        <f t="shared" si="30"/>
        <v>4</v>
      </c>
      <c r="I142">
        <f t="shared" si="31"/>
        <v>225</v>
      </c>
      <c r="L142">
        <v>4.4010162353515597E-2</v>
      </c>
    </row>
    <row r="143" spans="1:12" x14ac:dyDescent="0.25">
      <c r="A143">
        <v>16</v>
      </c>
      <c r="B143">
        <f t="shared" si="28"/>
        <v>256</v>
      </c>
      <c r="C143">
        <v>4</v>
      </c>
      <c r="D143">
        <v>4</v>
      </c>
      <c r="E143">
        <f t="shared" si="29"/>
        <v>252</v>
      </c>
      <c r="F143">
        <f t="shared" si="32"/>
        <v>63</v>
      </c>
      <c r="G143">
        <v>256</v>
      </c>
      <c r="H143">
        <f t="shared" si="30"/>
        <v>4</v>
      </c>
      <c r="I143">
        <f t="shared" si="31"/>
        <v>256</v>
      </c>
      <c r="L143">
        <v>4.2009353637695299E-2</v>
      </c>
    </row>
    <row r="144" spans="1:12" x14ac:dyDescent="0.25">
      <c r="A144">
        <v>17</v>
      </c>
      <c r="B144">
        <f t="shared" si="28"/>
        <v>289</v>
      </c>
      <c r="C144">
        <v>4</v>
      </c>
      <c r="D144">
        <v>4</v>
      </c>
      <c r="E144">
        <f t="shared" si="29"/>
        <v>315</v>
      </c>
      <c r="F144">
        <f t="shared" si="32"/>
        <v>78.75</v>
      </c>
      <c r="G144">
        <v>319</v>
      </c>
      <c r="H144">
        <f t="shared" si="30"/>
        <v>4</v>
      </c>
      <c r="I144">
        <f t="shared" si="31"/>
        <v>289</v>
      </c>
      <c r="L144">
        <v>5.1011800765991197E-2</v>
      </c>
    </row>
    <row r="145" spans="1:18" x14ac:dyDescent="0.25">
      <c r="A145">
        <v>18</v>
      </c>
      <c r="B145">
        <f t="shared" si="28"/>
        <v>324</v>
      </c>
      <c r="C145">
        <v>4</v>
      </c>
      <c r="D145">
        <v>4</v>
      </c>
      <c r="E145">
        <f t="shared" si="29"/>
        <v>320</v>
      </c>
      <c r="F145">
        <f t="shared" si="32"/>
        <v>80</v>
      </c>
      <c r="G145">
        <v>324</v>
      </c>
      <c r="H145">
        <f t="shared" si="30"/>
        <v>4</v>
      </c>
      <c r="I145">
        <f t="shared" si="31"/>
        <v>324</v>
      </c>
      <c r="L145">
        <v>5.2012205123901298E-2</v>
      </c>
    </row>
    <row r="146" spans="1:18" x14ac:dyDescent="0.25">
      <c r="A146">
        <v>19</v>
      </c>
      <c r="B146">
        <f t="shared" si="28"/>
        <v>361</v>
      </c>
      <c r="C146">
        <v>4</v>
      </c>
      <c r="D146">
        <v>4</v>
      </c>
      <c r="E146">
        <f t="shared" si="29"/>
        <v>391</v>
      </c>
      <c r="F146">
        <f t="shared" si="32"/>
        <v>97.75</v>
      </c>
      <c r="G146">
        <v>395</v>
      </c>
      <c r="H146">
        <f t="shared" si="30"/>
        <v>4</v>
      </c>
      <c r="I146">
        <f t="shared" si="31"/>
        <v>361</v>
      </c>
      <c r="L146">
        <v>7.5016021728515597E-2</v>
      </c>
    </row>
    <row r="147" spans="1:18" x14ac:dyDescent="0.25">
      <c r="A147">
        <v>20</v>
      </c>
      <c r="B147">
        <f t="shared" si="28"/>
        <v>400</v>
      </c>
      <c r="C147">
        <v>4</v>
      </c>
      <c r="D147">
        <v>4</v>
      </c>
      <c r="E147">
        <f t="shared" si="29"/>
        <v>396</v>
      </c>
      <c r="F147">
        <f t="shared" si="32"/>
        <v>99</v>
      </c>
      <c r="G147">
        <v>400</v>
      </c>
      <c r="H147">
        <f t="shared" si="30"/>
        <v>4</v>
      </c>
      <c r="I147">
        <f t="shared" si="31"/>
        <v>400</v>
      </c>
      <c r="L147">
        <v>6.6015481948852497E-2</v>
      </c>
    </row>
    <row r="148" spans="1:18" x14ac:dyDescent="0.25">
      <c r="A148" t="s">
        <v>75</v>
      </c>
      <c r="C148" t="s">
        <v>76</v>
      </c>
      <c r="D148" t="s">
        <v>69</v>
      </c>
      <c r="G148" t="s">
        <v>70</v>
      </c>
      <c r="L148" t="s">
        <v>71</v>
      </c>
      <c r="M148" t="s">
        <v>72</v>
      </c>
      <c r="N148">
        <v>3</v>
      </c>
      <c r="O148" t="s">
        <v>73</v>
      </c>
      <c r="P148" t="s">
        <v>74</v>
      </c>
      <c r="Q148" t="s">
        <v>69</v>
      </c>
      <c r="R148">
        <v>1</v>
      </c>
    </row>
    <row r="149" spans="1:18" x14ac:dyDescent="0.25">
      <c r="A149" t="s">
        <v>64</v>
      </c>
      <c r="B149" t="s">
        <v>85</v>
      </c>
      <c r="C149" t="s">
        <v>123</v>
      </c>
      <c r="D149" t="s">
        <v>108</v>
      </c>
      <c r="E149" t="s">
        <v>110</v>
      </c>
      <c r="G149" t="s">
        <v>111</v>
      </c>
      <c r="H149" t="s">
        <v>107</v>
      </c>
      <c r="I149" t="s">
        <v>106</v>
      </c>
      <c r="J149" t="s">
        <v>124</v>
      </c>
      <c r="L149" t="s">
        <v>68</v>
      </c>
    </row>
    <row r="150" spans="1:18" x14ac:dyDescent="0.25">
      <c r="A150">
        <v>2</v>
      </c>
      <c r="B150">
        <f t="shared" ref="B150:B168" si="33">A150*A150*A150</f>
        <v>8</v>
      </c>
      <c r="C150">
        <v>8</v>
      </c>
      <c r="D150">
        <v>12</v>
      </c>
      <c r="E150">
        <f t="shared" ref="E150:E168" si="34">(G150-D150)</f>
        <v>0</v>
      </c>
      <c r="F150">
        <f>(E150/D150)</f>
        <v>0</v>
      </c>
      <c r="G150">
        <v>12</v>
      </c>
      <c r="H150">
        <f t="shared" ref="H150:H168" si="35">A150*A150*(2*A150+2-3)</f>
        <v>12</v>
      </c>
      <c r="I150">
        <f t="shared" ref="I150:I168" si="36">B150+A150*A150*(A150+A150+2-3-2)</f>
        <v>12</v>
      </c>
      <c r="J150">
        <f>2*(A129+A129-3+1+1)</f>
        <v>6</v>
      </c>
      <c r="L150">
        <v>1.40020847320556E-2</v>
      </c>
    </row>
    <row r="151" spans="1:18" x14ac:dyDescent="0.25">
      <c r="A151">
        <v>3</v>
      </c>
      <c r="B151">
        <f t="shared" si="33"/>
        <v>27</v>
      </c>
      <c r="C151">
        <v>18</v>
      </c>
      <c r="D151">
        <v>45</v>
      </c>
      <c r="E151">
        <f t="shared" si="34"/>
        <v>9</v>
      </c>
      <c r="F151">
        <f t="shared" ref="F151:F168" si="37">(E151/D151)</f>
        <v>0.2</v>
      </c>
      <c r="G151">
        <v>54</v>
      </c>
      <c r="H151">
        <f t="shared" si="35"/>
        <v>45</v>
      </c>
      <c r="I151">
        <f t="shared" si="36"/>
        <v>54</v>
      </c>
      <c r="J151">
        <f>2*(A130+A130-3+1+1)</f>
        <v>10</v>
      </c>
      <c r="L151">
        <v>1.3003587722778299E-2</v>
      </c>
    </row>
    <row r="152" spans="1:18" x14ac:dyDescent="0.25">
      <c r="A152">
        <v>4</v>
      </c>
      <c r="B152">
        <f t="shared" si="33"/>
        <v>64</v>
      </c>
      <c r="C152">
        <v>32</v>
      </c>
      <c r="D152">
        <v>112</v>
      </c>
      <c r="E152">
        <f t="shared" si="34"/>
        <v>32</v>
      </c>
      <c r="F152">
        <f t="shared" si="37"/>
        <v>0.2857142857142857</v>
      </c>
      <c r="G152">
        <v>144</v>
      </c>
      <c r="H152">
        <f t="shared" si="35"/>
        <v>112</v>
      </c>
      <c r="I152">
        <f>B152+A152*A152*(A152+A152+2-3-2)</f>
        <v>144</v>
      </c>
      <c r="J152">
        <f>2*(A131+A131-3+1+1)</f>
        <v>14</v>
      </c>
      <c r="L152">
        <v>4.4009685516357401E-2</v>
      </c>
    </row>
    <row r="153" spans="1:18" x14ac:dyDescent="0.25">
      <c r="A153">
        <v>5</v>
      </c>
      <c r="B153">
        <f t="shared" si="33"/>
        <v>125</v>
      </c>
      <c r="C153">
        <v>50</v>
      </c>
      <c r="D153">
        <v>225</v>
      </c>
      <c r="E153">
        <f t="shared" si="34"/>
        <v>75</v>
      </c>
      <c r="F153">
        <f t="shared" si="37"/>
        <v>0.33333333333333331</v>
      </c>
      <c r="G153">
        <v>300</v>
      </c>
      <c r="H153">
        <f t="shared" si="35"/>
        <v>225</v>
      </c>
      <c r="I153">
        <f t="shared" si="36"/>
        <v>300</v>
      </c>
      <c r="J153">
        <f>2*(A132+A132-3+1+1)</f>
        <v>18</v>
      </c>
      <c r="L153">
        <v>8.3019018173217704E-2</v>
      </c>
    </row>
    <row r="154" spans="1:18" x14ac:dyDescent="0.25">
      <c r="A154">
        <v>6</v>
      </c>
      <c r="B154">
        <f t="shared" si="33"/>
        <v>216</v>
      </c>
      <c r="C154">
        <v>72</v>
      </c>
      <c r="D154">
        <v>396</v>
      </c>
      <c r="E154">
        <f t="shared" si="34"/>
        <v>144</v>
      </c>
      <c r="F154">
        <f t="shared" si="37"/>
        <v>0.36363636363636365</v>
      </c>
      <c r="G154">
        <v>540</v>
      </c>
      <c r="H154">
        <f t="shared" si="35"/>
        <v>396</v>
      </c>
      <c r="I154">
        <f t="shared" si="36"/>
        <v>540</v>
      </c>
      <c r="J154">
        <f>2*(A133+A133-3+1+1)</f>
        <v>22</v>
      </c>
      <c r="L154">
        <v>0.17003822326660101</v>
      </c>
    </row>
    <row r="155" spans="1:18" x14ac:dyDescent="0.25">
      <c r="A155">
        <v>7</v>
      </c>
      <c r="B155">
        <f t="shared" si="33"/>
        <v>343</v>
      </c>
      <c r="C155">
        <v>98</v>
      </c>
      <c r="D155">
        <v>637</v>
      </c>
      <c r="E155">
        <f t="shared" si="34"/>
        <v>245</v>
      </c>
      <c r="F155">
        <f t="shared" si="37"/>
        <v>0.38461538461538464</v>
      </c>
      <c r="G155">
        <v>882</v>
      </c>
      <c r="H155">
        <f t="shared" si="35"/>
        <v>637</v>
      </c>
      <c r="I155">
        <f t="shared" si="36"/>
        <v>882</v>
      </c>
      <c r="J155">
        <f>2*(A134+A134-3+1+1)</f>
        <v>26</v>
      </c>
      <c r="L155">
        <v>0.34207749366760198</v>
      </c>
    </row>
    <row r="156" spans="1:18" x14ac:dyDescent="0.25">
      <c r="A156">
        <v>8</v>
      </c>
      <c r="B156">
        <f t="shared" si="33"/>
        <v>512</v>
      </c>
      <c r="C156">
        <v>128</v>
      </c>
      <c r="D156">
        <v>960</v>
      </c>
      <c r="E156">
        <f t="shared" si="34"/>
        <v>384</v>
      </c>
      <c r="F156">
        <f t="shared" si="37"/>
        <v>0.4</v>
      </c>
      <c r="G156">
        <v>1344</v>
      </c>
      <c r="H156">
        <f t="shared" si="35"/>
        <v>960</v>
      </c>
      <c r="I156">
        <f t="shared" si="36"/>
        <v>1344</v>
      </c>
      <c r="J156">
        <f>2*(A135+A135-3+1+1)</f>
        <v>30</v>
      </c>
      <c r="L156">
        <v>0.640145063400268</v>
      </c>
    </row>
    <row r="157" spans="1:18" x14ac:dyDescent="0.25">
      <c r="A157">
        <v>9</v>
      </c>
      <c r="B157">
        <f t="shared" si="33"/>
        <v>729</v>
      </c>
      <c r="C157">
        <v>162</v>
      </c>
      <c r="D157">
        <v>1377</v>
      </c>
      <c r="E157">
        <f t="shared" si="34"/>
        <v>567</v>
      </c>
      <c r="F157">
        <f t="shared" si="37"/>
        <v>0.41176470588235292</v>
      </c>
      <c r="G157">
        <v>1944</v>
      </c>
      <c r="H157">
        <f t="shared" si="35"/>
        <v>1377</v>
      </c>
      <c r="I157">
        <f t="shared" si="36"/>
        <v>1944</v>
      </c>
      <c r="J157">
        <f>2*(A136+A136-3+1+1)</f>
        <v>34</v>
      </c>
      <c r="L157">
        <v>1.1852676868438701</v>
      </c>
    </row>
    <row r="158" spans="1:18" x14ac:dyDescent="0.25">
      <c r="A158">
        <v>10</v>
      </c>
      <c r="B158">
        <f t="shared" si="33"/>
        <v>1000</v>
      </c>
      <c r="C158">
        <v>200</v>
      </c>
      <c r="D158">
        <v>1900</v>
      </c>
      <c r="E158">
        <f t="shared" si="34"/>
        <v>800</v>
      </c>
      <c r="F158">
        <f t="shared" si="37"/>
        <v>0.42105263157894735</v>
      </c>
      <c r="G158">
        <v>2700</v>
      </c>
      <c r="H158">
        <f t="shared" si="35"/>
        <v>1900</v>
      </c>
      <c r="I158">
        <f t="shared" si="36"/>
        <v>2700</v>
      </c>
      <c r="J158">
        <f>2*(A137+A137-3+1+1)</f>
        <v>38</v>
      </c>
      <c r="L158">
        <v>2.0244574546813898</v>
      </c>
    </row>
    <row r="159" spans="1:18" x14ac:dyDescent="0.25">
      <c r="A159">
        <v>11</v>
      </c>
      <c r="B159">
        <f t="shared" si="33"/>
        <v>1331</v>
      </c>
      <c r="C159">
        <v>242</v>
      </c>
      <c r="D159">
        <v>2541</v>
      </c>
      <c r="E159">
        <f t="shared" si="34"/>
        <v>1089</v>
      </c>
      <c r="F159">
        <f t="shared" si="37"/>
        <v>0.42857142857142855</v>
      </c>
      <c r="G159">
        <v>3630</v>
      </c>
      <c r="H159">
        <f t="shared" si="35"/>
        <v>2541</v>
      </c>
      <c r="I159">
        <f t="shared" si="36"/>
        <v>3630</v>
      </c>
      <c r="J159">
        <f>2*(A138+A138-3+1+1)</f>
        <v>42</v>
      </c>
      <c r="L159">
        <v>3.5648066997528001</v>
      </c>
    </row>
    <row r="160" spans="1:18" x14ac:dyDescent="0.25">
      <c r="A160">
        <v>12</v>
      </c>
      <c r="B160">
        <f t="shared" si="33"/>
        <v>1728</v>
      </c>
      <c r="C160">
        <v>288</v>
      </c>
      <c r="D160">
        <v>3312</v>
      </c>
      <c r="E160">
        <f t="shared" si="34"/>
        <v>1440</v>
      </c>
      <c r="F160">
        <f t="shared" si="37"/>
        <v>0.43478260869565216</v>
      </c>
      <c r="G160">
        <v>4752</v>
      </c>
      <c r="H160">
        <f t="shared" si="35"/>
        <v>3312</v>
      </c>
      <c r="I160">
        <f t="shared" si="36"/>
        <v>4752</v>
      </c>
      <c r="J160">
        <f>2*(A139+A139-3+1+1)</f>
        <v>46</v>
      </c>
      <c r="L160">
        <v>6.0483682155609104</v>
      </c>
    </row>
    <row r="161" spans="1:18" x14ac:dyDescent="0.25">
      <c r="A161">
        <v>13</v>
      </c>
      <c r="B161">
        <f t="shared" si="33"/>
        <v>2197</v>
      </c>
      <c r="C161">
        <v>338</v>
      </c>
      <c r="D161">
        <v>4225</v>
      </c>
      <c r="E161">
        <f t="shared" si="34"/>
        <v>1859</v>
      </c>
      <c r="F161">
        <f t="shared" si="37"/>
        <v>0.44</v>
      </c>
      <c r="G161">
        <v>6084</v>
      </c>
      <c r="H161">
        <f t="shared" si="35"/>
        <v>4225</v>
      </c>
      <c r="I161">
        <f t="shared" si="36"/>
        <v>6084</v>
      </c>
      <c r="J161">
        <f>2*(A140+A140-3+1+1)</f>
        <v>50</v>
      </c>
      <c r="L161">
        <v>9.7992160320281894</v>
      </c>
    </row>
    <row r="162" spans="1:18" x14ac:dyDescent="0.25">
      <c r="A162">
        <v>14</v>
      </c>
      <c r="B162">
        <f t="shared" si="33"/>
        <v>2744</v>
      </c>
      <c r="C162">
        <v>392</v>
      </c>
      <c r="D162">
        <v>5292</v>
      </c>
      <c r="E162">
        <f t="shared" si="34"/>
        <v>2352</v>
      </c>
      <c r="F162">
        <f t="shared" si="37"/>
        <v>0.44444444444444442</v>
      </c>
      <c r="G162">
        <v>7644</v>
      </c>
      <c r="H162">
        <f t="shared" si="35"/>
        <v>5292</v>
      </c>
      <c r="I162">
        <f t="shared" si="36"/>
        <v>7644</v>
      </c>
      <c r="J162">
        <f>2*(A141+A141-3+1+1)</f>
        <v>54</v>
      </c>
      <c r="L162">
        <v>15.920599937438899</v>
      </c>
    </row>
    <row r="163" spans="1:18" x14ac:dyDescent="0.25">
      <c r="A163">
        <v>15</v>
      </c>
      <c r="B163">
        <f t="shared" si="33"/>
        <v>3375</v>
      </c>
      <c r="C163">
        <v>450</v>
      </c>
      <c r="D163">
        <v>6525</v>
      </c>
      <c r="E163">
        <f t="shared" si="34"/>
        <v>2925</v>
      </c>
      <c r="F163">
        <f t="shared" si="37"/>
        <v>0.44827586206896552</v>
      </c>
      <c r="G163">
        <v>9450</v>
      </c>
      <c r="H163">
        <f t="shared" si="35"/>
        <v>6525</v>
      </c>
      <c r="I163">
        <f t="shared" si="36"/>
        <v>9450</v>
      </c>
      <c r="J163">
        <f>2*(A142+A142-3+1+1)</f>
        <v>58</v>
      </c>
      <c r="L163">
        <v>24.830615043640101</v>
      </c>
    </row>
    <row r="164" spans="1:18" x14ac:dyDescent="0.25">
      <c r="A164">
        <v>16</v>
      </c>
      <c r="B164">
        <f t="shared" si="33"/>
        <v>4096</v>
      </c>
      <c r="C164">
        <v>512</v>
      </c>
      <c r="D164">
        <v>7936</v>
      </c>
      <c r="E164">
        <f t="shared" si="34"/>
        <v>3584</v>
      </c>
      <c r="F164">
        <f t="shared" si="37"/>
        <v>0.45161290322580644</v>
      </c>
      <c r="G164">
        <v>11520</v>
      </c>
      <c r="H164">
        <f t="shared" si="35"/>
        <v>7936</v>
      </c>
      <c r="I164">
        <f t="shared" si="36"/>
        <v>11520</v>
      </c>
      <c r="J164">
        <f>2*(A143+A143-3+1+1)</f>
        <v>62</v>
      </c>
      <c r="L164">
        <v>37.927576303481999</v>
      </c>
    </row>
    <row r="165" spans="1:18" x14ac:dyDescent="0.25">
      <c r="A165">
        <v>17</v>
      </c>
      <c r="B165">
        <f t="shared" si="33"/>
        <v>4913</v>
      </c>
      <c r="C165">
        <v>578</v>
      </c>
      <c r="D165">
        <v>9537</v>
      </c>
      <c r="E165">
        <f t="shared" si="34"/>
        <v>4335</v>
      </c>
      <c r="F165">
        <f t="shared" si="37"/>
        <v>0.45454545454545453</v>
      </c>
      <c r="G165">
        <v>13872</v>
      </c>
      <c r="H165">
        <f t="shared" si="35"/>
        <v>9537</v>
      </c>
      <c r="I165">
        <f t="shared" si="36"/>
        <v>13872</v>
      </c>
      <c r="J165">
        <f>2*(A144+A144-3+1+1)</f>
        <v>66</v>
      </c>
      <c r="L165">
        <v>59.017345428466797</v>
      </c>
    </row>
    <row r="166" spans="1:18" x14ac:dyDescent="0.25">
      <c r="A166">
        <v>18</v>
      </c>
      <c r="B166">
        <f t="shared" si="33"/>
        <v>5832</v>
      </c>
      <c r="C166">
        <v>648</v>
      </c>
      <c r="D166">
        <v>11340</v>
      </c>
      <c r="E166">
        <f t="shared" si="34"/>
        <v>5184</v>
      </c>
      <c r="F166">
        <f t="shared" si="37"/>
        <v>0.45714285714285713</v>
      </c>
      <c r="G166">
        <v>16524</v>
      </c>
      <c r="H166">
        <f t="shared" si="35"/>
        <v>11340</v>
      </c>
      <c r="I166">
        <f t="shared" si="36"/>
        <v>16524</v>
      </c>
      <c r="J166">
        <f>2*(A145+A145-3+1+1)</f>
        <v>70</v>
      </c>
      <c r="L166">
        <v>86.143479347229004</v>
      </c>
    </row>
    <row r="167" spans="1:18" x14ac:dyDescent="0.25">
      <c r="A167">
        <v>19</v>
      </c>
      <c r="B167">
        <f t="shared" si="33"/>
        <v>6859</v>
      </c>
      <c r="C167">
        <v>722</v>
      </c>
      <c r="D167">
        <v>13357</v>
      </c>
      <c r="E167">
        <f t="shared" si="34"/>
        <v>6137</v>
      </c>
      <c r="F167">
        <f t="shared" si="37"/>
        <v>0.45945945945945948</v>
      </c>
      <c r="G167">
        <v>19494</v>
      </c>
      <c r="H167">
        <f t="shared" si="35"/>
        <v>13357</v>
      </c>
      <c r="I167">
        <f t="shared" si="36"/>
        <v>19494</v>
      </c>
      <c r="J167">
        <f>2*(A146+A146-3+1+1)</f>
        <v>74</v>
      </c>
      <c r="L167">
        <v>127.05573105812</v>
      </c>
    </row>
    <row r="168" spans="1:18" x14ac:dyDescent="0.25">
      <c r="A168">
        <v>20</v>
      </c>
      <c r="B168">
        <f t="shared" si="33"/>
        <v>8000</v>
      </c>
      <c r="C168">
        <v>800</v>
      </c>
      <c r="D168">
        <v>15600</v>
      </c>
      <c r="E168">
        <f t="shared" si="34"/>
        <v>7200</v>
      </c>
      <c r="F168">
        <f t="shared" si="37"/>
        <v>0.46153846153846156</v>
      </c>
      <c r="G168">
        <v>22800</v>
      </c>
      <c r="H168">
        <f t="shared" si="35"/>
        <v>15600</v>
      </c>
      <c r="I168">
        <f t="shared" si="36"/>
        <v>22800</v>
      </c>
      <c r="J168">
        <f>2*(A147+A147-3+1+1)</f>
        <v>78</v>
      </c>
      <c r="L168">
        <v>175.61070966720499</v>
      </c>
    </row>
    <row r="169" spans="1:18" x14ac:dyDescent="0.25">
      <c r="A169" t="s">
        <v>75</v>
      </c>
      <c r="C169" t="s">
        <v>76</v>
      </c>
      <c r="D169" t="s">
        <v>69</v>
      </c>
      <c r="G169" t="s">
        <v>70</v>
      </c>
      <c r="L169" t="s">
        <v>71</v>
      </c>
      <c r="M169" t="s">
        <v>72</v>
      </c>
      <c r="N169">
        <v>3</v>
      </c>
      <c r="O169" t="s">
        <v>73</v>
      </c>
      <c r="P169" t="s">
        <v>74</v>
      </c>
      <c r="Q169" t="s">
        <v>69</v>
      </c>
      <c r="R169">
        <v>2</v>
      </c>
    </row>
    <row r="170" spans="1:18" x14ac:dyDescent="0.25">
      <c r="A170" t="s">
        <v>64</v>
      </c>
      <c r="B170" t="s">
        <v>85</v>
      </c>
      <c r="C170" t="s">
        <v>123</v>
      </c>
      <c r="D170" t="s">
        <v>108</v>
      </c>
      <c r="E170" t="s">
        <v>110</v>
      </c>
      <c r="G170" t="s">
        <v>111</v>
      </c>
      <c r="H170" t="s">
        <v>107</v>
      </c>
      <c r="I170" t="s">
        <v>106</v>
      </c>
      <c r="J170" t="s">
        <v>97</v>
      </c>
      <c r="L170" t="s">
        <v>68</v>
      </c>
    </row>
    <row r="171" spans="1:18" x14ac:dyDescent="0.25">
      <c r="A171">
        <v>2</v>
      </c>
      <c r="B171">
        <f t="shared" ref="B171:B189" si="38">A171*A171*A171</f>
        <v>8</v>
      </c>
      <c r="C171">
        <v>8</v>
      </c>
      <c r="D171">
        <v>12</v>
      </c>
      <c r="E171">
        <f t="shared" ref="E171:E189" si="39">(G171-D171)</f>
        <v>0</v>
      </c>
      <c r="F171">
        <f>(E171/D171)</f>
        <v>0</v>
      </c>
      <c r="G171">
        <v>12</v>
      </c>
      <c r="H171">
        <f t="shared" ref="H171:H189" si="40">2*A171*(A171+4-3)</f>
        <v>12</v>
      </c>
      <c r="I171">
        <f t="shared" ref="I171:I189" si="41">(B171+2*A171*(A171+4-3-2))</f>
        <v>12</v>
      </c>
      <c r="J171">
        <f t="shared" ref="J171:J189" si="42">2*(A171-3+2+1)</f>
        <v>4</v>
      </c>
      <c r="L171">
        <v>5.0010681152343698E-3</v>
      </c>
    </row>
    <row r="172" spans="1:18" x14ac:dyDescent="0.25">
      <c r="A172">
        <v>3</v>
      </c>
      <c r="B172">
        <f t="shared" si="38"/>
        <v>27</v>
      </c>
      <c r="C172">
        <v>12</v>
      </c>
      <c r="D172">
        <v>24</v>
      </c>
      <c r="E172">
        <f t="shared" si="39"/>
        <v>30</v>
      </c>
      <c r="F172">
        <f t="shared" ref="F172:F189" si="43">(E172/D172)</f>
        <v>1.25</v>
      </c>
      <c r="G172">
        <v>54</v>
      </c>
      <c r="H172">
        <f t="shared" si="40"/>
        <v>24</v>
      </c>
      <c r="I172">
        <f t="shared" si="41"/>
        <v>39</v>
      </c>
      <c r="J172">
        <f t="shared" si="42"/>
        <v>6</v>
      </c>
      <c r="L172">
        <v>9.0022087097167899E-3</v>
      </c>
    </row>
    <row r="173" spans="1:18" x14ac:dyDescent="0.25">
      <c r="A173">
        <v>4</v>
      </c>
      <c r="B173">
        <f t="shared" si="38"/>
        <v>64</v>
      </c>
      <c r="C173">
        <v>16</v>
      </c>
      <c r="D173">
        <v>40</v>
      </c>
      <c r="E173">
        <f t="shared" si="39"/>
        <v>48</v>
      </c>
      <c r="F173">
        <f t="shared" si="43"/>
        <v>1.2</v>
      </c>
      <c r="G173">
        <v>88</v>
      </c>
      <c r="H173">
        <f t="shared" si="40"/>
        <v>40</v>
      </c>
      <c r="I173">
        <f t="shared" si="41"/>
        <v>88</v>
      </c>
      <c r="J173">
        <f t="shared" si="42"/>
        <v>8</v>
      </c>
      <c r="L173">
        <v>2.4004459381103498E-2</v>
      </c>
    </row>
    <row r="174" spans="1:18" x14ac:dyDescent="0.25">
      <c r="A174">
        <v>5</v>
      </c>
      <c r="B174">
        <f t="shared" si="38"/>
        <v>125</v>
      </c>
      <c r="C174">
        <v>20</v>
      </c>
      <c r="D174">
        <v>60</v>
      </c>
      <c r="E174">
        <f t="shared" si="39"/>
        <v>140</v>
      </c>
      <c r="F174">
        <f t="shared" si="43"/>
        <v>2.3333333333333335</v>
      </c>
      <c r="G174">
        <v>200</v>
      </c>
      <c r="H174">
        <f t="shared" si="40"/>
        <v>60</v>
      </c>
      <c r="I174">
        <f t="shared" si="41"/>
        <v>165</v>
      </c>
      <c r="J174">
        <f t="shared" si="42"/>
        <v>10</v>
      </c>
      <c r="L174">
        <v>3.3007621765136698E-2</v>
      </c>
    </row>
    <row r="175" spans="1:18" x14ac:dyDescent="0.25">
      <c r="A175">
        <v>6</v>
      </c>
      <c r="B175">
        <f t="shared" si="38"/>
        <v>216</v>
      </c>
      <c r="C175">
        <v>24</v>
      </c>
      <c r="D175">
        <v>84</v>
      </c>
      <c r="E175">
        <f t="shared" si="39"/>
        <v>192</v>
      </c>
      <c r="F175">
        <f t="shared" si="43"/>
        <v>2.2857142857142856</v>
      </c>
      <c r="G175">
        <v>276</v>
      </c>
      <c r="H175">
        <f t="shared" si="40"/>
        <v>84</v>
      </c>
      <c r="I175">
        <f t="shared" si="41"/>
        <v>276</v>
      </c>
      <c r="J175">
        <f t="shared" si="42"/>
        <v>12</v>
      </c>
      <c r="L175">
        <v>4.50108051300048E-2</v>
      </c>
    </row>
    <row r="176" spans="1:18" x14ac:dyDescent="0.25">
      <c r="A176">
        <v>7</v>
      </c>
      <c r="B176">
        <f t="shared" si="38"/>
        <v>343</v>
      </c>
      <c r="C176">
        <v>28</v>
      </c>
      <c r="D176">
        <v>112</v>
      </c>
      <c r="E176">
        <f t="shared" si="39"/>
        <v>378</v>
      </c>
      <c r="F176">
        <f t="shared" si="43"/>
        <v>3.375</v>
      </c>
      <c r="G176">
        <v>490</v>
      </c>
      <c r="H176">
        <f t="shared" si="40"/>
        <v>112</v>
      </c>
      <c r="I176">
        <f t="shared" si="41"/>
        <v>427</v>
      </c>
      <c r="J176">
        <f t="shared" si="42"/>
        <v>14</v>
      </c>
      <c r="L176">
        <v>8.1018209457397405E-2</v>
      </c>
    </row>
    <row r="177" spans="1:18" x14ac:dyDescent="0.25">
      <c r="A177">
        <v>8</v>
      </c>
      <c r="B177">
        <f t="shared" si="38"/>
        <v>512</v>
      </c>
      <c r="C177">
        <v>32</v>
      </c>
      <c r="D177">
        <v>144</v>
      </c>
      <c r="E177">
        <f t="shared" si="39"/>
        <v>480</v>
      </c>
      <c r="F177">
        <f t="shared" si="43"/>
        <v>3.3333333333333335</v>
      </c>
      <c r="G177">
        <v>624</v>
      </c>
      <c r="H177">
        <f t="shared" si="40"/>
        <v>144</v>
      </c>
      <c r="I177">
        <f t="shared" si="41"/>
        <v>624</v>
      </c>
      <c r="J177">
        <f t="shared" si="42"/>
        <v>16</v>
      </c>
      <c r="L177">
        <v>0.12502813339233301</v>
      </c>
    </row>
    <row r="178" spans="1:18" x14ac:dyDescent="0.25">
      <c r="A178">
        <v>9</v>
      </c>
      <c r="B178">
        <f t="shared" si="38"/>
        <v>729</v>
      </c>
      <c r="C178">
        <v>36</v>
      </c>
      <c r="D178">
        <v>180</v>
      </c>
      <c r="E178">
        <f t="shared" si="39"/>
        <v>792</v>
      </c>
      <c r="F178">
        <f t="shared" si="43"/>
        <v>4.4000000000000004</v>
      </c>
      <c r="G178">
        <v>972</v>
      </c>
      <c r="H178">
        <f t="shared" si="40"/>
        <v>180</v>
      </c>
      <c r="I178">
        <f t="shared" si="41"/>
        <v>873</v>
      </c>
      <c r="J178">
        <f t="shared" si="42"/>
        <v>18</v>
      </c>
      <c r="L178">
        <v>0.20304608345031699</v>
      </c>
    </row>
    <row r="179" spans="1:18" x14ac:dyDescent="0.25">
      <c r="A179">
        <v>10</v>
      </c>
      <c r="B179">
        <f t="shared" si="38"/>
        <v>1000</v>
      </c>
      <c r="C179">
        <v>40</v>
      </c>
      <c r="D179">
        <v>220</v>
      </c>
      <c r="E179">
        <f t="shared" si="39"/>
        <v>960</v>
      </c>
      <c r="F179">
        <f t="shared" si="43"/>
        <v>4.3636363636363633</v>
      </c>
      <c r="G179">
        <v>1180</v>
      </c>
      <c r="H179">
        <f t="shared" si="40"/>
        <v>220</v>
      </c>
      <c r="I179">
        <f t="shared" si="41"/>
        <v>1180</v>
      </c>
      <c r="J179">
        <f t="shared" si="42"/>
        <v>20</v>
      </c>
      <c r="L179">
        <v>0.30706906318664501</v>
      </c>
    </row>
    <row r="180" spans="1:18" x14ac:dyDescent="0.25">
      <c r="A180">
        <v>11</v>
      </c>
      <c r="B180">
        <f t="shared" si="38"/>
        <v>1331</v>
      </c>
      <c r="C180">
        <v>44</v>
      </c>
      <c r="D180">
        <v>264</v>
      </c>
      <c r="E180">
        <f t="shared" si="39"/>
        <v>1430</v>
      </c>
      <c r="F180">
        <f t="shared" si="43"/>
        <v>5.416666666666667</v>
      </c>
      <c r="G180">
        <v>1694</v>
      </c>
      <c r="H180">
        <f t="shared" si="40"/>
        <v>264</v>
      </c>
      <c r="I180">
        <f t="shared" si="41"/>
        <v>1551</v>
      </c>
      <c r="J180">
        <f t="shared" si="42"/>
        <v>22</v>
      </c>
      <c r="L180">
        <v>0.49010992050170898</v>
      </c>
    </row>
    <row r="181" spans="1:18" x14ac:dyDescent="0.25">
      <c r="A181">
        <v>12</v>
      </c>
      <c r="B181">
        <f t="shared" si="38"/>
        <v>1728</v>
      </c>
      <c r="C181">
        <v>48</v>
      </c>
      <c r="D181">
        <v>312</v>
      </c>
      <c r="E181">
        <f t="shared" si="39"/>
        <v>1680</v>
      </c>
      <c r="F181">
        <f t="shared" si="43"/>
        <v>5.384615384615385</v>
      </c>
      <c r="G181">
        <v>1992</v>
      </c>
      <c r="H181">
        <f t="shared" si="40"/>
        <v>312</v>
      </c>
      <c r="I181">
        <f t="shared" si="41"/>
        <v>1992</v>
      </c>
      <c r="J181">
        <f t="shared" si="42"/>
        <v>24</v>
      </c>
      <c r="L181">
        <v>0.67715311050414995</v>
      </c>
    </row>
    <row r="182" spans="1:18" x14ac:dyDescent="0.25">
      <c r="A182">
        <v>13</v>
      </c>
      <c r="B182">
        <f t="shared" si="38"/>
        <v>2197</v>
      </c>
      <c r="C182">
        <v>52</v>
      </c>
      <c r="D182">
        <v>364</v>
      </c>
      <c r="E182">
        <f t="shared" si="39"/>
        <v>2340</v>
      </c>
      <c r="F182">
        <f t="shared" si="43"/>
        <v>6.4285714285714288</v>
      </c>
      <c r="G182">
        <v>2704</v>
      </c>
      <c r="H182">
        <f t="shared" si="40"/>
        <v>364</v>
      </c>
      <c r="I182">
        <f t="shared" si="41"/>
        <v>2509</v>
      </c>
      <c r="J182">
        <f t="shared" si="42"/>
        <v>26</v>
      </c>
      <c r="L182">
        <v>1.0902459621429399</v>
      </c>
    </row>
    <row r="183" spans="1:18" x14ac:dyDescent="0.25">
      <c r="A183">
        <v>14</v>
      </c>
      <c r="B183">
        <f t="shared" si="38"/>
        <v>2744</v>
      </c>
      <c r="C183">
        <v>56</v>
      </c>
      <c r="D183">
        <v>420</v>
      </c>
      <c r="E183">
        <f t="shared" si="39"/>
        <v>2688</v>
      </c>
      <c r="F183">
        <f t="shared" si="43"/>
        <v>6.4</v>
      </c>
      <c r="G183">
        <v>3108</v>
      </c>
      <c r="H183">
        <f t="shared" si="40"/>
        <v>420</v>
      </c>
      <c r="I183">
        <f t="shared" si="41"/>
        <v>3108</v>
      </c>
      <c r="J183">
        <f t="shared" si="42"/>
        <v>28</v>
      </c>
      <c r="L183">
        <v>1.4593300819396899</v>
      </c>
    </row>
    <row r="184" spans="1:18" x14ac:dyDescent="0.25">
      <c r="A184">
        <v>15</v>
      </c>
      <c r="B184">
        <f t="shared" si="38"/>
        <v>3375</v>
      </c>
      <c r="C184">
        <v>60</v>
      </c>
      <c r="D184">
        <v>480</v>
      </c>
      <c r="E184">
        <f t="shared" si="39"/>
        <v>3570</v>
      </c>
      <c r="F184">
        <f t="shared" si="43"/>
        <v>7.4375</v>
      </c>
      <c r="G184">
        <v>4050</v>
      </c>
      <c r="H184">
        <f t="shared" si="40"/>
        <v>480</v>
      </c>
      <c r="I184">
        <f t="shared" si="41"/>
        <v>3795</v>
      </c>
      <c r="J184">
        <f t="shared" si="42"/>
        <v>30</v>
      </c>
      <c r="L184">
        <v>2.1924953460693302</v>
      </c>
    </row>
    <row r="185" spans="1:18" x14ac:dyDescent="0.25">
      <c r="A185">
        <v>16</v>
      </c>
      <c r="B185">
        <f t="shared" si="38"/>
        <v>4096</v>
      </c>
      <c r="C185">
        <v>64</v>
      </c>
      <c r="D185">
        <v>544</v>
      </c>
      <c r="E185">
        <f t="shared" si="39"/>
        <v>4032</v>
      </c>
      <c r="F185">
        <f t="shared" si="43"/>
        <v>7.4117647058823533</v>
      </c>
      <c r="G185">
        <v>4576</v>
      </c>
      <c r="H185">
        <f t="shared" si="40"/>
        <v>544</v>
      </c>
      <c r="I185">
        <f t="shared" si="41"/>
        <v>4576</v>
      </c>
      <c r="J185">
        <f t="shared" si="42"/>
        <v>32</v>
      </c>
      <c r="L185">
        <v>2.9476661682128902</v>
      </c>
    </row>
    <row r="186" spans="1:18" x14ac:dyDescent="0.25">
      <c r="A186">
        <v>17</v>
      </c>
      <c r="B186">
        <f t="shared" si="38"/>
        <v>4913</v>
      </c>
      <c r="C186">
        <v>68</v>
      </c>
      <c r="D186">
        <v>612</v>
      </c>
      <c r="E186">
        <f t="shared" si="39"/>
        <v>5168</v>
      </c>
      <c r="F186">
        <f t="shared" si="43"/>
        <v>8.4444444444444446</v>
      </c>
      <c r="G186">
        <v>5780</v>
      </c>
      <c r="H186">
        <f t="shared" si="40"/>
        <v>612</v>
      </c>
      <c r="I186">
        <f t="shared" si="41"/>
        <v>5457</v>
      </c>
      <c r="J186">
        <f t="shared" si="42"/>
        <v>34</v>
      </c>
      <c r="L186">
        <v>4.0929262638091997</v>
      </c>
    </row>
    <row r="187" spans="1:18" x14ac:dyDescent="0.25">
      <c r="A187">
        <v>18</v>
      </c>
      <c r="B187">
        <f t="shared" si="38"/>
        <v>5832</v>
      </c>
      <c r="C187">
        <v>72</v>
      </c>
      <c r="D187">
        <v>684</v>
      </c>
      <c r="E187">
        <f t="shared" si="39"/>
        <v>5760</v>
      </c>
      <c r="F187">
        <f t="shared" si="43"/>
        <v>8.4210526315789469</v>
      </c>
      <c r="G187">
        <v>6444</v>
      </c>
      <c r="H187">
        <f t="shared" si="40"/>
        <v>684</v>
      </c>
      <c r="I187">
        <f t="shared" si="41"/>
        <v>6444</v>
      </c>
      <c r="J187">
        <f t="shared" si="42"/>
        <v>36</v>
      </c>
      <c r="L187">
        <v>5.4752378463745099</v>
      </c>
    </row>
    <row r="188" spans="1:18" x14ac:dyDescent="0.25">
      <c r="A188">
        <v>19</v>
      </c>
      <c r="B188">
        <f t="shared" si="38"/>
        <v>6859</v>
      </c>
      <c r="C188">
        <v>76</v>
      </c>
      <c r="D188">
        <v>760</v>
      </c>
      <c r="E188">
        <f t="shared" si="39"/>
        <v>7182</v>
      </c>
      <c r="F188">
        <f t="shared" si="43"/>
        <v>9.4499999999999993</v>
      </c>
      <c r="G188">
        <v>7942</v>
      </c>
      <c r="H188">
        <f t="shared" si="40"/>
        <v>760</v>
      </c>
      <c r="I188">
        <f t="shared" si="41"/>
        <v>7543</v>
      </c>
      <c r="J188">
        <f t="shared" si="42"/>
        <v>38</v>
      </c>
      <c r="L188">
        <v>7.4796912670135498</v>
      </c>
    </row>
    <row r="189" spans="1:18" x14ac:dyDescent="0.25">
      <c r="A189">
        <v>20</v>
      </c>
      <c r="B189">
        <f t="shared" si="38"/>
        <v>8000</v>
      </c>
      <c r="C189">
        <v>80</v>
      </c>
      <c r="D189">
        <v>840</v>
      </c>
      <c r="E189">
        <f t="shared" si="39"/>
        <v>7920</v>
      </c>
      <c r="F189">
        <f t="shared" si="43"/>
        <v>9.4285714285714288</v>
      </c>
      <c r="G189">
        <v>8760</v>
      </c>
      <c r="H189">
        <f t="shared" si="40"/>
        <v>840</v>
      </c>
      <c r="I189">
        <f t="shared" si="41"/>
        <v>8760</v>
      </c>
      <c r="J189">
        <f t="shared" si="42"/>
        <v>40</v>
      </c>
      <c r="L189">
        <v>9.61417412757873</v>
      </c>
    </row>
    <row r="190" spans="1:18" x14ac:dyDescent="0.25">
      <c r="A190" t="s">
        <v>75</v>
      </c>
      <c r="C190" t="s">
        <v>76</v>
      </c>
      <c r="D190" t="s">
        <v>69</v>
      </c>
      <c r="G190" t="s">
        <v>70</v>
      </c>
      <c r="L190" t="s">
        <v>71</v>
      </c>
      <c r="M190" t="s">
        <v>72</v>
      </c>
      <c r="N190">
        <v>3</v>
      </c>
      <c r="O190" t="s">
        <v>73</v>
      </c>
      <c r="P190" t="s">
        <v>74</v>
      </c>
      <c r="Q190" t="s">
        <v>69</v>
      </c>
      <c r="R190">
        <v>3</v>
      </c>
    </row>
    <row r="191" spans="1:18" x14ac:dyDescent="0.25">
      <c r="A191" t="s">
        <v>64</v>
      </c>
      <c r="B191" t="s">
        <v>85</v>
      </c>
      <c r="C191" t="s">
        <v>123</v>
      </c>
      <c r="D191" t="s">
        <v>108</v>
      </c>
      <c r="E191" t="s">
        <v>110</v>
      </c>
      <c r="G191" t="s">
        <v>111</v>
      </c>
      <c r="H191" t="s">
        <v>107</v>
      </c>
      <c r="I191" t="s">
        <v>106</v>
      </c>
      <c r="J191" t="s">
        <v>97</v>
      </c>
      <c r="L191" t="s">
        <v>68</v>
      </c>
    </row>
    <row r="192" spans="1:18" x14ac:dyDescent="0.25">
      <c r="A192">
        <v>2</v>
      </c>
      <c r="B192">
        <f t="shared" ref="B192:B210" si="44">A192*A192*A192</f>
        <v>8</v>
      </c>
      <c r="C192">
        <v>8</v>
      </c>
      <c r="D192">
        <v>12</v>
      </c>
      <c r="E192">
        <f t="shared" ref="E192:E210" si="45">(G192-D192)</f>
        <v>8</v>
      </c>
      <c r="F192">
        <f>(E192/D192)</f>
        <v>0.66666666666666663</v>
      </c>
      <c r="G192">
        <v>20</v>
      </c>
      <c r="H192">
        <f>2*2*3</f>
        <v>12</v>
      </c>
      <c r="I192">
        <f t="shared" ref="I192:I210" si="46">B192+2*2*2*2*(6-3)</f>
        <v>56</v>
      </c>
      <c r="L192">
        <v>4.0006637573242101E-3</v>
      </c>
    </row>
    <row r="193" spans="1:12" x14ac:dyDescent="0.25">
      <c r="A193">
        <v>3</v>
      </c>
      <c r="B193">
        <f t="shared" si="44"/>
        <v>27</v>
      </c>
      <c r="C193">
        <v>8</v>
      </c>
      <c r="D193">
        <v>12</v>
      </c>
      <c r="E193">
        <f t="shared" si="45"/>
        <v>40</v>
      </c>
      <c r="F193">
        <f t="shared" ref="F193:F210" si="47">(E193/D193)</f>
        <v>3.3333333333333335</v>
      </c>
      <c r="G193">
        <v>52</v>
      </c>
      <c r="H193">
        <f t="shared" ref="H193:H210" si="48">2*2*3</f>
        <v>12</v>
      </c>
      <c r="I193">
        <f t="shared" si="46"/>
        <v>75</v>
      </c>
      <c r="L193">
        <v>6.0021877288818299E-3</v>
      </c>
    </row>
    <row r="194" spans="1:12" x14ac:dyDescent="0.25">
      <c r="A194">
        <v>4</v>
      </c>
      <c r="B194">
        <f t="shared" si="44"/>
        <v>64</v>
      </c>
      <c r="C194">
        <v>8</v>
      </c>
      <c r="D194">
        <v>12</v>
      </c>
      <c r="E194">
        <f t="shared" si="45"/>
        <v>64</v>
      </c>
      <c r="F194">
        <f t="shared" si="47"/>
        <v>5.333333333333333</v>
      </c>
      <c r="G194">
        <v>76</v>
      </c>
      <c r="H194">
        <f t="shared" si="48"/>
        <v>12</v>
      </c>
      <c r="I194">
        <f t="shared" si="46"/>
        <v>112</v>
      </c>
      <c r="L194">
        <v>8.0008506774902292E-3</v>
      </c>
    </row>
    <row r="195" spans="1:12" x14ac:dyDescent="0.25">
      <c r="A195">
        <v>5</v>
      </c>
      <c r="B195">
        <f t="shared" si="44"/>
        <v>125</v>
      </c>
      <c r="C195">
        <v>8</v>
      </c>
      <c r="D195">
        <v>12</v>
      </c>
      <c r="E195">
        <f t="shared" si="45"/>
        <v>168</v>
      </c>
      <c r="F195">
        <f t="shared" si="47"/>
        <v>14</v>
      </c>
      <c r="G195">
        <v>180</v>
      </c>
      <c r="H195">
        <f t="shared" si="48"/>
        <v>12</v>
      </c>
      <c r="I195">
        <f t="shared" si="46"/>
        <v>173</v>
      </c>
      <c r="L195">
        <v>2.7008056640625E-2</v>
      </c>
    </row>
    <row r="196" spans="1:12" x14ac:dyDescent="0.25">
      <c r="A196">
        <v>6</v>
      </c>
      <c r="B196">
        <f t="shared" si="44"/>
        <v>216</v>
      </c>
      <c r="C196">
        <v>8</v>
      </c>
      <c r="D196">
        <v>12</v>
      </c>
      <c r="E196">
        <f t="shared" si="45"/>
        <v>216</v>
      </c>
      <c r="F196">
        <f t="shared" si="47"/>
        <v>18</v>
      </c>
      <c r="G196">
        <v>228</v>
      </c>
      <c r="H196">
        <f t="shared" si="48"/>
        <v>12</v>
      </c>
      <c r="I196">
        <f t="shared" si="46"/>
        <v>264</v>
      </c>
      <c r="L196">
        <v>2.30040550231933E-2</v>
      </c>
    </row>
    <row r="197" spans="1:12" x14ac:dyDescent="0.25">
      <c r="A197">
        <v>7</v>
      </c>
      <c r="B197">
        <f t="shared" si="44"/>
        <v>343</v>
      </c>
      <c r="C197">
        <v>8</v>
      </c>
      <c r="D197">
        <v>12</v>
      </c>
      <c r="E197">
        <f t="shared" si="45"/>
        <v>432</v>
      </c>
      <c r="F197">
        <f t="shared" si="47"/>
        <v>36</v>
      </c>
      <c r="G197">
        <v>444</v>
      </c>
      <c r="H197">
        <f t="shared" si="48"/>
        <v>12</v>
      </c>
      <c r="I197">
        <f t="shared" si="46"/>
        <v>391</v>
      </c>
      <c r="L197">
        <v>5.2011013031005797E-2</v>
      </c>
    </row>
    <row r="198" spans="1:12" x14ac:dyDescent="0.25">
      <c r="A198">
        <v>8</v>
      </c>
      <c r="B198">
        <f t="shared" si="44"/>
        <v>512</v>
      </c>
      <c r="C198">
        <v>8</v>
      </c>
      <c r="D198">
        <v>12</v>
      </c>
      <c r="E198">
        <f t="shared" si="45"/>
        <v>512</v>
      </c>
      <c r="F198">
        <f t="shared" si="47"/>
        <v>42.666666666666664</v>
      </c>
      <c r="G198">
        <v>524</v>
      </c>
      <c r="H198">
        <f t="shared" si="48"/>
        <v>12</v>
      </c>
      <c r="I198">
        <f t="shared" si="46"/>
        <v>560</v>
      </c>
      <c r="L198">
        <v>8.1018447875976493E-2</v>
      </c>
    </row>
    <row r="199" spans="1:12" x14ac:dyDescent="0.25">
      <c r="A199">
        <v>9</v>
      </c>
      <c r="B199">
        <f t="shared" si="44"/>
        <v>729</v>
      </c>
      <c r="C199">
        <v>8</v>
      </c>
      <c r="D199">
        <v>12</v>
      </c>
      <c r="E199">
        <f t="shared" si="45"/>
        <v>880</v>
      </c>
      <c r="F199">
        <f t="shared" si="47"/>
        <v>73.333333333333329</v>
      </c>
      <c r="G199">
        <v>892</v>
      </c>
      <c r="H199">
        <f t="shared" si="48"/>
        <v>12</v>
      </c>
      <c r="I199">
        <f t="shared" si="46"/>
        <v>777</v>
      </c>
      <c r="L199">
        <v>0.15703558921813901</v>
      </c>
    </row>
    <row r="200" spans="1:12" x14ac:dyDescent="0.25">
      <c r="A200">
        <v>10</v>
      </c>
      <c r="B200">
        <f t="shared" si="44"/>
        <v>1000</v>
      </c>
      <c r="C200">
        <v>8</v>
      </c>
      <c r="D200">
        <v>12</v>
      </c>
      <c r="E200">
        <f t="shared" si="45"/>
        <v>1000</v>
      </c>
      <c r="F200">
        <f t="shared" si="47"/>
        <v>83.333333333333329</v>
      </c>
      <c r="G200">
        <v>1012</v>
      </c>
      <c r="H200">
        <f t="shared" si="48"/>
        <v>12</v>
      </c>
      <c r="I200">
        <f t="shared" si="46"/>
        <v>1048</v>
      </c>
      <c r="L200">
        <v>0.22405052185058499</v>
      </c>
    </row>
    <row r="201" spans="1:12" x14ac:dyDescent="0.25">
      <c r="A201">
        <v>11</v>
      </c>
      <c r="B201">
        <f t="shared" si="44"/>
        <v>1331</v>
      </c>
      <c r="C201">
        <v>8</v>
      </c>
      <c r="D201">
        <v>12</v>
      </c>
      <c r="E201">
        <f t="shared" si="45"/>
        <v>1560</v>
      </c>
      <c r="F201">
        <f t="shared" si="47"/>
        <v>130</v>
      </c>
      <c r="G201">
        <v>1572</v>
      </c>
      <c r="H201">
        <f t="shared" si="48"/>
        <v>12</v>
      </c>
      <c r="I201">
        <f t="shared" si="46"/>
        <v>1379</v>
      </c>
      <c r="L201">
        <v>0.42409610748290999</v>
      </c>
    </row>
    <row r="202" spans="1:12" x14ac:dyDescent="0.25">
      <c r="A202">
        <v>12</v>
      </c>
      <c r="B202">
        <f t="shared" si="44"/>
        <v>1728</v>
      </c>
      <c r="C202">
        <v>8</v>
      </c>
      <c r="D202">
        <v>12</v>
      </c>
      <c r="E202">
        <f t="shared" si="45"/>
        <v>1728</v>
      </c>
      <c r="F202">
        <f t="shared" si="47"/>
        <v>144</v>
      </c>
      <c r="G202">
        <v>1740</v>
      </c>
      <c r="H202">
        <f t="shared" si="48"/>
        <v>12</v>
      </c>
      <c r="I202">
        <f t="shared" si="46"/>
        <v>1776</v>
      </c>
      <c r="L202">
        <v>0.56412744522094704</v>
      </c>
    </row>
    <row r="203" spans="1:12" x14ac:dyDescent="0.25">
      <c r="A203">
        <v>13</v>
      </c>
      <c r="B203">
        <f t="shared" si="44"/>
        <v>2197</v>
      </c>
      <c r="C203">
        <v>8</v>
      </c>
      <c r="D203">
        <v>12</v>
      </c>
      <c r="E203">
        <f t="shared" si="45"/>
        <v>2520</v>
      </c>
      <c r="F203">
        <f t="shared" si="47"/>
        <v>210</v>
      </c>
      <c r="G203">
        <v>2532</v>
      </c>
      <c r="H203">
        <f t="shared" si="48"/>
        <v>12</v>
      </c>
      <c r="I203">
        <f t="shared" si="46"/>
        <v>2245</v>
      </c>
      <c r="L203">
        <v>0.97822117805480902</v>
      </c>
    </row>
    <row r="204" spans="1:12" x14ac:dyDescent="0.25">
      <c r="A204">
        <v>14</v>
      </c>
      <c r="B204">
        <f t="shared" si="44"/>
        <v>2744</v>
      </c>
      <c r="C204">
        <v>8</v>
      </c>
      <c r="D204">
        <v>12</v>
      </c>
      <c r="E204">
        <f t="shared" si="45"/>
        <v>2744</v>
      </c>
      <c r="F204">
        <f t="shared" si="47"/>
        <v>228.66666666666666</v>
      </c>
      <c r="G204">
        <v>2756</v>
      </c>
      <c r="H204">
        <f t="shared" si="48"/>
        <v>12</v>
      </c>
      <c r="I204">
        <f t="shared" si="46"/>
        <v>2792</v>
      </c>
      <c r="L204">
        <v>1.2932929992675699</v>
      </c>
    </row>
    <row r="205" spans="1:12" x14ac:dyDescent="0.25">
      <c r="A205">
        <v>15</v>
      </c>
      <c r="B205">
        <f t="shared" si="44"/>
        <v>3375</v>
      </c>
      <c r="C205">
        <v>8</v>
      </c>
      <c r="D205">
        <v>12</v>
      </c>
      <c r="E205">
        <f t="shared" si="45"/>
        <v>3808</v>
      </c>
      <c r="F205">
        <f t="shared" si="47"/>
        <v>317.33333333333331</v>
      </c>
      <c r="G205">
        <v>3820</v>
      </c>
      <c r="H205">
        <f t="shared" si="48"/>
        <v>12</v>
      </c>
      <c r="I205">
        <f t="shared" si="46"/>
        <v>3423</v>
      </c>
      <c r="L205">
        <v>2.1274814605712802</v>
      </c>
    </row>
    <row r="206" spans="1:12" x14ac:dyDescent="0.25">
      <c r="A206">
        <v>16</v>
      </c>
      <c r="B206">
        <f t="shared" si="44"/>
        <v>4096</v>
      </c>
      <c r="C206">
        <v>8</v>
      </c>
      <c r="D206">
        <v>12</v>
      </c>
      <c r="E206">
        <f t="shared" si="45"/>
        <v>4096</v>
      </c>
      <c r="F206">
        <f t="shared" si="47"/>
        <v>341.33333333333331</v>
      </c>
      <c r="G206">
        <v>4108</v>
      </c>
      <c r="H206">
        <f t="shared" si="48"/>
        <v>12</v>
      </c>
      <c r="I206">
        <f t="shared" si="46"/>
        <v>4144</v>
      </c>
      <c r="L206">
        <v>2.7486214637756299</v>
      </c>
    </row>
    <row r="207" spans="1:12" x14ac:dyDescent="0.25">
      <c r="A207">
        <v>17</v>
      </c>
      <c r="B207">
        <f t="shared" si="44"/>
        <v>4913</v>
      </c>
      <c r="C207">
        <v>8</v>
      </c>
      <c r="D207">
        <v>12</v>
      </c>
      <c r="E207">
        <f t="shared" si="45"/>
        <v>5472</v>
      </c>
      <c r="F207">
        <f t="shared" si="47"/>
        <v>456</v>
      </c>
      <c r="G207">
        <v>5484</v>
      </c>
      <c r="H207">
        <f t="shared" si="48"/>
        <v>12</v>
      </c>
      <c r="I207">
        <f t="shared" si="46"/>
        <v>4961</v>
      </c>
      <c r="L207">
        <v>4.3309793472290004</v>
      </c>
    </row>
    <row r="208" spans="1:12" x14ac:dyDescent="0.25">
      <c r="A208">
        <v>18</v>
      </c>
      <c r="B208">
        <f t="shared" si="44"/>
        <v>5832</v>
      </c>
      <c r="C208">
        <v>8</v>
      </c>
      <c r="D208">
        <v>12</v>
      </c>
      <c r="E208">
        <f t="shared" si="45"/>
        <v>5832</v>
      </c>
      <c r="F208">
        <f t="shared" si="47"/>
        <v>486</v>
      </c>
      <c r="G208">
        <v>5844</v>
      </c>
      <c r="H208">
        <f t="shared" si="48"/>
        <v>12</v>
      </c>
      <c r="I208">
        <f t="shared" si="46"/>
        <v>5880</v>
      </c>
      <c r="L208">
        <v>5.4062235355377197</v>
      </c>
    </row>
    <row r="209" spans="1:18" x14ac:dyDescent="0.25">
      <c r="A209">
        <v>19</v>
      </c>
      <c r="B209">
        <f t="shared" si="44"/>
        <v>6859</v>
      </c>
      <c r="C209">
        <v>8</v>
      </c>
      <c r="D209">
        <v>12</v>
      </c>
      <c r="E209">
        <f t="shared" si="45"/>
        <v>7560</v>
      </c>
      <c r="F209">
        <f t="shared" si="47"/>
        <v>630</v>
      </c>
      <c r="G209">
        <v>7572</v>
      </c>
      <c r="H209">
        <f t="shared" si="48"/>
        <v>12</v>
      </c>
      <c r="I209">
        <f t="shared" si="46"/>
        <v>6907</v>
      </c>
      <c r="L209">
        <v>8.3308839797973597</v>
      </c>
    </row>
    <row r="210" spans="1:18" x14ac:dyDescent="0.25">
      <c r="A210">
        <v>20</v>
      </c>
      <c r="B210">
        <f t="shared" si="44"/>
        <v>8000</v>
      </c>
      <c r="C210">
        <v>8</v>
      </c>
      <c r="D210">
        <v>12</v>
      </c>
      <c r="E210">
        <f t="shared" si="45"/>
        <v>8000</v>
      </c>
      <c r="F210">
        <f t="shared" si="47"/>
        <v>666.66666666666663</v>
      </c>
      <c r="G210">
        <v>8012</v>
      </c>
      <c r="H210">
        <f t="shared" si="48"/>
        <v>12</v>
      </c>
      <c r="I210">
        <f t="shared" si="46"/>
        <v>8048</v>
      </c>
      <c r="L210">
        <v>9.9782559871673495</v>
      </c>
    </row>
    <row r="211" spans="1:18" x14ac:dyDescent="0.25">
      <c r="A211" t="s">
        <v>75</v>
      </c>
      <c r="C211" t="s">
        <v>76</v>
      </c>
      <c r="D211" t="s">
        <v>69</v>
      </c>
      <c r="G211" t="s">
        <v>70</v>
      </c>
      <c r="L211" t="s">
        <v>71</v>
      </c>
      <c r="M211" t="s">
        <v>72</v>
      </c>
      <c r="N211">
        <v>3</v>
      </c>
      <c r="O211" t="s">
        <v>73</v>
      </c>
      <c r="P211" t="s">
        <v>74</v>
      </c>
      <c r="Q211" t="s">
        <v>69</v>
      </c>
      <c r="R211">
        <v>4</v>
      </c>
    </row>
    <row r="212" spans="1:18" x14ac:dyDescent="0.25">
      <c r="A212" t="s">
        <v>64</v>
      </c>
      <c r="B212" t="s">
        <v>85</v>
      </c>
      <c r="C212" t="s">
        <v>123</v>
      </c>
      <c r="D212" t="s">
        <v>108</v>
      </c>
      <c r="E212" t="s">
        <v>110</v>
      </c>
      <c r="G212" t="s">
        <v>111</v>
      </c>
      <c r="H212" t="s">
        <v>107</v>
      </c>
      <c r="I212" t="s">
        <v>106</v>
      </c>
      <c r="J212" t="s">
        <v>97</v>
      </c>
      <c r="L212" t="s">
        <v>68</v>
      </c>
    </row>
    <row r="213" spans="1:18" x14ac:dyDescent="0.25">
      <c r="A213">
        <v>2</v>
      </c>
      <c r="B213">
        <f t="shared" ref="B213:B231" si="49">A213*A213*A213</f>
        <v>8</v>
      </c>
      <c r="C213">
        <v>4</v>
      </c>
      <c r="D213">
        <v>4</v>
      </c>
      <c r="E213">
        <f t="shared" ref="E213:E231" si="50">(G213-D213)</f>
        <v>8</v>
      </c>
      <c r="F213">
        <f>(E213/D213)</f>
        <v>2</v>
      </c>
      <c r="G213">
        <v>12</v>
      </c>
      <c r="H213">
        <f t="shared" ref="H213:H231" si="51">2*2</f>
        <v>4</v>
      </c>
      <c r="I213">
        <f t="shared" ref="I213:I231" si="52">B213+2*2*2*(6-2-2)</f>
        <v>24</v>
      </c>
      <c r="L213">
        <v>2.0003318786620998E-3</v>
      </c>
    </row>
    <row r="214" spans="1:18" x14ac:dyDescent="0.25">
      <c r="A214">
        <v>3</v>
      </c>
      <c r="B214">
        <f t="shared" si="49"/>
        <v>27</v>
      </c>
      <c r="C214">
        <v>4</v>
      </c>
      <c r="D214">
        <v>4</v>
      </c>
      <c r="E214">
        <f t="shared" si="50"/>
        <v>30</v>
      </c>
      <c r="F214">
        <f t="shared" ref="F214:F231" si="53">(E214/D214)</f>
        <v>7.5</v>
      </c>
      <c r="G214">
        <v>34</v>
      </c>
      <c r="H214">
        <f t="shared" si="51"/>
        <v>4</v>
      </c>
      <c r="I214">
        <f t="shared" si="52"/>
        <v>43</v>
      </c>
      <c r="L214">
        <v>4.0006637573242101E-3</v>
      </c>
    </row>
    <row r="215" spans="1:18" x14ac:dyDescent="0.25">
      <c r="A215">
        <v>4</v>
      </c>
      <c r="B215">
        <f t="shared" si="49"/>
        <v>64</v>
      </c>
      <c r="C215">
        <v>4</v>
      </c>
      <c r="D215">
        <v>4</v>
      </c>
      <c r="E215">
        <f t="shared" si="50"/>
        <v>64</v>
      </c>
      <c r="F215">
        <f t="shared" si="53"/>
        <v>16</v>
      </c>
      <c r="G215">
        <v>68</v>
      </c>
      <c r="H215">
        <f t="shared" si="51"/>
        <v>4</v>
      </c>
      <c r="I215">
        <f t="shared" si="52"/>
        <v>80</v>
      </c>
      <c r="L215">
        <v>1.3002872467041E-2</v>
      </c>
    </row>
    <row r="216" spans="1:18" x14ac:dyDescent="0.25">
      <c r="A216">
        <v>5</v>
      </c>
      <c r="B216">
        <f t="shared" si="49"/>
        <v>125</v>
      </c>
      <c r="C216">
        <v>4</v>
      </c>
      <c r="D216">
        <v>4</v>
      </c>
      <c r="E216">
        <f t="shared" si="50"/>
        <v>140</v>
      </c>
      <c r="F216">
        <f t="shared" si="53"/>
        <v>35</v>
      </c>
      <c r="G216">
        <v>144</v>
      </c>
      <c r="H216">
        <f t="shared" si="51"/>
        <v>4</v>
      </c>
      <c r="I216">
        <f t="shared" si="52"/>
        <v>141</v>
      </c>
      <c r="L216">
        <v>1.3002872467041E-2</v>
      </c>
    </row>
    <row r="217" spans="1:18" x14ac:dyDescent="0.25">
      <c r="A217">
        <v>6</v>
      </c>
      <c r="B217">
        <f t="shared" si="49"/>
        <v>216</v>
      </c>
      <c r="C217">
        <v>4</v>
      </c>
      <c r="D217">
        <v>4</v>
      </c>
      <c r="E217">
        <f t="shared" si="50"/>
        <v>216</v>
      </c>
      <c r="F217">
        <f t="shared" si="53"/>
        <v>54</v>
      </c>
      <c r="G217">
        <v>220</v>
      </c>
      <c r="H217">
        <f t="shared" si="51"/>
        <v>4</v>
      </c>
      <c r="I217">
        <f t="shared" si="52"/>
        <v>232</v>
      </c>
      <c r="L217">
        <v>3.20072174072265E-2</v>
      </c>
    </row>
    <row r="218" spans="1:18" x14ac:dyDescent="0.25">
      <c r="A218">
        <v>7</v>
      </c>
      <c r="B218">
        <f t="shared" si="49"/>
        <v>343</v>
      </c>
      <c r="C218">
        <v>4</v>
      </c>
      <c r="D218">
        <v>4</v>
      </c>
      <c r="E218">
        <f t="shared" si="50"/>
        <v>378</v>
      </c>
      <c r="F218">
        <f t="shared" si="53"/>
        <v>94.5</v>
      </c>
      <c r="G218">
        <v>382</v>
      </c>
      <c r="H218">
        <f t="shared" si="51"/>
        <v>4</v>
      </c>
      <c r="I218">
        <f t="shared" si="52"/>
        <v>359</v>
      </c>
      <c r="L218">
        <v>5.5012702941894497E-2</v>
      </c>
    </row>
    <row r="219" spans="1:18" x14ac:dyDescent="0.25">
      <c r="A219">
        <v>8</v>
      </c>
      <c r="B219">
        <f t="shared" si="49"/>
        <v>512</v>
      </c>
      <c r="C219">
        <v>4</v>
      </c>
      <c r="D219">
        <v>4</v>
      </c>
      <c r="E219">
        <f t="shared" si="50"/>
        <v>512</v>
      </c>
      <c r="F219">
        <f t="shared" si="53"/>
        <v>128</v>
      </c>
      <c r="G219">
        <v>516</v>
      </c>
      <c r="H219">
        <f t="shared" si="51"/>
        <v>4</v>
      </c>
      <c r="I219">
        <f t="shared" si="52"/>
        <v>528</v>
      </c>
      <c r="L219">
        <v>9.4021081924438393E-2</v>
      </c>
    </row>
    <row r="220" spans="1:18" x14ac:dyDescent="0.25">
      <c r="A220">
        <v>9</v>
      </c>
      <c r="B220">
        <f t="shared" si="49"/>
        <v>729</v>
      </c>
      <c r="C220">
        <v>4</v>
      </c>
      <c r="D220">
        <v>4</v>
      </c>
      <c r="E220">
        <f t="shared" si="50"/>
        <v>792</v>
      </c>
      <c r="F220">
        <f t="shared" si="53"/>
        <v>198</v>
      </c>
      <c r="G220">
        <v>796</v>
      </c>
      <c r="H220">
        <f t="shared" si="51"/>
        <v>4</v>
      </c>
      <c r="I220">
        <f t="shared" si="52"/>
        <v>745</v>
      </c>
      <c r="L220">
        <v>0.17403936386108301</v>
      </c>
    </row>
    <row r="221" spans="1:18" x14ac:dyDescent="0.25">
      <c r="A221">
        <v>10</v>
      </c>
      <c r="B221">
        <f t="shared" si="49"/>
        <v>1000</v>
      </c>
      <c r="C221">
        <v>4</v>
      </c>
      <c r="D221">
        <v>4</v>
      </c>
      <c r="E221">
        <f t="shared" si="50"/>
        <v>1000</v>
      </c>
      <c r="F221">
        <f t="shared" si="53"/>
        <v>250</v>
      </c>
      <c r="G221">
        <v>1004</v>
      </c>
      <c r="H221">
        <f t="shared" si="51"/>
        <v>4</v>
      </c>
      <c r="I221">
        <f t="shared" si="52"/>
        <v>1016</v>
      </c>
      <c r="L221">
        <v>0.27706289291381803</v>
      </c>
    </row>
    <row r="222" spans="1:18" x14ac:dyDescent="0.25">
      <c r="A222">
        <v>11</v>
      </c>
      <c r="B222">
        <f t="shared" si="49"/>
        <v>1331</v>
      </c>
      <c r="C222">
        <v>4</v>
      </c>
      <c r="D222">
        <v>4</v>
      </c>
      <c r="E222">
        <f t="shared" si="50"/>
        <v>1430</v>
      </c>
      <c r="F222">
        <f t="shared" si="53"/>
        <v>357.5</v>
      </c>
      <c r="G222">
        <v>1434</v>
      </c>
      <c r="H222">
        <f t="shared" si="51"/>
        <v>4</v>
      </c>
      <c r="I222">
        <f t="shared" si="52"/>
        <v>1347</v>
      </c>
      <c r="L222">
        <v>0.47510719299316401</v>
      </c>
    </row>
    <row r="223" spans="1:18" x14ac:dyDescent="0.25">
      <c r="A223">
        <v>12</v>
      </c>
      <c r="B223">
        <f t="shared" si="49"/>
        <v>1728</v>
      </c>
      <c r="C223">
        <v>4</v>
      </c>
      <c r="D223">
        <v>4</v>
      </c>
      <c r="E223">
        <f t="shared" si="50"/>
        <v>1728</v>
      </c>
      <c r="F223">
        <f t="shared" si="53"/>
        <v>432</v>
      </c>
      <c r="G223">
        <v>1732</v>
      </c>
      <c r="H223">
        <f t="shared" si="51"/>
        <v>4</v>
      </c>
      <c r="I223">
        <f t="shared" si="52"/>
        <v>1744</v>
      </c>
      <c r="L223">
        <v>0.70415925979614202</v>
      </c>
    </row>
    <row r="224" spans="1:18" x14ac:dyDescent="0.25">
      <c r="A224">
        <v>13</v>
      </c>
      <c r="B224">
        <f t="shared" si="49"/>
        <v>2197</v>
      </c>
      <c r="C224">
        <v>4</v>
      </c>
      <c r="D224">
        <v>4</v>
      </c>
      <c r="E224">
        <f t="shared" si="50"/>
        <v>2340</v>
      </c>
      <c r="F224">
        <f t="shared" si="53"/>
        <v>585</v>
      </c>
      <c r="G224">
        <v>2344</v>
      </c>
      <c r="H224">
        <f t="shared" si="51"/>
        <v>4</v>
      </c>
      <c r="I224">
        <f t="shared" si="52"/>
        <v>2213</v>
      </c>
      <c r="L224">
        <v>1.1622631549835201</v>
      </c>
    </row>
    <row r="225" spans="1:16" x14ac:dyDescent="0.25">
      <c r="A225">
        <v>14</v>
      </c>
      <c r="B225">
        <f t="shared" si="49"/>
        <v>2744</v>
      </c>
      <c r="C225">
        <v>4</v>
      </c>
      <c r="D225">
        <v>4</v>
      </c>
      <c r="E225">
        <f t="shared" si="50"/>
        <v>2744</v>
      </c>
      <c r="F225">
        <f t="shared" si="53"/>
        <v>686</v>
      </c>
      <c r="G225">
        <v>2748</v>
      </c>
      <c r="H225">
        <f t="shared" si="51"/>
        <v>4</v>
      </c>
      <c r="I225">
        <f t="shared" si="52"/>
        <v>2760</v>
      </c>
      <c r="L225">
        <v>1.6013607978820801</v>
      </c>
    </row>
    <row r="226" spans="1:16" x14ac:dyDescent="0.25">
      <c r="A226">
        <v>15</v>
      </c>
      <c r="B226">
        <f t="shared" si="49"/>
        <v>3375</v>
      </c>
      <c r="C226">
        <v>4</v>
      </c>
      <c r="D226">
        <v>4</v>
      </c>
      <c r="E226">
        <f t="shared" si="50"/>
        <v>3570</v>
      </c>
      <c r="F226">
        <f t="shared" si="53"/>
        <v>892.5</v>
      </c>
      <c r="G226">
        <v>3574</v>
      </c>
      <c r="H226">
        <f t="shared" si="51"/>
        <v>4</v>
      </c>
      <c r="I226">
        <f t="shared" si="52"/>
        <v>3391</v>
      </c>
      <c r="L226">
        <v>2.5325729846954301</v>
      </c>
    </row>
    <row r="227" spans="1:16" x14ac:dyDescent="0.25">
      <c r="A227">
        <v>16</v>
      </c>
      <c r="B227">
        <f t="shared" si="49"/>
        <v>4096</v>
      </c>
      <c r="C227">
        <v>4</v>
      </c>
      <c r="D227">
        <v>4</v>
      </c>
      <c r="E227">
        <f t="shared" si="50"/>
        <v>4096</v>
      </c>
      <c r="F227">
        <f t="shared" si="53"/>
        <v>1024</v>
      </c>
      <c r="G227">
        <v>4100</v>
      </c>
      <c r="H227">
        <f t="shared" si="51"/>
        <v>4</v>
      </c>
      <c r="I227">
        <f t="shared" si="52"/>
        <v>4112</v>
      </c>
      <c r="L227">
        <v>3.39576911926269</v>
      </c>
    </row>
    <row r="228" spans="1:16" x14ac:dyDescent="0.25">
      <c r="A228">
        <v>17</v>
      </c>
      <c r="B228">
        <f t="shared" si="49"/>
        <v>4913</v>
      </c>
      <c r="C228">
        <v>4</v>
      </c>
      <c r="D228">
        <v>4</v>
      </c>
      <c r="E228">
        <f t="shared" si="50"/>
        <v>5168</v>
      </c>
      <c r="F228">
        <f t="shared" si="53"/>
        <v>1292</v>
      </c>
      <c r="G228">
        <v>5172</v>
      </c>
      <c r="H228">
        <f t="shared" si="51"/>
        <v>4</v>
      </c>
      <c r="I228">
        <f t="shared" si="52"/>
        <v>4929</v>
      </c>
      <c r="L228">
        <v>5.0571422576904297</v>
      </c>
    </row>
    <row r="229" spans="1:16" x14ac:dyDescent="0.25">
      <c r="A229">
        <v>18</v>
      </c>
      <c r="B229">
        <f t="shared" si="49"/>
        <v>5832</v>
      </c>
      <c r="C229">
        <v>4</v>
      </c>
      <c r="D229">
        <v>4</v>
      </c>
      <c r="E229">
        <f t="shared" si="50"/>
        <v>5832</v>
      </c>
      <c r="F229">
        <f t="shared" si="53"/>
        <v>1458</v>
      </c>
      <c r="G229">
        <v>5836</v>
      </c>
      <c r="H229">
        <f t="shared" si="51"/>
        <v>4</v>
      </c>
      <c r="I229">
        <f t="shared" si="52"/>
        <v>5848</v>
      </c>
      <c r="L229">
        <v>6.6274986267089799</v>
      </c>
    </row>
    <row r="230" spans="1:16" x14ac:dyDescent="0.25">
      <c r="A230">
        <v>19</v>
      </c>
      <c r="B230">
        <f t="shared" si="49"/>
        <v>6859</v>
      </c>
      <c r="C230">
        <v>4</v>
      </c>
      <c r="D230">
        <v>4</v>
      </c>
      <c r="E230">
        <f t="shared" si="50"/>
        <v>7182</v>
      </c>
      <c r="F230">
        <f t="shared" si="53"/>
        <v>1795.5</v>
      </c>
      <c r="G230">
        <v>7186</v>
      </c>
      <c r="H230">
        <f t="shared" si="51"/>
        <v>4</v>
      </c>
      <c r="I230">
        <f t="shared" si="52"/>
        <v>6875</v>
      </c>
      <c r="L230">
        <v>9.5951697826385498</v>
      </c>
    </row>
    <row r="231" spans="1:16" x14ac:dyDescent="0.25">
      <c r="A231">
        <v>20</v>
      </c>
      <c r="B231">
        <f t="shared" si="49"/>
        <v>8000</v>
      </c>
      <c r="C231">
        <v>4</v>
      </c>
      <c r="D231">
        <v>4</v>
      </c>
      <c r="E231">
        <f t="shared" si="50"/>
        <v>8000</v>
      </c>
      <c r="F231">
        <f t="shared" si="53"/>
        <v>2000</v>
      </c>
      <c r="G231">
        <v>8004</v>
      </c>
      <c r="H231">
        <f t="shared" si="51"/>
        <v>4</v>
      </c>
      <c r="I231">
        <f t="shared" si="52"/>
        <v>8016</v>
      </c>
      <c r="L231">
        <v>12.3547933101654</v>
      </c>
    </row>
    <row r="232" spans="1:16" x14ac:dyDescent="0.25">
      <c r="L232" s="2"/>
    </row>
    <row r="233" spans="1:16" x14ac:dyDescent="0.25">
      <c r="L233" s="2"/>
    </row>
    <row r="234" spans="1:16" x14ac:dyDescent="0.25">
      <c r="L234" s="2"/>
    </row>
    <row r="235" spans="1:16" x14ac:dyDescent="0.25">
      <c r="L235" s="2"/>
    </row>
    <row r="236" spans="1:16" x14ac:dyDescent="0.25">
      <c r="L236" s="2"/>
    </row>
    <row r="237" spans="1:16" x14ac:dyDescent="0.25">
      <c r="L237" s="2"/>
    </row>
    <row r="238" spans="1:16" x14ac:dyDescent="0.25">
      <c r="A238" t="s">
        <v>69</v>
      </c>
      <c r="B238" t="s">
        <v>70</v>
      </c>
      <c r="C238" t="s">
        <v>71</v>
      </c>
      <c r="D238" t="s">
        <v>72</v>
      </c>
      <c r="E238">
        <v>3</v>
      </c>
      <c r="F238" t="s">
        <v>73</v>
      </c>
      <c r="G238" t="s">
        <v>74</v>
      </c>
      <c r="H238" t="s">
        <v>69</v>
      </c>
      <c r="I238">
        <v>1</v>
      </c>
      <c r="J238" t="s">
        <v>74</v>
      </c>
      <c r="L238" t="s">
        <v>89</v>
      </c>
      <c r="M238">
        <v>2</v>
      </c>
      <c r="N238" t="s">
        <v>90</v>
      </c>
      <c r="O238">
        <v>1</v>
      </c>
      <c r="P238">
        <v>0</v>
      </c>
    </row>
    <row r="239" spans="1:16" x14ac:dyDescent="0.25">
      <c r="A239">
        <v>10</v>
      </c>
      <c r="B239">
        <v>45</v>
      </c>
      <c r="C239">
        <v>135</v>
      </c>
      <c r="D239">
        <v>1.3002157211303701E-2</v>
      </c>
    </row>
    <row r="240" spans="1:16" x14ac:dyDescent="0.25">
      <c r="A240">
        <v>20</v>
      </c>
      <c r="B240">
        <v>100</v>
      </c>
      <c r="C240">
        <v>280</v>
      </c>
      <c r="D240">
        <v>4.6010255813598598E-2</v>
      </c>
    </row>
    <row r="241" spans="1:4" x14ac:dyDescent="0.25">
      <c r="A241">
        <v>30</v>
      </c>
      <c r="B241">
        <v>165</v>
      </c>
      <c r="C241">
        <v>435</v>
      </c>
      <c r="D241">
        <v>9.8022222518920898E-2</v>
      </c>
    </row>
    <row r="242" spans="1:4" x14ac:dyDescent="0.25">
      <c r="A242">
        <v>40</v>
      </c>
      <c r="B242">
        <v>240</v>
      </c>
      <c r="C242">
        <v>600</v>
      </c>
      <c r="D242">
        <v>0.16103672981262199</v>
      </c>
    </row>
    <row r="243" spans="1:4" x14ac:dyDescent="0.25">
      <c r="A243">
        <v>50</v>
      </c>
      <c r="B243">
        <v>325</v>
      </c>
      <c r="C243">
        <v>775</v>
      </c>
      <c r="D243">
        <v>0.25405669212341297</v>
      </c>
    </row>
    <row r="244" spans="1:4" x14ac:dyDescent="0.25">
      <c r="A244">
        <v>60</v>
      </c>
      <c r="B244">
        <v>420</v>
      </c>
      <c r="C244">
        <v>960</v>
      </c>
      <c r="D244">
        <v>0.37008357048034601</v>
      </c>
    </row>
    <row r="245" spans="1:4" x14ac:dyDescent="0.25">
      <c r="A245">
        <v>70</v>
      </c>
      <c r="B245">
        <v>525</v>
      </c>
      <c r="C245">
        <v>1155</v>
      </c>
      <c r="D245">
        <v>0.49710988998413003</v>
      </c>
    </row>
    <row r="246" spans="1:4" x14ac:dyDescent="0.25">
      <c r="A246">
        <v>80</v>
      </c>
      <c r="B246">
        <v>640</v>
      </c>
      <c r="C246">
        <v>1360</v>
      </c>
      <c r="D246">
        <v>0.64814519882202104</v>
      </c>
    </row>
    <row r="247" spans="1:4" x14ac:dyDescent="0.25">
      <c r="A247">
        <v>90</v>
      </c>
      <c r="B247">
        <v>765</v>
      </c>
      <c r="C247">
        <v>1575</v>
      </c>
      <c r="D247">
        <v>0.86419415473937899</v>
      </c>
    </row>
    <row r="248" spans="1:4" x14ac:dyDescent="0.25">
      <c r="A248">
        <v>100</v>
      </c>
      <c r="B248">
        <v>900</v>
      </c>
      <c r="C248">
        <v>1800</v>
      </c>
      <c r="D248">
        <v>1.1102495193481401</v>
      </c>
    </row>
    <row r="250" spans="1:4" x14ac:dyDescent="0.25">
      <c r="A250" t="s">
        <v>91</v>
      </c>
      <c r="B250" t="s">
        <v>108</v>
      </c>
      <c r="C250" t="s">
        <v>124</v>
      </c>
    </row>
    <row r="251" spans="1:4" x14ac:dyDescent="0.25">
      <c r="A251">
        <v>2</v>
      </c>
      <c r="B251">
        <v>100</v>
      </c>
      <c r="C251">
        <v>1000</v>
      </c>
    </row>
    <row r="252" spans="1:4" x14ac:dyDescent="0.25">
      <c r="A252">
        <v>3</v>
      </c>
      <c r="B252">
        <v>165</v>
      </c>
      <c r="C252">
        <v>1000</v>
      </c>
    </row>
    <row r="253" spans="1:4" x14ac:dyDescent="0.25">
      <c r="A253">
        <v>4</v>
      </c>
      <c r="B253">
        <v>240</v>
      </c>
      <c r="C253">
        <v>1000</v>
      </c>
    </row>
    <row r="254" spans="1:4" x14ac:dyDescent="0.25">
      <c r="A254">
        <v>5</v>
      </c>
      <c r="B254">
        <v>325</v>
      </c>
      <c r="C254">
        <v>1000</v>
      </c>
    </row>
    <row r="255" spans="1:4" x14ac:dyDescent="0.25">
      <c r="A255">
        <v>6</v>
      </c>
      <c r="B255">
        <v>420</v>
      </c>
      <c r="C255">
        <v>1000</v>
      </c>
    </row>
    <row r="256" spans="1:4" x14ac:dyDescent="0.25">
      <c r="A256">
        <v>7</v>
      </c>
      <c r="B256">
        <v>525</v>
      </c>
      <c r="C256">
        <v>1000</v>
      </c>
    </row>
    <row r="257" spans="1:16" x14ac:dyDescent="0.25">
      <c r="A257">
        <v>8</v>
      </c>
      <c r="B257">
        <v>640</v>
      </c>
      <c r="C257">
        <v>1000</v>
      </c>
    </row>
    <row r="258" spans="1:16" x14ac:dyDescent="0.25">
      <c r="A258">
        <v>9</v>
      </c>
      <c r="B258">
        <v>765</v>
      </c>
      <c r="C258">
        <v>1000</v>
      </c>
    </row>
    <row r="259" spans="1:16" x14ac:dyDescent="0.25">
      <c r="A259">
        <v>10</v>
      </c>
      <c r="B259">
        <v>900</v>
      </c>
      <c r="C259">
        <v>1000</v>
      </c>
    </row>
    <row r="262" spans="1:16" x14ac:dyDescent="0.25">
      <c r="A262" t="s">
        <v>69</v>
      </c>
      <c r="B262" t="s">
        <v>70</v>
      </c>
      <c r="C262" t="s">
        <v>71</v>
      </c>
      <c r="D262" t="s">
        <v>72</v>
      </c>
      <c r="E262">
        <v>3</v>
      </c>
      <c r="F262" t="s">
        <v>73</v>
      </c>
      <c r="G262" t="s">
        <v>74</v>
      </c>
      <c r="H262" t="s">
        <v>69</v>
      </c>
      <c r="I262">
        <v>1</v>
      </c>
      <c r="J262" t="s">
        <v>74</v>
      </c>
      <c r="L262" t="s">
        <v>89</v>
      </c>
      <c r="M262">
        <v>2</v>
      </c>
      <c r="N262" t="s">
        <v>90</v>
      </c>
      <c r="O262">
        <v>2</v>
      </c>
      <c r="P262">
        <v>0</v>
      </c>
    </row>
    <row r="263" spans="1:16" x14ac:dyDescent="0.25">
      <c r="A263" t="s">
        <v>93</v>
      </c>
    </row>
    <row r="264" spans="1:16" x14ac:dyDescent="0.25">
      <c r="C264">
        <v>190</v>
      </c>
      <c r="D264">
        <v>570</v>
      </c>
      <c r="E264">
        <v>8.4019660949707003E-2</v>
      </c>
      <c r="H264" t="s">
        <v>93</v>
      </c>
      <c r="I264" t="s">
        <v>124</v>
      </c>
      <c r="J264" t="s">
        <v>123</v>
      </c>
    </row>
    <row r="265" spans="1:16" x14ac:dyDescent="0.25">
      <c r="C265">
        <v>400</v>
      </c>
      <c r="D265">
        <v>1160</v>
      </c>
      <c r="E265">
        <v>0.32807278633117598</v>
      </c>
      <c r="H265">
        <v>2</v>
      </c>
      <c r="I265">
        <f t="shared" ref="I265:I283" si="54">(H265+20)-3+1+1</f>
        <v>21</v>
      </c>
      <c r="J265">
        <v>40</v>
      </c>
    </row>
    <row r="266" spans="1:16" x14ac:dyDescent="0.25">
      <c r="C266">
        <v>630</v>
      </c>
      <c r="D266">
        <v>1770</v>
      </c>
      <c r="E266">
        <v>0.72316265106201105</v>
      </c>
      <c r="H266">
        <v>3</v>
      </c>
      <c r="I266">
        <f t="shared" si="54"/>
        <v>22</v>
      </c>
      <c r="J266">
        <v>60</v>
      </c>
    </row>
    <row r="267" spans="1:16" x14ac:dyDescent="0.25">
      <c r="C267">
        <v>880</v>
      </c>
      <c r="D267">
        <v>2400</v>
      </c>
      <c r="E267">
        <v>1.38431119918823</v>
      </c>
      <c r="H267">
        <v>4</v>
      </c>
      <c r="I267">
        <f t="shared" si="54"/>
        <v>23</v>
      </c>
      <c r="J267">
        <v>80</v>
      </c>
    </row>
    <row r="268" spans="1:16" x14ac:dyDescent="0.25">
      <c r="C268">
        <v>1150</v>
      </c>
      <c r="D268">
        <v>3050</v>
      </c>
      <c r="E268">
        <v>2.2094969749450599</v>
      </c>
      <c r="H268">
        <v>5</v>
      </c>
      <c r="I268">
        <f t="shared" si="54"/>
        <v>24</v>
      </c>
      <c r="J268">
        <v>100</v>
      </c>
    </row>
    <row r="269" spans="1:16" x14ac:dyDescent="0.25">
      <c r="C269">
        <v>1440</v>
      </c>
      <c r="D269">
        <v>3720</v>
      </c>
      <c r="E269">
        <v>3.31774473190307</v>
      </c>
      <c r="H269">
        <v>6</v>
      </c>
      <c r="I269">
        <f t="shared" si="54"/>
        <v>25</v>
      </c>
      <c r="J269">
        <v>120</v>
      </c>
    </row>
    <row r="270" spans="1:16" x14ac:dyDescent="0.25">
      <c r="C270">
        <v>1750</v>
      </c>
      <c r="D270">
        <v>4410</v>
      </c>
      <c r="E270">
        <v>4.7060570716857901</v>
      </c>
      <c r="H270">
        <v>7</v>
      </c>
      <c r="I270">
        <f t="shared" si="54"/>
        <v>26</v>
      </c>
      <c r="J270">
        <v>140</v>
      </c>
    </row>
    <row r="271" spans="1:16" x14ac:dyDescent="0.25">
      <c r="C271">
        <v>2080</v>
      </c>
      <c r="D271">
        <v>5120</v>
      </c>
      <c r="E271">
        <v>6.8595407009124703</v>
      </c>
      <c r="H271">
        <v>8</v>
      </c>
      <c r="I271">
        <f t="shared" si="54"/>
        <v>27</v>
      </c>
      <c r="J271">
        <v>160</v>
      </c>
    </row>
    <row r="272" spans="1:16" x14ac:dyDescent="0.25">
      <c r="C272">
        <v>2430</v>
      </c>
      <c r="D272">
        <v>5850</v>
      </c>
      <c r="E272">
        <v>9.0490322113037092</v>
      </c>
      <c r="H272">
        <v>9</v>
      </c>
      <c r="I272">
        <f t="shared" si="54"/>
        <v>28</v>
      </c>
      <c r="J272">
        <v>180</v>
      </c>
    </row>
    <row r="273" spans="1:15" x14ac:dyDescent="0.25">
      <c r="C273">
        <v>2800</v>
      </c>
      <c r="D273">
        <v>6600</v>
      </c>
      <c r="E273">
        <v>12.4147882461547</v>
      </c>
      <c r="H273">
        <v>10</v>
      </c>
      <c r="I273">
        <f t="shared" si="54"/>
        <v>29</v>
      </c>
      <c r="J273">
        <v>200</v>
      </c>
    </row>
    <row r="274" spans="1:15" x14ac:dyDescent="0.25">
      <c r="C274">
        <v>3190</v>
      </c>
      <c r="D274">
        <v>7370</v>
      </c>
      <c r="E274">
        <v>15.687523603439301</v>
      </c>
      <c r="H274">
        <v>11</v>
      </c>
      <c r="I274">
        <f t="shared" si="54"/>
        <v>30</v>
      </c>
      <c r="J274">
        <v>220</v>
      </c>
    </row>
    <row r="275" spans="1:15" x14ac:dyDescent="0.25">
      <c r="C275">
        <v>3600</v>
      </c>
      <c r="D275">
        <v>8160</v>
      </c>
      <c r="E275">
        <v>19.6624159812927</v>
      </c>
      <c r="H275">
        <v>12</v>
      </c>
      <c r="I275">
        <f t="shared" si="54"/>
        <v>31</v>
      </c>
      <c r="J275">
        <v>240</v>
      </c>
    </row>
    <row r="276" spans="1:15" x14ac:dyDescent="0.25">
      <c r="C276">
        <v>4030</v>
      </c>
      <c r="D276">
        <v>8970</v>
      </c>
      <c r="E276">
        <v>24.830576658248901</v>
      </c>
      <c r="H276">
        <v>13</v>
      </c>
      <c r="I276">
        <f t="shared" si="54"/>
        <v>32</v>
      </c>
      <c r="J276">
        <v>260</v>
      </c>
    </row>
    <row r="277" spans="1:15" x14ac:dyDescent="0.25">
      <c r="C277">
        <v>4480</v>
      </c>
      <c r="D277">
        <v>9800</v>
      </c>
      <c r="E277">
        <v>30.451839208602902</v>
      </c>
      <c r="H277">
        <v>14</v>
      </c>
      <c r="I277">
        <f t="shared" si="54"/>
        <v>33</v>
      </c>
      <c r="J277">
        <v>280</v>
      </c>
    </row>
    <row r="278" spans="1:15" x14ac:dyDescent="0.25">
      <c r="C278">
        <v>4950</v>
      </c>
      <c r="D278">
        <v>10650</v>
      </c>
      <c r="E278">
        <v>36.922291994094799</v>
      </c>
      <c r="H278">
        <v>15</v>
      </c>
      <c r="I278">
        <f t="shared" si="54"/>
        <v>34</v>
      </c>
      <c r="J278">
        <v>300</v>
      </c>
    </row>
    <row r="279" spans="1:15" x14ac:dyDescent="0.25">
      <c r="C279">
        <v>5440</v>
      </c>
      <c r="D279">
        <v>11520</v>
      </c>
      <c r="E279">
        <v>44.261944770812903</v>
      </c>
      <c r="H279">
        <v>16</v>
      </c>
      <c r="I279">
        <f t="shared" si="54"/>
        <v>35</v>
      </c>
      <c r="J279">
        <v>320</v>
      </c>
    </row>
    <row r="280" spans="1:15" x14ac:dyDescent="0.25">
      <c r="C280">
        <v>5950</v>
      </c>
      <c r="D280">
        <v>12410</v>
      </c>
      <c r="E280">
        <v>52.988906383514397</v>
      </c>
      <c r="H280">
        <v>17</v>
      </c>
      <c r="I280">
        <f t="shared" si="54"/>
        <v>36</v>
      </c>
      <c r="J280">
        <v>340</v>
      </c>
    </row>
    <row r="281" spans="1:15" x14ac:dyDescent="0.25">
      <c r="C281">
        <v>6480</v>
      </c>
      <c r="D281">
        <v>13320</v>
      </c>
      <c r="E281">
        <v>61.320772171020501</v>
      </c>
      <c r="H281">
        <v>18</v>
      </c>
      <c r="I281">
        <f t="shared" si="54"/>
        <v>37</v>
      </c>
      <c r="J281">
        <v>360</v>
      </c>
    </row>
    <row r="282" spans="1:15" x14ac:dyDescent="0.25">
      <c r="C282">
        <v>7030</v>
      </c>
      <c r="D282">
        <v>14250</v>
      </c>
      <c r="E282">
        <v>71.626596212387</v>
      </c>
      <c r="H282">
        <v>19</v>
      </c>
      <c r="I282">
        <f t="shared" si="54"/>
        <v>38</v>
      </c>
      <c r="J282">
        <v>380</v>
      </c>
    </row>
    <row r="283" spans="1:15" x14ac:dyDescent="0.25">
      <c r="C283">
        <v>7600</v>
      </c>
      <c r="D283">
        <v>15200</v>
      </c>
      <c r="E283">
        <v>82.458524227142306</v>
      </c>
      <c r="H283">
        <v>20</v>
      </c>
      <c r="I283">
        <f t="shared" si="54"/>
        <v>39</v>
      </c>
      <c r="J283">
        <v>400</v>
      </c>
    </row>
    <row r="286" spans="1:15" x14ac:dyDescent="0.25">
      <c r="A286" t="s">
        <v>69</v>
      </c>
      <c r="B286" t="s">
        <v>70</v>
      </c>
      <c r="C286" t="s">
        <v>71</v>
      </c>
      <c r="D286" t="s">
        <v>72</v>
      </c>
      <c r="E286">
        <v>3</v>
      </c>
      <c r="F286" t="s">
        <v>64</v>
      </c>
      <c r="G286" t="s">
        <v>85</v>
      </c>
      <c r="H286" t="s">
        <v>65</v>
      </c>
      <c r="I286" t="s">
        <v>88</v>
      </c>
      <c r="J286" t="s">
        <v>86</v>
      </c>
      <c r="M286" t="s">
        <v>67</v>
      </c>
      <c r="N286" t="s">
        <v>94</v>
      </c>
      <c r="O286" t="s">
        <v>95</v>
      </c>
    </row>
    <row r="287" spans="1:15" x14ac:dyDescent="0.25">
      <c r="A287">
        <v>1</v>
      </c>
      <c r="B287">
        <v>0</v>
      </c>
      <c r="C287">
        <v>0</v>
      </c>
      <c r="D287">
        <v>1.0001659393310499E-3</v>
      </c>
      <c r="F287">
        <v>1</v>
      </c>
      <c r="G287">
        <f>F287*F287*F287</f>
        <v>1</v>
      </c>
      <c r="H287">
        <v>1</v>
      </c>
      <c r="I287">
        <v>0</v>
      </c>
      <c r="J287">
        <f>(M287-I287)</f>
        <v>1</v>
      </c>
      <c r="M287">
        <v>1</v>
      </c>
      <c r="N287">
        <v>4</v>
      </c>
      <c r="O287">
        <f>(G287+2*F287*(F287+4-3-2))</f>
        <v>1</v>
      </c>
    </row>
    <row r="288" spans="1:15" x14ac:dyDescent="0.25">
      <c r="A288">
        <v>2</v>
      </c>
      <c r="B288">
        <v>1</v>
      </c>
      <c r="C288">
        <v>7</v>
      </c>
      <c r="D288">
        <v>0</v>
      </c>
      <c r="F288">
        <v>2</v>
      </c>
      <c r="G288">
        <f t="shared" ref="G288:G306" si="55">F288*F288*F288</f>
        <v>8</v>
      </c>
      <c r="H288">
        <v>8</v>
      </c>
      <c r="I288">
        <v>12</v>
      </c>
      <c r="J288">
        <f t="shared" ref="J288:J306" si="56">(M288-I288)</f>
        <v>4</v>
      </c>
      <c r="L288">
        <f>(J288/I288)</f>
        <v>0.33333333333333331</v>
      </c>
      <c r="M288">
        <v>16</v>
      </c>
      <c r="N288">
        <f t="shared" ref="N288:N306" si="57">2*F288*(F288+4-3)</f>
        <v>12</v>
      </c>
      <c r="O288">
        <f t="shared" ref="O288:O306" si="58">(G288+2*F288*(F288+4-3-2))</f>
        <v>12</v>
      </c>
    </row>
    <row r="289" spans="1:15" x14ac:dyDescent="0.25">
      <c r="A289">
        <v>3</v>
      </c>
      <c r="B289">
        <v>3</v>
      </c>
      <c r="C289">
        <v>27</v>
      </c>
      <c r="D289">
        <v>1.9998550415039002E-3</v>
      </c>
      <c r="F289">
        <v>3</v>
      </c>
      <c r="G289">
        <f t="shared" si="55"/>
        <v>27</v>
      </c>
      <c r="H289">
        <v>12</v>
      </c>
      <c r="I289">
        <v>24</v>
      </c>
      <c r="J289">
        <f t="shared" si="56"/>
        <v>30</v>
      </c>
      <c r="L289">
        <f t="shared" ref="L289:L306" si="59">(J289/I289)</f>
        <v>1.25</v>
      </c>
      <c r="M289">
        <v>54</v>
      </c>
      <c r="N289">
        <f t="shared" si="57"/>
        <v>24</v>
      </c>
      <c r="O289">
        <f t="shared" si="58"/>
        <v>39</v>
      </c>
    </row>
    <row r="290" spans="1:15" x14ac:dyDescent="0.25">
      <c r="A290">
        <v>4</v>
      </c>
      <c r="B290">
        <v>6</v>
      </c>
      <c r="C290">
        <v>66</v>
      </c>
      <c r="D290">
        <v>4.0018558502197196E-3</v>
      </c>
      <c r="F290">
        <v>4</v>
      </c>
      <c r="G290">
        <f t="shared" si="55"/>
        <v>64</v>
      </c>
      <c r="H290">
        <v>16</v>
      </c>
      <c r="I290">
        <v>40</v>
      </c>
      <c r="J290">
        <f t="shared" si="56"/>
        <v>56</v>
      </c>
      <c r="L290">
        <f t="shared" si="59"/>
        <v>1.4</v>
      </c>
      <c r="M290">
        <v>96</v>
      </c>
      <c r="N290">
        <f t="shared" si="57"/>
        <v>40</v>
      </c>
      <c r="O290">
        <f t="shared" si="58"/>
        <v>88</v>
      </c>
    </row>
    <row r="291" spans="1:15" x14ac:dyDescent="0.25">
      <c r="A291">
        <v>5</v>
      </c>
      <c r="B291">
        <v>10</v>
      </c>
      <c r="C291">
        <v>130</v>
      </c>
      <c r="D291">
        <v>7.0009231567382804E-3</v>
      </c>
      <c r="F291">
        <v>5</v>
      </c>
      <c r="G291">
        <f t="shared" si="55"/>
        <v>125</v>
      </c>
      <c r="H291">
        <v>20</v>
      </c>
      <c r="I291">
        <v>60</v>
      </c>
      <c r="J291">
        <f t="shared" si="56"/>
        <v>140</v>
      </c>
      <c r="L291">
        <f t="shared" si="59"/>
        <v>2.3333333333333335</v>
      </c>
      <c r="M291">
        <v>200</v>
      </c>
      <c r="N291">
        <f t="shared" si="57"/>
        <v>60</v>
      </c>
      <c r="O291">
        <f t="shared" si="58"/>
        <v>165</v>
      </c>
    </row>
    <row r="292" spans="1:15" x14ac:dyDescent="0.25">
      <c r="A292">
        <v>6</v>
      </c>
      <c r="B292">
        <v>15</v>
      </c>
      <c r="C292">
        <v>225</v>
      </c>
      <c r="D292">
        <v>1.7004013061523399E-2</v>
      </c>
      <c r="F292">
        <v>6</v>
      </c>
      <c r="G292">
        <f t="shared" si="55"/>
        <v>216</v>
      </c>
      <c r="H292">
        <v>24</v>
      </c>
      <c r="I292">
        <v>84</v>
      </c>
      <c r="J292">
        <f t="shared" si="56"/>
        <v>204</v>
      </c>
      <c r="L292">
        <f t="shared" si="59"/>
        <v>2.4285714285714284</v>
      </c>
      <c r="M292">
        <v>288</v>
      </c>
      <c r="N292">
        <f t="shared" si="57"/>
        <v>84</v>
      </c>
      <c r="O292">
        <f t="shared" si="58"/>
        <v>276</v>
      </c>
    </row>
    <row r="293" spans="1:15" x14ac:dyDescent="0.25">
      <c r="A293">
        <v>7</v>
      </c>
      <c r="B293">
        <v>21</v>
      </c>
      <c r="C293">
        <v>357</v>
      </c>
      <c r="D293">
        <v>3.6008358001708901E-2</v>
      </c>
      <c r="F293">
        <v>7</v>
      </c>
      <c r="G293">
        <f t="shared" si="55"/>
        <v>343</v>
      </c>
      <c r="H293">
        <v>28</v>
      </c>
      <c r="I293">
        <v>112</v>
      </c>
      <c r="J293">
        <f t="shared" si="56"/>
        <v>378</v>
      </c>
      <c r="L293">
        <f t="shared" si="59"/>
        <v>3.375</v>
      </c>
      <c r="M293">
        <v>490</v>
      </c>
      <c r="N293">
        <f t="shared" si="57"/>
        <v>112</v>
      </c>
      <c r="O293">
        <f t="shared" si="58"/>
        <v>427</v>
      </c>
    </row>
    <row r="294" spans="1:15" x14ac:dyDescent="0.25">
      <c r="A294">
        <v>8</v>
      </c>
      <c r="B294">
        <v>28</v>
      </c>
      <c r="C294">
        <v>532</v>
      </c>
      <c r="D294">
        <v>6.0013532638549798E-2</v>
      </c>
      <c r="F294">
        <v>8</v>
      </c>
      <c r="G294">
        <f t="shared" si="55"/>
        <v>512</v>
      </c>
      <c r="H294">
        <v>32</v>
      </c>
      <c r="I294">
        <v>144</v>
      </c>
      <c r="J294">
        <f t="shared" si="56"/>
        <v>496</v>
      </c>
      <c r="L294">
        <f t="shared" si="59"/>
        <v>3.4444444444444446</v>
      </c>
      <c r="M294">
        <v>640</v>
      </c>
      <c r="N294">
        <f t="shared" si="57"/>
        <v>144</v>
      </c>
      <c r="O294">
        <f t="shared" si="58"/>
        <v>624</v>
      </c>
    </row>
    <row r="295" spans="1:15" x14ac:dyDescent="0.25">
      <c r="A295">
        <v>9</v>
      </c>
      <c r="B295">
        <v>36</v>
      </c>
      <c r="C295">
        <v>756</v>
      </c>
      <c r="D295">
        <v>0.111024379730224</v>
      </c>
      <c r="F295">
        <v>9</v>
      </c>
      <c r="G295">
        <f t="shared" si="55"/>
        <v>729</v>
      </c>
      <c r="H295">
        <v>36</v>
      </c>
      <c r="I295">
        <v>180</v>
      </c>
      <c r="J295">
        <f t="shared" si="56"/>
        <v>792</v>
      </c>
      <c r="L295">
        <f t="shared" si="59"/>
        <v>4.4000000000000004</v>
      </c>
      <c r="M295">
        <v>972</v>
      </c>
      <c r="N295">
        <f t="shared" si="57"/>
        <v>180</v>
      </c>
      <c r="O295">
        <f t="shared" si="58"/>
        <v>873</v>
      </c>
    </row>
    <row r="296" spans="1:15" x14ac:dyDescent="0.25">
      <c r="A296">
        <v>10</v>
      </c>
      <c r="B296">
        <v>45</v>
      </c>
      <c r="C296">
        <v>1035</v>
      </c>
      <c r="D296">
        <v>0.166037797927856</v>
      </c>
      <c r="F296">
        <v>10</v>
      </c>
      <c r="G296">
        <f t="shared" si="55"/>
        <v>1000</v>
      </c>
      <c r="H296">
        <v>40</v>
      </c>
      <c r="I296">
        <v>220</v>
      </c>
      <c r="J296">
        <f t="shared" si="56"/>
        <v>980</v>
      </c>
      <c r="L296">
        <f t="shared" si="59"/>
        <v>4.4545454545454541</v>
      </c>
      <c r="M296">
        <v>1200</v>
      </c>
      <c r="N296">
        <f t="shared" si="57"/>
        <v>220</v>
      </c>
      <c r="O296">
        <f t="shared" si="58"/>
        <v>1180</v>
      </c>
    </row>
    <row r="297" spans="1:15" x14ac:dyDescent="0.25">
      <c r="A297">
        <v>11</v>
      </c>
      <c r="B297">
        <v>55</v>
      </c>
      <c r="C297">
        <v>1375</v>
      </c>
      <c r="D297">
        <v>0.27534055709838801</v>
      </c>
      <c r="F297">
        <v>11</v>
      </c>
      <c r="G297">
        <f t="shared" si="55"/>
        <v>1331</v>
      </c>
      <c r="H297">
        <v>44</v>
      </c>
      <c r="I297">
        <v>264</v>
      </c>
      <c r="J297">
        <f t="shared" si="56"/>
        <v>1430</v>
      </c>
      <c r="L297">
        <f t="shared" si="59"/>
        <v>5.416666666666667</v>
      </c>
      <c r="M297">
        <v>1694</v>
      </c>
      <c r="N297">
        <f t="shared" si="57"/>
        <v>264</v>
      </c>
      <c r="O297">
        <f t="shared" si="58"/>
        <v>1551</v>
      </c>
    </row>
    <row r="298" spans="1:15" x14ac:dyDescent="0.25">
      <c r="A298">
        <v>12</v>
      </c>
      <c r="B298">
        <v>66</v>
      </c>
      <c r="C298">
        <v>1782</v>
      </c>
      <c r="D298">
        <v>0.44207644462585399</v>
      </c>
      <c r="F298">
        <v>12</v>
      </c>
      <c r="G298">
        <f t="shared" si="55"/>
        <v>1728</v>
      </c>
      <c r="H298">
        <v>48</v>
      </c>
      <c r="I298">
        <v>312</v>
      </c>
      <c r="J298">
        <f t="shared" si="56"/>
        <v>1704</v>
      </c>
      <c r="L298">
        <f t="shared" si="59"/>
        <v>5.4615384615384617</v>
      </c>
      <c r="M298">
        <v>2016</v>
      </c>
      <c r="N298">
        <f t="shared" si="57"/>
        <v>312</v>
      </c>
      <c r="O298">
        <f t="shared" si="58"/>
        <v>1992</v>
      </c>
    </row>
    <row r="299" spans="1:15" x14ac:dyDescent="0.25">
      <c r="A299">
        <v>13</v>
      </c>
      <c r="B299">
        <v>78</v>
      </c>
      <c r="C299">
        <v>2262</v>
      </c>
      <c r="D299">
        <v>0.638624668121337</v>
      </c>
      <c r="F299">
        <v>13</v>
      </c>
      <c r="G299">
        <f t="shared" si="55"/>
        <v>2197</v>
      </c>
      <c r="H299">
        <v>52</v>
      </c>
      <c r="I299">
        <v>364</v>
      </c>
      <c r="J299">
        <f t="shared" si="56"/>
        <v>2340</v>
      </c>
      <c r="L299">
        <f t="shared" si="59"/>
        <v>6.4285714285714288</v>
      </c>
      <c r="M299">
        <v>2704</v>
      </c>
      <c r="N299">
        <f t="shared" si="57"/>
        <v>364</v>
      </c>
      <c r="O299">
        <f t="shared" si="58"/>
        <v>2509</v>
      </c>
    </row>
    <row r="300" spans="1:15" x14ac:dyDescent="0.25">
      <c r="A300">
        <v>14</v>
      </c>
      <c r="B300">
        <v>91</v>
      </c>
      <c r="C300">
        <v>2821</v>
      </c>
      <c r="D300">
        <v>0.92320752143859797</v>
      </c>
      <c r="F300">
        <v>14</v>
      </c>
      <c r="G300">
        <f t="shared" si="55"/>
        <v>2744</v>
      </c>
      <c r="H300">
        <v>56</v>
      </c>
      <c r="I300">
        <v>420</v>
      </c>
      <c r="J300">
        <f t="shared" si="56"/>
        <v>2716</v>
      </c>
      <c r="L300">
        <f t="shared" si="59"/>
        <v>6.4666666666666668</v>
      </c>
      <c r="M300">
        <v>3136</v>
      </c>
      <c r="N300">
        <f t="shared" si="57"/>
        <v>420</v>
      </c>
      <c r="O300">
        <f t="shared" si="58"/>
        <v>3108</v>
      </c>
    </row>
    <row r="301" spans="1:15" x14ac:dyDescent="0.25">
      <c r="A301">
        <v>15</v>
      </c>
      <c r="B301">
        <v>105</v>
      </c>
      <c r="C301">
        <v>3465</v>
      </c>
      <c r="D301">
        <v>1.35430407524108</v>
      </c>
      <c r="F301">
        <v>15</v>
      </c>
      <c r="G301">
        <f t="shared" si="55"/>
        <v>3375</v>
      </c>
      <c r="H301">
        <v>60</v>
      </c>
      <c r="I301">
        <v>480</v>
      </c>
      <c r="J301">
        <f t="shared" si="56"/>
        <v>3570</v>
      </c>
      <c r="L301">
        <f t="shared" si="59"/>
        <v>7.4375</v>
      </c>
      <c r="M301">
        <v>4050</v>
      </c>
      <c r="N301">
        <f t="shared" si="57"/>
        <v>480</v>
      </c>
      <c r="O301">
        <f t="shared" si="58"/>
        <v>3795</v>
      </c>
    </row>
    <row r="302" spans="1:15" x14ac:dyDescent="0.25">
      <c r="A302">
        <v>16</v>
      </c>
      <c r="B302">
        <v>120</v>
      </c>
      <c r="C302">
        <v>4200</v>
      </c>
      <c r="D302">
        <v>1.89942598342895</v>
      </c>
      <c r="F302">
        <v>16</v>
      </c>
      <c r="G302">
        <f t="shared" si="55"/>
        <v>4096</v>
      </c>
      <c r="H302">
        <v>64</v>
      </c>
      <c r="I302">
        <v>544</v>
      </c>
      <c r="J302">
        <f t="shared" si="56"/>
        <v>4064</v>
      </c>
      <c r="L302">
        <f t="shared" si="59"/>
        <v>7.4705882352941178</v>
      </c>
      <c r="M302">
        <v>4608</v>
      </c>
      <c r="N302">
        <f t="shared" si="57"/>
        <v>544</v>
      </c>
      <c r="O302">
        <f t="shared" si="58"/>
        <v>4576</v>
      </c>
    </row>
    <row r="303" spans="1:15" x14ac:dyDescent="0.25">
      <c r="A303">
        <v>17</v>
      </c>
      <c r="B303">
        <v>136</v>
      </c>
      <c r="C303">
        <v>5032</v>
      </c>
      <c r="D303">
        <v>2.6415920257568302</v>
      </c>
      <c r="F303">
        <v>17</v>
      </c>
      <c r="G303">
        <f t="shared" si="55"/>
        <v>4913</v>
      </c>
      <c r="H303">
        <v>68</v>
      </c>
      <c r="I303">
        <v>612</v>
      </c>
      <c r="J303">
        <f t="shared" si="56"/>
        <v>5168</v>
      </c>
      <c r="L303">
        <f t="shared" si="59"/>
        <v>8.4444444444444446</v>
      </c>
      <c r="M303">
        <v>5780</v>
      </c>
      <c r="N303">
        <f t="shared" si="57"/>
        <v>612</v>
      </c>
      <c r="O303">
        <f t="shared" si="58"/>
        <v>5457</v>
      </c>
    </row>
    <row r="304" spans="1:15" x14ac:dyDescent="0.25">
      <c r="A304">
        <v>18</v>
      </c>
      <c r="B304">
        <v>153</v>
      </c>
      <c r="C304">
        <v>5967</v>
      </c>
      <c r="D304">
        <v>3.5617995262145898</v>
      </c>
      <c r="F304">
        <v>18</v>
      </c>
      <c r="G304">
        <f t="shared" si="55"/>
        <v>5832</v>
      </c>
      <c r="H304">
        <v>72</v>
      </c>
      <c r="I304">
        <v>684</v>
      </c>
      <c r="J304">
        <f t="shared" si="56"/>
        <v>5796</v>
      </c>
      <c r="L304">
        <f t="shared" si="59"/>
        <v>8.473684210526315</v>
      </c>
      <c r="M304">
        <v>6480</v>
      </c>
      <c r="N304">
        <f t="shared" si="57"/>
        <v>684</v>
      </c>
      <c r="O304">
        <f t="shared" si="58"/>
        <v>6444</v>
      </c>
    </row>
    <row r="305" spans="1:15" x14ac:dyDescent="0.25">
      <c r="A305">
        <v>19</v>
      </c>
      <c r="B305">
        <v>171</v>
      </c>
      <c r="C305">
        <v>7011</v>
      </c>
      <c r="D305">
        <v>4.7240612506866402</v>
      </c>
      <c r="F305">
        <v>19</v>
      </c>
      <c r="G305">
        <f t="shared" si="55"/>
        <v>6859</v>
      </c>
      <c r="H305">
        <v>76</v>
      </c>
      <c r="I305">
        <v>760</v>
      </c>
      <c r="J305">
        <f t="shared" si="56"/>
        <v>7182</v>
      </c>
      <c r="L305">
        <f t="shared" si="59"/>
        <v>9.4499999999999993</v>
      </c>
      <c r="M305">
        <v>7942</v>
      </c>
      <c r="N305">
        <f t="shared" si="57"/>
        <v>760</v>
      </c>
      <c r="O305">
        <f t="shared" si="58"/>
        <v>7543</v>
      </c>
    </row>
    <row r="306" spans="1:15" x14ac:dyDescent="0.25">
      <c r="A306">
        <v>20</v>
      </c>
      <c r="B306">
        <v>190</v>
      </c>
      <c r="C306">
        <v>8170</v>
      </c>
      <c r="D306">
        <v>6.2504038810729901</v>
      </c>
      <c r="F306">
        <v>20</v>
      </c>
      <c r="G306">
        <f t="shared" si="55"/>
        <v>8000</v>
      </c>
      <c r="H306">
        <v>80</v>
      </c>
      <c r="I306">
        <v>840</v>
      </c>
      <c r="J306">
        <f t="shared" si="56"/>
        <v>7960</v>
      </c>
      <c r="L306">
        <f t="shared" si="59"/>
        <v>9.4761904761904763</v>
      </c>
      <c r="M306">
        <v>8800</v>
      </c>
      <c r="N306">
        <f t="shared" si="57"/>
        <v>840</v>
      </c>
      <c r="O306">
        <f t="shared" si="58"/>
        <v>8760</v>
      </c>
    </row>
    <row r="310" spans="1:15" x14ac:dyDescent="0.25">
      <c r="A310" t="s">
        <v>75</v>
      </c>
      <c r="B310" t="s">
        <v>76</v>
      </c>
      <c r="C310" t="s">
        <v>69</v>
      </c>
      <c r="D310" t="s">
        <v>70</v>
      </c>
      <c r="E310" t="s">
        <v>96</v>
      </c>
    </row>
    <row r="311" spans="1:15" x14ac:dyDescent="0.25">
      <c r="A311">
        <v>1</v>
      </c>
      <c r="B311">
        <v>0</v>
      </c>
      <c r="C311">
        <v>0</v>
      </c>
      <c r="D311">
        <v>1.00064277648925E-3</v>
      </c>
    </row>
    <row r="312" spans="1:15" x14ac:dyDescent="0.25">
      <c r="A312">
        <v>8</v>
      </c>
      <c r="B312">
        <v>12</v>
      </c>
      <c r="C312">
        <v>12</v>
      </c>
      <c r="D312">
        <v>8.0013275146484306E-3</v>
      </c>
    </row>
    <row r="313" spans="1:15" x14ac:dyDescent="0.25">
      <c r="A313">
        <v>18</v>
      </c>
      <c r="B313">
        <v>45</v>
      </c>
      <c r="C313">
        <v>54</v>
      </c>
      <c r="D313">
        <v>1.2001991271972601E-2</v>
      </c>
    </row>
    <row r="314" spans="1:15" x14ac:dyDescent="0.25">
      <c r="A314">
        <v>32</v>
      </c>
      <c r="B314">
        <v>112</v>
      </c>
      <c r="C314">
        <v>144</v>
      </c>
      <c r="D314">
        <v>4.1009664535522398E-2</v>
      </c>
    </row>
    <row r="315" spans="1:15" x14ac:dyDescent="0.25">
      <c r="A315">
        <v>50</v>
      </c>
      <c r="B315">
        <v>225</v>
      </c>
      <c r="C315">
        <v>300</v>
      </c>
      <c r="D315">
        <v>0.121027469635009</v>
      </c>
    </row>
    <row r="316" spans="1:15" x14ac:dyDescent="0.25">
      <c r="A316">
        <v>72</v>
      </c>
      <c r="B316">
        <v>396</v>
      </c>
      <c r="C316">
        <v>540</v>
      </c>
      <c r="D316">
        <v>0.174038410186767</v>
      </c>
    </row>
    <row r="317" spans="1:15" x14ac:dyDescent="0.25">
      <c r="A317">
        <v>98</v>
      </c>
      <c r="B317">
        <v>637</v>
      </c>
      <c r="C317">
        <v>882</v>
      </c>
      <c r="D317">
        <v>0.34207653999328602</v>
      </c>
    </row>
    <row r="318" spans="1:15" x14ac:dyDescent="0.25">
      <c r="A318">
        <v>128</v>
      </c>
      <c r="B318">
        <v>960</v>
      </c>
      <c r="C318">
        <v>1344</v>
      </c>
      <c r="D318">
        <v>0.66114878654479903</v>
      </c>
    </row>
    <row r="319" spans="1:15" x14ac:dyDescent="0.25">
      <c r="A319">
        <v>162</v>
      </c>
      <c r="B319">
        <v>1377</v>
      </c>
      <c r="C319">
        <v>1944</v>
      </c>
      <c r="D319">
        <v>1.20727038383483</v>
      </c>
    </row>
    <row r="320" spans="1:15" x14ac:dyDescent="0.25">
      <c r="A320">
        <v>200</v>
      </c>
      <c r="B320">
        <v>1900</v>
      </c>
      <c r="C320">
        <v>2700</v>
      </c>
      <c r="D320">
        <v>2.09947180747985</v>
      </c>
    </row>
    <row r="321" spans="1:7" x14ac:dyDescent="0.25">
      <c r="A321">
        <v>242</v>
      </c>
      <c r="B321">
        <v>2541</v>
      </c>
      <c r="C321">
        <v>3630</v>
      </c>
      <c r="D321">
        <v>3.6118102073669398</v>
      </c>
    </row>
    <row r="322" spans="1:7" x14ac:dyDescent="0.25">
      <c r="A322">
        <v>288</v>
      </c>
      <c r="B322">
        <v>3312</v>
      </c>
      <c r="C322">
        <v>4752</v>
      </c>
      <c r="D322">
        <v>6.1113731861114502</v>
      </c>
    </row>
    <row r="323" spans="1:7" x14ac:dyDescent="0.25">
      <c r="A323">
        <v>338</v>
      </c>
      <c r="B323">
        <v>4225</v>
      </c>
      <c r="C323">
        <v>6084</v>
      </c>
      <c r="D323">
        <v>10.003246307373001</v>
      </c>
    </row>
    <row r="324" spans="1:7" x14ac:dyDescent="0.25">
      <c r="A324">
        <v>392</v>
      </c>
      <c r="B324">
        <v>5292</v>
      </c>
      <c r="C324">
        <v>7644</v>
      </c>
      <c r="D324">
        <v>16.332668066024699</v>
      </c>
    </row>
    <row r="325" spans="1:7" x14ac:dyDescent="0.25">
      <c r="A325">
        <v>450</v>
      </c>
      <c r="B325">
        <v>6525</v>
      </c>
      <c r="C325">
        <v>9450</v>
      </c>
      <c r="D325">
        <v>25.541566133499099</v>
      </c>
    </row>
    <row r="326" spans="1:7" x14ac:dyDescent="0.25">
      <c r="A326">
        <v>512</v>
      </c>
      <c r="B326">
        <v>7936</v>
      </c>
      <c r="C326">
        <v>11520</v>
      </c>
      <c r="D326">
        <v>39.341793298721299</v>
      </c>
    </row>
    <row r="327" spans="1:7" x14ac:dyDescent="0.25">
      <c r="A327">
        <v>578</v>
      </c>
      <c r="B327">
        <v>9537</v>
      </c>
      <c r="C327">
        <v>13872</v>
      </c>
      <c r="D327">
        <v>58.298299551010103</v>
      </c>
    </row>
    <row r="328" spans="1:7" x14ac:dyDescent="0.25">
      <c r="A328">
        <v>648</v>
      </c>
      <c r="B328">
        <v>11340</v>
      </c>
      <c r="C328">
        <v>16524</v>
      </c>
      <c r="D328">
        <v>85.2710151672363</v>
      </c>
    </row>
    <row r="329" spans="1:7" x14ac:dyDescent="0.25">
      <c r="A329">
        <v>722</v>
      </c>
      <c r="B329">
        <v>13357</v>
      </c>
      <c r="C329">
        <v>19494</v>
      </c>
      <c r="D329">
        <v>122.105673789978</v>
      </c>
    </row>
    <row r="330" spans="1:7" x14ac:dyDescent="0.25">
      <c r="A330">
        <v>800</v>
      </c>
      <c r="B330">
        <v>15600</v>
      </c>
      <c r="C330">
        <v>22800</v>
      </c>
      <c r="D330">
        <v>170.62515234947199</v>
      </c>
    </row>
    <row r="333" spans="1:7" x14ac:dyDescent="0.25">
      <c r="A333" t="s">
        <v>98</v>
      </c>
    </row>
    <row r="335" spans="1:7" x14ac:dyDescent="0.25">
      <c r="B335" t="s">
        <v>99</v>
      </c>
      <c r="C335" t="s">
        <v>100</v>
      </c>
      <c r="D335" t="s">
        <v>101</v>
      </c>
      <c r="E335" t="s">
        <v>102</v>
      </c>
      <c r="F335" t="s">
        <v>103</v>
      </c>
      <c r="G335" t="s">
        <v>104</v>
      </c>
    </row>
    <row r="336" spans="1:7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</row>
    <row r="337" spans="1:7" x14ac:dyDescent="0.25">
      <c r="A337">
        <v>2</v>
      </c>
      <c r="B337">
        <v>4</v>
      </c>
      <c r="C337">
        <v>4</v>
      </c>
      <c r="D337">
        <v>8</v>
      </c>
      <c r="E337">
        <v>8</v>
      </c>
      <c r="F337">
        <v>8</v>
      </c>
      <c r="G337">
        <v>4</v>
      </c>
    </row>
    <row r="338" spans="1:7" x14ac:dyDescent="0.25">
      <c r="A338">
        <v>3</v>
      </c>
      <c r="B338">
        <v>6</v>
      </c>
      <c r="C338">
        <v>4</v>
      </c>
      <c r="D338">
        <v>18</v>
      </c>
      <c r="E338">
        <v>12</v>
      </c>
      <c r="F338">
        <v>8</v>
      </c>
      <c r="G338">
        <v>4</v>
      </c>
    </row>
    <row r="339" spans="1:7" x14ac:dyDescent="0.25">
      <c r="A339">
        <v>4</v>
      </c>
      <c r="B339">
        <v>8</v>
      </c>
      <c r="C339">
        <v>4</v>
      </c>
      <c r="D339">
        <v>32</v>
      </c>
      <c r="E339">
        <v>16</v>
      </c>
      <c r="F339">
        <v>8</v>
      </c>
      <c r="G339">
        <v>4</v>
      </c>
    </row>
    <row r="340" spans="1:7" x14ac:dyDescent="0.25">
      <c r="A340">
        <v>5</v>
      </c>
      <c r="B340">
        <v>10</v>
      </c>
      <c r="C340">
        <v>4</v>
      </c>
      <c r="D340">
        <v>50</v>
      </c>
      <c r="E340">
        <v>20</v>
      </c>
      <c r="F340">
        <v>8</v>
      </c>
      <c r="G340">
        <v>4</v>
      </c>
    </row>
    <row r="341" spans="1:7" x14ac:dyDescent="0.25">
      <c r="A341">
        <v>6</v>
      </c>
      <c r="B341">
        <v>12</v>
      </c>
      <c r="C341">
        <v>4</v>
      </c>
      <c r="D341">
        <v>72</v>
      </c>
      <c r="E341">
        <v>24</v>
      </c>
      <c r="F341">
        <v>8</v>
      </c>
      <c r="G341">
        <v>4</v>
      </c>
    </row>
    <row r="342" spans="1:7" x14ac:dyDescent="0.25">
      <c r="A342">
        <v>7</v>
      </c>
      <c r="B342">
        <v>14</v>
      </c>
      <c r="C342">
        <v>4</v>
      </c>
      <c r="D342">
        <v>98</v>
      </c>
      <c r="E342">
        <v>28</v>
      </c>
      <c r="F342">
        <v>8</v>
      </c>
      <c r="G342">
        <v>4</v>
      </c>
    </row>
    <row r="343" spans="1:7" x14ac:dyDescent="0.25">
      <c r="A343">
        <v>8</v>
      </c>
      <c r="B343">
        <v>16</v>
      </c>
      <c r="C343">
        <v>4</v>
      </c>
      <c r="D343">
        <v>128</v>
      </c>
      <c r="E343">
        <v>32</v>
      </c>
      <c r="F343">
        <v>8</v>
      </c>
      <c r="G343">
        <v>4</v>
      </c>
    </row>
    <row r="344" spans="1:7" x14ac:dyDescent="0.25">
      <c r="A344">
        <v>9</v>
      </c>
      <c r="B344">
        <v>18</v>
      </c>
      <c r="C344">
        <v>4</v>
      </c>
      <c r="D344">
        <v>162</v>
      </c>
      <c r="E344">
        <v>36</v>
      </c>
      <c r="F344">
        <v>8</v>
      </c>
      <c r="G344">
        <v>4</v>
      </c>
    </row>
    <row r="345" spans="1:7" x14ac:dyDescent="0.25">
      <c r="A345">
        <v>10</v>
      </c>
      <c r="B345">
        <v>20</v>
      </c>
      <c r="C345">
        <v>4</v>
      </c>
      <c r="D345">
        <v>200</v>
      </c>
      <c r="E345">
        <v>40</v>
      </c>
      <c r="F345">
        <v>8</v>
      </c>
      <c r="G345">
        <v>4</v>
      </c>
    </row>
    <row r="346" spans="1:7" x14ac:dyDescent="0.25">
      <c r="A346">
        <v>11</v>
      </c>
      <c r="B346">
        <v>22</v>
      </c>
      <c r="C346">
        <v>4</v>
      </c>
      <c r="D346">
        <v>242</v>
      </c>
      <c r="E346">
        <v>44</v>
      </c>
      <c r="F346">
        <v>8</v>
      </c>
      <c r="G346">
        <v>4</v>
      </c>
    </row>
    <row r="347" spans="1:7" x14ac:dyDescent="0.25">
      <c r="A347">
        <v>12</v>
      </c>
      <c r="B347">
        <v>24</v>
      </c>
      <c r="C347">
        <v>4</v>
      </c>
      <c r="D347">
        <v>288</v>
      </c>
      <c r="E347">
        <v>48</v>
      </c>
      <c r="F347">
        <v>8</v>
      </c>
      <c r="G347">
        <v>4</v>
      </c>
    </row>
    <row r="348" spans="1:7" x14ac:dyDescent="0.25">
      <c r="A348">
        <v>13</v>
      </c>
      <c r="B348">
        <v>26</v>
      </c>
      <c r="C348">
        <v>4</v>
      </c>
      <c r="D348">
        <v>338</v>
      </c>
      <c r="E348">
        <v>52</v>
      </c>
      <c r="F348">
        <v>8</v>
      </c>
      <c r="G348">
        <v>4</v>
      </c>
    </row>
    <row r="349" spans="1:7" x14ac:dyDescent="0.25">
      <c r="A349">
        <v>14</v>
      </c>
      <c r="B349">
        <v>28</v>
      </c>
      <c r="C349">
        <v>4</v>
      </c>
      <c r="D349">
        <v>392</v>
      </c>
      <c r="E349">
        <v>56</v>
      </c>
      <c r="F349">
        <v>8</v>
      </c>
      <c r="G349">
        <v>4</v>
      </c>
    </row>
    <row r="350" spans="1:7" x14ac:dyDescent="0.25">
      <c r="A350">
        <v>15</v>
      </c>
      <c r="B350">
        <v>30</v>
      </c>
      <c r="C350">
        <v>4</v>
      </c>
      <c r="D350">
        <v>450</v>
      </c>
      <c r="E350">
        <v>60</v>
      </c>
      <c r="F350">
        <v>8</v>
      </c>
      <c r="G350">
        <v>4</v>
      </c>
    </row>
    <row r="351" spans="1:7" x14ac:dyDescent="0.25">
      <c r="A351">
        <v>16</v>
      </c>
      <c r="B351">
        <v>32</v>
      </c>
      <c r="C351">
        <v>4</v>
      </c>
      <c r="D351">
        <v>512</v>
      </c>
      <c r="E351">
        <v>64</v>
      </c>
      <c r="F351">
        <v>8</v>
      </c>
      <c r="G351">
        <v>4</v>
      </c>
    </row>
    <row r="352" spans="1:7" x14ac:dyDescent="0.25">
      <c r="A352">
        <v>17</v>
      </c>
      <c r="B352">
        <v>34</v>
      </c>
      <c r="C352">
        <v>4</v>
      </c>
      <c r="D352">
        <v>578</v>
      </c>
      <c r="E352">
        <v>68</v>
      </c>
      <c r="F352">
        <v>8</v>
      </c>
      <c r="G352">
        <v>4</v>
      </c>
    </row>
    <row r="353" spans="1:7" x14ac:dyDescent="0.25">
      <c r="A353">
        <v>18</v>
      </c>
      <c r="B353">
        <v>36</v>
      </c>
      <c r="C353">
        <v>4</v>
      </c>
      <c r="D353">
        <v>648</v>
      </c>
      <c r="E353">
        <v>72</v>
      </c>
      <c r="F353">
        <v>8</v>
      </c>
      <c r="G353">
        <v>4</v>
      </c>
    </row>
    <row r="354" spans="1:7" x14ac:dyDescent="0.25">
      <c r="A354">
        <v>19</v>
      </c>
      <c r="B354">
        <v>38</v>
      </c>
      <c r="C354">
        <v>4</v>
      </c>
      <c r="D354">
        <v>722</v>
      </c>
      <c r="E354">
        <v>76</v>
      </c>
      <c r="F354">
        <v>8</v>
      </c>
      <c r="G354">
        <v>4</v>
      </c>
    </row>
    <row r="355" spans="1:7" x14ac:dyDescent="0.25">
      <c r="A355">
        <v>20</v>
      </c>
      <c r="B355">
        <v>40</v>
      </c>
      <c r="C355">
        <v>4</v>
      </c>
      <c r="D355">
        <v>800</v>
      </c>
      <c r="E355">
        <v>80</v>
      </c>
      <c r="F355">
        <v>8</v>
      </c>
      <c r="G355">
        <v>4</v>
      </c>
    </row>
    <row r="357" spans="1:7" x14ac:dyDescent="0.25">
      <c r="B357">
        <v>8</v>
      </c>
      <c r="C357">
        <v>4</v>
      </c>
      <c r="F357">
        <v>8</v>
      </c>
      <c r="G357">
        <v>4</v>
      </c>
    </row>
    <row r="358" spans="1:7" x14ac:dyDescent="0.25">
      <c r="C358">
        <v>4</v>
      </c>
    </row>
    <row r="360" spans="1:7" x14ac:dyDescent="0.25">
      <c r="B360" t="s">
        <v>123</v>
      </c>
      <c r="C360" t="s">
        <v>124</v>
      </c>
    </row>
    <row r="361" spans="1:7" x14ac:dyDescent="0.25">
      <c r="A361">
        <v>2</v>
      </c>
      <c r="B361">
        <v>40</v>
      </c>
      <c r="C361">
        <f t="shared" ref="C361:C369" si="60">2*(A361+10-3+1+1)</f>
        <v>22</v>
      </c>
    </row>
    <row r="362" spans="1:7" x14ac:dyDescent="0.25">
      <c r="A362">
        <v>3</v>
      </c>
      <c r="B362">
        <v>60</v>
      </c>
      <c r="C362">
        <f t="shared" si="60"/>
        <v>24</v>
      </c>
    </row>
    <row r="363" spans="1:7" x14ac:dyDescent="0.25">
      <c r="A363">
        <v>4</v>
      </c>
      <c r="B363">
        <v>80</v>
      </c>
      <c r="C363">
        <f t="shared" si="60"/>
        <v>26</v>
      </c>
    </row>
    <row r="364" spans="1:7" x14ac:dyDescent="0.25">
      <c r="A364">
        <v>5</v>
      </c>
      <c r="B364">
        <v>100</v>
      </c>
      <c r="C364">
        <f t="shared" si="60"/>
        <v>28</v>
      </c>
    </row>
    <row r="365" spans="1:7" x14ac:dyDescent="0.25">
      <c r="A365">
        <v>6</v>
      </c>
      <c r="B365">
        <v>120</v>
      </c>
      <c r="C365">
        <f t="shared" si="60"/>
        <v>30</v>
      </c>
    </row>
    <row r="366" spans="1:7" x14ac:dyDescent="0.25">
      <c r="A366">
        <v>7</v>
      </c>
      <c r="B366">
        <v>140</v>
      </c>
      <c r="C366">
        <f t="shared" si="60"/>
        <v>32</v>
      </c>
    </row>
    <row r="367" spans="1:7" x14ac:dyDescent="0.25">
      <c r="A367">
        <v>8</v>
      </c>
      <c r="B367">
        <v>160</v>
      </c>
      <c r="C367">
        <f t="shared" si="60"/>
        <v>34</v>
      </c>
    </row>
    <row r="368" spans="1:7" x14ac:dyDescent="0.25">
      <c r="A368">
        <v>9</v>
      </c>
      <c r="B368">
        <v>180</v>
      </c>
      <c r="C368">
        <f t="shared" si="60"/>
        <v>36</v>
      </c>
    </row>
    <row r="369" spans="1:3" x14ac:dyDescent="0.25">
      <c r="A369">
        <v>10</v>
      </c>
      <c r="B369">
        <v>200</v>
      </c>
      <c r="C369">
        <f t="shared" si="60"/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opLeftCell="A91" zoomScale="85" zoomScaleNormal="85" workbookViewId="0">
      <selection activeCell="I191" sqref="I191"/>
    </sheetView>
  </sheetViews>
  <sheetFormatPr defaultRowHeight="15" x14ac:dyDescent="0.25"/>
  <cols>
    <col min="4" max="4" width="24.140625" customWidth="1"/>
    <col min="5" max="5" width="20" customWidth="1"/>
    <col min="6" max="6" width="24.85546875" customWidth="1"/>
    <col min="7" max="7" width="29.42578125" customWidth="1"/>
    <col min="8" max="8" width="21.140625" customWidth="1"/>
    <col min="9" max="9" width="31.7109375" customWidth="1"/>
  </cols>
  <sheetData>
    <row r="1" spans="1:15" x14ac:dyDescent="0.25">
      <c r="C1" t="s">
        <v>69</v>
      </c>
      <c r="D1" t="s">
        <v>70</v>
      </c>
      <c r="E1" t="s">
        <v>71</v>
      </c>
      <c r="J1" t="s">
        <v>72</v>
      </c>
      <c r="K1">
        <v>2</v>
      </c>
      <c r="L1" t="s">
        <v>73</v>
      </c>
      <c r="M1" t="s">
        <v>74</v>
      </c>
      <c r="N1" t="s">
        <v>69</v>
      </c>
      <c r="O1">
        <v>1</v>
      </c>
    </row>
    <row r="2" spans="1:15" x14ac:dyDescent="0.25">
      <c r="A2" t="s">
        <v>91</v>
      </c>
      <c r="B2" t="s">
        <v>85</v>
      </c>
      <c r="C2" t="s">
        <v>92</v>
      </c>
      <c r="D2" t="s">
        <v>108</v>
      </c>
      <c r="E2" t="s">
        <v>111</v>
      </c>
      <c r="F2" t="s">
        <v>110</v>
      </c>
      <c r="G2" t="s">
        <v>107</v>
      </c>
      <c r="H2" t="s">
        <v>106</v>
      </c>
      <c r="I2" t="s">
        <v>109</v>
      </c>
      <c r="J2" t="s">
        <v>68</v>
      </c>
    </row>
    <row r="3" spans="1:15" x14ac:dyDescent="0.25">
      <c r="A3">
        <v>2</v>
      </c>
      <c r="B3">
        <f t="shared" ref="B3:B21" si="0">A3*A3</f>
        <v>4</v>
      </c>
      <c r="C3">
        <v>2</v>
      </c>
      <c r="D3">
        <v>1</v>
      </c>
      <c r="E3">
        <v>3</v>
      </c>
      <c r="F3">
        <f t="shared" ref="F3:F64" si="1">E3-D3</f>
        <v>2</v>
      </c>
      <c r="G3">
        <f t="shared" ref="G3:G21" si="2" xml:space="preserve"> 0.5 * A3*A3</f>
        <v>2</v>
      </c>
      <c r="H3">
        <f t="shared" ref="H3:H21" si="3" xml:space="preserve"> G3 +B3 -A3+A3 -2</f>
        <v>4</v>
      </c>
      <c r="I3">
        <f t="shared" ref="I3:I21" si="4">H3-G3</f>
        <v>2</v>
      </c>
      <c r="J3">
        <v>3.0009746551513598E-3</v>
      </c>
    </row>
    <row r="4" spans="1:15" x14ac:dyDescent="0.25">
      <c r="A4">
        <v>3</v>
      </c>
      <c r="B4">
        <f t="shared" si="0"/>
        <v>9</v>
      </c>
      <c r="C4">
        <v>3</v>
      </c>
      <c r="D4">
        <v>3</v>
      </c>
      <c r="E4">
        <v>10</v>
      </c>
      <c r="F4">
        <f t="shared" si="1"/>
        <v>7</v>
      </c>
      <c r="G4">
        <f t="shared" si="2"/>
        <v>4.5</v>
      </c>
      <c r="H4">
        <f t="shared" si="3"/>
        <v>11.5</v>
      </c>
      <c r="I4">
        <f t="shared" si="4"/>
        <v>7</v>
      </c>
      <c r="J4">
        <v>5.00082969665527E-3</v>
      </c>
    </row>
    <row r="5" spans="1:15" x14ac:dyDescent="0.25">
      <c r="A5">
        <v>4</v>
      </c>
      <c r="B5">
        <f t="shared" si="0"/>
        <v>16</v>
      </c>
      <c r="C5">
        <v>4</v>
      </c>
      <c r="D5">
        <v>6</v>
      </c>
      <c r="E5">
        <v>20</v>
      </c>
      <c r="F5">
        <f t="shared" si="1"/>
        <v>14</v>
      </c>
      <c r="G5">
        <f t="shared" si="2"/>
        <v>8</v>
      </c>
      <c r="H5">
        <f t="shared" si="3"/>
        <v>22</v>
      </c>
      <c r="I5">
        <f t="shared" si="4"/>
        <v>14</v>
      </c>
      <c r="J5">
        <v>1.00021362304687E-2</v>
      </c>
    </row>
    <row r="6" spans="1:15" x14ac:dyDescent="0.25">
      <c r="A6">
        <v>5</v>
      </c>
      <c r="B6">
        <f t="shared" si="0"/>
        <v>25</v>
      </c>
      <c r="C6">
        <v>5</v>
      </c>
      <c r="D6">
        <v>10</v>
      </c>
      <c r="E6">
        <v>33</v>
      </c>
      <c r="F6">
        <f t="shared" si="1"/>
        <v>23</v>
      </c>
      <c r="G6">
        <f t="shared" si="2"/>
        <v>12.5</v>
      </c>
      <c r="H6">
        <f t="shared" si="3"/>
        <v>35.5</v>
      </c>
      <c r="I6">
        <f t="shared" si="4"/>
        <v>23</v>
      </c>
      <c r="J6">
        <v>3.5008192062377902E-2</v>
      </c>
    </row>
    <row r="7" spans="1:15" x14ac:dyDescent="0.25">
      <c r="A7">
        <v>6</v>
      </c>
      <c r="B7">
        <f t="shared" si="0"/>
        <v>36</v>
      </c>
      <c r="C7">
        <v>6</v>
      </c>
      <c r="D7">
        <v>15</v>
      </c>
      <c r="E7">
        <v>49</v>
      </c>
      <c r="F7">
        <f t="shared" si="1"/>
        <v>34</v>
      </c>
      <c r="G7">
        <f t="shared" si="2"/>
        <v>18</v>
      </c>
      <c r="H7">
        <f t="shared" si="3"/>
        <v>52</v>
      </c>
      <c r="I7">
        <f t="shared" si="4"/>
        <v>34</v>
      </c>
      <c r="J7">
        <v>4.6013832092285101E-2</v>
      </c>
    </row>
    <row r="8" spans="1:15" x14ac:dyDescent="0.25">
      <c r="A8">
        <v>7</v>
      </c>
      <c r="B8">
        <f t="shared" si="0"/>
        <v>49</v>
      </c>
      <c r="C8">
        <v>7</v>
      </c>
      <c r="D8">
        <v>21</v>
      </c>
      <c r="E8">
        <v>68</v>
      </c>
      <c r="F8">
        <f t="shared" si="1"/>
        <v>47</v>
      </c>
      <c r="G8">
        <f t="shared" si="2"/>
        <v>24.5</v>
      </c>
      <c r="H8">
        <f t="shared" si="3"/>
        <v>71.5</v>
      </c>
      <c r="I8">
        <f t="shared" si="4"/>
        <v>47</v>
      </c>
      <c r="J8">
        <v>6.2015056610107401E-2</v>
      </c>
    </row>
    <row r="9" spans="1:15" x14ac:dyDescent="0.25">
      <c r="A9">
        <v>8</v>
      </c>
      <c r="B9">
        <f t="shared" si="0"/>
        <v>64</v>
      </c>
      <c r="C9">
        <v>8</v>
      </c>
      <c r="D9">
        <v>28</v>
      </c>
      <c r="E9">
        <v>90</v>
      </c>
      <c r="F9">
        <f t="shared" si="1"/>
        <v>62</v>
      </c>
      <c r="G9">
        <f t="shared" si="2"/>
        <v>32</v>
      </c>
      <c r="H9">
        <f t="shared" si="3"/>
        <v>94</v>
      </c>
      <c r="I9">
        <f t="shared" si="4"/>
        <v>62</v>
      </c>
      <c r="J9">
        <v>9.7019910812377902E-2</v>
      </c>
    </row>
    <row r="10" spans="1:15" x14ac:dyDescent="0.25">
      <c r="A10">
        <v>9</v>
      </c>
      <c r="B10">
        <f t="shared" si="0"/>
        <v>81</v>
      </c>
      <c r="C10">
        <v>9</v>
      </c>
      <c r="D10">
        <v>36</v>
      </c>
      <c r="E10">
        <v>115</v>
      </c>
      <c r="F10">
        <f t="shared" si="1"/>
        <v>79</v>
      </c>
      <c r="G10">
        <f t="shared" si="2"/>
        <v>40.5</v>
      </c>
      <c r="H10">
        <f t="shared" si="3"/>
        <v>119.5</v>
      </c>
      <c r="I10">
        <f t="shared" si="4"/>
        <v>79</v>
      </c>
      <c r="J10">
        <v>0.13803195953369099</v>
      </c>
    </row>
    <row r="11" spans="1:15" x14ac:dyDescent="0.25">
      <c r="A11">
        <v>10</v>
      </c>
      <c r="B11">
        <f t="shared" si="0"/>
        <v>100</v>
      </c>
      <c r="C11">
        <v>10</v>
      </c>
      <c r="D11">
        <v>45</v>
      </c>
      <c r="E11">
        <v>143</v>
      </c>
      <c r="F11">
        <f t="shared" si="1"/>
        <v>98</v>
      </c>
      <c r="G11">
        <f t="shared" si="2"/>
        <v>50</v>
      </c>
      <c r="H11">
        <f t="shared" si="3"/>
        <v>148</v>
      </c>
      <c r="I11">
        <f t="shared" si="4"/>
        <v>98</v>
      </c>
      <c r="J11">
        <v>0.15589022636413499</v>
      </c>
    </row>
    <row r="12" spans="1:15" x14ac:dyDescent="0.25">
      <c r="A12">
        <v>11</v>
      </c>
      <c r="B12">
        <f t="shared" si="0"/>
        <v>121</v>
      </c>
      <c r="C12">
        <v>11</v>
      </c>
      <c r="D12">
        <v>55</v>
      </c>
      <c r="E12">
        <v>174</v>
      </c>
      <c r="F12">
        <f t="shared" si="1"/>
        <v>119</v>
      </c>
      <c r="G12">
        <f t="shared" si="2"/>
        <v>60.5</v>
      </c>
      <c r="H12">
        <f t="shared" si="3"/>
        <v>179.5</v>
      </c>
      <c r="I12">
        <f t="shared" si="4"/>
        <v>119</v>
      </c>
      <c r="J12">
        <v>0.220998525619506</v>
      </c>
    </row>
    <row r="13" spans="1:15" x14ac:dyDescent="0.25">
      <c r="A13">
        <v>12</v>
      </c>
      <c r="B13">
        <f t="shared" si="0"/>
        <v>144</v>
      </c>
      <c r="C13">
        <v>12</v>
      </c>
      <c r="D13">
        <v>66</v>
      </c>
      <c r="E13">
        <v>208</v>
      </c>
      <c r="F13">
        <f t="shared" si="1"/>
        <v>142</v>
      </c>
      <c r="G13">
        <f t="shared" si="2"/>
        <v>72</v>
      </c>
      <c r="H13">
        <f t="shared" si="3"/>
        <v>214</v>
      </c>
      <c r="I13">
        <f t="shared" si="4"/>
        <v>142</v>
      </c>
      <c r="J13">
        <v>0.32134366035461398</v>
      </c>
    </row>
    <row r="14" spans="1:15" x14ac:dyDescent="0.25">
      <c r="A14">
        <v>13</v>
      </c>
      <c r="B14">
        <f t="shared" si="0"/>
        <v>169</v>
      </c>
      <c r="C14">
        <v>13</v>
      </c>
      <c r="D14">
        <v>78</v>
      </c>
      <c r="E14">
        <v>245</v>
      </c>
      <c r="F14">
        <f t="shared" si="1"/>
        <v>167</v>
      </c>
      <c r="G14">
        <f t="shared" si="2"/>
        <v>84.5</v>
      </c>
      <c r="H14">
        <f t="shared" si="3"/>
        <v>251.5</v>
      </c>
      <c r="I14">
        <f t="shared" si="4"/>
        <v>167</v>
      </c>
      <c r="J14">
        <v>0.38908720016479398</v>
      </c>
    </row>
    <row r="15" spans="1:15" x14ac:dyDescent="0.25">
      <c r="A15">
        <v>14</v>
      </c>
      <c r="B15">
        <f t="shared" si="0"/>
        <v>196</v>
      </c>
      <c r="C15">
        <v>14</v>
      </c>
      <c r="D15">
        <v>91</v>
      </c>
      <c r="E15">
        <v>285</v>
      </c>
      <c r="F15">
        <f t="shared" si="1"/>
        <v>194</v>
      </c>
      <c r="G15">
        <f t="shared" si="2"/>
        <v>98</v>
      </c>
      <c r="H15">
        <f t="shared" si="3"/>
        <v>292</v>
      </c>
      <c r="I15">
        <f t="shared" si="4"/>
        <v>194</v>
      </c>
      <c r="J15">
        <v>0.47510695457458402</v>
      </c>
    </row>
    <row r="16" spans="1:15" x14ac:dyDescent="0.25">
      <c r="A16">
        <v>15</v>
      </c>
      <c r="B16">
        <f t="shared" si="0"/>
        <v>225</v>
      </c>
      <c r="C16">
        <v>15</v>
      </c>
      <c r="D16">
        <v>105</v>
      </c>
      <c r="E16">
        <v>328</v>
      </c>
      <c r="F16">
        <f t="shared" si="1"/>
        <v>223</v>
      </c>
      <c r="G16">
        <f t="shared" si="2"/>
        <v>112.5</v>
      </c>
      <c r="H16">
        <f t="shared" si="3"/>
        <v>335.5</v>
      </c>
      <c r="I16">
        <f t="shared" si="4"/>
        <v>223</v>
      </c>
      <c r="J16">
        <v>0.66614985466003396</v>
      </c>
    </row>
    <row r="17" spans="1:15" x14ac:dyDescent="0.25">
      <c r="A17">
        <v>16</v>
      </c>
      <c r="B17">
        <f t="shared" si="0"/>
        <v>256</v>
      </c>
      <c r="C17">
        <v>16</v>
      </c>
      <c r="D17">
        <v>120</v>
      </c>
      <c r="E17">
        <v>374</v>
      </c>
      <c r="F17">
        <f t="shared" si="1"/>
        <v>254</v>
      </c>
      <c r="G17">
        <f t="shared" si="2"/>
        <v>128</v>
      </c>
      <c r="H17">
        <f t="shared" si="3"/>
        <v>382</v>
      </c>
      <c r="I17">
        <f t="shared" si="4"/>
        <v>254</v>
      </c>
      <c r="J17">
        <v>0.75817108154296797</v>
      </c>
    </row>
    <row r="18" spans="1:15" x14ac:dyDescent="0.25">
      <c r="A18">
        <v>17</v>
      </c>
      <c r="B18">
        <f t="shared" si="0"/>
        <v>289</v>
      </c>
      <c r="C18">
        <v>17</v>
      </c>
      <c r="D18">
        <v>136</v>
      </c>
      <c r="E18">
        <v>423</v>
      </c>
      <c r="F18">
        <f t="shared" si="1"/>
        <v>287</v>
      </c>
      <c r="G18">
        <f t="shared" si="2"/>
        <v>144.5</v>
      </c>
      <c r="H18">
        <f t="shared" si="3"/>
        <v>431.5</v>
      </c>
      <c r="I18">
        <f t="shared" si="4"/>
        <v>287</v>
      </c>
      <c r="J18">
        <v>0.86319303512573198</v>
      </c>
    </row>
    <row r="19" spans="1:15" x14ac:dyDescent="0.25">
      <c r="A19">
        <v>18</v>
      </c>
      <c r="B19">
        <f t="shared" si="0"/>
        <v>324</v>
      </c>
      <c r="C19">
        <v>18</v>
      </c>
      <c r="D19">
        <v>153</v>
      </c>
      <c r="E19">
        <v>475</v>
      </c>
      <c r="F19">
        <f t="shared" si="1"/>
        <v>322</v>
      </c>
      <c r="G19">
        <f t="shared" si="2"/>
        <v>162</v>
      </c>
      <c r="H19">
        <f t="shared" si="3"/>
        <v>484</v>
      </c>
      <c r="I19">
        <f t="shared" si="4"/>
        <v>322</v>
      </c>
      <c r="J19">
        <v>1.0312321186065601</v>
      </c>
    </row>
    <row r="20" spans="1:15" x14ac:dyDescent="0.25">
      <c r="A20">
        <v>19</v>
      </c>
      <c r="B20">
        <f t="shared" si="0"/>
        <v>361</v>
      </c>
      <c r="C20">
        <v>19</v>
      </c>
      <c r="D20">
        <v>171</v>
      </c>
      <c r="E20">
        <v>530</v>
      </c>
      <c r="F20">
        <f t="shared" si="1"/>
        <v>359</v>
      </c>
      <c r="G20">
        <f t="shared" si="2"/>
        <v>180.5</v>
      </c>
      <c r="H20">
        <f t="shared" si="3"/>
        <v>539.5</v>
      </c>
      <c r="I20">
        <f t="shared" si="4"/>
        <v>359</v>
      </c>
      <c r="J20">
        <v>1.2112722396850499</v>
      </c>
    </row>
    <row r="21" spans="1:15" x14ac:dyDescent="0.25">
      <c r="A21">
        <v>20</v>
      </c>
      <c r="B21">
        <f t="shared" si="0"/>
        <v>400</v>
      </c>
      <c r="C21">
        <v>20</v>
      </c>
      <c r="D21">
        <v>190</v>
      </c>
      <c r="E21">
        <v>588</v>
      </c>
      <c r="F21">
        <f t="shared" si="1"/>
        <v>398</v>
      </c>
      <c r="G21">
        <f t="shared" si="2"/>
        <v>200</v>
      </c>
      <c r="H21">
        <f t="shared" si="3"/>
        <v>598</v>
      </c>
      <c r="I21">
        <f t="shared" si="4"/>
        <v>398</v>
      </c>
      <c r="J21">
        <v>1.4203195571899401</v>
      </c>
    </row>
    <row r="22" spans="1:15" x14ac:dyDescent="0.25">
      <c r="C22" t="s">
        <v>69</v>
      </c>
      <c r="D22" t="s">
        <v>70</v>
      </c>
      <c r="E22" t="s">
        <v>71</v>
      </c>
      <c r="F22" t="e">
        <f t="shared" si="1"/>
        <v>#VALUE!</v>
      </c>
      <c r="J22" t="s">
        <v>72</v>
      </c>
      <c r="K22">
        <v>2</v>
      </c>
      <c r="L22" t="s">
        <v>73</v>
      </c>
      <c r="M22" t="s">
        <v>74</v>
      </c>
      <c r="N22" t="s">
        <v>69</v>
      </c>
      <c r="O22">
        <v>2</v>
      </c>
    </row>
    <row r="23" spans="1:15" x14ac:dyDescent="0.25">
      <c r="A23" t="s">
        <v>91</v>
      </c>
      <c r="B23" t="s">
        <v>85</v>
      </c>
      <c r="C23" t="s">
        <v>92</v>
      </c>
      <c r="D23" t="s">
        <v>108</v>
      </c>
      <c r="E23" t="s">
        <v>111</v>
      </c>
      <c r="F23" t="s">
        <v>110</v>
      </c>
      <c r="G23" t="s">
        <v>107</v>
      </c>
      <c r="H23" t="s">
        <v>106</v>
      </c>
      <c r="I23" t="s">
        <v>109</v>
      </c>
      <c r="J23" t="s">
        <v>68</v>
      </c>
    </row>
    <row r="24" spans="1:15" x14ac:dyDescent="0.25">
      <c r="A24">
        <v>2</v>
      </c>
      <c r="B24">
        <f t="shared" ref="B24:B42" si="5">A24*A24</f>
        <v>4</v>
      </c>
      <c r="C24">
        <v>1</v>
      </c>
      <c r="D24">
        <v>0</v>
      </c>
      <c r="E24">
        <v>5</v>
      </c>
      <c r="F24">
        <f t="shared" si="1"/>
        <v>5</v>
      </c>
      <c r="G24">
        <v>0</v>
      </c>
      <c r="H24">
        <f t="shared" ref="H24:H42" si="6" xml:space="preserve"> 2 *B24 -3</f>
        <v>5</v>
      </c>
      <c r="I24">
        <f t="shared" ref="I24:I42" si="7">H24-G24</f>
        <v>5</v>
      </c>
      <c r="J24">
        <v>1.00064277648925E-3</v>
      </c>
    </row>
    <row r="25" spans="1:15" x14ac:dyDescent="0.25">
      <c r="A25">
        <v>3</v>
      </c>
      <c r="B25">
        <f t="shared" si="5"/>
        <v>9</v>
      </c>
      <c r="C25">
        <v>1</v>
      </c>
      <c r="D25">
        <v>0</v>
      </c>
      <c r="E25">
        <v>15</v>
      </c>
      <c r="F25">
        <f t="shared" si="1"/>
        <v>15</v>
      </c>
      <c r="G25">
        <v>0</v>
      </c>
      <c r="H25">
        <f t="shared" si="6"/>
        <v>15</v>
      </c>
      <c r="I25">
        <f t="shared" si="7"/>
        <v>15</v>
      </c>
      <c r="J25">
        <v>2.0005702972412101E-3</v>
      </c>
    </row>
    <row r="26" spans="1:15" x14ac:dyDescent="0.25">
      <c r="A26">
        <v>4</v>
      </c>
      <c r="B26">
        <f t="shared" si="5"/>
        <v>16</v>
      </c>
      <c r="C26">
        <v>1</v>
      </c>
      <c r="D26">
        <v>0</v>
      </c>
      <c r="E26">
        <v>29</v>
      </c>
      <c r="F26">
        <f t="shared" si="1"/>
        <v>29</v>
      </c>
      <c r="G26">
        <v>0</v>
      </c>
      <c r="H26">
        <f t="shared" si="6"/>
        <v>29</v>
      </c>
      <c r="I26">
        <f t="shared" si="7"/>
        <v>29</v>
      </c>
      <c r="J26">
        <v>1.9998550415039002E-3</v>
      </c>
    </row>
    <row r="27" spans="1:15" x14ac:dyDescent="0.25">
      <c r="A27">
        <v>5</v>
      </c>
      <c r="B27">
        <f t="shared" si="5"/>
        <v>25</v>
      </c>
      <c r="C27">
        <v>1</v>
      </c>
      <c r="D27">
        <v>0</v>
      </c>
      <c r="E27">
        <v>47</v>
      </c>
      <c r="F27">
        <f t="shared" si="1"/>
        <v>47</v>
      </c>
      <c r="G27">
        <v>0</v>
      </c>
      <c r="H27">
        <f t="shared" si="6"/>
        <v>47</v>
      </c>
      <c r="I27">
        <f t="shared" si="7"/>
        <v>47</v>
      </c>
      <c r="J27">
        <v>3.0014514923095699E-3</v>
      </c>
    </row>
    <row r="28" spans="1:15" x14ac:dyDescent="0.25">
      <c r="A28">
        <v>6</v>
      </c>
      <c r="B28">
        <f t="shared" si="5"/>
        <v>36</v>
      </c>
      <c r="C28">
        <v>1</v>
      </c>
      <c r="D28">
        <v>0</v>
      </c>
      <c r="E28">
        <v>69</v>
      </c>
      <c r="F28">
        <f t="shared" si="1"/>
        <v>69</v>
      </c>
      <c r="G28">
        <v>0</v>
      </c>
      <c r="H28">
        <f t="shared" si="6"/>
        <v>69</v>
      </c>
      <c r="I28">
        <f t="shared" si="7"/>
        <v>69</v>
      </c>
      <c r="J28">
        <v>5.0013065338134696E-3</v>
      </c>
    </row>
    <row r="29" spans="1:15" x14ac:dyDescent="0.25">
      <c r="A29">
        <v>7</v>
      </c>
      <c r="B29">
        <f t="shared" si="5"/>
        <v>49</v>
      </c>
      <c r="C29">
        <v>1</v>
      </c>
      <c r="D29">
        <v>0</v>
      </c>
      <c r="E29">
        <v>95</v>
      </c>
      <c r="F29">
        <f t="shared" si="1"/>
        <v>95</v>
      </c>
      <c r="G29">
        <v>0</v>
      </c>
      <c r="H29">
        <f t="shared" si="6"/>
        <v>95</v>
      </c>
      <c r="I29">
        <f t="shared" si="7"/>
        <v>95</v>
      </c>
      <c r="J29">
        <v>1.00042819976806E-2</v>
      </c>
    </row>
    <row r="30" spans="1:15" x14ac:dyDescent="0.25">
      <c r="A30">
        <v>8</v>
      </c>
      <c r="B30">
        <f t="shared" si="5"/>
        <v>64</v>
      </c>
      <c r="C30">
        <v>1</v>
      </c>
      <c r="D30">
        <v>0</v>
      </c>
      <c r="E30">
        <v>125</v>
      </c>
      <c r="F30">
        <f t="shared" si="1"/>
        <v>125</v>
      </c>
      <c r="G30">
        <v>0</v>
      </c>
      <c r="H30">
        <f t="shared" si="6"/>
        <v>125</v>
      </c>
      <c r="I30">
        <f t="shared" si="7"/>
        <v>125</v>
      </c>
      <c r="J30">
        <v>3.1003952026367101E-2</v>
      </c>
    </row>
    <row r="31" spans="1:15" x14ac:dyDescent="0.25">
      <c r="A31">
        <v>9</v>
      </c>
      <c r="B31">
        <f t="shared" si="5"/>
        <v>81</v>
      </c>
      <c r="C31">
        <v>1</v>
      </c>
      <c r="D31">
        <v>0</v>
      </c>
      <c r="E31">
        <v>159</v>
      </c>
      <c r="F31">
        <f t="shared" si="1"/>
        <v>159</v>
      </c>
      <c r="G31">
        <v>0</v>
      </c>
      <c r="H31">
        <f t="shared" si="6"/>
        <v>159</v>
      </c>
      <c r="I31">
        <f t="shared" si="7"/>
        <v>159</v>
      </c>
      <c r="J31">
        <v>1.7004728317260701E-2</v>
      </c>
    </row>
    <row r="32" spans="1:15" x14ac:dyDescent="0.25">
      <c r="A32">
        <v>10</v>
      </c>
      <c r="B32">
        <f t="shared" si="5"/>
        <v>100</v>
      </c>
      <c r="C32">
        <v>1</v>
      </c>
      <c r="D32">
        <v>0</v>
      </c>
      <c r="E32">
        <v>197</v>
      </c>
      <c r="F32">
        <f t="shared" si="1"/>
        <v>197</v>
      </c>
      <c r="G32">
        <v>0</v>
      </c>
      <c r="H32">
        <f t="shared" si="6"/>
        <v>197</v>
      </c>
      <c r="I32">
        <f t="shared" si="7"/>
        <v>197</v>
      </c>
      <c r="J32">
        <v>4.6010017395019497E-2</v>
      </c>
    </row>
    <row r="33" spans="1:15" x14ac:dyDescent="0.25">
      <c r="A33">
        <v>11</v>
      </c>
      <c r="B33">
        <f t="shared" si="5"/>
        <v>121</v>
      </c>
      <c r="C33">
        <v>1</v>
      </c>
      <c r="D33">
        <v>0</v>
      </c>
      <c r="E33">
        <v>239</v>
      </c>
      <c r="F33">
        <f t="shared" si="1"/>
        <v>239</v>
      </c>
      <c r="G33">
        <v>0</v>
      </c>
      <c r="H33">
        <f t="shared" si="6"/>
        <v>239</v>
      </c>
      <c r="I33">
        <f t="shared" si="7"/>
        <v>239</v>
      </c>
      <c r="J33">
        <v>5.1011323928833001E-2</v>
      </c>
    </row>
    <row r="34" spans="1:15" x14ac:dyDescent="0.25">
      <c r="A34">
        <v>12</v>
      </c>
      <c r="B34">
        <f t="shared" si="5"/>
        <v>144</v>
      </c>
      <c r="C34">
        <v>1</v>
      </c>
      <c r="D34">
        <v>0</v>
      </c>
      <c r="E34">
        <v>285</v>
      </c>
      <c r="F34">
        <f t="shared" si="1"/>
        <v>285</v>
      </c>
      <c r="G34">
        <v>0</v>
      </c>
      <c r="H34">
        <f t="shared" si="6"/>
        <v>285</v>
      </c>
      <c r="I34">
        <f t="shared" si="7"/>
        <v>285</v>
      </c>
      <c r="J34">
        <v>8.3018779754638602E-2</v>
      </c>
    </row>
    <row r="35" spans="1:15" x14ac:dyDescent="0.25">
      <c r="A35">
        <v>13</v>
      </c>
      <c r="B35">
        <f t="shared" si="5"/>
        <v>169</v>
      </c>
      <c r="C35">
        <v>1</v>
      </c>
      <c r="D35">
        <v>0</v>
      </c>
      <c r="E35">
        <v>335</v>
      </c>
      <c r="F35">
        <f t="shared" si="1"/>
        <v>335</v>
      </c>
      <c r="G35">
        <v>0</v>
      </c>
      <c r="H35">
        <f t="shared" si="6"/>
        <v>335</v>
      </c>
      <c r="I35">
        <f t="shared" si="7"/>
        <v>335</v>
      </c>
      <c r="J35">
        <v>0.103023290634155</v>
      </c>
    </row>
    <row r="36" spans="1:15" x14ac:dyDescent="0.25">
      <c r="A36">
        <v>14</v>
      </c>
      <c r="B36">
        <f t="shared" si="5"/>
        <v>196</v>
      </c>
      <c r="C36">
        <v>1</v>
      </c>
      <c r="D36">
        <v>0</v>
      </c>
      <c r="E36">
        <v>389</v>
      </c>
      <c r="F36">
        <f t="shared" si="1"/>
        <v>389</v>
      </c>
      <c r="G36">
        <v>0</v>
      </c>
      <c r="H36">
        <f t="shared" si="6"/>
        <v>389</v>
      </c>
      <c r="I36">
        <f t="shared" si="7"/>
        <v>389</v>
      </c>
      <c r="J36">
        <v>0.13703036308288499</v>
      </c>
    </row>
    <row r="37" spans="1:15" x14ac:dyDescent="0.25">
      <c r="A37">
        <v>15</v>
      </c>
      <c r="B37">
        <f t="shared" si="5"/>
        <v>225</v>
      </c>
      <c r="C37">
        <v>1</v>
      </c>
      <c r="D37">
        <v>0</v>
      </c>
      <c r="E37">
        <v>447</v>
      </c>
      <c r="F37">
        <f t="shared" si="1"/>
        <v>447</v>
      </c>
      <c r="G37">
        <v>0</v>
      </c>
      <c r="H37">
        <f t="shared" si="6"/>
        <v>447</v>
      </c>
      <c r="I37">
        <f t="shared" si="7"/>
        <v>447</v>
      </c>
      <c r="J37">
        <v>0.16203689575195299</v>
      </c>
    </row>
    <row r="38" spans="1:15" x14ac:dyDescent="0.25">
      <c r="A38">
        <v>16</v>
      </c>
      <c r="B38">
        <f t="shared" si="5"/>
        <v>256</v>
      </c>
      <c r="C38">
        <v>1</v>
      </c>
      <c r="D38">
        <v>0</v>
      </c>
      <c r="E38">
        <v>509</v>
      </c>
      <c r="F38">
        <f t="shared" si="1"/>
        <v>509</v>
      </c>
      <c r="G38">
        <v>0</v>
      </c>
      <c r="H38">
        <f t="shared" si="6"/>
        <v>509</v>
      </c>
      <c r="I38">
        <f t="shared" si="7"/>
        <v>509</v>
      </c>
      <c r="J38">
        <v>0.22805118560790999</v>
      </c>
    </row>
    <row r="39" spans="1:15" x14ac:dyDescent="0.25">
      <c r="A39">
        <v>17</v>
      </c>
      <c r="B39">
        <f t="shared" si="5"/>
        <v>289</v>
      </c>
      <c r="C39">
        <v>1</v>
      </c>
      <c r="D39">
        <v>0</v>
      </c>
      <c r="E39">
        <v>575</v>
      </c>
      <c r="F39">
        <f t="shared" si="1"/>
        <v>575</v>
      </c>
      <c r="G39">
        <v>0</v>
      </c>
      <c r="H39">
        <f t="shared" si="6"/>
        <v>575</v>
      </c>
      <c r="I39">
        <f t="shared" si="7"/>
        <v>575</v>
      </c>
      <c r="J39">
        <v>0.29306483268737699</v>
      </c>
    </row>
    <row r="40" spans="1:15" x14ac:dyDescent="0.25">
      <c r="A40">
        <v>18</v>
      </c>
      <c r="B40">
        <f t="shared" si="5"/>
        <v>324</v>
      </c>
      <c r="C40">
        <v>1</v>
      </c>
      <c r="D40">
        <v>0</v>
      </c>
      <c r="E40">
        <v>645</v>
      </c>
      <c r="F40">
        <f t="shared" si="1"/>
        <v>645</v>
      </c>
      <c r="G40">
        <v>0</v>
      </c>
      <c r="H40">
        <f t="shared" si="6"/>
        <v>645</v>
      </c>
      <c r="I40">
        <f t="shared" si="7"/>
        <v>645</v>
      </c>
      <c r="J40">
        <v>0.34807896614074701</v>
      </c>
    </row>
    <row r="41" spans="1:15" x14ac:dyDescent="0.25">
      <c r="A41">
        <v>19</v>
      </c>
      <c r="B41">
        <f t="shared" si="5"/>
        <v>361</v>
      </c>
      <c r="C41">
        <v>1</v>
      </c>
      <c r="D41">
        <v>0</v>
      </c>
      <c r="E41">
        <v>719</v>
      </c>
      <c r="F41">
        <f t="shared" si="1"/>
        <v>719</v>
      </c>
      <c r="G41">
        <v>0</v>
      </c>
      <c r="H41">
        <f t="shared" si="6"/>
        <v>719</v>
      </c>
      <c r="I41">
        <f t="shared" si="7"/>
        <v>719</v>
      </c>
      <c r="J41">
        <v>0.429096460342407</v>
      </c>
    </row>
    <row r="42" spans="1:15" x14ac:dyDescent="0.25">
      <c r="A42">
        <v>20</v>
      </c>
      <c r="B42">
        <f t="shared" si="5"/>
        <v>400</v>
      </c>
      <c r="C42">
        <v>1</v>
      </c>
      <c r="D42">
        <v>0</v>
      </c>
      <c r="E42">
        <v>797</v>
      </c>
      <c r="F42">
        <f t="shared" si="1"/>
        <v>797</v>
      </c>
      <c r="G42">
        <v>0</v>
      </c>
      <c r="H42">
        <f t="shared" si="6"/>
        <v>797</v>
      </c>
      <c r="I42">
        <f t="shared" si="7"/>
        <v>797</v>
      </c>
      <c r="J42">
        <v>0.54612302780151301</v>
      </c>
    </row>
    <row r="43" spans="1:15" x14ac:dyDescent="0.25">
      <c r="C43" t="s">
        <v>69</v>
      </c>
      <c r="D43" t="s">
        <v>70</v>
      </c>
      <c r="E43" t="s">
        <v>71</v>
      </c>
      <c r="F43" t="e">
        <f t="shared" si="1"/>
        <v>#VALUE!</v>
      </c>
      <c r="J43" t="s">
        <v>72</v>
      </c>
      <c r="K43">
        <v>3</v>
      </c>
      <c r="L43" t="s">
        <v>73</v>
      </c>
      <c r="M43" t="s">
        <v>74</v>
      </c>
      <c r="N43" t="s">
        <v>69</v>
      </c>
      <c r="O43">
        <v>1</v>
      </c>
    </row>
    <row r="44" spans="1:15" x14ac:dyDescent="0.25">
      <c r="A44" t="s">
        <v>91</v>
      </c>
      <c r="B44" t="s">
        <v>85</v>
      </c>
      <c r="C44" t="s">
        <v>92</v>
      </c>
      <c r="D44" t="s">
        <v>108</v>
      </c>
      <c r="E44" t="s">
        <v>111</v>
      </c>
      <c r="F44" t="s">
        <v>110</v>
      </c>
      <c r="G44" t="s">
        <v>107</v>
      </c>
      <c r="H44" t="s">
        <v>106</v>
      </c>
      <c r="I44" t="s">
        <v>109</v>
      </c>
      <c r="J44" t="s">
        <v>68</v>
      </c>
    </row>
    <row r="45" spans="1:15" x14ac:dyDescent="0.25">
      <c r="A45">
        <v>2</v>
      </c>
      <c r="B45">
        <f t="shared" ref="B45:B63" si="8">A45*A45*A45</f>
        <v>8</v>
      </c>
      <c r="C45">
        <v>4</v>
      </c>
      <c r="D45">
        <v>4</v>
      </c>
      <c r="E45">
        <v>8</v>
      </c>
      <c r="F45">
        <f t="shared" si="1"/>
        <v>4</v>
      </c>
      <c r="G45">
        <f t="shared" ref="G45:G63" si="9" xml:space="preserve"> 1* A45*A45*A45</f>
        <v>8</v>
      </c>
      <c r="H45">
        <f t="shared" ref="H45:H63" si="10" xml:space="preserve"> G45+B45-A45*A45+A45-2</f>
        <v>12</v>
      </c>
      <c r="I45">
        <f t="shared" ref="I45:I63" si="11">H45-G45</f>
        <v>4</v>
      </c>
      <c r="J45">
        <v>1.6004323959350499E-2</v>
      </c>
    </row>
    <row r="46" spans="1:15" x14ac:dyDescent="0.25">
      <c r="A46">
        <v>3</v>
      </c>
      <c r="B46">
        <f t="shared" si="8"/>
        <v>27</v>
      </c>
      <c r="C46">
        <v>9</v>
      </c>
      <c r="D46">
        <v>18</v>
      </c>
      <c r="E46">
        <v>37</v>
      </c>
      <c r="F46">
        <f t="shared" si="1"/>
        <v>19</v>
      </c>
      <c r="G46">
        <f t="shared" si="9"/>
        <v>27</v>
      </c>
      <c r="H46">
        <f t="shared" si="10"/>
        <v>46</v>
      </c>
      <c r="I46">
        <f t="shared" si="11"/>
        <v>19</v>
      </c>
      <c r="J46">
        <v>6.0014724731445304E-3</v>
      </c>
    </row>
    <row r="47" spans="1:15" x14ac:dyDescent="0.25">
      <c r="A47">
        <v>4</v>
      </c>
      <c r="B47">
        <f t="shared" si="8"/>
        <v>64</v>
      </c>
      <c r="C47">
        <v>16</v>
      </c>
      <c r="D47">
        <v>48</v>
      </c>
      <c r="E47">
        <v>98</v>
      </c>
      <c r="F47">
        <f t="shared" si="1"/>
        <v>50</v>
      </c>
      <c r="G47">
        <f t="shared" si="9"/>
        <v>64</v>
      </c>
      <c r="H47">
        <f t="shared" si="10"/>
        <v>114</v>
      </c>
      <c r="I47">
        <f t="shared" si="11"/>
        <v>50</v>
      </c>
      <c r="J47">
        <v>1.80044174194335E-2</v>
      </c>
    </row>
    <row r="48" spans="1:15" x14ac:dyDescent="0.25">
      <c r="A48">
        <v>5</v>
      </c>
      <c r="B48">
        <f t="shared" si="8"/>
        <v>125</v>
      </c>
      <c r="C48">
        <v>25</v>
      </c>
      <c r="D48">
        <v>100</v>
      </c>
      <c r="E48">
        <v>203</v>
      </c>
      <c r="F48">
        <f t="shared" si="1"/>
        <v>103</v>
      </c>
      <c r="G48">
        <f t="shared" si="9"/>
        <v>125</v>
      </c>
      <c r="H48">
        <f t="shared" si="10"/>
        <v>228</v>
      </c>
      <c r="I48">
        <f t="shared" si="11"/>
        <v>103</v>
      </c>
      <c r="J48">
        <v>4.8009872436523403E-2</v>
      </c>
    </row>
    <row r="49" spans="1:15" x14ac:dyDescent="0.25">
      <c r="A49">
        <v>6</v>
      </c>
      <c r="B49">
        <f t="shared" si="8"/>
        <v>216</v>
      </c>
      <c r="C49">
        <v>36</v>
      </c>
      <c r="D49">
        <v>180</v>
      </c>
      <c r="E49">
        <v>364</v>
      </c>
      <c r="F49">
        <f t="shared" si="1"/>
        <v>184</v>
      </c>
      <c r="G49">
        <f t="shared" si="9"/>
        <v>216</v>
      </c>
      <c r="H49">
        <f t="shared" si="10"/>
        <v>400</v>
      </c>
      <c r="I49">
        <f t="shared" si="11"/>
        <v>184</v>
      </c>
      <c r="J49">
        <v>0.11802625656127901</v>
      </c>
    </row>
    <row r="50" spans="1:15" x14ac:dyDescent="0.25">
      <c r="A50">
        <v>7</v>
      </c>
      <c r="B50">
        <f t="shared" si="8"/>
        <v>343</v>
      </c>
      <c r="C50">
        <v>49</v>
      </c>
      <c r="D50">
        <v>294</v>
      </c>
      <c r="E50">
        <v>593</v>
      </c>
      <c r="F50">
        <f t="shared" si="1"/>
        <v>299</v>
      </c>
      <c r="G50">
        <f t="shared" si="9"/>
        <v>343</v>
      </c>
      <c r="H50">
        <f t="shared" si="10"/>
        <v>642</v>
      </c>
      <c r="I50">
        <f t="shared" si="11"/>
        <v>299</v>
      </c>
      <c r="J50">
        <v>0.20904779434204099</v>
      </c>
    </row>
    <row r="51" spans="1:15" x14ac:dyDescent="0.25">
      <c r="A51">
        <v>8</v>
      </c>
      <c r="B51">
        <f t="shared" si="8"/>
        <v>512</v>
      </c>
      <c r="C51">
        <v>64</v>
      </c>
      <c r="D51">
        <v>448</v>
      </c>
      <c r="E51">
        <v>902</v>
      </c>
      <c r="F51">
        <f t="shared" si="1"/>
        <v>454</v>
      </c>
      <c r="G51">
        <f t="shared" si="9"/>
        <v>512</v>
      </c>
      <c r="H51">
        <f t="shared" si="10"/>
        <v>966</v>
      </c>
      <c r="I51">
        <f t="shared" si="11"/>
        <v>454</v>
      </c>
      <c r="J51">
        <v>0.42809557914733798</v>
      </c>
    </row>
    <row r="52" spans="1:15" x14ac:dyDescent="0.25">
      <c r="A52">
        <v>9</v>
      </c>
      <c r="B52">
        <f t="shared" si="8"/>
        <v>729</v>
      </c>
      <c r="C52">
        <v>81</v>
      </c>
      <c r="D52">
        <v>648</v>
      </c>
      <c r="E52">
        <v>1303</v>
      </c>
      <c r="F52">
        <f t="shared" si="1"/>
        <v>655</v>
      </c>
      <c r="G52">
        <f t="shared" si="9"/>
        <v>729</v>
      </c>
      <c r="H52">
        <f t="shared" si="10"/>
        <v>1384</v>
      </c>
      <c r="I52">
        <f t="shared" si="11"/>
        <v>655</v>
      </c>
      <c r="J52">
        <v>0.78217554092407204</v>
      </c>
    </row>
    <row r="53" spans="1:15" x14ac:dyDescent="0.25">
      <c r="A53">
        <v>10</v>
      </c>
      <c r="B53">
        <f t="shared" si="8"/>
        <v>1000</v>
      </c>
      <c r="C53">
        <v>100</v>
      </c>
      <c r="D53">
        <v>900</v>
      </c>
      <c r="E53">
        <v>1808</v>
      </c>
      <c r="F53">
        <f t="shared" si="1"/>
        <v>908</v>
      </c>
      <c r="G53">
        <f t="shared" si="9"/>
        <v>1000</v>
      </c>
      <c r="H53">
        <f t="shared" si="10"/>
        <v>1908</v>
      </c>
      <c r="I53">
        <f t="shared" si="11"/>
        <v>908</v>
      </c>
      <c r="J53">
        <v>1.3933134078979399</v>
      </c>
    </row>
    <row r="54" spans="1:15" x14ac:dyDescent="0.25">
      <c r="A54">
        <v>11</v>
      </c>
      <c r="B54">
        <f t="shared" si="8"/>
        <v>1331</v>
      </c>
      <c r="C54">
        <v>121</v>
      </c>
      <c r="D54">
        <v>1210</v>
      </c>
      <c r="E54">
        <v>2429</v>
      </c>
      <c r="F54">
        <f t="shared" si="1"/>
        <v>1219</v>
      </c>
      <c r="G54">
        <f t="shared" si="9"/>
        <v>1331</v>
      </c>
      <c r="H54">
        <f t="shared" si="10"/>
        <v>2550</v>
      </c>
      <c r="I54">
        <f t="shared" si="11"/>
        <v>1219</v>
      </c>
      <c r="J54">
        <v>2.3885362148284899</v>
      </c>
    </row>
    <row r="55" spans="1:15" x14ac:dyDescent="0.25">
      <c r="A55">
        <v>12</v>
      </c>
      <c r="B55">
        <f t="shared" si="8"/>
        <v>1728</v>
      </c>
      <c r="C55">
        <v>144</v>
      </c>
      <c r="D55">
        <v>1584</v>
      </c>
      <c r="E55">
        <v>3178</v>
      </c>
      <c r="F55">
        <f t="shared" si="1"/>
        <v>1594</v>
      </c>
      <c r="G55">
        <f t="shared" si="9"/>
        <v>1728</v>
      </c>
      <c r="H55">
        <f t="shared" si="10"/>
        <v>3322</v>
      </c>
      <c r="I55">
        <f t="shared" si="11"/>
        <v>1594</v>
      </c>
      <c r="J55">
        <v>4.0549111366271902</v>
      </c>
    </row>
    <row r="56" spans="1:15" x14ac:dyDescent="0.25">
      <c r="A56">
        <v>13</v>
      </c>
      <c r="B56">
        <f t="shared" si="8"/>
        <v>2197</v>
      </c>
      <c r="C56">
        <v>169</v>
      </c>
      <c r="D56">
        <v>2028</v>
      </c>
      <c r="E56">
        <v>4067</v>
      </c>
      <c r="F56">
        <f t="shared" si="1"/>
        <v>2039</v>
      </c>
      <c r="G56">
        <f t="shared" si="9"/>
        <v>2197</v>
      </c>
      <c r="H56">
        <f t="shared" si="10"/>
        <v>4236</v>
      </c>
      <c r="I56">
        <f t="shared" si="11"/>
        <v>2039</v>
      </c>
      <c r="J56">
        <v>6.79093265533447</v>
      </c>
    </row>
    <row r="57" spans="1:15" x14ac:dyDescent="0.25">
      <c r="A57">
        <v>14</v>
      </c>
      <c r="B57">
        <f t="shared" si="8"/>
        <v>2744</v>
      </c>
      <c r="C57">
        <v>196</v>
      </c>
      <c r="D57">
        <v>2548</v>
      </c>
      <c r="E57">
        <v>5108</v>
      </c>
      <c r="F57">
        <f t="shared" si="1"/>
        <v>2560</v>
      </c>
      <c r="G57">
        <f t="shared" si="9"/>
        <v>2744</v>
      </c>
      <c r="H57">
        <f t="shared" si="10"/>
        <v>5304</v>
      </c>
      <c r="I57">
        <f t="shared" si="11"/>
        <v>2560</v>
      </c>
      <c r="J57">
        <v>10.819430351257299</v>
      </c>
    </row>
    <row r="58" spans="1:15" x14ac:dyDescent="0.25">
      <c r="A58">
        <v>15</v>
      </c>
      <c r="B58">
        <f t="shared" si="8"/>
        <v>3375</v>
      </c>
      <c r="C58">
        <v>225</v>
      </c>
      <c r="D58">
        <v>3150</v>
      </c>
      <c r="E58">
        <v>6313</v>
      </c>
      <c r="F58">
        <f t="shared" si="1"/>
        <v>3163</v>
      </c>
      <c r="G58">
        <f t="shared" si="9"/>
        <v>3375</v>
      </c>
      <c r="H58">
        <f t="shared" si="10"/>
        <v>6538</v>
      </c>
      <c r="I58">
        <f t="shared" si="11"/>
        <v>3163</v>
      </c>
      <c r="J58">
        <v>17.0528306961059</v>
      </c>
    </row>
    <row r="59" spans="1:15" x14ac:dyDescent="0.25">
      <c r="A59">
        <v>16</v>
      </c>
      <c r="B59">
        <f t="shared" si="8"/>
        <v>4096</v>
      </c>
      <c r="C59">
        <v>256</v>
      </c>
      <c r="D59">
        <v>3840</v>
      </c>
      <c r="E59">
        <v>7694</v>
      </c>
      <c r="F59">
        <f t="shared" si="1"/>
        <v>3854</v>
      </c>
      <c r="G59">
        <f t="shared" si="9"/>
        <v>4096</v>
      </c>
      <c r="H59">
        <f t="shared" si="10"/>
        <v>7950</v>
      </c>
      <c r="I59">
        <f t="shared" si="11"/>
        <v>3854</v>
      </c>
      <c r="J59">
        <v>25.660763025283799</v>
      </c>
    </row>
    <row r="60" spans="1:15" x14ac:dyDescent="0.25">
      <c r="A60">
        <v>17</v>
      </c>
      <c r="B60">
        <f t="shared" si="8"/>
        <v>4913</v>
      </c>
      <c r="C60">
        <v>289</v>
      </c>
      <c r="D60">
        <v>4624</v>
      </c>
      <c r="E60">
        <v>9263</v>
      </c>
      <c r="F60">
        <f t="shared" si="1"/>
        <v>4639</v>
      </c>
      <c r="G60">
        <f t="shared" si="9"/>
        <v>4913</v>
      </c>
      <c r="H60">
        <f t="shared" si="10"/>
        <v>9552</v>
      </c>
      <c r="I60">
        <f t="shared" si="11"/>
        <v>4639</v>
      </c>
      <c r="J60">
        <v>38.6966938972473</v>
      </c>
    </row>
    <row r="61" spans="1:15" x14ac:dyDescent="0.25">
      <c r="A61">
        <v>18</v>
      </c>
      <c r="B61">
        <f t="shared" si="8"/>
        <v>5832</v>
      </c>
      <c r="C61">
        <v>324</v>
      </c>
      <c r="D61">
        <v>5508</v>
      </c>
      <c r="E61">
        <v>11032</v>
      </c>
      <c r="F61">
        <f t="shared" si="1"/>
        <v>5524</v>
      </c>
      <c r="G61">
        <f t="shared" si="9"/>
        <v>5832</v>
      </c>
      <c r="H61">
        <f t="shared" si="10"/>
        <v>11356</v>
      </c>
      <c r="I61">
        <f t="shared" si="11"/>
        <v>5524</v>
      </c>
      <c r="J61">
        <v>57.121831893920898</v>
      </c>
    </row>
    <row r="62" spans="1:15" x14ac:dyDescent="0.25">
      <c r="A62">
        <v>19</v>
      </c>
      <c r="B62">
        <f t="shared" si="8"/>
        <v>6859</v>
      </c>
      <c r="C62">
        <v>361</v>
      </c>
      <c r="D62">
        <v>6498</v>
      </c>
      <c r="E62">
        <v>13013</v>
      </c>
      <c r="F62">
        <f t="shared" si="1"/>
        <v>6515</v>
      </c>
      <c r="G62">
        <f t="shared" si="9"/>
        <v>6859</v>
      </c>
      <c r="H62">
        <f t="shared" si="10"/>
        <v>13374</v>
      </c>
      <c r="I62">
        <f t="shared" si="11"/>
        <v>6515</v>
      </c>
      <c r="J62">
        <v>81.392280340194702</v>
      </c>
    </row>
    <row r="63" spans="1:15" x14ac:dyDescent="0.25">
      <c r="A63">
        <v>20</v>
      </c>
      <c r="B63">
        <f t="shared" si="8"/>
        <v>8000</v>
      </c>
      <c r="C63">
        <v>400</v>
      </c>
      <c r="D63">
        <v>7600</v>
      </c>
      <c r="E63">
        <v>15218</v>
      </c>
      <c r="F63">
        <f t="shared" si="1"/>
        <v>7618</v>
      </c>
      <c r="G63">
        <f t="shared" si="9"/>
        <v>8000</v>
      </c>
      <c r="H63">
        <f t="shared" si="10"/>
        <v>15618</v>
      </c>
      <c r="I63">
        <f t="shared" si="11"/>
        <v>7618</v>
      </c>
      <c r="J63">
        <v>115.337948799133</v>
      </c>
    </row>
    <row r="64" spans="1:15" x14ac:dyDescent="0.25">
      <c r="C64" t="s">
        <v>69</v>
      </c>
      <c r="D64" t="s">
        <v>70</v>
      </c>
      <c r="E64" t="s">
        <v>71</v>
      </c>
      <c r="F64" t="e">
        <f t="shared" si="1"/>
        <v>#VALUE!</v>
      </c>
      <c r="J64" t="s">
        <v>72</v>
      </c>
      <c r="K64">
        <v>3</v>
      </c>
      <c r="L64" t="s">
        <v>73</v>
      </c>
      <c r="M64" t="s">
        <v>74</v>
      </c>
      <c r="N64" t="s">
        <v>69</v>
      </c>
      <c r="O64">
        <v>2</v>
      </c>
    </row>
    <row r="65" spans="1:10" x14ac:dyDescent="0.25">
      <c r="A65" t="s">
        <v>91</v>
      </c>
      <c r="B65" t="s">
        <v>85</v>
      </c>
      <c r="C65" t="s">
        <v>92</v>
      </c>
      <c r="D65" t="s">
        <v>108</v>
      </c>
      <c r="E65" t="s">
        <v>111</v>
      </c>
      <c r="F65" t="s">
        <v>110</v>
      </c>
      <c r="G65" t="s">
        <v>107</v>
      </c>
      <c r="H65" t="s">
        <v>106</v>
      </c>
      <c r="I65" t="s">
        <v>109</v>
      </c>
      <c r="J65" t="s">
        <v>68</v>
      </c>
    </row>
    <row r="66" spans="1:10" x14ac:dyDescent="0.25">
      <c r="A66">
        <v>2</v>
      </c>
      <c r="B66">
        <f t="shared" ref="B66:B84" si="12">A66*A66*A66</f>
        <v>8</v>
      </c>
      <c r="C66">
        <v>2</v>
      </c>
      <c r="D66">
        <v>1</v>
      </c>
      <c r="E66">
        <v>9</v>
      </c>
      <c r="F66">
        <f t="shared" ref="F66:F126" si="13">E66-D66</f>
        <v>8</v>
      </c>
      <c r="G66">
        <f t="shared" ref="G66:G84" si="14" xml:space="preserve"> 0.5 *A66*A66</f>
        <v>2</v>
      </c>
      <c r="H66">
        <f t="shared" ref="H66:H84" si="15">G66+B66+A66*A66-A66-2</f>
        <v>10</v>
      </c>
      <c r="I66">
        <f t="shared" ref="I66:I84" si="16">H66-G66</f>
        <v>8</v>
      </c>
      <c r="J66">
        <v>1.9998550415039002E-3</v>
      </c>
    </row>
    <row r="67" spans="1:10" x14ac:dyDescent="0.25">
      <c r="A67">
        <v>3</v>
      </c>
      <c r="B67">
        <f t="shared" si="12"/>
        <v>27</v>
      </c>
      <c r="C67">
        <v>3</v>
      </c>
      <c r="D67">
        <v>3</v>
      </c>
      <c r="E67">
        <v>34</v>
      </c>
      <c r="F67">
        <f t="shared" si="13"/>
        <v>31</v>
      </c>
      <c r="G67">
        <f t="shared" si="14"/>
        <v>4.5</v>
      </c>
      <c r="H67">
        <f t="shared" si="15"/>
        <v>35.5</v>
      </c>
      <c r="I67">
        <f t="shared" si="16"/>
        <v>31</v>
      </c>
      <c r="J67">
        <v>3.0000209808349601E-3</v>
      </c>
    </row>
    <row r="68" spans="1:10" x14ac:dyDescent="0.25">
      <c r="A68">
        <v>4</v>
      </c>
      <c r="B68">
        <f t="shared" si="12"/>
        <v>64</v>
      </c>
      <c r="C68">
        <v>4</v>
      </c>
      <c r="D68">
        <v>6</v>
      </c>
      <c r="E68">
        <v>80</v>
      </c>
      <c r="F68">
        <f t="shared" si="13"/>
        <v>74</v>
      </c>
      <c r="G68">
        <f t="shared" si="14"/>
        <v>8</v>
      </c>
      <c r="H68">
        <f t="shared" si="15"/>
        <v>82</v>
      </c>
      <c r="I68">
        <f t="shared" si="16"/>
        <v>74</v>
      </c>
      <c r="J68">
        <v>9.0031623840331997E-3</v>
      </c>
    </row>
    <row r="69" spans="1:10" x14ac:dyDescent="0.25">
      <c r="A69">
        <v>5</v>
      </c>
      <c r="B69">
        <f t="shared" si="12"/>
        <v>125</v>
      </c>
      <c r="C69">
        <v>5</v>
      </c>
      <c r="D69">
        <v>10</v>
      </c>
      <c r="E69">
        <v>153</v>
      </c>
      <c r="F69">
        <f t="shared" si="13"/>
        <v>143</v>
      </c>
      <c r="G69">
        <f t="shared" si="14"/>
        <v>12.5</v>
      </c>
      <c r="H69">
        <f t="shared" si="15"/>
        <v>155.5</v>
      </c>
      <c r="I69">
        <f t="shared" si="16"/>
        <v>143</v>
      </c>
      <c r="J69">
        <v>1.60033702850341E-2</v>
      </c>
    </row>
    <row r="70" spans="1:10" x14ac:dyDescent="0.25">
      <c r="A70">
        <v>6</v>
      </c>
      <c r="B70">
        <f t="shared" si="12"/>
        <v>216</v>
      </c>
      <c r="C70">
        <v>6</v>
      </c>
      <c r="D70">
        <v>15</v>
      </c>
      <c r="E70">
        <v>259</v>
      </c>
      <c r="F70">
        <f t="shared" si="13"/>
        <v>244</v>
      </c>
      <c r="G70">
        <f t="shared" si="14"/>
        <v>18</v>
      </c>
      <c r="H70">
        <f t="shared" si="15"/>
        <v>262</v>
      </c>
      <c r="I70">
        <f t="shared" si="16"/>
        <v>244</v>
      </c>
      <c r="J70">
        <v>5.4012298583984299E-2</v>
      </c>
    </row>
    <row r="71" spans="1:10" x14ac:dyDescent="0.25">
      <c r="A71">
        <v>7</v>
      </c>
      <c r="B71">
        <f t="shared" si="12"/>
        <v>343</v>
      </c>
      <c r="C71">
        <v>7</v>
      </c>
      <c r="D71">
        <v>21</v>
      </c>
      <c r="E71">
        <v>404</v>
      </c>
      <c r="F71">
        <f t="shared" si="13"/>
        <v>383</v>
      </c>
      <c r="G71">
        <f t="shared" si="14"/>
        <v>24.5</v>
      </c>
      <c r="H71">
        <f t="shared" si="15"/>
        <v>407.5</v>
      </c>
      <c r="I71">
        <f t="shared" si="16"/>
        <v>383</v>
      </c>
      <c r="J71">
        <v>9.9022388458251898E-2</v>
      </c>
    </row>
    <row r="72" spans="1:10" x14ac:dyDescent="0.25">
      <c r="A72">
        <v>8</v>
      </c>
      <c r="B72">
        <f t="shared" si="12"/>
        <v>512</v>
      </c>
      <c r="C72">
        <v>8</v>
      </c>
      <c r="D72">
        <v>28</v>
      </c>
      <c r="E72">
        <v>594</v>
      </c>
      <c r="F72">
        <f t="shared" si="13"/>
        <v>566</v>
      </c>
      <c r="G72">
        <f t="shared" si="14"/>
        <v>32</v>
      </c>
      <c r="H72">
        <f t="shared" si="15"/>
        <v>598</v>
      </c>
      <c r="I72">
        <f t="shared" si="16"/>
        <v>566</v>
      </c>
      <c r="J72">
        <v>0.19704413414001401</v>
      </c>
    </row>
    <row r="73" spans="1:10" x14ac:dyDescent="0.25">
      <c r="A73">
        <v>9</v>
      </c>
      <c r="B73">
        <f t="shared" si="12"/>
        <v>729</v>
      </c>
      <c r="C73">
        <v>9</v>
      </c>
      <c r="D73">
        <v>36</v>
      </c>
      <c r="E73">
        <v>835</v>
      </c>
      <c r="F73">
        <f t="shared" si="13"/>
        <v>799</v>
      </c>
      <c r="G73">
        <f t="shared" si="14"/>
        <v>40.5</v>
      </c>
      <c r="H73">
        <f t="shared" si="15"/>
        <v>839.5</v>
      </c>
      <c r="I73">
        <f t="shared" si="16"/>
        <v>799</v>
      </c>
      <c r="J73">
        <v>0.32307243347167902</v>
      </c>
    </row>
    <row r="74" spans="1:10" x14ac:dyDescent="0.25">
      <c r="A74">
        <v>10</v>
      </c>
      <c r="B74">
        <f t="shared" si="12"/>
        <v>1000</v>
      </c>
      <c r="C74">
        <v>10</v>
      </c>
      <c r="D74">
        <v>45</v>
      </c>
      <c r="E74">
        <v>1133</v>
      </c>
      <c r="F74">
        <f t="shared" si="13"/>
        <v>1088</v>
      </c>
      <c r="G74">
        <f t="shared" si="14"/>
        <v>50</v>
      </c>
      <c r="H74">
        <f t="shared" si="15"/>
        <v>1138</v>
      </c>
      <c r="I74">
        <f t="shared" si="16"/>
        <v>1088</v>
      </c>
      <c r="J74">
        <v>0.549122333526611</v>
      </c>
    </row>
    <row r="75" spans="1:10" x14ac:dyDescent="0.25">
      <c r="A75">
        <v>11</v>
      </c>
      <c r="B75">
        <f t="shared" si="12"/>
        <v>1331</v>
      </c>
      <c r="C75">
        <v>11</v>
      </c>
      <c r="D75">
        <v>55</v>
      </c>
      <c r="E75">
        <v>1494</v>
      </c>
      <c r="F75">
        <f t="shared" si="13"/>
        <v>1439</v>
      </c>
      <c r="G75">
        <f t="shared" si="14"/>
        <v>60.5</v>
      </c>
      <c r="H75">
        <f t="shared" si="15"/>
        <v>1499.5</v>
      </c>
      <c r="I75">
        <f t="shared" si="16"/>
        <v>1439</v>
      </c>
      <c r="J75">
        <v>0.88820075988769498</v>
      </c>
    </row>
    <row r="76" spans="1:10" x14ac:dyDescent="0.25">
      <c r="A76">
        <v>12</v>
      </c>
      <c r="B76">
        <f t="shared" si="12"/>
        <v>1728</v>
      </c>
      <c r="C76">
        <v>12</v>
      </c>
      <c r="D76">
        <v>66</v>
      </c>
      <c r="E76">
        <v>1924</v>
      </c>
      <c r="F76">
        <f t="shared" si="13"/>
        <v>1858</v>
      </c>
      <c r="G76">
        <f t="shared" si="14"/>
        <v>72</v>
      </c>
      <c r="H76">
        <f t="shared" si="15"/>
        <v>1930</v>
      </c>
      <c r="I76">
        <f t="shared" si="16"/>
        <v>1858</v>
      </c>
      <c r="J76">
        <v>1.4053146839141799</v>
      </c>
    </row>
    <row r="77" spans="1:10" x14ac:dyDescent="0.25">
      <c r="A77">
        <v>13</v>
      </c>
      <c r="B77">
        <f t="shared" si="12"/>
        <v>2197</v>
      </c>
      <c r="C77">
        <v>13</v>
      </c>
      <c r="D77">
        <v>78</v>
      </c>
      <c r="E77">
        <v>2429</v>
      </c>
      <c r="F77">
        <f t="shared" si="13"/>
        <v>2351</v>
      </c>
      <c r="G77">
        <f t="shared" si="14"/>
        <v>84.5</v>
      </c>
      <c r="H77">
        <f t="shared" si="15"/>
        <v>2435.5</v>
      </c>
      <c r="I77">
        <f t="shared" si="16"/>
        <v>2351</v>
      </c>
      <c r="J77">
        <v>2.0774667263031001</v>
      </c>
    </row>
    <row r="78" spans="1:10" x14ac:dyDescent="0.25">
      <c r="A78">
        <v>14</v>
      </c>
      <c r="B78">
        <f t="shared" si="12"/>
        <v>2744</v>
      </c>
      <c r="C78">
        <v>14</v>
      </c>
      <c r="D78">
        <v>91</v>
      </c>
      <c r="E78">
        <v>3015</v>
      </c>
      <c r="F78">
        <f t="shared" si="13"/>
        <v>2924</v>
      </c>
      <c r="G78">
        <f t="shared" si="14"/>
        <v>98</v>
      </c>
      <c r="H78">
        <f t="shared" si="15"/>
        <v>3022</v>
      </c>
      <c r="I78">
        <f t="shared" si="16"/>
        <v>2924</v>
      </c>
      <c r="J78">
        <v>3.04468345642089</v>
      </c>
    </row>
    <row r="79" spans="1:10" x14ac:dyDescent="0.25">
      <c r="A79">
        <v>15</v>
      </c>
      <c r="B79">
        <f t="shared" si="12"/>
        <v>3375</v>
      </c>
      <c r="C79">
        <v>15</v>
      </c>
      <c r="D79">
        <v>105</v>
      </c>
      <c r="E79">
        <v>3688</v>
      </c>
      <c r="F79">
        <f t="shared" si="13"/>
        <v>3583</v>
      </c>
      <c r="G79">
        <f t="shared" si="14"/>
        <v>112.5</v>
      </c>
      <c r="H79">
        <f t="shared" si="15"/>
        <v>3695.5</v>
      </c>
      <c r="I79">
        <f t="shared" si="16"/>
        <v>3583</v>
      </c>
      <c r="J79">
        <v>4.3429756164550701</v>
      </c>
    </row>
    <row r="80" spans="1:10" x14ac:dyDescent="0.25">
      <c r="A80">
        <v>16</v>
      </c>
      <c r="B80">
        <f t="shared" si="12"/>
        <v>4096</v>
      </c>
      <c r="C80">
        <v>16</v>
      </c>
      <c r="D80">
        <v>120</v>
      </c>
      <c r="E80">
        <v>4454</v>
      </c>
      <c r="F80">
        <f t="shared" si="13"/>
        <v>4334</v>
      </c>
      <c r="G80">
        <f t="shared" si="14"/>
        <v>128</v>
      </c>
      <c r="H80">
        <f t="shared" si="15"/>
        <v>4462</v>
      </c>
      <c r="I80">
        <f t="shared" si="16"/>
        <v>4334</v>
      </c>
      <c r="J80">
        <v>6.1223759651184002</v>
      </c>
    </row>
    <row r="81" spans="1:15" x14ac:dyDescent="0.25">
      <c r="A81">
        <v>17</v>
      </c>
      <c r="B81">
        <f t="shared" si="12"/>
        <v>4913</v>
      </c>
      <c r="C81">
        <v>17</v>
      </c>
      <c r="D81">
        <v>136</v>
      </c>
      <c r="E81">
        <v>5319</v>
      </c>
      <c r="F81">
        <f t="shared" si="13"/>
        <v>5183</v>
      </c>
      <c r="G81">
        <f t="shared" si="14"/>
        <v>144.5</v>
      </c>
      <c r="H81">
        <f t="shared" si="15"/>
        <v>5327.5</v>
      </c>
      <c r="I81">
        <f t="shared" si="16"/>
        <v>5183</v>
      </c>
      <c r="J81">
        <v>8.2758586406707693</v>
      </c>
    </row>
    <row r="82" spans="1:15" x14ac:dyDescent="0.25">
      <c r="A82">
        <v>18</v>
      </c>
      <c r="B82">
        <f t="shared" si="12"/>
        <v>5832</v>
      </c>
      <c r="C82">
        <v>18</v>
      </c>
      <c r="D82">
        <v>153</v>
      </c>
      <c r="E82">
        <v>6289</v>
      </c>
      <c r="F82">
        <f t="shared" si="13"/>
        <v>6136</v>
      </c>
      <c r="G82">
        <f t="shared" si="14"/>
        <v>162</v>
      </c>
      <c r="H82">
        <f t="shared" si="15"/>
        <v>6298</v>
      </c>
      <c r="I82">
        <f t="shared" si="16"/>
        <v>6136</v>
      </c>
      <c r="J82">
        <v>10.9184536933898</v>
      </c>
    </row>
    <row r="83" spans="1:15" x14ac:dyDescent="0.25">
      <c r="A83">
        <v>19</v>
      </c>
      <c r="B83">
        <f t="shared" si="12"/>
        <v>6859</v>
      </c>
      <c r="C83">
        <v>19</v>
      </c>
      <c r="D83">
        <v>171</v>
      </c>
      <c r="E83">
        <v>7370</v>
      </c>
      <c r="F83">
        <f t="shared" si="13"/>
        <v>7199</v>
      </c>
      <c r="G83">
        <f t="shared" si="14"/>
        <v>180.5</v>
      </c>
      <c r="H83">
        <f t="shared" si="15"/>
        <v>7379.5</v>
      </c>
      <c r="I83">
        <f t="shared" si="16"/>
        <v>7199</v>
      </c>
      <c r="J83">
        <v>15.1303992271423</v>
      </c>
    </row>
    <row r="84" spans="1:15" x14ac:dyDescent="0.25">
      <c r="A84">
        <v>20</v>
      </c>
      <c r="B84">
        <f t="shared" si="12"/>
        <v>8000</v>
      </c>
      <c r="C84">
        <v>20</v>
      </c>
      <c r="D84">
        <v>190</v>
      </c>
      <c r="E84">
        <v>8568</v>
      </c>
      <c r="F84">
        <f t="shared" si="13"/>
        <v>8378</v>
      </c>
      <c r="G84">
        <f t="shared" si="14"/>
        <v>200</v>
      </c>
      <c r="H84">
        <f t="shared" si="15"/>
        <v>8578</v>
      </c>
      <c r="I84">
        <f t="shared" si="16"/>
        <v>8378</v>
      </c>
      <c r="J84">
        <v>19.156301736831601</v>
      </c>
    </row>
    <row r="85" spans="1:15" x14ac:dyDescent="0.25">
      <c r="C85" t="s">
        <v>69</v>
      </c>
      <c r="D85" t="s">
        <v>70</v>
      </c>
      <c r="E85" t="s">
        <v>71</v>
      </c>
      <c r="F85" t="e">
        <f t="shared" si="13"/>
        <v>#VALUE!</v>
      </c>
      <c r="J85" t="s">
        <v>72</v>
      </c>
      <c r="K85">
        <v>3</v>
      </c>
      <c r="L85" t="s">
        <v>73</v>
      </c>
      <c r="M85" t="s">
        <v>74</v>
      </c>
      <c r="N85" t="s">
        <v>69</v>
      </c>
      <c r="O85">
        <v>3</v>
      </c>
    </row>
    <row r="86" spans="1:15" x14ac:dyDescent="0.25">
      <c r="A86" t="s">
        <v>91</v>
      </c>
      <c r="B86" t="s">
        <v>85</v>
      </c>
      <c r="C86" t="s">
        <v>92</v>
      </c>
      <c r="D86" t="s">
        <v>108</v>
      </c>
      <c r="E86" t="s">
        <v>111</v>
      </c>
      <c r="F86" t="s">
        <v>110</v>
      </c>
      <c r="G86" t="s">
        <v>107</v>
      </c>
      <c r="H86" t="s">
        <v>106</v>
      </c>
      <c r="I86" t="s">
        <v>109</v>
      </c>
      <c r="J86" t="s">
        <v>68</v>
      </c>
    </row>
    <row r="87" spans="1:15" x14ac:dyDescent="0.25">
      <c r="A87">
        <v>2</v>
      </c>
      <c r="B87">
        <f t="shared" ref="B87:B105" si="17">A87*A87*A87</f>
        <v>8</v>
      </c>
      <c r="C87">
        <v>1</v>
      </c>
      <c r="D87">
        <v>0</v>
      </c>
      <c r="E87">
        <v>13</v>
      </c>
      <c r="F87">
        <f t="shared" si="13"/>
        <v>13</v>
      </c>
      <c r="G87">
        <v>0</v>
      </c>
      <c r="H87">
        <f t="shared" ref="H87:H105" si="18">2*B87-3</f>
        <v>13</v>
      </c>
      <c r="I87">
        <f t="shared" ref="I87:I105" si="19">H87-G87</f>
        <v>13</v>
      </c>
      <c r="J87">
        <v>1.00064277648925E-3</v>
      </c>
    </row>
    <row r="88" spans="1:15" x14ac:dyDescent="0.25">
      <c r="A88">
        <v>3</v>
      </c>
      <c r="B88">
        <f t="shared" si="17"/>
        <v>27</v>
      </c>
      <c r="C88">
        <v>1</v>
      </c>
      <c r="D88">
        <v>0</v>
      </c>
      <c r="E88">
        <v>51</v>
      </c>
      <c r="F88">
        <f t="shared" si="13"/>
        <v>51</v>
      </c>
      <c r="G88">
        <v>0</v>
      </c>
      <c r="H88">
        <f t="shared" si="18"/>
        <v>51</v>
      </c>
      <c r="I88">
        <f t="shared" si="19"/>
        <v>51</v>
      </c>
      <c r="J88">
        <v>1.0001659393310499E-3</v>
      </c>
    </row>
    <row r="89" spans="1:15" x14ac:dyDescent="0.25">
      <c r="A89">
        <v>4</v>
      </c>
      <c r="B89">
        <f t="shared" si="17"/>
        <v>64</v>
      </c>
      <c r="C89">
        <v>1</v>
      </c>
      <c r="D89">
        <v>0</v>
      </c>
      <c r="E89">
        <v>125</v>
      </c>
      <c r="F89">
        <f t="shared" si="13"/>
        <v>125</v>
      </c>
      <c r="G89">
        <v>0</v>
      </c>
      <c r="H89">
        <f t="shared" si="18"/>
        <v>125</v>
      </c>
      <c r="I89">
        <f t="shared" si="19"/>
        <v>125</v>
      </c>
      <c r="J89">
        <v>4.0011405944824201E-3</v>
      </c>
    </row>
    <row r="90" spans="1:15" x14ac:dyDescent="0.25">
      <c r="A90">
        <v>5</v>
      </c>
      <c r="B90">
        <f t="shared" si="17"/>
        <v>125</v>
      </c>
      <c r="C90">
        <v>1</v>
      </c>
      <c r="D90">
        <v>0</v>
      </c>
      <c r="E90">
        <v>247</v>
      </c>
      <c r="F90">
        <f t="shared" si="13"/>
        <v>247</v>
      </c>
      <c r="G90">
        <v>0</v>
      </c>
      <c r="H90">
        <f t="shared" si="18"/>
        <v>247</v>
      </c>
      <c r="I90">
        <f t="shared" si="19"/>
        <v>247</v>
      </c>
      <c r="J90">
        <v>1.00023746490478E-2</v>
      </c>
    </row>
    <row r="91" spans="1:15" x14ac:dyDescent="0.25">
      <c r="A91">
        <v>6</v>
      </c>
      <c r="B91">
        <f t="shared" si="17"/>
        <v>216</v>
      </c>
      <c r="C91">
        <v>1</v>
      </c>
      <c r="D91">
        <v>0</v>
      </c>
      <c r="E91">
        <v>429</v>
      </c>
      <c r="F91">
        <f t="shared" si="13"/>
        <v>429</v>
      </c>
      <c r="G91">
        <v>0</v>
      </c>
      <c r="H91">
        <f t="shared" si="18"/>
        <v>429</v>
      </c>
      <c r="I91">
        <f t="shared" si="19"/>
        <v>429</v>
      </c>
      <c r="J91">
        <v>3.5007476806640597E-2</v>
      </c>
    </row>
    <row r="92" spans="1:15" x14ac:dyDescent="0.25">
      <c r="A92">
        <v>7</v>
      </c>
      <c r="B92">
        <f t="shared" si="17"/>
        <v>343</v>
      </c>
      <c r="C92">
        <v>1</v>
      </c>
      <c r="D92">
        <v>0</v>
      </c>
      <c r="E92">
        <v>683</v>
      </c>
      <c r="F92">
        <f t="shared" si="13"/>
        <v>683</v>
      </c>
      <c r="G92">
        <v>0</v>
      </c>
      <c r="H92">
        <f t="shared" si="18"/>
        <v>683</v>
      </c>
      <c r="I92">
        <f t="shared" si="19"/>
        <v>683</v>
      </c>
      <c r="J92">
        <v>5.7013511657714802E-2</v>
      </c>
    </row>
    <row r="93" spans="1:15" x14ac:dyDescent="0.25">
      <c r="A93">
        <v>8</v>
      </c>
      <c r="B93">
        <f t="shared" si="17"/>
        <v>512</v>
      </c>
      <c r="C93">
        <v>1</v>
      </c>
      <c r="D93">
        <v>0</v>
      </c>
      <c r="E93">
        <v>1021</v>
      </c>
      <c r="F93">
        <f t="shared" si="13"/>
        <v>1021</v>
      </c>
      <c r="G93">
        <v>0</v>
      </c>
      <c r="H93">
        <f t="shared" si="18"/>
        <v>1021</v>
      </c>
      <c r="I93">
        <f t="shared" si="19"/>
        <v>1021</v>
      </c>
      <c r="J93">
        <v>0.12302732467651301</v>
      </c>
    </row>
    <row r="94" spans="1:15" x14ac:dyDescent="0.25">
      <c r="A94">
        <v>9</v>
      </c>
      <c r="B94">
        <f t="shared" si="17"/>
        <v>729</v>
      </c>
      <c r="C94">
        <v>1</v>
      </c>
      <c r="D94">
        <v>0</v>
      </c>
      <c r="E94">
        <v>1455</v>
      </c>
      <c r="F94">
        <f t="shared" si="13"/>
        <v>1455</v>
      </c>
      <c r="G94">
        <v>0</v>
      </c>
      <c r="H94">
        <f t="shared" si="18"/>
        <v>1455</v>
      </c>
      <c r="I94">
        <f t="shared" si="19"/>
        <v>1455</v>
      </c>
      <c r="J94">
        <v>0.24305462837219199</v>
      </c>
    </row>
    <row r="95" spans="1:15" x14ac:dyDescent="0.25">
      <c r="A95">
        <v>10</v>
      </c>
      <c r="B95">
        <f t="shared" si="17"/>
        <v>1000</v>
      </c>
      <c r="C95">
        <v>1</v>
      </c>
      <c r="D95">
        <v>0</v>
      </c>
      <c r="E95">
        <v>1997</v>
      </c>
      <c r="F95">
        <f t="shared" si="13"/>
        <v>1997</v>
      </c>
      <c r="G95">
        <v>0</v>
      </c>
      <c r="H95">
        <f t="shared" si="18"/>
        <v>1997</v>
      </c>
      <c r="I95">
        <f t="shared" si="19"/>
        <v>1997</v>
      </c>
      <c r="J95">
        <v>0.447100639343261</v>
      </c>
    </row>
    <row r="96" spans="1:15" x14ac:dyDescent="0.25">
      <c r="A96">
        <v>11</v>
      </c>
      <c r="B96">
        <f t="shared" si="17"/>
        <v>1331</v>
      </c>
      <c r="C96">
        <v>1</v>
      </c>
      <c r="D96">
        <v>0</v>
      </c>
      <c r="E96">
        <v>2659</v>
      </c>
      <c r="F96">
        <f t="shared" si="13"/>
        <v>2659</v>
      </c>
      <c r="G96">
        <v>0</v>
      </c>
      <c r="H96">
        <f t="shared" si="18"/>
        <v>2659</v>
      </c>
      <c r="I96">
        <f t="shared" si="19"/>
        <v>2659</v>
      </c>
      <c r="J96">
        <v>0.77517366409301702</v>
      </c>
    </row>
    <row r="97" spans="1:17" x14ac:dyDescent="0.25">
      <c r="A97">
        <v>12</v>
      </c>
      <c r="B97">
        <f t="shared" si="17"/>
        <v>1728</v>
      </c>
      <c r="C97">
        <v>1</v>
      </c>
      <c r="D97">
        <v>0</v>
      </c>
      <c r="E97">
        <v>3453</v>
      </c>
      <c r="F97">
        <f t="shared" si="13"/>
        <v>3453</v>
      </c>
      <c r="G97">
        <v>0</v>
      </c>
      <c r="H97">
        <f t="shared" si="18"/>
        <v>3453</v>
      </c>
      <c r="I97">
        <f t="shared" si="19"/>
        <v>3453</v>
      </c>
      <c r="J97">
        <v>1.2942907810211099</v>
      </c>
    </row>
    <row r="98" spans="1:17" x14ac:dyDescent="0.25">
      <c r="A98">
        <v>13</v>
      </c>
      <c r="B98">
        <f t="shared" si="17"/>
        <v>2197</v>
      </c>
      <c r="C98">
        <v>1</v>
      </c>
      <c r="D98">
        <v>0</v>
      </c>
      <c r="E98">
        <v>4391</v>
      </c>
      <c r="F98">
        <f t="shared" si="13"/>
        <v>4391</v>
      </c>
      <c r="G98">
        <v>0</v>
      </c>
      <c r="H98">
        <f t="shared" si="18"/>
        <v>4391</v>
      </c>
      <c r="I98">
        <f t="shared" si="19"/>
        <v>4391</v>
      </c>
      <c r="J98">
        <v>2.0734655857086102</v>
      </c>
    </row>
    <row r="99" spans="1:17" x14ac:dyDescent="0.25">
      <c r="A99">
        <v>14</v>
      </c>
      <c r="B99">
        <f t="shared" si="17"/>
        <v>2744</v>
      </c>
      <c r="C99">
        <v>1</v>
      </c>
      <c r="D99">
        <v>0</v>
      </c>
      <c r="E99">
        <v>5485</v>
      </c>
      <c r="F99">
        <f t="shared" si="13"/>
        <v>5485</v>
      </c>
      <c r="G99">
        <v>0</v>
      </c>
      <c r="H99">
        <f t="shared" si="18"/>
        <v>5485</v>
      </c>
      <c r="I99">
        <f t="shared" si="19"/>
        <v>5485</v>
      </c>
      <c r="J99">
        <v>3.3027486801147399</v>
      </c>
    </row>
    <row r="100" spans="1:17" x14ac:dyDescent="0.25">
      <c r="A100">
        <v>15</v>
      </c>
      <c r="B100">
        <f t="shared" si="17"/>
        <v>3375</v>
      </c>
      <c r="C100">
        <v>1</v>
      </c>
      <c r="D100">
        <v>0</v>
      </c>
      <c r="E100">
        <v>6747</v>
      </c>
      <c r="F100">
        <f t="shared" si="13"/>
        <v>6747</v>
      </c>
      <c r="G100">
        <v>0</v>
      </c>
      <c r="H100">
        <f t="shared" si="18"/>
        <v>6747</v>
      </c>
      <c r="I100">
        <f t="shared" si="19"/>
        <v>6747</v>
      </c>
      <c r="J100">
        <v>4.9691207408905003</v>
      </c>
    </row>
    <row r="101" spans="1:17" x14ac:dyDescent="0.25">
      <c r="A101">
        <v>16</v>
      </c>
      <c r="B101">
        <f t="shared" si="17"/>
        <v>4096</v>
      </c>
      <c r="C101">
        <v>1</v>
      </c>
      <c r="D101">
        <v>0</v>
      </c>
      <c r="E101">
        <v>8189</v>
      </c>
      <c r="F101">
        <f t="shared" si="13"/>
        <v>8189</v>
      </c>
      <c r="G101">
        <v>0</v>
      </c>
      <c r="H101">
        <f t="shared" si="18"/>
        <v>8189</v>
      </c>
      <c r="I101">
        <f t="shared" si="19"/>
        <v>8189</v>
      </c>
      <c r="J101">
        <v>7.2986390590667698</v>
      </c>
    </row>
    <row r="102" spans="1:17" x14ac:dyDescent="0.25">
      <c r="A102">
        <v>17</v>
      </c>
      <c r="B102">
        <f t="shared" si="17"/>
        <v>4913</v>
      </c>
      <c r="C102">
        <v>1</v>
      </c>
      <c r="D102">
        <v>0</v>
      </c>
      <c r="E102">
        <v>9823</v>
      </c>
      <c r="F102">
        <f t="shared" si="13"/>
        <v>9823</v>
      </c>
      <c r="G102">
        <v>0</v>
      </c>
      <c r="H102">
        <f t="shared" si="18"/>
        <v>9823</v>
      </c>
      <c r="I102">
        <f t="shared" si="19"/>
        <v>9823</v>
      </c>
      <c r="J102">
        <v>10.6433923244476</v>
      </c>
    </row>
    <row r="103" spans="1:17" x14ac:dyDescent="0.25">
      <c r="A103">
        <v>18</v>
      </c>
      <c r="B103">
        <f t="shared" si="17"/>
        <v>5832</v>
      </c>
      <c r="C103">
        <v>1</v>
      </c>
      <c r="D103">
        <v>0</v>
      </c>
      <c r="E103">
        <v>11661</v>
      </c>
      <c r="F103">
        <f t="shared" si="13"/>
        <v>11661</v>
      </c>
      <c r="G103">
        <v>0</v>
      </c>
      <c r="H103">
        <f t="shared" si="18"/>
        <v>11661</v>
      </c>
      <c r="I103">
        <f t="shared" si="19"/>
        <v>11661</v>
      </c>
      <c r="J103">
        <v>14.979364633560101</v>
      </c>
    </row>
    <row r="104" spans="1:17" x14ac:dyDescent="0.25">
      <c r="A104">
        <v>19</v>
      </c>
      <c r="B104">
        <f t="shared" si="17"/>
        <v>6859</v>
      </c>
      <c r="C104">
        <v>1</v>
      </c>
      <c r="D104">
        <v>0</v>
      </c>
      <c r="E104">
        <v>13715</v>
      </c>
      <c r="F104">
        <f t="shared" si="13"/>
        <v>13715</v>
      </c>
      <c r="G104">
        <v>0</v>
      </c>
      <c r="H104">
        <f t="shared" si="18"/>
        <v>13715</v>
      </c>
      <c r="I104">
        <f t="shared" si="19"/>
        <v>13715</v>
      </c>
      <c r="J104">
        <v>20.734160900115899</v>
      </c>
    </row>
    <row r="105" spans="1:17" x14ac:dyDescent="0.25">
      <c r="A105">
        <v>20</v>
      </c>
      <c r="B105">
        <f t="shared" si="17"/>
        <v>8000</v>
      </c>
      <c r="C105">
        <v>1</v>
      </c>
      <c r="D105">
        <v>0</v>
      </c>
      <c r="E105">
        <v>15997</v>
      </c>
      <c r="F105">
        <f t="shared" si="13"/>
        <v>15997</v>
      </c>
      <c r="G105">
        <v>0</v>
      </c>
      <c r="H105">
        <f t="shared" si="18"/>
        <v>15997</v>
      </c>
      <c r="I105">
        <f t="shared" si="19"/>
        <v>15997</v>
      </c>
      <c r="J105">
        <v>27.731228351593</v>
      </c>
    </row>
    <row r="106" spans="1:17" x14ac:dyDescent="0.25">
      <c r="C106" t="s">
        <v>75</v>
      </c>
      <c r="D106" t="s">
        <v>76</v>
      </c>
      <c r="E106" t="s">
        <v>69</v>
      </c>
      <c r="F106" t="e">
        <f t="shared" si="13"/>
        <v>#VALUE!</v>
      </c>
      <c r="J106" t="s">
        <v>70</v>
      </c>
      <c r="K106" t="s">
        <v>71</v>
      </c>
      <c r="L106" t="s">
        <v>72</v>
      </c>
      <c r="M106">
        <v>2</v>
      </c>
      <c r="N106" t="s">
        <v>73</v>
      </c>
      <c r="O106" t="s">
        <v>74</v>
      </c>
      <c r="P106" t="s">
        <v>69</v>
      </c>
      <c r="Q106">
        <v>1</v>
      </c>
    </row>
    <row r="107" spans="1:17" x14ac:dyDescent="0.25">
      <c r="A107" t="s">
        <v>91</v>
      </c>
      <c r="B107" t="s">
        <v>85</v>
      </c>
      <c r="C107" t="s">
        <v>92</v>
      </c>
      <c r="D107" t="s">
        <v>108</v>
      </c>
      <c r="E107" t="s">
        <v>111</v>
      </c>
      <c r="F107" t="s">
        <v>110</v>
      </c>
      <c r="G107" t="s">
        <v>107</v>
      </c>
      <c r="H107" t="s">
        <v>106</v>
      </c>
      <c r="I107" t="s">
        <v>109</v>
      </c>
      <c r="J107" t="s">
        <v>68</v>
      </c>
    </row>
    <row r="108" spans="1:17" x14ac:dyDescent="0.25">
      <c r="A108">
        <v>2</v>
      </c>
      <c r="B108">
        <f>A108*A108</f>
        <v>4</v>
      </c>
      <c r="C108">
        <v>4</v>
      </c>
      <c r="D108">
        <v>4</v>
      </c>
      <c r="E108">
        <v>4</v>
      </c>
      <c r="F108">
        <f t="shared" si="13"/>
        <v>0</v>
      </c>
      <c r="G108">
        <f>A108*A108</f>
        <v>4</v>
      </c>
      <c r="H108">
        <f>B108+A108-2+A108*(A108-2)</f>
        <v>4</v>
      </c>
      <c r="I108">
        <f>H108-G108</f>
        <v>0</v>
      </c>
      <c r="J108">
        <v>3.0002593994140599E-3</v>
      </c>
    </row>
    <row r="109" spans="1:17" x14ac:dyDescent="0.25">
      <c r="A109">
        <v>3</v>
      </c>
      <c r="B109">
        <f t="shared" ref="B109:B126" si="20">A109*A109</f>
        <v>9</v>
      </c>
      <c r="C109">
        <v>6</v>
      </c>
      <c r="D109">
        <v>9</v>
      </c>
      <c r="E109">
        <v>13</v>
      </c>
      <c r="F109">
        <f t="shared" si="13"/>
        <v>4</v>
      </c>
      <c r="G109">
        <f t="shared" ref="G109:G126" si="21">A109*A109</f>
        <v>9</v>
      </c>
      <c r="H109">
        <f t="shared" ref="H109:H126" si="22">B109+A109-2+A109*(A109-2)</f>
        <v>13</v>
      </c>
      <c r="I109">
        <f t="shared" ref="I109:I126" si="23">H109-G109</f>
        <v>4</v>
      </c>
      <c r="J109">
        <v>4.0011405944824201E-3</v>
      </c>
    </row>
    <row r="110" spans="1:17" x14ac:dyDescent="0.25">
      <c r="A110">
        <v>4</v>
      </c>
      <c r="B110">
        <f t="shared" si="20"/>
        <v>16</v>
      </c>
      <c r="C110">
        <v>8</v>
      </c>
      <c r="D110">
        <v>16</v>
      </c>
      <c r="E110">
        <v>26</v>
      </c>
      <c r="F110">
        <f t="shared" si="13"/>
        <v>10</v>
      </c>
      <c r="G110">
        <f t="shared" si="21"/>
        <v>16</v>
      </c>
      <c r="H110">
        <f t="shared" si="22"/>
        <v>26</v>
      </c>
      <c r="I110">
        <f t="shared" si="23"/>
        <v>10</v>
      </c>
      <c r="J110">
        <v>4.0009021759033203E-3</v>
      </c>
    </row>
    <row r="111" spans="1:17" x14ac:dyDescent="0.25">
      <c r="A111">
        <v>5</v>
      </c>
      <c r="B111">
        <f t="shared" si="20"/>
        <v>25</v>
      </c>
      <c r="C111">
        <v>10</v>
      </c>
      <c r="D111">
        <v>25</v>
      </c>
      <c r="E111">
        <v>43</v>
      </c>
      <c r="F111">
        <f t="shared" si="13"/>
        <v>18</v>
      </c>
      <c r="G111">
        <f t="shared" si="21"/>
        <v>25</v>
      </c>
      <c r="H111">
        <f t="shared" si="22"/>
        <v>43</v>
      </c>
      <c r="I111">
        <f t="shared" si="23"/>
        <v>18</v>
      </c>
      <c r="J111">
        <v>7.0009231567382804E-3</v>
      </c>
    </row>
    <row r="112" spans="1:17" x14ac:dyDescent="0.25">
      <c r="A112">
        <v>6</v>
      </c>
      <c r="B112">
        <f t="shared" si="20"/>
        <v>36</v>
      </c>
      <c r="C112">
        <v>12</v>
      </c>
      <c r="D112">
        <v>36</v>
      </c>
      <c r="E112">
        <v>64</v>
      </c>
      <c r="F112">
        <f t="shared" si="13"/>
        <v>28</v>
      </c>
      <c r="G112">
        <f t="shared" si="21"/>
        <v>36</v>
      </c>
      <c r="H112">
        <f t="shared" si="22"/>
        <v>64</v>
      </c>
      <c r="I112">
        <f t="shared" si="23"/>
        <v>28</v>
      </c>
      <c r="J112">
        <v>3.1007289886474599E-2</v>
      </c>
    </row>
    <row r="113" spans="1:17" x14ac:dyDescent="0.25">
      <c r="A113">
        <v>7</v>
      </c>
      <c r="B113">
        <f t="shared" si="20"/>
        <v>49</v>
      </c>
      <c r="C113">
        <v>14</v>
      </c>
      <c r="D113">
        <v>49</v>
      </c>
      <c r="E113">
        <v>89</v>
      </c>
      <c r="F113">
        <f t="shared" si="13"/>
        <v>40</v>
      </c>
      <c r="G113">
        <f t="shared" si="21"/>
        <v>49</v>
      </c>
      <c r="H113">
        <f t="shared" si="22"/>
        <v>89</v>
      </c>
      <c r="I113">
        <f t="shared" si="23"/>
        <v>40</v>
      </c>
      <c r="J113">
        <v>1.50043964385986E-2</v>
      </c>
    </row>
    <row r="114" spans="1:17" x14ac:dyDescent="0.25">
      <c r="A114">
        <v>8</v>
      </c>
      <c r="B114">
        <f t="shared" si="20"/>
        <v>64</v>
      </c>
      <c r="C114">
        <v>16</v>
      </c>
      <c r="D114">
        <v>64</v>
      </c>
      <c r="E114">
        <v>118</v>
      </c>
      <c r="F114">
        <f t="shared" si="13"/>
        <v>54</v>
      </c>
      <c r="G114">
        <f t="shared" si="21"/>
        <v>64</v>
      </c>
      <c r="H114">
        <f t="shared" si="22"/>
        <v>118</v>
      </c>
      <c r="I114">
        <f t="shared" si="23"/>
        <v>54</v>
      </c>
      <c r="J114">
        <v>2.9005765914916899E-2</v>
      </c>
    </row>
    <row r="115" spans="1:17" x14ac:dyDescent="0.25">
      <c r="A115">
        <v>9</v>
      </c>
      <c r="B115">
        <f t="shared" si="20"/>
        <v>81</v>
      </c>
      <c r="C115">
        <v>18</v>
      </c>
      <c r="D115">
        <v>81</v>
      </c>
      <c r="E115">
        <v>151</v>
      </c>
      <c r="F115">
        <f t="shared" si="13"/>
        <v>70</v>
      </c>
      <c r="G115">
        <f t="shared" si="21"/>
        <v>81</v>
      </c>
      <c r="H115">
        <f t="shared" si="22"/>
        <v>151</v>
      </c>
      <c r="I115">
        <f t="shared" si="23"/>
        <v>70</v>
      </c>
      <c r="J115">
        <v>1.8004179000854399E-2</v>
      </c>
    </row>
    <row r="116" spans="1:17" x14ac:dyDescent="0.25">
      <c r="A116">
        <v>10</v>
      </c>
      <c r="B116">
        <f t="shared" si="20"/>
        <v>100</v>
      </c>
      <c r="C116">
        <v>20</v>
      </c>
      <c r="D116">
        <v>100</v>
      </c>
      <c r="E116">
        <v>188</v>
      </c>
      <c r="F116">
        <f t="shared" si="13"/>
        <v>88</v>
      </c>
      <c r="G116">
        <f t="shared" si="21"/>
        <v>100</v>
      </c>
      <c r="H116">
        <f t="shared" si="22"/>
        <v>188</v>
      </c>
      <c r="I116">
        <f t="shared" si="23"/>
        <v>88</v>
      </c>
      <c r="J116">
        <v>3.7008285522460903E-2</v>
      </c>
    </row>
    <row r="117" spans="1:17" x14ac:dyDescent="0.25">
      <c r="A117">
        <v>11</v>
      </c>
      <c r="B117">
        <f t="shared" si="20"/>
        <v>121</v>
      </c>
      <c r="C117">
        <v>22</v>
      </c>
      <c r="D117">
        <v>121</v>
      </c>
      <c r="E117">
        <v>229</v>
      </c>
      <c r="F117">
        <f t="shared" si="13"/>
        <v>108</v>
      </c>
      <c r="G117">
        <f t="shared" si="21"/>
        <v>121</v>
      </c>
      <c r="H117">
        <f t="shared" si="22"/>
        <v>229</v>
      </c>
      <c r="I117">
        <f t="shared" si="23"/>
        <v>108</v>
      </c>
      <c r="J117">
        <v>4.1008472442626898E-2</v>
      </c>
    </row>
    <row r="118" spans="1:17" x14ac:dyDescent="0.25">
      <c r="A118">
        <v>12</v>
      </c>
      <c r="B118">
        <f t="shared" si="20"/>
        <v>144</v>
      </c>
      <c r="C118">
        <v>24</v>
      </c>
      <c r="D118">
        <v>144</v>
      </c>
      <c r="E118">
        <v>274</v>
      </c>
      <c r="F118">
        <f t="shared" si="13"/>
        <v>130</v>
      </c>
      <c r="G118">
        <f t="shared" si="21"/>
        <v>144</v>
      </c>
      <c r="H118">
        <f t="shared" si="22"/>
        <v>274</v>
      </c>
      <c r="I118">
        <f t="shared" si="23"/>
        <v>130</v>
      </c>
      <c r="J118">
        <v>4.7011137008666902E-2</v>
      </c>
    </row>
    <row r="119" spans="1:17" x14ac:dyDescent="0.25">
      <c r="A119">
        <v>13</v>
      </c>
      <c r="B119">
        <f t="shared" si="20"/>
        <v>169</v>
      </c>
      <c r="C119">
        <v>26</v>
      </c>
      <c r="D119">
        <v>169</v>
      </c>
      <c r="E119">
        <v>323</v>
      </c>
      <c r="F119">
        <f t="shared" si="13"/>
        <v>154</v>
      </c>
      <c r="G119">
        <f t="shared" si="21"/>
        <v>169</v>
      </c>
      <c r="H119">
        <f t="shared" si="22"/>
        <v>323</v>
      </c>
      <c r="I119">
        <f t="shared" si="23"/>
        <v>154</v>
      </c>
      <c r="J119">
        <v>6.0013532638549798E-2</v>
      </c>
    </row>
    <row r="120" spans="1:17" x14ac:dyDescent="0.25">
      <c r="A120">
        <v>14</v>
      </c>
      <c r="B120">
        <f t="shared" si="20"/>
        <v>196</v>
      </c>
      <c r="C120">
        <v>28</v>
      </c>
      <c r="D120">
        <v>196</v>
      </c>
      <c r="E120">
        <v>376</v>
      </c>
      <c r="F120">
        <f t="shared" si="13"/>
        <v>180</v>
      </c>
      <c r="G120">
        <f t="shared" si="21"/>
        <v>196</v>
      </c>
      <c r="H120">
        <f t="shared" si="22"/>
        <v>376</v>
      </c>
      <c r="I120">
        <f t="shared" si="23"/>
        <v>180</v>
      </c>
      <c r="J120">
        <v>7.0014953613281194E-2</v>
      </c>
    </row>
    <row r="121" spans="1:17" x14ac:dyDescent="0.25">
      <c r="A121">
        <v>15</v>
      </c>
      <c r="B121">
        <f t="shared" si="20"/>
        <v>225</v>
      </c>
      <c r="C121">
        <v>30</v>
      </c>
      <c r="D121">
        <v>225</v>
      </c>
      <c r="E121">
        <v>433</v>
      </c>
      <c r="F121">
        <f t="shared" si="13"/>
        <v>208</v>
      </c>
      <c r="G121">
        <f t="shared" si="21"/>
        <v>225</v>
      </c>
      <c r="H121">
        <f t="shared" si="22"/>
        <v>433</v>
      </c>
      <c r="I121">
        <f t="shared" si="23"/>
        <v>208</v>
      </c>
      <c r="J121">
        <v>8.2018613815307603E-2</v>
      </c>
    </row>
    <row r="122" spans="1:17" x14ac:dyDescent="0.25">
      <c r="A122">
        <v>16</v>
      </c>
      <c r="B122">
        <f t="shared" si="20"/>
        <v>256</v>
      </c>
      <c r="C122">
        <v>32</v>
      </c>
      <c r="D122">
        <v>256</v>
      </c>
      <c r="E122">
        <v>494</v>
      </c>
      <c r="F122">
        <f t="shared" si="13"/>
        <v>238</v>
      </c>
      <c r="G122">
        <f t="shared" si="21"/>
        <v>256</v>
      </c>
      <c r="H122">
        <f t="shared" si="22"/>
        <v>494</v>
      </c>
      <c r="I122">
        <f t="shared" si="23"/>
        <v>238</v>
      </c>
      <c r="J122">
        <v>9.1020584106445299E-2</v>
      </c>
    </row>
    <row r="123" spans="1:17" x14ac:dyDescent="0.25">
      <c r="A123">
        <v>17</v>
      </c>
      <c r="B123">
        <f t="shared" si="20"/>
        <v>289</v>
      </c>
      <c r="C123">
        <v>34</v>
      </c>
      <c r="D123">
        <v>289</v>
      </c>
      <c r="E123">
        <v>559</v>
      </c>
      <c r="F123">
        <f t="shared" si="13"/>
        <v>270</v>
      </c>
      <c r="G123">
        <f t="shared" si="21"/>
        <v>289</v>
      </c>
      <c r="H123">
        <f t="shared" si="22"/>
        <v>559</v>
      </c>
      <c r="I123">
        <f t="shared" si="23"/>
        <v>270</v>
      </c>
      <c r="J123">
        <v>0.10602450370788501</v>
      </c>
    </row>
    <row r="124" spans="1:17" x14ac:dyDescent="0.25">
      <c r="A124">
        <v>18</v>
      </c>
      <c r="B124">
        <f t="shared" si="20"/>
        <v>324</v>
      </c>
      <c r="C124">
        <v>36</v>
      </c>
      <c r="D124">
        <v>324</v>
      </c>
      <c r="E124">
        <v>628</v>
      </c>
      <c r="F124">
        <f t="shared" si="13"/>
        <v>304</v>
      </c>
      <c r="G124">
        <f t="shared" si="21"/>
        <v>324</v>
      </c>
      <c r="H124">
        <f t="shared" si="22"/>
        <v>628</v>
      </c>
      <c r="I124">
        <f t="shared" si="23"/>
        <v>304</v>
      </c>
      <c r="J124">
        <v>0.12302660942077601</v>
      </c>
    </row>
    <row r="125" spans="1:17" x14ac:dyDescent="0.25">
      <c r="A125">
        <v>19</v>
      </c>
      <c r="B125">
        <f t="shared" si="20"/>
        <v>361</v>
      </c>
      <c r="C125">
        <v>38</v>
      </c>
      <c r="D125">
        <v>361</v>
      </c>
      <c r="E125">
        <v>701</v>
      </c>
      <c r="F125">
        <f t="shared" si="13"/>
        <v>340</v>
      </c>
      <c r="G125">
        <f t="shared" si="21"/>
        <v>361</v>
      </c>
      <c r="H125">
        <f t="shared" si="22"/>
        <v>701</v>
      </c>
      <c r="I125">
        <f t="shared" si="23"/>
        <v>340</v>
      </c>
      <c r="J125">
        <v>0.14403295516967701</v>
      </c>
    </row>
    <row r="126" spans="1:17" x14ac:dyDescent="0.25">
      <c r="A126">
        <v>20</v>
      </c>
      <c r="B126">
        <f t="shared" si="20"/>
        <v>400</v>
      </c>
      <c r="C126">
        <v>40</v>
      </c>
      <c r="D126">
        <v>400</v>
      </c>
      <c r="E126">
        <v>778</v>
      </c>
      <c r="F126">
        <f t="shared" si="13"/>
        <v>378</v>
      </c>
      <c r="G126">
        <f t="shared" si="21"/>
        <v>400</v>
      </c>
      <c r="H126">
        <f t="shared" si="22"/>
        <v>778</v>
      </c>
      <c r="I126">
        <f t="shared" si="23"/>
        <v>378</v>
      </c>
      <c r="J126">
        <v>0.18004035949707001</v>
      </c>
    </row>
    <row r="127" spans="1:17" x14ac:dyDescent="0.25">
      <c r="C127" t="s">
        <v>75</v>
      </c>
      <c r="D127" t="s">
        <v>76</v>
      </c>
      <c r="E127" t="s">
        <v>69</v>
      </c>
      <c r="F127" t="e">
        <f t="shared" ref="F127:F190" si="24">E127-D127</f>
        <v>#VALUE!</v>
      </c>
      <c r="J127" t="s">
        <v>70</v>
      </c>
      <c r="K127" t="s">
        <v>71</v>
      </c>
      <c r="L127" t="s">
        <v>72</v>
      </c>
      <c r="M127">
        <v>2</v>
      </c>
      <c r="N127" t="s">
        <v>73</v>
      </c>
      <c r="O127" t="s">
        <v>74</v>
      </c>
      <c r="P127" t="s">
        <v>69</v>
      </c>
      <c r="Q127">
        <v>2</v>
      </c>
    </row>
    <row r="128" spans="1:17" x14ac:dyDescent="0.25">
      <c r="A128" t="s">
        <v>91</v>
      </c>
      <c r="B128" t="s">
        <v>85</v>
      </c>
      <c r="C128" t="s">
        <v>92</v>
      </c>
      <c r="D128" t="s">
        <v>108</v>
      </c>
      <c r="E128" t="s">
        <v>111</v>
      </c>
      <c r="F128" t="s">
        <v>110</v>
      </c>
      <c r="G128" t="s">
        <v>107</v>
      </c>
      <c r="H128" t="s">
        <v>106</v>
      </c>
      <c r="I128" t="s">
        <v>109</v>
      </c>
      <c r="J128" t="s">
        <v>68</v>
      </c>
    </row>
    <row r="129" spans="1:14" x14ac:dyDescent="0.25">
      <c r="A129">
        <v>2</v>
      </c>
      <c r="B129">
        <f>A129*A129</f>
        <v>4</v>
      </c>
      <c r="C129">
        <v>4</v>
      </c>
      <c r="D129">
        <v>5</v>
      </c>
      <c r="E129">
        <v>5</v>
      </c>
      <c r="F129">
        <f t="shared" si="24"/>
        <v>0</v>
      </c>
      <c r="G129">
        <v>5</v>
      </c>
      <c r="H129">
        <f>2*B129-4</f>
        <v>4</v>
      </c>
      <c r="I129">
        <f>H129-G129</f>
        <v>-1</v>
      </c>
      <c r="J129">
        <v>3.0004978179931602E-3</v>
      </c>
    </row>
    <row r="130" spans="1:14" x14ac:dyDescent="0.25">
      <c r="A130">
        <v>3</v>
      </c>
      <c r="B130">
        <f t="shared" ref="B130:B147" si="25">A130*A130</f>
        <v>9</v>
      </c>
      <c r="C130">
        <v>4</v>
      </c>
      <c r="D130">
        <v>5</v>
      </c>
      <c r="E130">
        <v>18</v>
      </c>
      <c r="F130">
        <f t="shared" si="24"/>
        <v>13</v>
      </c>
      <c r="G130">
        <v>5</v>
      </c>
      <c r="H130">
        <f t="shared" ref="H130:H147" si="26">2*B130-4</f>
        <v>14</v>
      </c>
      <c r="I130">
        <f t="shared" ref="I130:I147" si="27">H130-G130</f>
        <v>9</v>
      </c>
      <c r="J130">
        <v>3.00192832946777E-3</v>
      </c>
    </row>
    <row r="131" spans="1:14" x14ac:dyDescent="0.25">
      <c r="A131">
        <v>4</v>
      </c>
      <c r="B131">
        <f t="shared" si="25"/>
        <v>16</v>
      </c>
      <c r="C131">
        <v>4</v>
      </c>
      <c r="D131">
        <v>5</v>
      </c>
      <c r="E131">
        <v>28</v>
      </c>
      <c r="F131">
        <f t="shared" si="24"/>
        <v>23</v>
      </c>
      <c r="G131">
        <v>5</v>
      </c>
      <c r="H131">
        <f t="shared" si="26"/>
        <v>28</v>
      </c>
      <c r="I131">
        <f t="shared" si="27"/>
        <v>23</v>
      </c>
      <c r="J131">
        <v>3.0002593994140599E-3</v>
      </c>
      <c r="M131" t="s">
        <v>108</v>
      </c>
      <c r="N131" t="s">
        <v>107</v>
      </c>
    </row>
    <row r="132" spans="1:14" x14ac:dyDescent="0.25">
      <c r="A132">
        <v>5</v>
      </c>
      <c r="B132">
        <f t="shared" si="25"/>
        <v>25</v>
      </c>
      <c r="C132">
        <v>4</v>
      </c>
      <c r="D132">
        <v>5</v>
      </c>
      <c r="E132">
        <v>58</v>
      </c>
      <c r="F132">
        <f t="shared" si="24"/>
        <v>53</v>
      </c>
      <c r="G132">
        <v>5</v>
      </c>
      <c r="H132">
        <f t="shared" si="26"/>
        <v>46</v>
      </c>
      <c r="I132">
        <f t="shared" si="27"/>
        <v>41</v>
      </c>
      <c r="J132">
        <v>6.0009956359863203E-3</v>
      </c>
      <c r="L132" t="s">
        <v>113</v>
      </c>
      <c r="M132">
        <v>5</v>
      </c>
      <c r="N132">
        <v>5</v>
      </c>
    </row>
    <row r="133" spans="1:14" x14ac:dyDescent="0.25">
      <c r="A133">
        <v>6</v>
      </c>
      <c r="B133">
        <f t="shared" si="25"/>
        <v>36</v>
      </c>
      <c r="C133">
        <v>4</v>
      </c>
      <c r="D133">
        <v>5</v>
      </c>
      <c r="E133">
        <v>68</v>
      </c>
      <c r="F133">
        <f t="shared" si="24"/>
        <v>63</v>
      </c>
      <c r="G133">
        <v>5</v>
      </c>
      <c r="H133">
        <f t="shared" si="26"/>
        <v>68</v>
      </c>
      <c r="I133">
        <f t="shared" si="27"/>
        <v>63</v>
      </c>
      <c r="J133">
        <v>2.3005723953247001E-2</v>
      </c>
      <c r="L133" t="s">
        <v>112</v>
      </c>
      <c r="M133">
        <v>17</v>
      </c>
      <c r="N133">
        <f>17</f>
        <v>17</v>
      </c>
    </row>
    <row r="134" spans="1:14" x14ac:dyDescent="0.25">
      <c r="A134">
        <v>7</v>
      </c>
      <c r="B134">
        <f t="shared" si="25"/>
        <v>49</v>
      </c>
      <c r="C134">
        <v>4</v>
      </c>
      <c r="D134">
        <v>5</v>
      </c>
      <c r="E134">
        <v>114</v>
      </c>
      <c r="F134">
        <f t="shared" si="24"/>
        <v>109</v>
      </c>
      <c r="G134">
        <v>5</v>
      </c>
      <c r="H134">
        <f t="shared" si="26"/>
        <v>94</v>
      </c>
      <c r="I134">
        <f t="shared" si="27"/>
        <v>89</v>
      </c>
      <c r="J134">
        <v>1.1003255844116201E-2</v>
      </c>
    </row>
    <row r="135" spans="1:14" x14ac:dyDescent="0.25">
      <c r="A135">
        <v>8</v>
      </c>
      <c r="B135">
        <f t="shared" si="25"/>
        <v>64</v>
      </c>
      <c r="C135">
        <v>4</v>
      </c>
      <c r="D135">
        <v>5</v>
      </c>
      <c r="E135">
        <v>124</v>
      </c>
      <c r="F135">
        <f t="shared" si="24"/>
        <v>119</v>
      </c>
      <c r="G135">
        <v>5</v>
      </c>
      <c r="H135">
        <f t="shared" si="26"/>
        <v>124</v>
      </c>
      <c r="I135">
        <f t="shared" si="27"/>
        <v>119</v>
      </c>
      <c r="J135">
        <v>1.1000633239746E-2</v>
      </c>
    </row>
    <row r="136" spans="1:14" x14ac:dyDescent="0.25">
      <c r="A136">
        <v>9</v>
      </c>
      <c r="B136">
        <f t="shared" si="25"/>
        <v>81</v>
      </c>
      <c r="C136">
        <v>4</v>
      </c>
      <c r="D136">
        <v>5</v>
      </c>
      <c r="E136">
        <v>186</v>
      </c>
      <c r="F136">
        <f t="shared" si="24"/>
        <v>181</v>
      </c>
      <c r="G136">
        <v>5</v>
      </c>
      <c r="H136">
        <f t="shared" si="26"/>
        <v>158</v>
      </c>
      <c r="I136">
        <f t="shared" si="27"/>
        <v>153</v>
      </c>
      <c r="J136">
        <v>3.1006574630737301E-2</v>
      </c>
    </row>
    <row r="137" spans="1:14" x14ac:dyDescent="0.25">
      <c r="A137">
        <v>10</v>
      </c>
      <c r="B137">
        <f t="shared" si="25"/>
        <v>100</v>
      </c>
      <c r="C137">
        <v>4</v>
      </c>
      <c r="D137">
        <v>5</v>
      </c>
      <c r="E137">
        <v>196</v>
      </c>
      <c r="F137">
        <f t="shared" si="24"/>
        <v>191</v>
      </c>
      <c r="G137">
        <v>5</v>
      </c>
      <c r="H137">
        <f t="shared" si="26"/>
        <v>196</v>
      </c>
      <c r="I137">
        <f t="shared" si="27"/>
        <v>191</v>
      </c>
      <c r="J137">
        <v>1.9004821777343701E-2</v>
      </c>
    </row>
    <row r="138" spans="1:14" x14ac:dyDescent="0.25">
      <c r="A138">
        <v>11</v>
      </c>
      <c r="B138">
        <f t="shared" si="25"/>
        <v>121</v>
      </c>
      <c r="C138">
        <v>4</v>
      </c>
      <c r="D138">
        <v>5</v>
      </c>
      <c r="E138">
        <v>274</v>
      </c>
      <c r="F138">
        <f t="shared" si="24"/>
        <v>269</v>
      </c>
      <c r="G138">
        <v>5</v>
      </c>
      <c r="H138">
        <f t="shared" si="26"/>
        <v>238</v>
      </c>
      <c r="I138">
        <f t="shared" si="27"/>
        <v>233</v>
      </c>
      <c r="J138">
        <v>4.8010349273681599E-2</v>
      </c>
    </row>
    <row r="139" spans="1:14" x14ac:dyDescent="0.25">
      <c r="A139">
        <v>12</v>
      </c>
      <c r="B139">
        <f t="shared" si="25"/>
        <v>144</v>
      </c>
      <c r="C139">
        <v>4</v>
      </c>
      <c r="D139">
        <v>5</v>
      </c>
      <c r="E139">
        <v>284</v>
      </c>
      <c r="F139">
        <f t="shared" si="24"/>
        <v>279</v>
      </c>
      <c r="G139">
        <v>5</v>
      </c>
      <c r="H139">
        <f t="shared" si="26"/>
        <v>284</v>
      </c>
      <c r="I139">
        <f t="shared" si="27"/>
        <v>279</v>
      </c>
      <c r="J139">
        <v>4.4009923934936503E-2</v>
      </c>
    </row>
    <row r="140" spans="1:14" x14ac:dyDescent="0.25">
      <c r="A140">
        <v>13</v>
      </c>
      <c r="B140">
        <f t="shared" si="25"/>
        <v>169</v>
      </c>
      <c r="C140">
        <v>4</v>
      </c>
      <c r="D140">
        <v>5</v>
      </c>
      <c r="E140">
        <v>378</v>
      </c>
      <c r="F140">
        <f t="shared" si="24"/>
        <v>373</v>
      </c>
      <c r="G140">
        <v>5</v>
      </c>
      <c r="H140">
        <f t="shared" si="26"/>
        <v>334</v>
      </c>
      <c r="I140">
        <f t="shared" si="27"/>
        <v>329</v>
      </c>
      <c r="J140">
        <v>5.5011987686157199E-2</v>
      </c>
    </row>
    <row r="141" spans="1:14" x14ac:dyDescent="0.25">
      <c r="A141">
        <v>14</v>
      </c>
      <c r="B141">
        <f t="shared" si="25"/>
        <v>196</v>
      </c>
      <c r="C141">
        <v>4</v>
      </c>
      <c r="D141">
        <v>5</v>
      </c>
      <c r="E141">
        <v>388</v>
      </c>
      <c r="F141">
        <f t="shared" si="24"/>
        <v>383</v>
      </c>
      <c r="G141">
        <v>5</v>
      </c>
      <c r="H141">
        <f t="shared" si="26"/>
        <v>388</v>
      </c>
      <c r="I141">
        <f t="shared" si="27"/>
        <v>383</v>
      </c>
      <c r="J141">
        <v>6.3014268875122001E-2</v>
      </c>
    </row>
    <row r="142" spans="1:14" x14ac:dyDescent="0.25">
      <c r="A142">
        <v>15</v>
      </c>
      <c r="B142">
        <f t="shared" si="25"/>
        <v>225</v>
      </c>
      <c r="C142">
        <v>4</v>
      </c>
      <c r="D142">
        <v>5</v>
      </c>
      <c r="E142">
        <v>498</v>
      </c>
      <c r="F142">
        <f t="shared" si="24"/>
        <v>493</v>
      </c>
      <c r="G142">
        <v>5</v>
      </c>
      <c r="H142">
        <f t="shared" si="26"/>
        <v>446</v>
      </c>
      <c r="I142">
        <f t="shared" si="27"/>
        <v>441</v>
      </c>
      <c r="J142">
        <v>8.7020158767700195E-2</v>
      </c>
    </row>
    <row r="143" spans="1:14" x14ac:dyDescent="0.25">
      <c r="A143">
        <v>16</v>
      </c>
      <c r="B143">
        <f t="shared" si="25"/>
        <v>256</v>
      </c>
      <c r="C143">
        <v>4</v>
      </c>
      <c r="D143">
        <v>5</v>
      </c>
      <c r="E143">
        <v>508</v>
      </c>
      <c r="F143">
        <f t="shared" si="24"/>
        <v>503</v>
      </c>
      <c r="G143">
        <v>5</v>
      </c>
      <c r="H143">
        <f t="shared" si="26"/>
        <v>508</v>
      </c>
      <c r="I143">
        <f t="shared" si="27"/>
        <v>503</v>
      </c>
      <c r="J143">
        <v>9.0019702911376898E-2</v>
      </c>
    </row>
    <row r="144" spans="1:14" x14ac:dyDescent="0.25">
      <c r="A144">
        <v>17</v>
      </c>
      <c r="B144">
        <f t="shared" si="25"/>
        <v>289</v>
      </c>
      <c r="C144">
        <v>4</v>
      </c>
      <c r="D144">
        <v>5</v>
      </c>
      <c r="E144">
        <v>634</v>
      </c>
      <c r="F144">
        <f t="shared" si="24"/>
        <v>629</v>
      </c>
      <c r="G144">
        <v>5</v>
      </c>
      <c r="H144">
        <f t="shared" si="26"/>
        <v>574</v>
      </c>
      <c r="I144">
        <f t="shared" si="27"/>
        <v>569</v>
      </c>
      <c r="J144">
        <v>0.124027490615844</v>
      </c>
    </row>
    <row r="145" spans="1:17" x14ac:dyDescent="0.25">
      <c r="A145">
        <v>18</v>
      </c>
      <c r="B145">
        <f t="shared" si="25"/>
        <v>324</v>
      </c>
      <c r="C145">
        <v>4</v>
      </c>
      <c r="D145">
        <v>5</v>
      </c>
      <c r="E145">
        <v>644</v>
      </c>
      <c r="F145">
        <f t="shared" si="24"/>
        <v>639</v>
      </c>
      <c r="G145">
        <v>5</v>
      </c>
      <c r="H145">
        <f t="shared" si="26"/>
        <v>644</v>
      </c>
      <c r="I145">
        <f t="shared" si="27"/>
        <v>639</v>
      </c>
      <c r="J145">
        <v>0.12102723121643</v>
      </c>
    </row>
    <row r="146" spans="1:17" x14ac:dyDescent="0.25">
      <c r="A146">
        <v>19</v>
      </c>
      <c r="B146">
        <f t="shared" si="25"/>
        <v>361</v>
      </c>
      <c r="C146">
        <v>4</v>
      </c>
      <c r="D146">
        <v>5</v>
      </c>
      <c r="E146">
        <v>786</v>
      </c>
      <c r="F146">
        <f t="shared" si="24"/>
        <v>781</v>
      </c>
      <c r="G146">
        <v>5</v>
      </c>
      <c r="H146">
        <f t="shared" si="26"/>
        <v>718</v>
      </c>
      <c r="I146">
        <f t="shared" si="27"/>
        <v>713</v>
      </c>
      <c r="J146">
        <v>0.15503501892089799</v>
      </c>
    </row>
    <row r="147" spans="1:17" x14ac:dyDescent="0.25">
      <c r="A147">
        <v>20</v>
      </c>
      <c r="B147">
        <f t="shared" si="25"/>
        <v>400</v>
      </c>
      <c r="C147">
        <v>4</v>
      </c>
      <c r="D147">
        <v>5</v>
      </c>
      <c r="E147">
        <v>796</v>
      </c>
      <c r="F147">
        <f t="shared" si="24"/>
        <v>791</v>
      </c>
      <c r="G147">
        <v>5</v>
      </c>
      <c r="H147">
        <f t="shared" si="26"/>
        <v>796</v>
      </c>
      <c r="I147">
        <f t="shared" si="27"/>
        <v>791</v>
      </c>
      <c r="J147">
        <v>0.16403722763061501</v>
      </c>
    </row>
    <row r="148" spans="1:17" x14ac:dyDescent="0.25">
      <c r="C148" t="s">
        <v>75</v>
      </c>
      <c r="D148" t="s">
        <v>76</v>
      </c>
      <c r="E148" t="s">
        <v>69</v>
      </c>
      <c r="F148" t="e">
        <f t="shared" si="24"/>
        <v>#VALUE!</v>
      </c>
      <c r="J148" t="s">
        <v>70</v>
      </c>
      <c r="K148" t="s">
        <v>71</v>
      </c>
      <c r="L148" t="s">
        <v>72</v>
      </c>
      <c r="M148">
        <v>3</v>
      </c>
      <c r="N148" t="s">
        <v>73</v>
      </c>
      <c r="O148" t="s">
        <v>74</v>
      </c>
      <c r="P148" t="s">
        <v>69</v>
      </c>
      <c r="Q148">
        <v>1</v>
      </c>
    </row>
    <row r="149" spans="1:17" x14ac:dyDescent="0.25">
      <c r="A149" t="s">
        <v>91</v>
      </c>
      <c r="B149" t="s">
        <v>85</v>
      </c>
      <c r="C149" t="s">
        <v>92</v>
      </c>
      <c r="D149" t="s">
        <v>108</v>
      </c>
      <c r="E149" t="s">
        <v>111</v>
      </c>
      <c r="F149" t="s">
        <v>110</v>
      </c>
      <c r="G149" t="s">
        <v>107</v>
      </c>
      <c r="H149" t="s">
        <v>106</v>
      </c>
      <c r="I149" t="s">
        <v>109</v>
      </c>
      <c r="J149" t="s">
        <v>68</v>
      </c>
    </row>
    <row r="150" spans="1:17" x14ac:dyDescent="0.25">
      <c r="A150">
        <v>2</v>
      </c>
      <c r="B150">
        <f>A150*A150*A150</f>
        <v>8</v>
      </c>
      <c r="C150">
        <v>8</v>
      </c>
      <c r="D150">
        <v>12</v>
      </c>
      <c r="E150">
        <v>12</v>
      </c>
      <c r="F150">
        <f t="shared" si="24"/>
        <v>0</v>
      </c>
      <c r="G150">
        <f>A150*A150*(A150+A150-1)</f>
        <v>12</v>
      </c>
      <c r="H150">
        <f>B150+A150+A150*A150*(A150+A150-3)-2</f>
        <v>12</v>
      </c>
      <c r="I150">
        <f>H150-G150</f>
        <v>0</v>
      </c>
      <c r="J150">
        <v>7.0025920867919896E-3</v>
      </c>
    </row>
    <row r="151" spans="1:17" x14ac:dyDescent="0.25">
      <c r="A151">
        <v>3</v>
      </c>
      <c r="B151">
        <f t="shared" ref="B151:B168" si="28">A151*A151*A151</f>
        <v>27</v>
      </c>
      <c r="C151">
        <v>18</v>
      </c>
      <c r="D151">
        <v>45</v>
      </c>
      <c r="E151">
        <v>55</v>
      </c>
      <c r="F151">
        <f t="shared" si="24"/>
        <v>10</v>
      </c>
      <c r="G151">
        <f t="shared" ref="G151:G168" si="29">A151*A151*(A151+A151-1)</f>
        <v>45</v>
      </c>
      <c r="H151">
        <f t="shared" ref="H151:H168" si="30">B151+A151+A151*A151*(A151+A151-3)-2</f>
        <v>55</v>
      </c>
      <c r="I151">
        <f t="shared" ref="I151:I168" si="31">H151-G151</f>
        <v>10</v>
      </c>
      <c r="J151">
        <v>1.2002229690551701E-2</v>
      </c>
    </row>
    <row r="152" spans="1:17" x14ac:dyDescent="0.25">
      <c r="A152">
        <v>4</v>
      </c>
      <c r="B152">
        <f t="shared" si="28"/>
        <v>64</v>
      </c>
      <c r="C152">
        <v>32</v>
      </c>
      <c r="D152">
        <v>112</v>
      </c>
      <c r="E152">
        <v>146</v>
      </c>
      <c r="F152">
        <f t="shared" si="24"/>
        <v>34</v>
      </c>
      <c r="G152">
        <f t="shared" si="29"/>
        <v>112</v>
      </c>
      <c r="H152">
        <f t="shared" si="30"/>
        <v>146</v>
      </c>
      <c r="I152">
        <f t="shared" si="31"/>
        <v>34</v>
      </c>
      <c r="J152">
        <v>4.2009115219116197E-2</v>
      </c>
    </row>
    <row r="153" spans="1:17" x14ac:dyDescent="0.25">
      <c r="A153">
        <v>5</v>
      </c>
      <c r="B153">
        <f t="shared" si="28"/>
        <v>125</v>
      </c>
      <c r="C153">
        <v>50</v>
      </c>
      <c r="D153">
        <v>225</v>
      </c>
      <c r="E153">
        <v>303</v>
      </c>
      <c r="F153">
        <f t="shared" si="24"/>
        <v>78</v>
      </c>
      <c r="G153">
        <f t="shared" si="29"/>
        <v>225</v>
      </c>
      <c r="H153">
        <f t="shared" si="30"/>
        <v>303</v>
      </c>
      <c r="I153">
        <f t="shared" si="31"/>
        <v>78</v>
      </c>
      <c r="J153">
        <v>9.7021102905273396E-2</v>
      </c>
    </row>
    <row r="154" spans="1:17" x14ac:dyDescent="0.25">
      <c r="A154">
        <v>6</v>
      </c>
      <c r="B154">
        <f t="shared" si="28"/>
        <v>216</v>
      </c>
      <c r="C154">
        <v>72</v>
      </c>
      <c r="D154">
        <v>396</v>
      </c>
      <c r="E154">
        <v>544</v>
      </c>
      <c r="F154">
        <f t="shared" si="24"/>
        <v>148</v>
      </c>
      <c r="G154">
        <f t="shared" si="29"/>
        <v>396</v>
      </c>
      <c r="H154">
        <f t="shared" si="30"/>
        <v>544</v>
      </c>
      <c r="I154">
        <f t="shared" si="31"/>
        <v>148</v>
      </c>
      <c r="J154">
        <v>0.21004796028137199</v>
      </c>
    </row>
    <row r="155" spans="1:17" x14ac:dyDescent="0.25">
      <c r="A155">
        <v>7</v>
      </c>
      <c r="B155">
        <f t="shared" si="28"/>
        <v>343</v>
      </c>
      <c r="C155">
        <v>98</v>
      </c>
      <c r="D155">
        <v>637</v>
      </c>
      <c r="E155">
        <v>887</v>
      </c>
      <c r="F155">
        <f t="shared" si="24"/>
        <v>250</v>
      </c>
      <c r="G155">
        <f t="shared" si="29"/>
        <v>637</v>
      </c>
      <c r="H155">
        <f t="shared" si="30"/>
        <v>887</v>
      </c>
      <c r="I155">
        <f t="shared" si="31"/>
        <v>250</v>
      </c>
      <c r="J155">
        <v>0.404090166091918</v>
      </c>
    </row>
    <row r="156" spans="1:17" x14ac:dyDescent="0.25">
      <c r="A156">
        <v>8</v>
      </c>
      <c r="B156">
        <f t="shared" si="28"/>
        <v>512</v>
      </c>
      <c r="C156">
        <v>128</v>
      </c>
      <c r="D156">
        <v>960</v>
      </c>
      <c r="E156">
        <v>1350</v>
      </c>
      <c r="F156">
        <f t="shared" si="24"/>
        <v>390</v>
      </c>
      <c r="G156">
        <f t="shared" si="29"/>
        <v>960</v>
      </c>
      <c r="H156">
        <f t="shared" si="30"/>
        <v>1350</v>
      </c>
      <c r="I156">
        <f t="shared" si="31"/>
        <v>390</v>
      </c>
      <c r="J156">
        <v>0.81218266487121504</v>
      </c>
    </row>
    <row r="157" spans="1:17" x14ac:dyDescent="0.25">
      <c r="A157">
        <v>9</v>
      </c>
      <c r="B157">
        <f t="shared" si="28"/>
        <v>729</v>
      </c>
      <c r="C157">
        <v>162</v>
      </c>
      <c r="D157">
        <v>1377</v>
      </c>
      <c r="E157">
        <v>1951</v>
      </c>
      <c r="F157">
        <f t="shared" si="24"/>
        <v>574</v>
      </c>
      <c r="G157">
        <f t="shared" si="29"/>
        <v>1377</v>
      </c>
      <c r="H157">
        <f t="shared" si="30"/>
        <v>1951</v>
      </c>
      <c r="I157">
        <f t="shared" si="31"/>
        <v>574</v>
      </c>
      <c r="J157">
        <v>1.46732997894287</v>
      </c>
    </row>
    <row r="158" spans="1:17" x14ac:dyDescent="0.25">
      <c r="A158">
        <v>10</v>
      </c>
      <c r="B158">
        <f t="shared" si="28"/>
        <v>1000</v>
      </c>
      <c r="C158">
        <v>200</v>
      </c>
      <c r="D158">
        <v>1900</v>
      </c>
      <c r="E158">
        <v>2708</v>
      </c>
      <c r="F158">
        <f t="shared" si="24"/>
        <v>808</v>
      </c>
      <c r="G158">
        <f t="shared" si="29"/>
        <v>1900</v>
      </c>
      <c r="H158">
        <f t="shared" si="30"/>
        <v>2708</v>
      </c>
      <c r="I158">
        <f t="shared" si="31"/>
        <v>808</v>
      </c>
      <c r="J158">
        <v>2.7436163425445499</v>
      </c>
    </row>
    <row r="159" spans="1:17" x14ac:dyDescent="0.25">
      <c r="A159">
        <v>11</v>
      </c>
      <c r="B159">
        <f t="shared" si="28"/>
        <v>1331</v>
      </c>
      <c r="C159">
        <v>242</v>
      </c>
      <c r="D159">
        <v>2541</v>
      </c>
      <c r="E159">
        <v>3639</v>
      </c>
      <c r="F159">
        <f t="shared" si="24"/>
        <v>1098</v>
      </c>
      <c r="G159">
        <f t="shared" si="29"/>
        <v>2541</v>
      </c>
      <c r="H159">
        <f t="shared" si="30"/>
        <v>3639</v>
      </c>
      <c r="I159">
        <f t="shared" si="31"/>
        <v>1098</v>
      </c>
      <c r="J159">
        <v>4.7360634803771902</v>
      </c>
    </row>
    <row r="160" spans="1:17" x14ac:dyDescent="0.25">
      <c r="A160">
        <v>12</v>
      </c>
      <c r="B160">
        <f t="shared" si="28"/>
        <v>1728</v>
      </c>
      <c r="C160">
        <v>288</v>
      </c>
      <c r="D160">
        <v>3312</v>
      </c>
      <c r="E160">
        <v>4762</v>
      </c>
      <c r="F160">
        <f t="shared" si="24"/>
        <v>1450</v>
      </c>
      <c r="G160">
        <f t="shared" si="29"/>
        <v>3312</v>
      </c>
      <c r="H160">
        <f t="shared" si="30"/>
        <v>4762</v>
      </c>
      <c r="I160">
        <f t="shared" si="31"/>
        <v>1450</v>
      </c>
      <c r="J160">
        <v>8.1148223876953107</v>
      </c>
    </row>
    <row r="161" spans="1:17" x14ac:dyDescent="0.25">
      <c r="A161">
        <v>13</v>
      </c>
      <c r="B161">
        <f t="shared" si="28"/>
        <v>2197</v>
      </c>
      <c r="C161">
        <v>338</v>
      </c>
      <c r="D161">
        <v>4225</v>
      </c>
      <c r="E161">
        <v>6095</v>
      </c>
      <c r="F161">
        <f t="shared" si="24"/>
        <v>1870</v>
      </c>
      <c r="G161">
        <f t="shared" si="29"/>
        <v>4225</v>
      </c>
      <c r="H161">
        <f t="shared" si="30"/>
        <v>6095</v>
      </c>
      <c r="I161">
        <f t="shared" si="31"/>
        <v>1870</v>
      </c>
      <c r="J161">
        <v>13.583051204681301</v>
      </c>
    </row>
    <row r="162" spans="1:17" x14ac:dyDescent="0.25">
      <c r="A162">
        <v>14</v>
      </c>
      <c r="B162">
        <f t="shared" si="28"/>
        <v>2744</v>
      </c>
      <c r="C162">
        <v>392</v>
      </c>
      <c r="D162">
        <v>5292</v>
      </c>
      <c r="E162">
        <v>7656</v>
      </c>
      <c r="F162">
        <f t="shared" si="24"/>
        <v>2364</v>
      </c>
      <c r="G162">
        <f t="shared" si="29"/>
        <v>5292</v>
      </c>
      <c r="H162">
        <f t="shared" si="30"/>
        <v>7656</v>
      </c>
      <c r="I162">
        <f t="shared" si="31"/>
        <v>2364</v>
      </c>
      <c r="J162">
        <v>21.980936765670702</v>
      </c>
    </row>
    <row r="163" spans="1:17" x14ac:dyDescent="0.25">
      <c r="A163">
        <v>15</v>
      </c>
      <c r="B163">
        <f t="shared" si="28"/>
        <v>3375</v>
      </c>
      <c r="C163">
        <v>450</v>
      </c>
      <c r="D163">
        <v>6525</v>
      </c>
      <c r="E163">
        <v>9463</v>
      </c>
      <c r="F163">
        <f t="shared" si="24"/>
        <v>2938</v>
      </c>
      <c r="G163">
        <f t="shared" si="29"/>
        <v>6525</v>
      </c>
      <c r="H163">
        <f t="shared" si="30"/>
        <v>9463</v>
      </c>
      <c r="I163">
        <f t="shared" si="31"/>
        <v>2938</v>
      </c>
      <c r="J163">
        <v>34.647788047790499</v>
      </c>
    </row>
    <row r="164" spans="1:17" x14ac:dyDescent="0.25">
      <c r="A164">
        <v>16</v>
      </c>
      <c r="B164">
        <f t="shared" si="28"/>
        <v>4096</v>
      </c>
      <c r="C164">
        <v>512</v>
      </c>
      <c r="D164">
        <v>7936</v>
      </c>
      <c r="E164">
        <v>11534</v>
      </c>
      <c r="F164">
        <f t="shared" si="24"/>
        <v>3598</v>
      </c>
      <c r="G164">
        <f t="shared" si="29"/>
        <v>7936</v>
      </c>
      <c r="H164">
        <f t="shared" si="30"/>
        <v>11534</v>
      </c>
      <c r="I164">
        <f t="shared" si="31"/>
        <v>3598</v>
      </c>
      <c r="J164">
        <v>52.918886423110898</v>
      </c>
    </row>
    <row r="165" spans="1:17" x14ac:dyDescent="0.25">
      <c r="A165">
        <v>17</v>
      </c>
      <c r="B165">
        <f t="shared" si="28"/>
        <v>4913</v>
      </c>
      <c r="C165">
        <v>578</v>
      </c>
      <c r="D165">
        <v>9537</v>
      </c>
      <c r="E165">
        <v>13887</v>
      </c>
      <c r="F165">
        <f t="shared" si="24"/>
        <v>4350</v>
      </c>
      <c r="G165">
        <f t="shared" si="29"/>
        <v>9537</v>
      </c>
      <c r="H165">
        <f t="shared" si="30"/>
        <v>13887</v>
      </c>
      <c r="I165">
        <f t="shared" si="31"/>
        <v>4350</v>
      </c>
      <c r="J165">
        <v>79.008744955062795</v>
      </c>
    </row>
    <row r="166" spans="1:17" x14ac:dyDescent="0.25">
      <c r="A166">
        <v>18</v>
      </c>
      <c r="B166">
        <f t="shared" si="28"/>
        <v>5832</v>
      </c>
      <c r="C166">
        <v>648</v>
      </c>
      <c r="D166">
        <v>11340</v>
      </c>
      <c r="E166">
        <v>16540</v>
      </c>
      <c r="F166">
        <f t="shared" si="24"/>
        <v>5200</v>
      </c>
      <c r="G166">
        <f t="shared" si="29"/>
        <v>11340</v>
      </c>
      <c r="H166">
        <f t="shared" si="30"/>
        <v>16540</v>
      </c>
      <c r="I166">
        <f t="shared" si="31"/>
        <v>5200</v>
      </c>
      <c r="J166">
        <v>116.098075151443</v>
      </c>
    </row>
    <row r="167" spans="1:17" x14ac:dyDescent="0.25">
      <c r="A167">
        <v>19</v>
      </c>
      <c r="B167">
        <f t="shared" si="28"/>
        <v>6859</v>
      </c>
      <c r="C167">
        <v>722</v>
      </c>
      <c r="D167">
        <v>13357</v>
      </c>
      <c r="E167">
        <v>19511</v>
      </c>
      <c r="F167">
        <f t="shared" si="24"/>
        <v>6154</v>
      </c>
      <c r="G167">
        <f t="shared" si="29"/>
        <v>13357</v>
      </c>
      <c r="H167">
        <f t="shared" si="30"/>
        <v>19511</v>
      </c>
      <c r="I167">
        <f t="shared" si="31"/>
        <v>6154</v>
      </c>
      <c r="J167">
        <v>166.66838645934999</v>
      </c>
    </row>
    <row r="168" spans="1:17" x14ac:dyDescent="0.25">
      <c r="A168">
        <v>20</v>
      </c>
      <c r="B168">
        <f t="shared" si="28"/>
        <v>8000</v>
      </c>
      <c r="C168">
        <v>800</v>
      </c>
      <c r="D168">
        <v>15600</v>
      </c>
      <c r="E168">
        <v>22818</v>
      </c>
      <c r="F168">
        <f t="shared" si="24"/>
        <v>7218</v>
      </c>
      <c r="G168">
        <f t="shared" si="29"/>
        <v>15600</v>
      </c>
      <c r="H168">
        <f t="shared" si="30"/>
        <v>22818</v>
      </c>
      <c r="I168">
        <f t="shared" si="31"/>
        <v>7218</v>
      </c>
      <c r="J168">
        <v>235.53940010070801</v>
      </c>
    </row>
    <row r="169" spans="1:17" x14ac:dyDescent="0.25">
      <c r="C169" t="s">
        <v>75</v>
      </c>
      <c r="D169" t="s">
        <v>76</v>
      </c>
      <c r="E169" t="s">
        <v>69</v>
      </c>
      <c r="F169" t="e">
        <f t="shared" si="24"/>
        <v>#VALUE!</v>
      </c>
      <c r="J169" t="s">
        <v>70</v>
      </c>
      <c r="K169" t="s">
        <v>71</v>
      </c>
      <c r="L169" t="s">
        <v>72</v>
      </c>
      <c r="M169">
        <v>3</v>
      </c>
      <c r="N169" t="s">
        <v>73</v>
      </c>
      <c r="O169" t="s">
        <v>74</v>
      </c>
      <c r="P169" t="s">
        <v>69</v>
      </c>
      <c r="Q169">
        <v>2</v>
      </c>
    </row>
    <row r="170" spans="1:17" x14ac:dyDescent="0.25">
      <c r="A170" t="s">
        <v>91</v>
      </c>
      <c r="B170" t="s">
        <v>85</v>
      </c>
      <c r="C170" t="s">
        <v>92</v>
      </c>
      <c r="D170" t="s">
        <v>108</v>
      </c>
      <c r="E170" t="s">
        <v>111</v>
      </c>
      <c r="F170" t="s">
        <v>110</v>
      </c>
      <c r="G170" t="s">
        <v>107</v>
      </c>
      <c r="H170" t="s">
        <v>106</v>
      </c>
      <c r="I170" t="s">
        <v>109</v>
      </c>
      <c r="J170" t="s">
        <v>68</v>
      </c>
    </row>
    <row r="171" spans="1:17" x14ac:dyDescent="0.25">
      <c r="A171">
        <v>2</v>
      </c>
      <c r="B171">
        <f>A171*A171*A171</f>
        <v>8</v>
      </c>
      <c r="C171">
        <v>8</v>
      </c>
      <c r="D171">
        <v>13</v>
      </c>
      <c r="E171">
        <v>13</v>
      </c>
      <c r="F171">
        <f t="shared" si="24"/>
        <v>0</v>
      </c>
      <c r="G171">
        <f>2*A171*(A171+1)+1</f>
        <v>13</v>
      </c>
      <c r="H171">
        <f>B171+A171*A171+2*A171*(A171-1) -4</f>
        <v>12</v>
      </c>
      <c r="I171">
        <f>H171-G171</f>
        <v>-1</v>
      </c>
      <c r="J171">
        <v>6.0009956359863203E-3</v>
      </c>
    </row>
    <row r="172" spans="1:17" x14ac:dyDescent="0.25">
      <c r="A172">
        <v>3</v>
      </c>
      <c r="B172">
        <f t="shared" ref="B172:B189" si="32">A172*A172*A172</f>
        <v>27</v>
      </c>
      <c r="C172">
        <v>12</v>
      </c>
      <c r="D172">
        <v>25</v>
      </c>
      <c r="E172">
        <v>64</v>
      </c>
      <c r="F172">
        <f t="shared" si="24"/>
        <v>39</v>
      </c>
      <c r="G172">
        <f t="shared" ref="G172:G189" si="33">2*A172*(A172+1)+1</f>
        <v>25</v>
      </c>
      <c r="H172">
        <f t="shared" ref="H172:H189" si="34">B172+A172*A172+2*A172*(A172-1) -4</f>
        <v>44</v>
      </c>
      <c r="I172">
        <f t="shared" ref="I172:I189" si="35">H172-G172</f>
        <v>19</v>
      </c>
      <c r="J172">
        <v>1.20036602020263E-2</v>
      </c>
    </row>
    <row r="173" spans="1:17" x14ac:dyDescent="0.25">
      <c r="A173">
        <v>4</v>
      </c>
      <c r="B173">
        <f t="shared" si="32"/>
        <v>64</v>
      </c>
      <c r="C173">
        <v>16</v>
      </c>
      <c r="D173">
        <v>41</v>
      </c>
      <c r="E173">
        <v>100</v>
      </c>
      <c r="F173">
        <f t="shared" si="24"/>
        <v>59</v>
      </c>
      <c r="G173">
        <f t="shared" si="33"/>
        <v>41</v>
      </c>
      <c r="H173">
        <f t="shared" si="34"/>
        <v>100</v>
      </c>
      <c r="I173">
        <f t="shared" si="35"/>
        <v>59</v>
      </c>
      <c r="J173">
        <v>3.00066471099853E-2</v>
      </c>
    </row>
    <row r="174" spans="1:17" x14ac:dyDescent="0.25">
      <c r="A174">
        <v>5</v>
      </c>
      <c r="B174">
        <f t="shared" si="32"/>
        <v>125</v>
      </c>
      <c r="C174">
        <v>20</v>
      </c>
      <c r="D174">
        <v>61</v>
      </c>
      <c r="E174">
        <v>228</v>
      </c>
      <c r="F174">
        <f t="shared" si="24"/>
        <v>167</v>
      </c>
      <c r="G174">
        <f t="shared" si="33"/>
        <v>61</v>
      </c>
      <c r="H174">
        <f t="shared" si="34"/>
        <v>186</v>
      </c>
      <c r="I174">
        <f t="shared" si="35"/>
        <v>125</v>
      </c>
      <c r="J174">
        <v>4.9010753631591797E-2</v>
      </c>
    </row>
    <row r="175" spans="1:17" x14ac:dyDescent="0.25">
      <c r="A175">
        <v>6</v>
      </c>
      <c r="B175">
        <f t="shared" si="32"/>
        <v>216</v>
      </c>
      <c r="C175">
        <v>24</v>
      </c>
      <c r="D175">
        <v>85</v>
      </c>
      <c r="E175">
        <v>308</v>
      </c>
      <c r="F175">
        <f t="shared" si="24"/>
        <v>223</v>
      </c>
      <c r="G175">
        <f t="shared" si="33"/>
        <v>85</v>
      </c>
      <c r="H175">
        <f t="shared" si="34"/>
        <v>308</v>
      </c>
      <c r="I175">
        <f t="shared" si="35"/>
        <v>223</v>
      </c>
      <c r="J175">
        <v>6.5013885498046806E-2</v>
      </c>
    </row>
    <row r="176" spans="1:17" x14ac:dyDescent="0.25">
      <c r="A176">
        <v>7</v>
      </c>
      <c r="B176">
        <f t="shared" si="32"/>
        <v>343</v>
      </c>
      <c r="C176">
        <v>28</v>
      </c>
      <c r="D176">
        <v>113</v>
      </c>
      <c r="E176">
        <v>544</v>
      </c>
      <c r="F176">
        <f t="shared" si="24"/>
        <v>431</v>
      </c>
      <c r="G176">
        <f t="shared" si="33"/>
        <v>113</v>
      </c>
      <c r="H176">
        <f t="shared" si="34"/>
        <v>472</v>
      </c>
      <c r="I176">
        <f t="shared" si="35"/>
        <v>359</v>
      </c>
      <c r="J176">
        <v>0.13503026962280201</v>
      </c>
    </row>
    <row r="177" spans="1:10" x14ac:dyDescent="0.25">
      <c r="A177">
        <v>8</v>
      </c>
      <c r="B177">
        <f t="shared" si="32"/>
        <v>512</v>
      </c>
      <c r="C177">
        <v>32</v>
      </c>
      <c r="D177">
        <v>145</v>
      </c>
      <c r="E177">
        <v>684</v>
      </c>
      <c r="F177">
        <f t="shared" si="24"/>
        <v>539</v>
      </c>
      <c r="G177">
        <f t="shared" si="33"/>
        <v>145</v>
      </c>
      <c r="H177">
        <f t="shared" si="34"/>
        <v>684</v>
      </c>
      <c r="I177">
        <f t="shared" si="35"/>
        <v>539</v>
      </c>
      <c r="J177">
        <v>0.20504641532897899</v>
      </c>
    </row>
    <row r="178" spans="1:10" x14ac:dyDescent="0.25">
      <c r="A178">
        <v>9</v>
      </c>
      <c r="B178">
        <f t="shared" si="32"/>
        <v>729</v>
      </c>
      <c r="C178">
        <v>36</v>
      </c>
      <c r="D178">
        <v>181</v>
      </c>
      <c r="E178">
        <v>1060</v>
      </c>
      <c r="F178">
        <f t="shared" si="24"/>
        <v>879</v>
      </c>
      <c r="G178">
        <f t="shared" si="33"/>
        <v>181</v>
      </c>
      <c r="H178">
        <f t="shared" si="34"/>
        <v>950</v>
      </c>
      <c r="I178">
        <f t="shared" si="35"/>
        <v>769</v>
      </c>
      <c r="J178">
        <v>0.36108136177062899</v>
      </c>
    </row>
    <row r="179" spans="1:10" x14ac:dyDescent="0.25">
      <c r="A179">
        <v>10</v>
      </c>
      <c r="B179">
        <f t="shared" si="32"/>
        <v>1000</v>
      </c>
      <c r="C179">
        <v>40</v>
      </c>
      <c r="D179">
        <v>221</v>
      </c>
      <c r="E179">
        <v>1276</v>
      </c>
      <c r="F179">
        <f t="shared" si="24"/>
        <v>1055</v>
      </c>
      <c r="G179">
        <f t="shared" si="33"/>
        <v>221</v>
      </c>
      <c r="H179">
        <f t="shared" si="34"/>
        <v>1276</v>
      </c>
      <c r="I179">
        <f t="shared" si="35"/>
        <v>1055</v>
      </c>
      <c r="J179">
        <v>0.54712343215942305</v>
      </c>
    </row>
    <row r="180" spans="1:10" x14ac:dyDescent="0.25">
      <c r="A180">
        <v>11</v>
      </c>
      <c r="B180">
        <f t="shared" si="32"/>
        <v>1331</v>
      </c>
      <c r="C180">
        <v>44</v>
      </c>
      <c r="D180">
        <v>265</v>
      </c>
      <c r="E180">
        <v>1824</v>
      </c>
      <c r="F180">
        <f t="shared" si="24"/>
        <v>1559</v>
      </c>
      <c r="G180">
        <f t="shared" si="33"/>
        <v>265</v>
      </c>
      <c r="H180">
        <f t="shared" si="34"/>
        <v>1668</v>
      </c>
      <c r="I180">
        <f t="shared" si="35"/>
        <v>1403</v>
      </c>
      <c r="J180">
        <v>0.95021390914916903</v>
      </c>
    </row>
    <row r="181" spans="1:10" x14ac:dyDescent="0.25">
      <c r="A181">
        <v>12</v>
      </c>
      <c r="B181">
        <f t="shared" si="32"/>
        <v>1728</v>
      </c>
      <c r="C181">
        <v>48</v>
      </c>
      <c r="D181">
        <v>313</v>
      </c>
      <c r="E181">
        <v>2132</v>
      </c>
      <c r="F181">
        <f t="shared" si="24"/>
        <v>1819</v>
      </c>
      <c r="G181">
        <f t="shared" si="33"/>
        <v>313</v>
      </c>
      <c r="H181">
        <f t="shared" si="34"/>
        <v>2132</v>
      </c>
      <c r="I181">
        <f t="shared" si="35"/>
        <v>1819</v>
      </c>
      <c r="J181">
        <v>1.3933119773864699</v>
      </c>
    </row>
    <row r="182" spans="1:10" x14ac:dyDescent="0.25">
      <c r="A182">
        <v>13</v>
      </c>
      <c r="B182">
        <f t="shared" si="32"/>
        <v>2197</v>
      </c>
      <c r="C182">
        <v>52</v>
      </c>
      <c r="D182">
        <v>365</v>
      </c>
      <c r="E182">
        <v>2884</v>
      </c>
      <c r="F182">
        <f t="shared" si="24"/>
        <v>2519</v>
      </c>
      <c r="G182">
        <f t="shared" si="33"/>
        <v>365</v>
      </c>
      <c r="H182">
        <f t="shared" si="34"/>
        <v>2674</v>
      </c>
      <c r="I182">
        <f t="shared" si="35"/>
        <v>2309</v>
      </c>
      <c r="J182">
        <v>2.17348861694335</v>
      </c>
    </row>
    <row r="183" spans="1:10" x14ac:dyDescent="0.25">
      <c r="A183">
        <v>14</v>
      </c>
      <c r="B183">
        <f t="shared" si="32"/>
        <v>2744</v>
      </c>
      <c r="C183">
        <v>56</v>
      </c>
      <c r="D183">
        <v>421</v>
      </c>
      <c r="E183">
        <v>3300</v>
      </c>
      <c r="F183">
        <f t="shared" si="24"/>
        <v>2879</v>
      </c>
      <c r="G183">
        <f t="shared" si="33"/>
        <v>421</v>
      </c>
      <c r="H183">
        <f t="shared" si="34"/>
        <v>3300</v>
      </c>
      <c r="I183">
        <f t="shared" si="35"/>
        <v>2879</v>
      </c>
      <c r="J183">
        <v>3.09069371223449</v>
      </c>
    </row>
    <row r="184" spans="1:10" x14ac:dyDescent="0.25">
      <c r="A184">
        <v>15</v>
      </c>
      <c r="B184">
        <f t="shared" si="32"/>
        <v>3375</v>
      </c>
      <c r="C184">
        <v>60</v>
      </c>
      <c r="D184">
        <v>481</v>
      </c>
      <c r="E184">
        <v>4288</v>
      </c>
      <c r="F184">
        <f t="shared" si="24"/>
        <v>3807</v>
      </c>
      <c r="G184">
        <f t="shared" si="33"/>
        <v>481</v>
      </c>
      <c r="H184">
        <f t="shared" si="34"/>
        <v>4016</v>
      </c>
      <c r="I184">
        <f t="shared" si="35"/>
        <v>3535</v>
      </c>
      <c r="J184">
        <v>4.6800508499145499</v>
      </c>
    </row>
    <row r="185" spans="1:10" x14ac:dyDescent="0.25">
      <c r="A185">
        <v>16</v>
      </c>
      <c r="B185">
        <f t="shared" si="32"/>
        <v>4096</v>
      </c>
      <c r="C185">
        <v>64</v>
      </c>
      <c r="D185">
        <v>545</v>
      </c>
      <c r="E185">
        <v>4828</v>
      </c>
      <c r="F185">
        <f t="shared" si="24"/>
        <v>4283</v>
      </c>
      <c r="G185">
        <f t="shared" si="33"/>
        <v>545</v>
      </c>
      <c r="H185">
        <f t="shared" si="34"/>
        <v>4828</v>
      </c>
      <c r="I185">
        <f t="shared" si="35"/>
        <v>4283</v>
      </c>
      <c r="J185">
        <v>6.3474256992339999</v>
      </c>
    </row>
    <row r="186" spans="1:10" x14ac:dyDescent="0.25">
      <c r="A186">
        <v>17</v>
      </c>
      <c r="B186">
        <f t="shared" si="32"/>
        <v>4913</v>
      </c>
      <c r="C186">
        <v>68</v>
      </c>
      <c r="D186">
        <v>613</v>
      </c>
      <c r="E186">
        <v>6084</v>
      </c>
      <c r="F186">
        <f t="shared" si="24"/>
        <v>5471</v>
      </c>
      <c r="G186">
        <f t="shared" si="33"/>
        <v>613</v>
      </c>
      <c r="H186">
        <f t="shared" si="34"/>
        <v>5742</v>
      </c>
      <c r="I186">
        <f t="shared" si="35"/>
        <v>5129</v>
      </c>
      <c r="J186">
        <v>9.3851084709167392</v>
      </c>
    </row>
    <row r="187" spans="1:10" x14ac:dyDescent="0.25">
      <c r="A187">
        <v>18</v>
      </c>
      <c r="B187">
        <f t="shared" si="32"/>
        <v>5832</v>
      </c>
      <c r="C187">
        <v>72</v>
      </c>
      <c r="D187">
        <v>685</v>
      </c>
      <c r="E187">
        <v>6764</v>
      </c>
      <c r="F187">
        <f t="shared" si="24"/>
        <v>6079</v>
      </c>
      <c r="G187">
        <f t="shared" si="33"/>
        <v>685</v>
      </c>
      <c r="H187">
        <f t="shared" si="34"/>
        <v>6764</v>
      </c>
      <c r="I187">
        <f t="shared" si="35"/>
        <v>6079</v>
      </c>
      <c r="J187">
        <v>12.2777571678161</v>
      </c>
    </row>
    <row r="188" spans="1:10" x14ac:dyDescent="0.25">
      <c r="A188">
        <v>19</v>
      </c>
      <c r="B188">
        <f t="shared" si="32"/>
        <v>6859</v>
      </c>
      <c r="C188">
        <v>76</v>
      </c>
      <c r="D188">
        <v>761</v>
      </c>
      <c r="E188">
        <v>8320</v>
      </c>
      <c r="F188">
        <f t="shared" si="24"/>
        <v>7559</v>
      </c>
      <c r="G188">
        <f t="shared" si="33"/>
        <v>761</v>
      </c>
      <c r="H188">
        <f t="shared" si="34"/>
        <v>7900</v>
      </c>
      <c r="I188">
        <f t="shared" si="35"/>
        <v>7139</v>
      </c>
      <c r="J188">
        <v>17.550942182540801</v>
      </c>
    </row>
    <row r="189" spans="1:10" x14ac:dyDescent="0.25">
      <c r="A189">
        <v>20</v>
      </c>
      <c r="B189">
        <f t="shared" si="32"/>
        <v>8000</v>
      </c>
      <c r="C189">
        <v>80</v>
      </c>
      <c r="D189">
        <v>841</v>
      </c>
      <c r="E189">
        <v>9156</v>
      </c>
      <c r="F189">
        <f t="shared" si="24"/>
        <v>8315</v>
      </c>
      <c r="G189">
        <f t="shared" si="33"/>
        <v>841</v>
      </c>
      <c r="H189">
        <f t="shared" si="34"/>
        <v>9156</v>
      </c>
      <c r="I189">
        <f t="shared" si="35"/>
        <v>8315</v>
      </c>
      <c r="J189">
        <v>22.3613619804382</v>
      </c>
    </row>
    <row r="190" spans="1:10" x14ac:dyDescent="0.25">
      <c r="C190" t="s">
        <v>105</v>
      </c>
      <c r="F190">
        <f t="shared" si="24"/>
        <v>0</v>
      </c>
    </row>
    <row r="191" spans="1:10" x14ac:dyDescent="0.25">
      <c r="A191" t="s">
        <v>91</v>
      </c>
      <c r="B191" t="s">
        <v>85</v>
      </c>
      <c r="C191" t="s">
        <v>92</v>
      </c>
      <c r="D191" t="s">
        <v>108</v>
      </c>
      <c r="E191" t="s">
        <v>111</v>
      </c>
      <c r="F191" t="s">
        <v>110</v>
      </c>
      <c r="G191" t="s">
        <v>107</v>
      </c>
      <c r="H191" t="s">
        <v>106</v>
      </c>
      <c r="I191" t="s">
        <v>109</v>
      </c>
      <c r="J191" t="s">
        <v>68</v>
      </c>
    </row>
    <row r="192" spans="1:10" x14ac:dyDescent="0.25">
      <c r="A192">
        <v>2</v>
      </c>
      <c r="B192">
        <f>A192*A192*A192</f>
        <v>8</v>
      </c>
      <c r="C192">
        <v>8</v>
      </c>
      <c r="D192">
        <v>17</v>
      </c>
      <c r="E192">
        <v>17</v>
      </c>
      <c r="F192">
        <f t="shared" ref="F192:F231" si="36">E192-D192</f>
        <v>0</v>
      </c>
      <c r="G192">
        <f>17</f>
        <v>17</v>
      </c>
      <c r="H192">
        <f>2*B192</f>
        <v>16</v>
      </c>
      <c r="I192">
        <f>H192-G192</f>
        <v>-1</v>
      </c>
      <c r="J192">
        <v>6.0009956359863203E-3</v>
      </c>
    </row>
    <row r="193" spans="1:10" x14ac:dyDescent="0.25">
      <c r="A193">
        <v>3</v>
      </c>
      <c r="B193">
        <f t="shared" ref="B193:B210" si="37">A193*A193*A193</f>
        <v>27</v>
      </c>
      <c r="C193">
        <v>8</v>
      </c>
      <c r="D193">
        <v>17</v>
      </c>
      <c r="E193">
        <v>80</v>
      </c>
      <c r="F193">
        <f t="shared" si="36"/>
        <v>63</v>
      </c>
      <c r="G193">
        <f>17</f>
        <v>17</v>
      </c>
      <c r="H193">
        <f t="shared" ref="H193:H210" si="38">2*B193</f>
        <v>54</v>
      </c>
      <c r="I193">
        <f t="shared" ref="I193:I210" si="39">H193-G193</f>
        <v>37</v>
      </c>
      <c r="J193">
        <v>9.002685546875E-3</v>
      </c>
    </row>
    <row r="194" spans="1:10" x14ac:dyDescent="0.25">
      <c r="A194">
        <v>4</v>
      </c>
      <c r="B194">
        <f t="shared" si="37"/>
        <v>64</v>
      </c>
      <c r="C194">
        <v>8</v>
      </c>
      <c r="D194">
        <v>17</v>
      </c>
      <c r="E194">
        <v>128</v>
      </c>
      <c r="F194">
        <f t="shared" si="36"/>
        <v>111</v>
      </c>
      <c r="G194">
        <f>17</f>
        <v>17</v>
      </c>
      <c r="H194">
        <f t="shared" si="38"/>
        <v>128</v>
      </c>
      <c r="I194">
        <f t="shared" si="39"/>
        <v>111</v>
      </c>
      <c r="J194">
        <v>5.0012111663818297E-2</v>
      </c>
    </row>
    <row r="195" spans="1:10" x14ac:dyDescent="0.25">
      <c r="A195">
        <v>5</v>
      </c>
      <c r="B195">
        <f t="shared" si="37"/>
        <v>125</v>
      </c>
      <c r="C195">
        <v>8</v>
      </c>
      <c r="D195">
        <v>17</v>
      </c>
      <c r="E195">
        <v>336</v>
      </c>
      <c r="F195">
        <f t="shared" si="36"/>
        <v>319</v>
      </c>
      <c r="G195">
        <f>17</f>
        <v>17</v>
      </c>
      <c r="H195">
        <f t="shared" si="38"/>
        <v>250</v>
      </c>
      <c r="I195">
        <f t="shared" si="39"/>
        <v>233</v>
      </c>
      <c r="J195">
        <v>4.7010421752929597E-2</v>
      </c>
    </row>
    <row r="196" spans="1:10" x14ac:dyDescent="0.25">
      <c r="A196">
        <v>6</v>
      </c>
      <c r="B196">
        <f t="shared" si="37"/>
        <v>216</v>
      </c>
      <c r="C196">
        <v>8</v>
      </c>
      <c r="D196">
        <v>17</v>
      </c>
      <c r="E196">
        <v>432</v>
      </c>
      <c r="F196">
        <f t="shared" si="36"/>
        <v>415</v>
      </c>
      <c r="G196">
        <f>17</f>
        <v>17</v>
      </c>
      <c r="H196">
        <f t="shared" si="38"/>
        <v>432</v>
      </c>
      <c r="I196">
        <f t="shared" si="39"/>
        <v>415</v>
      </c>
      <c r="J196">
        <v>6.7013263702392495E-2</v>
      </c>
    </row>
    <row r="197" spans="1:10" x14ac:dyDescent="0.25">
      <c r="A197">
        <v>7</v>
      </c>
      <c r="B197">
        <f t="shared" si="37"/>
        <v>343</v>
      </c>
      <c r="C197">
        <v>8</v>
      </c>
      <c r="D197">
        <v>17</v>
      </c>
      <c r="E197">
        <v>864</v>
      </c>
      <c r="F197">
        <f t="shared" si="36"/>
        <v>847</v>
      </c>
      <c r="G197">
        <f>17</f>
        <v>17</v>
      </c>
      <c r="H197">
        <f t="shared" si="38"/>
        <v>686</v>
      </c>
      <c r="I197">
        <f t="shared" si="39"/>
        <v>669</v>
      </c>
      <c r="J197">
        <v>0.14203262329101499</v>
      </c>
    </row>
    <row r="198" spans="1:10" x14ac:dyDescent="0.25">
      <c r="A198">
        <v>8</v>
      </c>
      <c r="B198">
        <f t="shared" si="37"/>
        <v>512</v>
      </c>
      <c r="C198">
        <v>8</v>
      </c>
      <c r="D198">
        <v>17</v>
      </c>
      <c r="E198">
        <v>1024</v>
      </c>
      <c r="F198">
        <f t="shared" si="36"/>
        <v>1007</v>
      </c>
      <c r="G198">
        <f>17</f>
        <v>17</v>
      </c>
      <c r="H198">
        <f t="shared" si="38"/>
        <v>1024</v>
      </c>
      <c r="I198">
        <f t="shared" si="39"/>
        <v>1007</v>
      </c>
      <c r="J198">
        <v>0.201046228408813</v>
      </c>
    </row>
    <row r="199" spans="1:10" x14ac:dyDescent="0.25">
      <c r="A199">
        <v>9</v>
      </c>
      <c r="B199">
        <f t="shared" si="37"/>
        <v>729</v>
      </c>
      <c r="C199">
        <v>8</v>
      </c>
      <c r="D199">
        <v>17</v>
      </c>
      <c r="E199">
        <v>1760</v>
      </c>
      <c r="F199">
        <f t="shared" si="36"/>
        <v>1743</v>
      </c>
      <c r="G199">
        <f>17</f>
        <v>17</v>
      </c>
      <c r="H199">
        <f t="shared" si="38"/>
        <v>1458</v>
      </c>
      <c r="I199">
        <f t="shared" si="39"/>
        <v>1441</v>
      </c>
      <c r="J199">
        <v>0.44109773635864202</v>
      </c>
    </row>
    <row r="200" spans="1:10" x14ac:dyDescent="0.25">
      <c r="A200">
        <v>10</v>
      </c>
      <c r="B200">
        <f t="shared" si="37"/>
        <v>1000</v>
      </c>
      <c r="C200">
        <v>8</v>
      </c>
      <c r="D200">
        <v>17</v>
      </c>
      <c r="E200">
        <v>2000</v>
      </c>
      <c r="F200">
        <f t="shared" si="36"/>
        <v>1983</v>
      </c>
      <c r="G200">
        <f>17</f>
        <v>17</v>
      </c>
      <c r="H200">
        <f t="shared" si="38"/>
        <v>2000</v>
      </c>
      <c r="I200">
        <f t="shared" si="39"/>
        <v>1983</v>
      </c>
      <c r="J200">
        <v>0.57212877273559504</v>
      </c>
    </row>
    <row r="201" spans="1:10" x14ac:dyDescent="0.25">
      <c r="A201">
        <v>11</v>
      </c>
      <c r="B201">
        <f t="shared" si="37"/>
        <v>1331</v>
      </c>
      <c r="C201">
        <v>8</v>
      </c>
      <c r="D201">
        <v>17</v>
      </c>
      <c r="E201">
        <v>3120</v>
      </c>
      <c r="F201">
        <f t="shared" si="36"/>
        <v>3103</v>
      </c>
      <c r="G201">
        <f>17</f>
        <v>17</v>
      </c>
      <c r="H201">
        <f t="shared" si="38"/>
        <v>2662</v>
      </c>
      <c r="I201">
        <f t="shared" si="39"/>
        <v>2645</v>
      </c>
      <c r="J201">
        <v>1.12025070190429</v>
      </c>
    </row>
    <row r="202" spans="1:10" x14ac:dyDescent="0.25">
      <c r="A202">
        <v>12</v>
      </c>
      <c r="B202">
        <f t="shared" si="37"/>
        <v>1728</v>
      </c>
      <c r="C202">
        <v>8</v>
      </c>
      <c r="D202">
        <v>17</v>
      </c>
      <c r="E202">
        <v>3456</v>
      </c>
      <c r="F202">
        <f t="shared" si="36"/>
        <v>3439</v>
      </c>
      <c r="G202">
        <f>17</f>
        <v>17</v>
      </c>
      <c r="H202">
        <f t="shared" si="38"/>
        <v>3456</v>
      </c>
      <c r="I202">
        <f t="shared" si="39"/>
        <v>3439</v>
      </c>
      <c r="J202">
        <v>1.4853336811065601</v>
      </c>
    </row>
    <row r="203" spans="1:10" x14ac:dyDescent="0.25">
      <c r="A203">
        <v>13</v>
      </c>
      <c r="B203">
        <f t="shared" si="37"/>
        <v>2197</v>
      </c>
      <c r="C203">
        <v>8</v>
      </c>
      <c r="D203">
        <v>17</v>
      </c>
      <c r="E203">
        <v>5040</v>
      </c>
      <c r="F203">
        <f t="shared" si="36"/>
        <v>5023</v>
      </c>
      <c r="G203">
        <f>17</f>
        <v>17</v>
      </c>
      <c r="H203">
        <f t="shared" si="38"/>
        <v>4394</v>
      </c>
      <c r="I203">
        <f t="shared" si="39"/>
        <v>4377</v>
      </c>
      <c r="J203">
        <v>2.6676001548767001</v>
      </c>
    </row>
    <row r="204" spans="1:10" x14ac:dyDescent="0.25">
      <c r="A204">
        <v>14</v>
      </c>
      <c r="B204">
        <f t="shared" si="37"/>
        <v>2744</v>
      </c>
      <c r="C204">
        <v>8</v>
      </c>
      <c r="D204">
        <v>17</v>
      </c>
      <c r="E204">
        <v>5488</v>
      </c>
      <c r="F204">
        <f t="shared" si="36"/>
        <v>5471</v>
      </c>
      <c r="G204">
        <f>17</f>
        <v>17</v>
      </c>
      <c r="H204">
        <f t="shared" si="38"/>
        <v>5488</v>
      </c>
      <c r="I204">
        <f t="shared" si="39"/>
        <v>5471</v>
      </c>
      <c r="J204">
        <v>3.4207682609558101</v>
      </c>
    </row>
    <row r="205" spans="1:10" x14ac:dyDescent="0.25">
      <c r="A205">
        <v>15</v>
      </c>
      <c r="B205">
        <f t="shared" si="37"/>
        <v>3375</v>
      </c>
      <c r="C205">
        <v>8</v>
      </c>
      <c r="D205">
        <v>17</v>
      </c>
      <c r="E205">
        <v>7616</v>
      </c>
      <c r="F205">
        <f t="shared" si="36"/>
        <v>7599</v>
      </c>
      <c r="G205">
        <f>17</f>
        <v>17</v>
      </c>
      <c r="H205">
        <f t="shared" si="38"/>
        <v>6750</v>
      </c>
      <c r="I205">
        <f t="shared" si="39"/>
        <v>6733</v>
      </c>
      <c r="J205">
        <v>5.6602711677551198</v>
      </c>
    </row>
    <row r="206" spans="1:10" x14ac:dyDescent="0.25">
      <c r="A206">
        <v>16</v>
      </c>
      <c r="B206">
        <f t="shared" si="37"/>
        <v>4096</v>
      </c>
      <c r="C206">
        <v>8</v>
      </c>
      <c r="D206">
        <v>17</v>
      </c>
      <c r="E206">
        <v>8192</v>
      </c>
      <c r="F206">
        <f t="shared" si="36"/>
        <v>8175</v>
      </c>
      <c r="G206">
        <f>17</f>
        <v>17</v>
      </c>
      <c r="H206">
        <f t="shared" si="38"/>
        <v>8192</v>
      </c>
      <c r="I206">
        <f t="shared" si="39"/>
        <v>8175</v>
      </c>
      <c r="J206">
        <v>7.3766574859619096</v>
      </c>
    </row>
    <row r="207" spans="1:10" x14ac:dyDescent="0.25">
      <c r="A207">
        <v>17</v>
      </c>
      <c r="B207">
        <f t="shared" si="37"/>
        <v>4913</v>
      </c>
      <c r="C207">
        <v>8</v>
      </c>
      <c r="D207">
        <v>17</v>
      </c>
      <c r="E207">
        <v>10944</v>
      </c>
      <c r="F207">
        <f t="shared" si="36"/>
        <v>10927</v>
      </c>
      <c r="G207">
        <f>17</f>
        <v>17</v>
      </c>
      <c r="H207">
        <f t="shared" si="38"/>
        <v>9826</v>
      </c>
      <c r="I207">
        <f t="shared" si="39"/>
        <v>9809</v>
      </c>
      <c r="J207">
        <v>11.349549293518001</v>
      </c>
    </row>
    <row r="208" spans="1:10" x14ac:dyDescent="0.25">
      <c r="A208">
        <v>18</v>
      </c>
      <c r="B208">
        <f t="shared" si="37"/>
        <v>5832</v>
      </c>
      <c r="C208">
        <v>8</v>
      </c>
      <c r="D208">
        <v>17</v>
      </c>
      <c r="E208">
        <v>11664</v>
      </c>
      <c r="F208">
        <f t="shared" si="36"/>
        <v>11647</v>
      </c>
      <c r="G208">
        <f>17</f>
        <v>17</v>
      </c>
      <c r="H208">
        <f t="shared" si="38"/>
        <v>11664</v>
      </c>
      <c r="I208">
        <f t="shared" si="39"/>
        <v>11647</v>
      </c>
      <c r="J208">
        <v>14.31121468544</v>
      </c>
    </row>
    <row r="209" spans="1:17" x14ac:dyDescent="0.25">
      <c r="A209">
        <v>19</v>
      </c>
      <c r="B209">
        <f t="shared" si="37"/>
        <v>6859</v>
      </c>
      <c r="C209">
        <v>8</v>
      </c>
      <c r="D209">
        <v>17</v>
      </c>
      <c r="E209">
        <v>15120</v>
      </c>
      <c r="F209">
        <f t="shared" si="36"/>
        <v>15103</v>
      </c>
      <c r="G209">
        <f>17</f>
        <v>17</v>
      </c>
      <c r="H209">
        <f t="shared" si="38"/>
        <v>13718</v>
      </c>
      <c r="I209">
        <f t="shared" si="39"/>
        <v>13701</v>
      </c>
      <c r="J209">
        <v>21.387803316116301</v>
      </c>
    </row>
    <row r="210" spans="1:17" x14ac:dyDescent="0.25">
      <c r="A210">
        <v>20</v>
      </c>
      <c r="B210">
        <f t="shared" si="37"/>
        <v>8000</v>
      </c>
      <c r="C210">
        <v>8</v>
      </c>
      <c r="D210">
        <v>17</v>
      </c>
      <c r="E210">
        <v>16000</v>
      </c>
      <c r="F210">
        <f t="shared" si="36"/>
        <v>15983</v>
      </c>
      <c r="G210">
        <f>17</f>
        <v>17</v>
      </c>
      <c r="H210">
        <f t="shared" si="38"/>
        <v>16000</v>
      </c>
      <c r="I210">
        <f t="shared" si="39"/>
        <v>15983</v>
      </c>
      <c r="J210">
        <v>25.924822807312001</v>
      </c>
    </row>
    <row r="211" spans="1:17" x14ac:dyDescent="0.25">
      <c r="C211" t="s">
        <v>75</v>
      </c>
      <c r="D211" t="s">
        <v>76</v>
      </c>
      <c r="E211" t="s">
        <v>69</v>
      </c>
      <c r="F211" t="e">
        <f t="shared" si="36"/>
        <v>#VALUE!</v>
      </c>
      <c r="J211" t="s">
        <v>70</v>
      </c>
      <c r="K211" t="s">
        <v>71</v>
      </c>
      <c r="L211" t="s">
        <v>72</v>
      </c>
      <c r="M211">
        <v>3</v>
      </c>
      <c r="N211" t="s">
        <v>73</v>
      </c>
      <c r="O211" t="s">
        <v>74</v>
      </c>
      <c r="P211" t="s">
        <v>69</v>
      </c>
      <c r="Q211">
        <v>4</v>
      </c>
    </row>
    <row r="212" spans="1:17" x14ac:dyDescent="0.25">
      <c r="A212" t="s">
        <v>91</v>
      </c>
      <c r="B212" t="s">
        <v>85</v>
      </c>
      <c r="C212" t="s">
        <v>92</v>
      </c>
      <c r="D212" t="s">
        <v>108</v>
      </c>
      <c r="E212" t="s">
        <v>111</v>
      </c>
      <c r="F212" t="s">
        <v>110</v>
      </c>
      <c r="G212" t="s">
        <v>107</v>
      </c>
      <c r="H212" t="s">
        <v>106</v>
      </c>
      <c r="I212" t="s">
        <v>109</v>
      </c>
      <c r="J212" t="s">
        <v>68</v>
      </c>
    </row>
    <row r="213" spans="1:17" x14ac:dyDescent="0.25">
      <c r="A213">
        <v>2</v>
      </c>
      <c r="B213">
        <f>A213*A213*A213</f>
        <v>8</v>
      </c>
      <c r="C213">
        <v>4</v>
      </c>
      <c r="D213">
        <v>5</v>
      </c>
      <c r="E213">
        <v>12</v>
      </c>
      <c r="F213">
        <f t="shared" si="36"/>
        <v>7</v>
      </c>
      <c r="G213">
        <f>5</f>
        <v>5</v>
      </c>
      <c r="H213">
        <f>2*B213-4</f>
        <v>12</v>
      </c>
      <c r="I213">
        <f>H213-G213</f>
        <v>7</v>
      </c>
      <c r="J213">
        <v>3.0012130737304601E-3</v>
      </c>
    </row>
    <row r="214" spans="1:17" x14ac:dyDescent="0.25">
      <c r="A214">
        <v>3</v>
      </c>
      <c r="B214">
        <f t="shared" ref="B214:B231" si="40">A214*A214*A214</f>
        <v>27</v>
      </c>
      <c r="C214">
        <v>4</v>
      </c>
      <c r="D214">
        <v>5</v>
      </c>
      <c r="E214">
        <v>56</v>
      </c>
      <c r="F214">
        <f t="shared" si="36"/>
        <v>51</v>
      </c>
      <c r="G214">
        <f>5</f>
        <v>5</v>
      </c>
      <c r="H214">
        <f t="shared" ref="H214:H231" si="41">2*B214-4</f>
        <v>50</v>
      </c>
      <c r="I214">
        <f t="shared" ref="I214:I231" si="42">H214-G214</f>
        <v>45</v>
      </c>
      <c r="J214">
        <v>9.0017318725585903E-3</v>
      </c>
    </row>
    <row r="215" spans="1:17" x14ac:dyDescent="0.25">
      <c r="A215">
        <v>4</v>
      </c>
      <c r="B215">
        <f t="shared" si="40"/>
        <v>64</v>
      </c>
      <c r="C215">
        <v>4</v>
      </c>
      <c r="D215">
        <v>5</v>
      </c>
      <c r="E215">
        <v>124</v>
      </c>
      <c r="F215">
        <f t="shared" si="36"/>
        <v>119</v>
      </c>
      <c r="G215">
        <f>5</f>
        <v>5</v>
      </c>
      <c r="H215">
        <f t="shared" si="41"/>
        <v>124</v>
      </c>
      <c r="I215">
        <f t="shared" si="42"/>
        <v>119</v>
      </c>
      <c r="J215">
        <v>2.4005651473998999E-2</v>
      </c>
    </row>
    <row r="216" spans="1:17" x14ac:dyDescent="0.25">
      <c r="A216">
        <v>5</v>
      </c>
      <c r="B216">
        <f t="shared" si="40"/>
        <v>125</v>
      </c>
      <c r="C216">
        <v>4</v>
      </c>
      <c r="D216">
        <v>5</v>
      </c>
      <c r="E216">
        <v>276</v>
      </c>
      <c r="F216">
        <f t="shared" si="36"/>
        <v>271</v>
      </c>
      <c r="G216">
        <f>5</f>
        <v>5</v>
      </c>
      <c r="H216">
        <f t="shared" si="41"/>
        <v>246</v>
      </c>
      <c r="I216">
        <f t="shared" si="42"/>
        <v>241</v>
      </c>
      <c r="J216">
        <v>4.7010421752929597E-2</v>
      </c>
    </row>
    <row r="217" spans="1:17" x14ac:dyDescent="0.25">
      <c r="A217">
        <v>6</v>
      </c>
      <c r="B217">
        <f t="shared" si="40"/>
        <v>216</v>
      </c>
      <c r="C217">
        <v>4</v>
      </c>
      <c r="D217">
        <v>5</v>
      </c>
      <c r="E217">
        <v>428</v>
      </c>
      <c r="F217">
        <f t="shared" si="36"/>
        <v>423</v>
      </c>
      <c r="G217">
        <f>5</f>
        <v>5</v>
      </c>
      <c r="H217">
        <f t="shared" si="41"/>
        <v>428</v>
      </c>
      <c r="I217">
        <f t="shared" si="42"/>
        <v>423</v>
      </c>
      <c r="J217">
        <v>7.4017047882079995E-2</v>
      </c>
    </row>
    <row r="218" spans="1:17" x14ac:dyDescent="0.25">
      <c r="A218">
        <v>7</v>
      </c>
      <c r="B218">
        <f t="shared" si="40"/>
        <v>343</v>
      </c>
      <c r="C218">
        <v>4</v>
      </c>
      <c r="D218">
        <v>5</v>
      </c>
      <c r="E218">
        <v>752</v>
      </c>
      <c r="F218">
        <f t="shared" si="36"/>
        <v>747</v>
      </c>
      <c r="G218">
        <f>5</f>
        <v>5</v>
      </c>
      <c r="H218">
        <f t="shared" si="41"/>
        <v>682</v>
      </c>
      <c r="I218">
        <f t="shared" si="42"/>
        <v>677</v>
      </c>
      <c r="J218">
        <v>0.14503169059753401</v>
      </c>
    </row>
    <row r="219" spans="1:17" x14ac:dyDescent="0.25">
      <c r="A219">
        <v>8</v>
      </c>
      <c r="B219">
        <f t="shared" si="40"/>
        <v>512</v>
      </c>
      <c r="C219">
        <v>4</v>
      </c>
      <c r="D219">
        <v>5</v>
      </c>
      <c r="E219">
        <v>1020</v>
      </c>
      <c r="F219">
        <f t="shared" si="36"/>
        <v>1015</v>
      </c>
      <c r="G219">
        <f>5</f>
        <v>5</v>
      </c>
      <c r="H219">
        <f t="shared" si="41"/>
        <v>1020</v>
      </c>
      <c r="I219">
        <f t="shared" si="42"/>
        <v>1015</v>
      </c>
      <c r="J219">
        <v>0.24705529212951599</v>
      </c>
    </row>
    <row r="220" spans="1:17" x14ac:dyDescent="0.25">
      <c r="A220">
        <v>9</v>
      </c>
      <c r="B220">
        <f t="shared" si="40"/>
        <v>729</v>
      </c>
      <c r="C220">
        <v>4</v>
      </c>
      <c r="D220">
        <v>5</v>
      </c>
      <c r="E220">
        <v>1580</v>
      </c>
      <c r="F220">
        <f t="shared" si="36"/>
        <v>1575</v>
      </c>
      <c r="G220">
        <f>5</f>
        <v>5</v>
      </c>
      <c r="H220">
        <f t="shared" si="41"/>
        <v>1454</v>
      </c>
      <c r="I220">
        <f t="shared" si="42"/>
        <v>1449</v>
      </c>
      <c r="J220">
        <v>0.44910120964050199</v>
      </c>
    </row>
    <row r="221" spans="1:17" x14ac:dyDescent="0.25">
      <c r="A221">
        <v>10</v>
      </c>
      <c r="B221">
        <f t="shared" si="40"/>
        <v>1000</v>
      </c>
      <c r="C221">
        <v>4</v>
      </c>
      <c r="D221">
        <v>5</v>
      </c>
      <c r="E221">
        <v>1996</v>
      </c>
      <c r="F221">
        <f t="shared" si="36"/>
        <v>1991</v>
      </c>
      <c r="G221">
        <f>5</f>
        <v>5</v>
      </c>
      <c r="H221">
        <f t="shared" si="41"/>
        <v>1996</v>
      </c>
      <c r="I221">
        <f t="shared" si="42"/>
        <v>1991</v>
      </c>
      <c r="J221">
        <v>0.701158046722412</v>
      </c>
    </row>
    <row r="222" spans="1:17" x14ac:dyDescent="0.25">
      <c r="A222">
        <v>11</v>
      </c>
      <c r="B222">
        <f t="shared" si="40"/>
        <v>1331</v>
      </c>
      <c r="C222">
        <v>4</v>
      </c>
      <c r="D222">
        <v>5</v>
      </c>
      <c r="E222">
        <v>2856</v>
      </c>
      <c r="F222">
        <f t="shared" si="36"/>
        <v>2851</v>
      </c>
      <c r="G222">
        <f>5</f>
        <v>5</v>
      </c>
      <c r="H222">
        <f t="shared" si="41"/>
        <v>2658</v>
      </c>
      <c r="I222">
        <f t="shared" si="42"/>
        <v>2653</v>
      </c>
      <c r="J222">
        <v>1.2682847976684499</v>
      </c>
    </row>
    <row r="223" spans="1:17" x14ac:dyDescent="0.25">
      <c r="A223">
        <v>12</v>
      </c>
      <c r="B223">
        <f t="shared" si="40"/>
        <v>1728</v>
      </c>
      <c r="C223">
        <v>4</v>
      </c>
      <c r="D223">
        <v>5</v>
      </c>
      <c r="E223">
        <v>3452</v>
      </c>
      <c r="F223">
        <f t="shared" si="36"/>
        <v>3447</v>
      </c>
      <c r="G223">
        <f>5</f>
        <v>5</v>
      </c>
      <c r="H223">
        <f t="shared" si="41"/>
        <v>3452</v>
      </c>
      <c r="I223">
        <f t="shared" si="42"/>
        <v>3447</v>
      </c>
      <c r="J223">
        <v>1.8514163494110101</v>
      </c>
    </row>
    <row r="224" spans="1:17" x14ac:dyDescent="0.25">
      <c r="A224">
        <v>13</v>
      </c>
      <c r="B224">
        <f t="shared" si="40"/>
        <v>2197</v>
      </c>
      <c r="C224">
        <v>4</v>
      </c>
      <c r="D224">
        <v>5</v>
      </c>
      <c r="E224">
        <v>4676</v>
      </c>
      <c r="F224">
        <f t="shared" si="36"/>
        <v>4671</v>
      </c>
      <c r="G224">
        <f>5</f>
        <v>5</v>
      </c>
      <c r="H224">
        <f t="shared" si="41"/>
        <v>4390</v>
      </c>
      <c r="I224">
        <f t="shared" si="42"/>
        <v>4385</v>
      </c>
      <c r="J224">
        <v>2.9866697788238499</v>
      </c>
    </row>
    <row r="225" spans="1:10" x14ac:dyDescent="0.25">
      <c r="A225">
        <v>14</v>
      </c>
      <c r="B225">
        <f t="shared" si="40"/>
        <v>2744</v>
      </c>
      <c r="C225">
        <v>4</v>
      </c>
      <c r="D225">
        <v>5</v>
      </c>
      <c r="E225">
        <v>5484</v>
      </c>
      <c r="F225">
        <f t="shared" si="36"/>
        <v>5479</v>
      </c>
      <c r="G225">
        <f>5</f>
        <v>5</v>
      </c>
      <c r="H225">
        <f t="shared" si="41"/>
        <v>5484</v>
      </c>
      <c r="I225">
        <f t="shared" si="42"/>
        <v>5479</v>
      </c>
      <c r="J225">
        <v>4.2529556751251203</v>
      </c>
    </row>
    <row r="226" spans="1:10" x14ac:dyDescent="0.25">
      <c r="A226">
        <v>15</v>
      </c>
      <c r="B226">
        <f t="shared" si="40"/>
        <v>3375</v>
      </c>
      <c r="C226">
        <v>4</v>
      </c>
      <c r="D226">
        <v>5</v>
      </c>
      <c r="E226">
        <v>7136</v>
      </c>
      <c r="F226">
        <f t="shared" si="36"/>
        <v>7131</v>
      </c>
      <c r="G226">
        <f>5</f>
        <v>5</v>
      </c>
      <c r="H226">
        <f t="shared" si="41"/>
        <v>6746</v>
      </c>
      <c r="I226">
        <f t="shared" si="42"/>
        <v>6741</v>
      </c>
      <c r="J226">
        <v>6.4384467601776096</v>
      </c>
    </row>
    <row r="227" spans="1:10" x14ac:dyDescent="0.25">
      <c r="A227">
        <v>16</v>
      </c>
      <c r="B227">
        <f t="shared" si="40"/>
        <v>4096</v>
      </c>
      <c r="C227">
        <v>4</v>
      </c>
      <c r="D227">
        <v>5</v>
      </c>
      <c r="E227">
        <v>8188</v>
      </c>
      <c r="F227">
        <f t="shared" si="36"/>
        <v>8183</v>
      </c>
      <c r="G227">
        <f>5</f>
        <v>5</v>
      </c>
      <c r="H227">
        <f t="shared" si="41"/>
        <v>8188</v>
      </c>
      <c r="I227">
        <f t="shared" si="42"/>
        <v>8183</v>
      </c>
      <c r="J227">
        <v>8.8519880771636892</v>
      </c>
    </row>
    <row r="228" spans="1:10" x14ac:dyDescent="0.25">
      <c r="A228">
        <v>17</v>
      </c>
      <c r="B228">
        <f t="shared" si="40"/>
        <v>4913</v>
      </c>
      <c r="C228">
        <v>4</v>
      </c>
      <c r="D228">
        <v>5</v>
      </c>
      <c r="E228">
        <v>10332</v>
      </c>
      <c r="F228">
        <f t="shared" si="36"/>
        <v>10327</v>
      </c>
      <c r="G228">
        <f>5</f>
        <v>5</v>
      </c>
      <c r="H228">
        <f t="shared" si="41"/>
        <v>9822</v>
      </c>
      <c r="I228">
        <f t="shared" si="42"/>
        <v>9817</v>
      </c>
      <c r="J228">
        <v>12.9632382392883</v>
      </c>
    </row>
    <row r="229" spans="1:10" x14ac:dyDescent="0.25">
      <c r="A229">
        <v>18</v>
      </c>
      <c r="B229">
        <f t="shared" si="40"/>
        <v>5832</v>
      </c>
      <c r="C229">
        <v>4</v>
      </c>
      <c r="D229">
        <v>5</v>
      </c>
      <c r="E229">
        <v>11660</v>
      </c>
      <c r="F229">
        <f t="shared" si="36"/>
        <v>11655</v>
      </c>
      <c r="G229">
        <f>5</f>
        <v>5</v>
      </c>
      <c r="H229">
        <f t="shared" si="41"/>
        <v>11660</v>
      </c>
      <c r="I229">
        <f t="shared" si="42"/>
        <v>11655</v>
      </c>
      <c r="J229">
        <v>16.846783399581899</v>
      </c>
    </row>
    <row r="230" spans="1:10" x14ac:dyDescent="0.25">
      <c r="A230">
        <v>19</v>
      </c>
      <c r="B230">
        <f t="shared" si="40"/>
        <v>6859</v>
      </c>
      <c r="C230">
        <v>4</v>
      </c>
      <c r="D230">
        <v>5</v>
      </c>
      <c r="E230">
        <v>14360</v>
      </c>
      <c r="F230">
        <f t="shared" si="36"/>
        <v>14355</v>
      </c>
      <c r="G230">
        <f>5</f>
        <v>5</v>
      </c>
      <c r="H230">
        <f t="shared" si="41"/>
        <v>13714</v>
      </c>
      <c r="I230">
        <f t="shared" si="42"/>
        <v>13709</v>
      </c>
      <c r="J230">
        <v>24.348468065261802</v>
      </c>
    </row>
    <row r="231" spans="1:10" x14ac:dyDescent="0.25">
      <c r="A231">
        <v>20</v>
      </c>
      <c r="B231">
        <f t="shared" si="40"/>
        <v>8000</v>
      </c>
      <c r="C231">
        <v>4</v>
      </c>
      <c r="D231">
        <v>5</v>
      </c>
      <c r="E231">
        <v>15996</v>
      </c>
      <c r="F231">
        <f t="shared" si="36"/>
        <v>15991</v>
      </c>
      <c r="G231">
        <f>5</f>
        <v>5</v>
      </c>
      <c r="H231">
        <f t="shared" si="41"/>
        <v>15996</v>
      </c>
      <c r="I231">
        <f t="shared" si="42"/>
        <v>15991</v>
      </c>
      <c r="J231">
        <v>30.573263168334901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" workbookViewId="0">
      <selection activeCell="B39" sqref="B39"/>
    </sheetView>
  </sheetViews>
  <sheetFormatPr defaultRowHeight="15" x14ac:dyDescent="0.25"/>
  <sheetData>
    <row r="1" spans="1:3" x14ac:dyDescent="0.25">
      <c r="A1" t="s">
        <v>118</v>
      </c>
    </row>
    <row r="2" spans="1:3" x14ac:dyDescent="0.25">
      <c r="B2" t="s">
        <v>92</v>
      </c>
      <c r="C2" t="s">
        <v>117</v>
      </c>
    </row>
    <row r="3" spans="1:3" x14ac:dyDescent="0.25">
      <c r="A3" t="s">
        <v>114</v>
      </c>
      <c r="B3">
        <v>2</v>
      </c>
      <c r="C3">
        <v>10</v>
      </c>
    </row>
    <row r="4" spans="1:3" x14ac:dyDescent="0.25">
      <c r="A4" t="s">
        <v>115</v>
      </c>
      <c r="B4">
        <v>2</v>
      </c>
      <c r="C4">
        <v>18</v>
      </c>
    </row>
    <row r="5" spans="1:3" x14ac:dyDescent="0.25">
      <c r="A5" t="s">
        <v>81</v>
      </c>
      <c r="B5">
        <v>4</v>
      </c>
      <c r="C5">
        <v>10</v>
      </c>
    </row>
    <row r="6" spans="1:3" x14ac:dyDescent="0.25">
      <c r="A6" t="s">
        <v>80</v>
      </c>
      <c r="B6">
        <v>4</v>
      </c>
      <c r="C6">
        <v>10</v>
      </c>
    </row>
    <row r="7" spans="1:3" x14ac:dyDescent="0.25">
      <c r="A7" t="s">
        <v>79</v>
      </c>
      <c r="B7">
        <v>4</v>
      </c>
      <c r="C7">
        <v>10</v>
      </c>
    </row>
    <row r="8" spans="1:3" x14ac:dyDescent="0.25">
      <c r="A8" t="s">
        <v>116</v>
      </c>
      <c r="B8">
        <v>2</v>
      </c>
      <c r="C8">
        <v>10</v>
      </c>
    </row>
    <row r="9" spans="1:3" x14ac:dyDescent="0.25">
      <c r="A9" t="s">
        <v>119</v>
      </c>
    </row>
    <row r="10" spans="1:3" x14ac:dyDescent="0.25">
      <c r="B10" t="s">
        <v>92</v>
      </c>
      <c r="C10" t="s">
        <v>117</v>
      </c>
    </row>
    <row r="11" spans="1:3" x14ac:dyDescent="0.25">
      <c r="A11" t="s">
        <v>114</v>
      </c>
      <c r="B11">
        <v>2</v>
      </c>
      <c r="C11">
        <v>26</v>
      </c>
    </row>
    <row r="12" spans="1:3" x14ac:dyDescent="0.25">
      <c r="A12" t="s">
        <v>115</v>
      </c>
      <c r="B12">
        <v>2</v>
      </c>
      <c r="C12">
        <v>34</v>
      </c>
    </row>
    <row r="13" spans="1:3" x14ac:dyDescent="0.25">
      <c r="A13" t="s">
        <v>81</v>
      </c>
      <c r="B13">
        <v>4</v>
      </c>
      <c r="C13">
        <v>30</v>
      </c>
    </row>
    <row r="14" spans="1:3" x14ac:dyDescent="0.25">
      <c r="A14" t="s">
        <v>80</v>
      </c>
      <c r="B14">
        <v>4</v>
      </c>
      <c r="C14">
        <v>30</v>
      </c>
    </row>
    <row r="15" spans="1:3" x14ac:dyDescent="0.25">
      <c r="A15" t="s">
        <v>79</v>
      </c>
      <c r="B15">
        <v>4</v>
      </c>
      <c r="C15">
        <v>30</v>
      </c>
    </row>
    <row r="16" spans="1:3" x14ac:dyDescent="0.25">
      <c r="A16" t="s">
        <v>116</v>
      </c>
      <c r="B16">
        <v>3</v>
      </c>
      <c r="C16">
        <v>26</v>
      </c>
    </row>
    <row r="17" spans="1:3" x14ac:dyDescent="0.25">
      <c r="A17" s="4" t="s">
        <v>120</v>
      </c>
    </row>
    <row r="18" spans="1:3" x14ac:dyDescent="0.25">
      <c r="B18" t="s">
        <v>92</v>
      </c>
      <c r="C18" t="s">
        <v>117</v>
      </c>
    </row>
    <row r="19" spans="1:3" x14ac:dyDescent="0.25">
      <c r="A19" t="s">
        <v>114</v>
      </c>
      <c r="B19">
        <v>2</v>
      </c>
      <c r="C19">
        <v>78</v>
      </c>
    </row>
    <row r="20" spans="1:3" x14ac:dyDescent="0.25">
      <c r="A20" t="s">
        <v>115</v>
      </c>
      <c r="B20">
        <v>4</v>
      </c>
      <c r="C20">
        <v>72</v>
      </c>
    </row>
    <row r="21" spans="1:3" x14ac:dyDescent="0.25">
      <c r="A21" t="s">
        <v>81</v>
      </c>
      <c r="B21">
        <v>4</v>
      </c>
      <c r="C21">
        <v>75</v>
      </c>
    </row>
    <row r="22" spans="1:3" x14ac:dyDescent="0.25">
      <c r="A22" t="s">
        <v>80</v>
      </c>
      <c r="B22">
        <v>4</v>
      </c>
      <c r="C22">
        <v>79</v>
      </c>
    </row>
    <row r="23" spans="1:3" x14ac:dyDescent="0.25">
      <c r="A23" t="s">
        <v>79</v>
      </c>
      <c r="B23">
        <v>4</v>
      </c>
      <c r="C23">
        <v>83</v>
      </c>
    </row>
    <row r="24" spans="1:3" x14ac:dyDescent="0.25">
      <c r="A24" t="s">
        <v>116</v>
      </c>
      <c r="B24">
        <v>4</v>
      </c>
      <c r="C24">
        <v>84</v>
      </c>
    </row>
    <row r="25" spans="1:3" x14ac:dyDescent="0.25">
      <c r="A25" t="s">
        <v>121</v>
      </c>
    </row>
    <row r="26" spans="1:3" x14ac:dyDescent="0.25">
      <c r="B26" t="s">
        <v>92</v>
      </c>
      <c r="C26" t="s">
        <v>117</v>
      </c>
    </row>
    <row r="27" spans="1:3" x14ac:dyDescent="0.25">
      <c r="A27" t="s">
        <v>81</v>
      </c>
      <c r="B27">
        <v>2</v>
      </c>
      <c r="C27">
        <v>244</v>
      </c>
    </row>
    <row r="28" spans="1:3" x14ac:dyDescent="0.25">
      <c r="A28" t="s">
        <v>80</v>
      </c>
      <c r="B28">
        <v>2</v>
      </c>
      <c r="C28">
        <v>244</v>
      </c>
    </row>
    <row r="29" spans="1:3" x14ac:dyDescent="0.25">
      <c r="A29" t="s">
        <v>79</v>
      </c>
      <c r="B29">
        <v>5</v>
      </c>
      <c r="C29">
        <v>446</v>
      </c>
    </row>
    <row r="30" spans="1:3" x14ac:dyDescent="0.25">
      <c r="A30" t="s">
        <v>116</v>
      </c>
      <c r="B30">
        <v>5</v>
      </c>
      <c r="C30">
        <v>516</v>
      </c>
    </row>
    <row r="31" spans="1:3" x14ac:dyDescent="0.25">
      <c r="A31" t="s">
        <v>122</v>
      </c>
    </row>
    <row r="32" spans="1:3" x14ac:dyDescent="0.25">
      <c r="B32" t="s">
        <v>92</v>
      </c>
      <c r="C32" t="s">
        <v>117</v>
      </c>
    </row>
    <row r="33" spans="1:3" x14ac:dyDescent="0.25">
      <c r="A33" t="s">
        <v>114</v>
      </c>
      <c r="B33">
        <v>2</v>
      </c>
      <c r="C33">
        <v>328</v>
      </c>
    </row>
    <row r="34" spans="1:3" x14ac:dyDescent="0.25">
      <c r="A34" t="s">
        <v>115</v>
      </c>
      <c r="B34">
        <v>2</v>
      </c>
      <c r="C34">
        <v>328</v>
      </c>
    </row>
    <row r="35" spans="1:3" x14ac:dyDescent="0.25">
      <c r="A35" t="s">
        <v>81</v>
      </c>
      <c r="B35">
        <v>6</v>
      </c>
      <c r="C35">
        <v>420</v>
      </c>
    </row>
    <row r="36" spans="1:3" x14ac:dyDescent="0.25">
      <c r="A36" t="s">
        <v>80</v>
      </c>
      <c r="B36">
        <v>8</v>
      </c>
      <c r="C36">
        <v>422</v>
      </c>
    </row>
    <row r="37" spans="1:3" x14ac:dyDescent="0.25">
      <c r="A37" t="s">
        <v>79</v>
      </c>
      <c r="B37">
        <v>8</v>
      </c>
      <c r="C37">
        <v>422</v>
      </c>
    </row>
    <row r="38" spans="1:3" x14ac:dyDescent="0.25">
      <c r="A38" t="s">
        <v>116</v>
      </c>
      <c r="B38">
        <v>4</v>
      </c>
      <c r="C38">
        <v>456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selection sqref="A1:K231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>
        <v>2</v>
      </c>
      <c r="F1" t="s">
        <v>73</v>
      </c>
      <c r="G1" t="s">
        <v>74</v>
      </c>
      <c r="H1" t="s">
        <v>69</v>
      </c>
      <c r="I1">
        <v>1</v>
      </c>
    </row>
    <row r="2" spans="1:9" x14ac:dyDescent="0.25">
      <c r="A2">
        <v>1</v>
      </c>
      <c r="B2">
        <v>0</v>
      </c>
      <c r="C2">
        <v>0</v>
      </c>
      <c r="D2">
        <v>5.0015449523925703E-3</v>
      </c>
    </row>
    <row r="3" spans="1:9" x14ac:dyDescent="0.25">
      <c r="A3">
        <v>2</v>
      </c>
      <c r="B3">
        <v>1</v>
      </c>
      <c r="C3">
        <v>3</v>
      </c>
      <c r="D3">
        <v>1.30031108856201E-2</v>
      </c>
    </row>
    <row r="4" spans="1:9" x14ac:dyDescent="0.25">
      <c r="A4">
        <v>3</v>
      </c>
      <c r="B4">
        <v>3</v>
      </c>
      <c r="C4">
        <v>9</v>
      </c>
      <c r="D4">
        <v>3.4008026123046799E-2</v>
      </c>
    </row>
    <row r="5" spans="1:9" x14ac:dyDescent="0.25">
      <c r="A5">
        <v>4</v>
      </c>
      <c r="B5">
        <v>6</v>
      </c>
      <c r="C5">
        <v>18</v>
      </c>
      <c r="D5">
        <v>6.3014268875122001E-2</v>
      </c>
    </row>
    <row r="6" spans="1:9" x14ac:dyDescent="0.25">
      <c r="A6">
        <v>5</v>
      </c>
      <c r="B6">
        <v>10</v>
      </c>
      <c r="C6">
        <v>30</v>
      </c>
      <c r="D6">
        <v>0.101022481918334</v>
      </c>
    </row>
    <row r="7" spans="1:9" x14ac:dyDescent="0.25">
      <c r="A7">
        <v>6</v>
      </c>
      <c r="B7">
        <v>15</v>
      </c>
      <c r="C7">
        <v>45</v>
      </c>
      <c r="D7">
        <v>0.16403698921203599</v>
      </c>
    </row>
    <row r="8" spans="1:9" x14ac:dyDescent="0.25">
      <c r="A8">
        <v>7</v>
      </c>
      <c r="B8">
        <v>21</v>
      </c>
      <c r="C8">
        <v>63</v>
      </c>
      <c r="D8">
        <v>0.102022409439086</v>
      </c>
    </row>
    <row r="9" spans="1:9" x14ac:dyDescent="0.25">
      <c r="A9">
        <v>8</v>
      </c>
      <c r="B9">
        <v>28</v>
      </c>
      <c r="C9">
        <v>84</v>
      </c>
      <c r="D9">
        <v>7.2016716003417899E-2</v>
      </c>
    </row>
    <row r="10" spans="1:9" x14ac:dyDescent="0.25">
      <c r="A10">
        <v>9</v>
      </c>
      <c r="B10">
        <v>36</v>
      </c>
      <c r="C10">
        <v>108</v>
      </c>
      <c r="D10">
        <v>0.12702965736389099</v>
      </c>
    </row>
    <row r="11" spans="1:9" x14ac:dyDescent="0.25">
      <c r="A11">
        <v>10</v>
      </c>
      <c r="B11">
        <v>45</v>
      </c>
      <c r="C11">
        <v>135</v>
      </c>
      <c r="D11">
        <v>0.16803836822509699</v>
      </c>
    </row>
    <row r="12" spans="1:9" x14ac:dyDescent="0.25">
      <c r="A12">
        <v>11</v>
      </c>
      <c r="B12">
        <v>55</v>
      </c>
      <c r="C12">
        <v>165</v>
      </c>
      <c r="D12">
        <v>0.219048261642456</v>
      </c>
    </row>
    <row r="13" spans="1:9" x14ac:dyDescent="0.25">
      <c r="A13">
        <v>12</v>
      </c>
      <c r="B13">
        <v>66</v>
      </c>
      <c r="C13">
        <v>198</v>
      </c>
      <c r="D13">
        <v>0.286064863204956</v>
      </c>
    </row>
    <row r="14" spans="1:9" x14ac:dyDescent="0.25">
      <c r="A14">
        <v>13</v>
      </c>
      <c r="B14">
        <v>78</v>
      </c>
      <c r="C14">
        <v>234</v>
      </c>
      <c r="D14">
        <v>0.360080957412719</v>
      </c>
    </row>
    <row r="15" spans="1:9" x14ac:dyDescent="0.25">
      <c r="A15">
        <v>14</v>
      </c>
      <c r="B15">
        <v>91</v>
      </c>
      <c r="C15">
        <v>273</v>
      </c>
      <c r="D15">
        <v>0.467106103897094</v>
      </c>
    </row>
    <row r="16" spans="1:9" x14ac:dyDescent="0.25">
      <c r="A16">
        <v>15</v>
      </c>
      <c r="B16">
        <v>105</v>
      </c>
      <c r="C16">
        <v>315</v>
      </c>
      <c r="D16">
        <v>0.54512286186218195</v>
      </c>
    </row>
    <row r="17" spans="1:9" x14ac:dyDescent="0.25">
      <c r="A17">
        <v>16</v>
      </c>
      <c r="B17">
        <v>120</v>
      </c>
      <c r="C17">
        <v>360</v>
      </c>
      <c r="D17">
        <v>0.674152851104736</v>
      </c>
    </row>
    <row r="18" spans="1:9" x14ac:dyDescent="0.25">
      <c r="A18">
        <v>17</v>
      </c>
      <c r="B18">
        <v>136</v>
      </c>
      <c r="C18">
        <v>408</v>
      </c>
      <c r="D18">
        <v>0.818184614181518</v>
      </c>
    </row>
    <row r="19" spans="1:9" x14ac:dyDescent="0.25">
      <c r="A19">
        <v>18</v>
      </c>
      <c r="B19">
        <v>153</v>
      </c>
      <c r="C19">
        <v>459</v>
      </c>
      <c r="D19">
        <v>0.995225429534912</v>
      </c>
    </row>
    <row r="20" spans="1:9" x14ac:dyDescent="0.25">
      <c r="A20">
        <v>19</v>
      </c>
      <c r="B20">
        <v>171</v>
      </c>
      <c r="C20">
        <v>513</v>
      </c>
      <c r="D20">
        <v>1.1622624397277801</v>
      </c>
    </row>
    <row r="21" spans="1:9" x14ac:dyDescent="0.25">
      <c r="A21">
        <v>20</v>
      </c>
      <c r="B21">
        <v>190</v>
      </c>
      <c r="C21">
        <v>570</v>
      </c>
      <c r="D21">
        <v>1.39831590652465</v>
      </c>
    </row>
    <row r="22" spans="1:9" x14ac:dyDescent="0.25">
      <c r="A22" t="s">
        <v>69</v>
      </c>
      <c r="B22" t="s">
        <v>70</v>
      </c>
      <c r="C22" t="s">
        <v>71</v>
      </c>
      <c r="D22" t="s">
        <v>72</v>
      </c>
      <c r="E22">
        <v>2</v>
      </c>
      <c r="F22" t="s">
        <v>73</v>
      </c>
      <c r="G22" t="s">
        <v>74</v>
      </c>
      <c r="H22" t="s">
        <v>69</v>
      </c>
      <c r="I22">
        <v>2</v>
      </c>
    </row>
    <row r="23" spans="1:9" x14ac:dyDescent="0.25">
      <c r="A23">
        <v>1</v>
      </c>
      <c r="B23">
        <v>0</v>
      </c>
      <c r="C23">
        <v>0</v>
      </c>
      <c r="D23">
        <v>1.00040435791015E-3</v>
      </c>
    </row>
    <row r="24" spans="1:9" x14ac:dyDescent="0.25">
      <c r="A24">
        <v>1</v>
      </c>
      <c r="B24">
        <v>0</v>
      </c>
      <c r="C24">
        <v>3</v>
      </c>
      <c r="D24">
        <v>1.00040435791015E-3</v>
      </c>
    </row>
    <row r="25" spans="1:9" x14ac:dyDescent="0.25">
      <c r="A25">
        <v>1</v>
      </c>
      <c r="B25">
        <v>0</v>
      </c>
      <c r="C25">
        <v>8</v>
      </c>
      <c r="D25">
        <v>2.0010471343994102E-3</v>
      </c>
    </row>
    <row r="26" spans="1:9" x14ac:dyDescent="0.25">
      <c r="A26">
        <v>1</v>
      </c>
      <c r="B26">
        <v>0</v>
      </c>
      <c r="C26">
        <v>15</v>
      </c>
      <c r="D26">
        <v>2.0003318786620998E-3</v>
      </c>
    </row>
    <row r="27" spans="1:9" x14ac:dyDescent="0.25">
      <c r="A27">
        <v>1</v>
      </c>
      <c r="B27">
        <v>0</v>
      </c>
      <c r="C27">
        <v>24</v>
      </c>
      <c r="D27">
        <v>3.9994716644287101E-3</v>
      </c>
    </row>
    <row r="28" spans="1:9" x14ac:dyDescent="0.25">
      <c r="A28">
        <v>1</v>
      </c>
      <c r="B28">
        <v>0</v>
      </c>
      <c r="C28">
        <v>35</v>
      </c>
      <c r="D28">
        <v>5.0022602081298802E-3</v>
      </c>
    </row>
    <row r="29" spans="1:9" x14ac:dyDescent="0.25">
      <c r="A29">
        <v>1</v>
      </c>
      <c r="B29">
        <v>0</v>
      </c>
      <c r="C29">
        <v>48</v>
      </c>
      <c r="D29">
        <v>7.0006847381591797E-3</v>
      </c>
    </row>
    <row r="30" spans="1:9" x14ac:dyDescent="0.25">
      <c r="A30">
        <v>1</v>
      </c>
      <c r="B30">
        <v>0</v>
      </c>
      <c r="C30">
        <v>63</v>
      </c>
      <c r="D30">
        <v>1.10034942626953E-2</v>
      </c>
    </row>
    <row r="31" spans="1:9" x14ac:dyDescent="0.25">
      <c r="A31">
        <v>1</v>
      </c>
      <c r="B31">
        <v>0</v>
      </c>
      <c r="C31">
        <v>80</v>
      </c>
      <c r="D31">
        <v>3.4007549285888602E-2</v>
      </c>
    </row>
    <row r="32" spans="1:9" x14ac:dyDescent="0.25">
      <c r="A32">
        <v>1</v>
      </c>
      <c r="B32">
        <v>0</v>
      </c>
      <c r="C32">
        <v>99</v>
      </c>
      <c r="D32">
        <v>3.90088558197021E-2</v>
      </c>
    </row>
    <row r="33" spans="1:9" x14ac:dyDescent="0.25">
      <c r="A33">
        <v>1</v>
      </c>
      <c r="B33">
        <v>0</v>
      </c>
      <c r="C33">
        <v>120</v>
      </c>
      <c r="D33">
        <v>5.3011655807495103E-2</v>
      </c>
    </row>
    <row r="34" spans="1:9" x14ac:dyDescent="0.25">
      <c r="A34">
        <v>1</v>
      </c>
      <c r="B34">
        <v>0</v>
      </c>
      <c r="C34">
        <v>143</v>
      </c>
      <c r="D34">
        <v>5.9012651443481397E-2</v>
      </c>
    </row>
    <row r="35" spans="1:9" x14ac:dyDescent="0.25">
      <c r="A35">
        <v>1</v>
      </c>
      <c r="B35">
        <v>0</v>
      </c>
      <c r="C35">
        <v>168</v>
      </c>
      <c r="D35">
        <v>9.5021724700927707E-2</v>
      </c>
    </row>
    <row r="36" spans="1:9" x14ac:dyDescent="0.25">
      <c r="A36">
        <v>1</v>
      </c>
      <c r="B36">
        <v>0</v>
      </c>
      <c r="C36">
        <v>195</v>
      </c>
      <c r="D36">
        <v>0.14003157615661599</v>
      </c>
    </row>
    <row r="37" spans="1:9" x14ac:dyDescent="0.25">
      <c r="A37">
        <v>1</v>
      </c>
      <c r="B37">
        <v>0</v>
      </c>
      <c r="C37">
        <v>224</v>
      </c>
      <c r="D37">
        <v>0.15203404426574699</v>
      </c>
    </row>
    <row r="38" spans="1:9" x14ac:dyDescent="0.25">
      <c r="A38">
        <v>1</v>
      </c>
      <c r="B38">
        <v>0</v>
      </c>
      <c r="C38">
        <v>255</v>
      </c>
      <c r="D38">
        <v>0.215049743652343</v>
      </c>
    </row>
    <row r="39" spans="1:9" x14ac:dyDescent="0.25">
      <c r="A39">
        <v>1</v>
      </c>
      <c r="B39">
        <v>0</v>
      </c>
      <c r="C39">
        <v>288</v>
      </c>
      <c r="D39">
        <v>0.30306887626647899</v>
      </c>
    </row>
    <row r="40" spans="1:9" x14ac:dyDescent="0.25">
      <c r="A40">
        <v>1</v>
      </c>
      <c r="B40">
        <v>0</v>
      </c>
      <c r="C40">
        <v>323</v>
      </c>
      <c r="D40">
        <v>0.32307338714599598</v>
      </c>
    </row>
    <row r="41" spans="1:9" x14ac:dyDescent="0.25">
      <c r="A41">
        <v>1</v>
      </c>
      <c r="B41">
        <v>0</v>
      </c>
      <c r="C41">
        <v>360</v>
      </c>
      <c r="D41">
        <v>0.41409254074096602</v>
      </c>
    </row>
    <row r="42" spans="1:9" x14ac:dyDescent="0.25">
      <c r="A42">
        <v>1</v>
      </c>
      <c r="B42">
        <v>0</v>
      </c>
      <c r="C42">
        <v>399</v>
      </c>
      <c r="D42">
        <v>0.490110874176025</v>
      </c>
    </row>
    <row r="43" spans="1:9" x14ac:dyDescent="0.25">
      <c r="A43" t="s">
        <v>69</v>
      </c>
      <c r="B43" t="s">
        <v>70</v>
      </c>
      <c r="C43" t="s">
        <v>71</v>
      </c>
      <c r="D43" t="s">
        <v>72</v>
      </c>
      <c r="E43">
        <v>3</v>
      </c>
      <c r="F43" t="s">
        <v>73</v>
      </c>
      <c r="G43" t="s">
        <v>74</v>
      </c>
      <c r="H43" t="s">
        <v>69</v>
      </c>
      <c r="I43">
        <v>1</v>
      </c>
    </row>
    <row r="44" spans="1:9" x14ac:dyDescent="0.25">
      <c r="A44">
        <v>1</v>
      </c>
      <c r="B44">
        <v>0</v>
      </c>
      <c r="C44">
        <v>0</v>
      </c>
      <c r="D44">
        <v>1.0011196136474601E-3</v>
      </c>
    </row>
    <row r="45" spans="1:9" x14ac:dyDescent="0.25">
      <c r="A45">
        <v>4</v>
      </c>
      <c r="B45">
        <v>4</v>
      </c>
      <c r="C45">
        <v>8</v>
      </c>
      <c r="D45">
        <v>1.9998550415039002E-3</v>
      </c>
    </row>
    <row r="46" spans="1:9" x14ac:dyDescent="0.25">
      <c r="A46">
        <v>9</v>
      </c>
      <c r="B46">
        <v>18</v>
      </c>
      <c r="C46">
        <v>36</v>
      </c>
      <c r="D46">
        <v>2.00042724609375E-2</v>
      </c>
    </row>
    <row r="47" spans="1:9" x14ac:dyDescent="0.25">
      <c r="A47">
        <v>16</v>
      </c>
      <c r="B47">
        <v>48</v>
      </c>
      <c r="C47">
        <v>96</v>
      </c>
      <c r="D47">
        <v>2.4005413055419901E-2</v>
      </c>
    </row>
    <row r="48" spans="1:9" x14ac:dyDescent="0.25">
      <c r="A48">
        <v>25</v>
      </c>
      <c r="B48">
        <v>100</v>
      </c>
      <c r="C48">
        <v>200</v>
      </c>
      <c r="D48">
        <v>4.4009685516357401E-2</v>
      </c>
    </row>
    <row r="49" spans="1:9" x14ac:dyDescent="0.25">
      <c r="A49">
        <v>36</v>
      </c>
      <c r="B49">
        <v>180</v>
      </c>
      <c r="C49">
        <v>360</v>
      </c>
      <c r="D49">
        <v>8.50193500518798E-2</v>
      </c>
    </row>
    <row r="50" spans="1:9" x14ac:dyDescent="0.25">
      <c r="A50">
        <v>49</v>
      </c>
      <c r="B50">
        <v>294</v>
      </c>
      <c r="C50">
        <v>588</v>
      </c>
      <c r="D50">
        <v>0.187042951583862</v>
      </c>
    </row>
    <row r="51" spans="1:9" x14ac:dyDescent="0.25">
      <c r="A51">
        <v>64</v>
      </c>
      <c r="B51">
        <v>448</v>
      </c>
      <c r="C51">
        <v>896</v>
      </c>
      <c r="D51">
        <v>0.35207891464233398</v>
      </c>
    </row>
    <row r="52" spans="1:9" x14ac:dyDescent="0.25">
      <c r="A52">
        <v>81</v>
      </c>
      <c r="B52">
        <v>648</v>
      </c>
      <c r="C52">
        <v>1296</v>
      </c>
      <c r="D52">
        <v>0.63114285469055098</v>
      </c>
    </row>
    <row r="53" spans="1:9" x14ac:dyDescent="0.25">
      <c r="A53">
        <v>100</v>
      </c>
      <c r="B53">
        <v>900</v>
      </c>
      <c r="C53">
        <v>1800</v>
      </c>
      <c r="D53">
        <v>1.1582622528076101</v>
      </c>
    </row>
    <row r="54" spans="1:9" x14ac:dyDescent="0.25">
      <c r="A54">
        <v>121</v>
      </c>
      <c r="B54">
        <v>1210</v>
      </c>
      <c r="C54">
        <v>2420</v>
      </c>
      <c r="D54">
        <v>1.88942718505859</v>
      </c>
    </row>
    <row r="55" spans="1:9" x14ac:dyDescent="0.25">
      <c r="A55">
        <v>144</v>
      </c>
      <c r="B55">
        <v>1584</v>
      </c>
      <c r="C55">
        <v>3168</v>
      </c>
      <c r="D55">
        <v>3.3207511901855402</v>
      </c>
    </row>
    <row r="56" spans="1:9" x14ac:dyDescent="0.25">
      <c r="A56">
        <v>169</v>
      </c>
      <c r="B56">
        <v>2028</v>
      </c>
      <c r="C56">
        <v>4056</v>
      </c>
      <c r="D56">
        <v>5.1701688766479403</v>
      </c>
    </row>
    <row r="57" spans="1:9" x14ac:dyDescent="0.25">
      <c r="A57">
        <v>196</v>
      </c>
      <c r="B57">
        <v>2548</v>
      </c>
      <c r="C57">
        <v>5096</v>
      </c>
      <c r="D57">
        <v>8.2144379615783691</v>
      </c>
    </row>
    <row r="58" spans="1:9" x14ac:dyDescent="0.25">
      <c r="A58">
        <v>225</v>
      </c>
      <c r="B58">
        <v>3150</v>
      </c>
      <c r="C58">
        <v>6300</v>
      </c>
      <c r="D58">
        <v>12.5064535140991</v>
      </c>
    </row>
    <row r="59" spans="1:9" x14ac:dyDescent="0.25">
      <c r="A59">
        <v>256</v>
      </c>
      <c r="B59">
        <v>3840</v>
      </c>
      <c r="C59">
        <v>7680</v>
      </c>
      <c r="D59">
        <v>18.6572184562683</v>
      </c>
    </row>
    <row r="60" spans="1:9" x14ac:dyDescent="0.25">
      <c r="A60">
        <v>289</v>
      </c>
      <c r="B60">
        <v>4624</v>
      </c>
      <c r="C60">
        <v>9248</v>
      </c>
      <c r="D60">
        <v>27.555230855941701</v>
      </c>
    </row>
    <row r="61" spans="1:9" x14ac:dyDescent="0.25">
      <c r="A61">
        <v>324</v>
      </c>
      <c r="B61">
        <v>5508</v>
      </c>
      <c r="C61">
        <v>11016</v>
      </c>
      <c r="D61">
        <v>40.823230743408203</v>
      </c>
    </row>
    <row r="62" spans="1:9" x14ac:dyDescent="0.25">
      <c r="A62">
        <v>361</v>
      </c>
      <c r="B62">
        <v>6498</v>
      </c>
      <c r="C62">
        <v>12996</v>
      </c>
      <c r="D62">
        <v>58.231167316436697</v>
      </c>
    </row>
    <row r="63" spans="1:9" x14ac:dyDescent="0.25">
      <c r="A63">
        <v>400</v>
      </c>
      <c r="B63">
        <v>7600</v>
      </c>
      <c r="C63">
        <v>15200</v>
      </c>
      <c r="D63">
        <v>82.223592042922903</v>
      </c>
    </row>
    <row r="64" spans="1:9" x14ac:dyDescent="0.25">
      <c r="A64" t="s">
        <v>69</v>
      </c>
      <c r="B64" t="s">
        <v>70</v>
      </c>
      <c r="C64" t="s">
        <v>71</v>
      </c>
      <c r="D64" t="s">
        <v>72</v>
      </c>
      <c r="E64">
        <v>3</v>
      </c>
      <c r="F64" t="s">
        <v>73</v>
      </c>
      <c r="G64" t="s">
        <v>74</v>
      </c>
      <c r="H64" t="s">
        <v>69</v>
      </c>
      <c r="I64">
        <v>2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2</v>
      </c>
      <c r="B66">
        <v>1</v>
      </c>
      <c r="C66">
        <v>7</v>
      </c>
      <c r="D66">
        <v>2.0008087158203099E-3</v>
      </c>
    </row>
    <row r="67" spans="1:4" x14ac:dyDescent="0.25">
      <c r="A67">
        <v>3</v>
      </c>
      <c r="B67">
        <v>3</v>
      </c>
      <c r="C67">
        <v>27</v>
      </c>
      <c r="D67">
        <v>3.0012130737304601E-3</v>
      </c>
    </row>
    <row r="68" spans="1:4" x14ac:dyDescent="0.25">
      <c r="A68">
        <v>4</v>
      </c>
      <c r="B68">
        <v>6</v>
      </c>
      <c r="C68">
        <v>66</v>
      </c>
      <c r="D68">
        <v>7.00139999389648E-3</v>
      </c>
    </row>
    <row r="69" spans="1:4" x14ac:dyDescent="0.25">
      <c r="A69">
        <v>5</v>
      </c>
      <c r="B69">
        <v>10</v>
      </c>
      <c r="C69">
        <v>130</v>
      </c>
      <c r="D69">
        <v>2.30045318603515E-2</v>
      </c>
    </row>
    <row r="70" spans="1:4" x14ac:dyDescent="0.25">
      <c r="A70">
        <v>6</v>
      </c>
      <c r="B70">
        <v>15</v>
      </c>
      <c r="C70">
        <v>225</v>
      </c>
      <c r="D70">
        <v>4.0009021759033203E-2</v>
      </c>
    </row>
    <row r="71" spans="1:4" x14ac:dyDescent="0.25">
      <c r="A71">
        <v>7</v>
      </c>
      <c r="B71">
        <v>21</v>
      </c>
      <c r="C71">
        <v>357</v>
      </c>
      <c r="D71">
        <v>8.9020490646362305E-2</v>
      </c>
    </row>
    <row r="72" spans="1:4" x14ac:dyDescent="0.25">
      <c r="A72">
        <v>8</v>
      </c>
      <c r="B72">
        <v>28</v>
      </c>
      <c r="C72">
        <v>532</v>
      </c>
      <c r="D72">
        <v>0.14703321456909099</v>
      </c>
    </row>
    <row r="73" spans="1:4" x14ac:dyDescent="0.25">
      <c r="A73">
        <v>9</v>
      </c>
      <c r="B73">
        <v>36</v>
      </c>
      <c r="C73">
        <v>756</v>
      </c>
      <c r="D73">
        <v>0.26906132698058999</v>
      </c>
    </row>
    <row r="74" spans="1:4" x14ac:dyDescent="0.25">
      <c r="A74">
        <v>10</v>
      </c>
      <c r="B74">
        <v>45</v>
      </c>
      <c r="C74">
        <v>1035</v>
      </c>
      <c r="D74">
        <v>0.429096460342407</v>
      </c>
    </row>
    <row r="75" spans="1:4" x14ac:dyDescent="0.25">
      <c r="A75">
        <v>11</v>
      </c>
      <c r="B75">
        <v>55</v>
      </c>
      <c r="C75">
        <v>1375</v>
      </c>
      <c r="D75">
        <v>0.68915510177612305</v>
      </c>
    </row>
    <row r="76" spans="1:4" x14ac:dyDescent="0.25">
      <c r="A76">
        <v>12</v>
      </c>
      <c r="B76">
        <v>66</v>
      </c>
      <c r="C76">
        <v>1782</v>
      </c>
      <c r="D76">
        <v>1.0782439708709699</v>
      </c>
    </row>
    <row r="77" spans="1:4" x14ac:dyDescent="0.25">
      <c r="A77">
        <v>13</v>
      </c>
      <c r="B77">
        <v>78</v>
      </c>
      <c r="C77">
        <v>2262</v>
      </c>
      <c r="D77">
        <v>1.61436367034912</v>
      </c>
    </row>
    <row r="78" spans="1:4" x14ac:dyDescent="0.25">
      <c r="A78">
        <v>14</v>
      </c>
      <c r="B78">
        <v>91</v>
      </c>
      <c r="C78">
        <v>2821</v>
      </c>
      <c r="D78">
        <v>2.33152723312377</v>
      </c>
    </row>
    <row r="79" spans="1:4" x14ac:dyDescent="0.25">
      <c r="A79">
        <v>15</v>
      </c>
      <c r="B79">
        <v>105</v>
      </c>
      <c r="C79">
        <v>3465</v>
      </c>
      <c r="D79">
        <v>3.31675052642822</v>
      </c>
    </row>
    <row r="80" spans="1:4" x14ac:dyDescent="0.25">
      <c r="A80">
        <v>16</v>
      </c>
      <c r="B80">
        <v>120</v>
      </c>
      <c r="C80">
        <v>4200</v>
      </c>
      <c r="D80">
        <v>4.5160217285156197</v>
      </c>
    </row>
    <row r="81" spans="1:9" x14ac:dyDescent="0.25">
      <c r="A81">
        <v>17</v>
      </c>
      <c r="B81">
        <v>136</v>
      </c>
      <c r="C81">
        <v>5032</v>
      </c>
      <c r="D81">
        <v>6.2474131584167401</v>
      </c>
    </row>
    <row r="82" spans="1:9" x14ac:dyDescent="0.25">
      <c r="A82">
        <v>18</v>
      </c>
      <c r="B82">
        <v>153</v>
      </c>
      <c r="C82">
        <v>5967</v>
      </c>
      <c r="D82">
        <v>8.2378623485565097</v>
      </c>
    </row>
    <row r="83" spans="1:9" x14ac:dyDescent="0.25">
      <c r="A83">
        <v>19</v>
      </c>
      <c r="B83">
        <v>171</v>
      </c>
      <c r="C83">
        <v>7011</v>
      </c>
      <c r="D83">
        <v>10.7814378738403</v>
      </c>
    </row>
    <row r="84" spans="1:9" x14ac:dyDescent="0.25">
      <c r="A84">
        <v>20</v>
      </c>
      <c r="B84">
        <v>190</v>
      </c>
      <c r="C84">
        <v>8170</v>
      </c>
      <c r="D84">
        <v>14.0531766414642</v>
      </c>
    </row>
    <row r="85" spans="1:9" x14ac:dyDescent="0.25">
      <c r="A85" t="s">
        <v>69</v>
      </c>
      <c r="B85" t="s">
        <v>70</v>
      </c>
      <c r="C85" t="s">
        <v>71</v>
      </c>
      <c r="D85" t="s">
        <v>72</v>
      </c>
      <c r="E85">
        <v>3</v>
      </c>
      <c r="F85" t="s">
        <v>73</v>
      </c>
      <c r="G85" t="s">
        <v>74</v>
      </c>
      <c r="H85" t="s">
        <v>69</v>
      </c>
      <c r="I85">
        <v>3</v>
      </c>
    </row>
    <row r="86" spans="1:9" x14ac:dyDescent="0.25">
      <c r="A86">
        <v>1</v>
      </c>
      <c r="B86">
        <v>0</v>
      </c>
      <c r="C86">
        <v>0</v>
      </c>
      <c r="D86">
        <v>1.00064277648925E-3</v>
      </c>
    </row>
    <row r="87" spans="1:9" x14ac:dyDescent="0.25">
      <c r="A87">
        <v>1</v>
      </c>
      <c r="B87">
        <v>0</v>
      </c>
      <c r="C87">
        <v>7</v>
      </c>
      <c r="D87">
        <v>0</v>
      </c>
    </row>
    <row r="88" spans="1:9" x14ac:dyDescent="0.25">
      <c r="A88">
        <v>1</v>
      </c>
      <c r="B88">
        <v>0</v>
      </c>
      <c r="C88">
        <v>26</v>
      </c>
      <c r="D88">
        <v>1.0008811950683501E-3</v>
      </c>
    </row>
    <row r="89" spans="1:9" x14ac:dyDescent="0.25">
      <c r="A89">
        <v>1</v>
      </c>
      <c r="B89">
        <v>0</v>
      </c>
      <c r="C89">
        <v>63</v>
      </c>
      <c r="D89">
        <v>2.000093460083E-3</v>
      </c>
    </row>
    <row r="90" spans="1:9" x14ac:dyDescent="0.25">
      <c r="A90">
        <v>1</v>
      </c>
      <c r="B90">
        <v>0</v>
      </c>
      <c r="C90">
        <v>124</v>
      </c>
      <c r="D90">
        <v>1.8002986907958901E-2</v>
      </c>
    </row>
    <row r="91" spans="1:9" x14ac:dyDescent="0.25">
      <c r="A91">
        <v>1</v>
      </c>
      <c r="B91">
        <v>0</v>
      </c>
      <c r="C91">
        <v>215</v>
      </c>
      <c r="D91">
        <v>1.40044689178466E-2</v>
      </c>
    </row>
    <row r="92" spans="1:9" x14ac:dyDescent="0.25">
      <c r="A92">
        <v>1</v>
      </c>
      <c r="B92">
        <v>0</v>
      </c>
      <c r="C92">
        <v>342</v>
      </c>
      <c r="D92">
        <v>3.1006813049316399E-2</v>
      </c>
    </row>
    <row r="93" spans="1:9" x14ac:dyDescent="0.25">
      <c r="A93">
        <v>1</v>
      </c>
      <c r="B93">
        <v>0</v>
      </c>
      <c r="C93">
        <v>511</v>
      </c>
      <c r="D93">
        <v>6.5015316009521401E-2</v>
      </c>
    </row>
    <row r="94" spans="1:9" x14ac:dyDescent="0.25">
      <c r="A94">
        <v>1</v>
      </c>
      <c r="B94">
        <v>0</v>
      </c>
      <c r="C94">
        <v>728</v>
      </c>
      <c r="D94">
        <v>0.119026184082031</v>
      </c>
    </row>
    <row r="95" spans="1:9" x14ac:dyDescent="0.25">
      <c r="A95">
        <v>1</v>
      </c>
      <c r="B95">
        <v>0</v>
      </c>
      <c r="C95">
        <v>999</v>
      </c>
      <c r="D95">
        <v>0.21704912185668901</v>
      </c>
    </row>
    <row r="96" spans="1:9" x14ac:dyDescent="0.25">
      <c r="A96">
        <v>1</v>
      </c>
      <c r="B96">
        <v>0</v>
      </c>
      <c r="C96">
        <v>1330</v>
      </c>
      <c r="D96">
        <v>0.37308406829833901</v>
      </c>
    </row>
    <row r="97" spans="1:11" x14ac:dyDescent="0.25">
      <c r="A97">
        <v>1</v>
      </c>
      <c r="B97">
        <v>0</v>
      </c>
      <c r="C97">
        <v>1727</v>
      </c>
      <c r="D97">
        <v>0.61914014816284102</v>
      </c>
    </row>
    <row r="98" spans="1:11" x14ac:dyDescent="0.25">
      <c r="A98">
        <v>1</v>
      </c>
      <c r="B98">
        <v>0</v>
      </c>
      <c r="C98">
        <v>2196</v>
      </c>
      <c r="D98">
        <v>0.98822379112243597</v>
      </c>
    </row>
    <row r="99" spans="1:11" x14ac:dyDescent="0.25">
      <c r="A99">
        <v>1</v>
      </c>
      <c r="B99">
        <v>0</v>
      </c>
      <c r="C99">
        <v>2743</v>
      </c>
      <c r="D99">
        <v>1.56735467910766</v>
      </c>
    </row>
    <row r="100" spans="1:11" x14ac:dyDescent="0.25">
      <c r="A100">
        <v>1</v>
      </c>
      <c r="B100">
        <v>0</v>
      </c>
      <c r="C100">
        <v>3374</v>
      </c>
      <c r="D100">
        <v>2.3405292034149099</v>
      </c>
    </row>
    <row r="101" spans="1:11" x14ac:dyDescent="0.25">
      <c r="A101">
        <v>1</v>
      </c>
      <c r="B101">
        <v>0</v>
      </c>
      <c r="C101">
        <v>4095</v>
      </c>
      <c r="D101">
        <v>3.43377614021301</v>
      </c>
    </row>
    <row r="102" spans="1:11" x14ac:dyDescent="0.25">
      <c r="A102">
        <v>1</v>
      </c>
      <c r="B102">
        <v>0</v>
      </c>
      <c r="C102">
        <v>4912</v>
      </c>
      <c r="D102">
        <v>4.9311149120330802</v>
      </c>
    </row>
    <row r="103" spans="1:11" x14ac:dyDescent="0.25">
      <c r="A103">
        <v>1</v>
      </c>
      <c r="B103">
        <v>0</v>
      </c>
      <c r="C103">
        <v>5831</v>
      </c>
      <c r="D103">
        <v>6.9355697631835902</v>
      </c>
    </row>
    <row r="104" spans="1:11" x14ac:dyDescent="0.25">
      <c r="A104">
        <v>1</v>
      </c>
      <c r="B104">
        <v>0</v>
      </c>
      <c r="C104">
        <v>6858</v>
      </c>
      <c r="D104">
        <v>9.58416700363159</v>
      </c>
    </row>
    <row r="105" spans="1:11" x14ac:dyDescent="0.25">
      <c r="A105">
        <v>1</v>
      </c>
      <c r="B105">
        <v>0</v>
      </c>
      <c r="C105">
        <v>7999</v>
      </c>
      <c r="D105">
        <v>12.9929382801055</v>
      </c>
    </row>
    <row r="106" spans="1:11" x14ac:dyDescent="0.25">
      <c r="A106" t="s">
        <v>75</v>
      </c>
      <c r="B106" t="s">
        <v>76</v>
      </c>
      <c r="C106" t="s">
        <v>69</v>
      </c>
      <c r="D106" t="s">
        <v>70</v>
      </c>
      <c r="E106" t="s">
        <v>71</v>
      </c>
      <c r="F106" t="s">
        <v>72</v>
      </c>
      <c r="G106">
        <v>2</v>
      </c>
      <c r="H106" t="s">
        <v>73</v>
      </c>
      <c r="I106" t="s">
        <v>74</v>
      </c>
      <c r="J106" t="s">
        <v>69</v>
      </c>
      <c r="K106">
        <v>1</v>
      </c>
    </row>
    <row r="107" spans="1:11" x14ac:dyDescent="0.25">
      <c r="A107">
        <v>1</v>
      </c>
      <c r="B107">
        <v>0</v>
      </c>
      <c r="C107">
        <v>0</v>
      </c>
      <c r="D107">
        <v>1.00064277648925E-3</v>
      </c>
    </row>
    <row r="108" spans="1:11" x14ac:dyDescent="0.25">
      <c r="A108">
        <v>4</v>
      </c>
      <c r="B108">
        <v>4</v>
      </c>
      <c r="C108">
        <v>4</v>
      </c>
      <c r="D108">
        <v>1.9996166229247999E-3</v>
      </c>
    </row>
    <row r="109" spans="1:11" x14ac:dyDescent="0.25">
      <c r="A109">
        <v>6</v>
      </c>
      <c r="B109">
        <v>9</v>
      </c>
      <c r="C109">
        <v>12</v>
      </c>
      <c r="D109">
        <v>3.0009746551513598E-3</v>
      </c>
    </row>
    <row r="110" spans="1:11" x14ac:dyDescent="0.25">
      <c r="A110">
        <v>8</v>
      </c>
      <c r="B110">
        <v>16</v>
      </c>
      <c r="C110">
        <v>24</v>
      </c>
      <c r="D110">
        <v>9.0017318725585903E-3</v>
      </c>
    </row>
    <row r="111" spans="1:11" x14ac:dyDescent="0.25">
      <c r="A111">
        <v>10</v>
      </c>
      <c r="B111">
        <v>25</v>
      </c>
      <c r="C111">
        <v>40</v>
      </c>
      <c r="D111">
        <v>6.0017108917236302E-3</v>
      </c>
    </row>
    <row r="112" spans="1:11" x14ac:dyDescent="0.25">
      <c r="A112">
        <v>12</v>
      </c>
      <c r="B112">
        <v>36</v>
      </c>
      <c r="C112">
        <v>60</v>
      </c>
      <c r="D112">
        <v>7.0016384124755799E-3</v>
      </c>
    </row>
    <row r="113" spans="1:11" x14ac:dyDescent="0.25">
      <c r="A113">
        <v>14</v>
      </c>
      <c r="B113">
        <v>49</v>
      </c>
      <c r="C113">
        <v>84</v>
      </c>
      <c r="D113">
        <v>9.0019702911376901E-3</v>
      </c>
    </row>
    <row r="114" spans="1:11" x14ac:dyDescent="0.25">
      <c r="A114">
        <v>16</v>
      </c>
      <c r="B114">
        <v>64</v>
      </c>
      <c r="C114">
        <v>112</v>
      </c>
      <c r="D114">
        <v>2.7006149291992101E-2</v>
      </c>
    </row>
    <row r="115" spans="1:11" x14ac:dyDescent="0.25">
      <c r="A115">
        <v>18</v>
      </c>
      <c r="B115">
        <v>81</v>
      </c>
      <c r="C115">
        <v>144</v>
      </c>
      <c r="D115">
        <v>1.4003276824951101E-2</v>
      </c>
    </row>
    <row r="116" spans="1:11" x14ac:dyDescent="0.25">
      <c r="A116">
        <v>20</v>
      </c>
      <c r="B116">
        <v>100</v>
      </c>
      <c r="C116">
        <v>180</v>
      </c>
      <c r="D116">
        <v>1.7003297805786102E-2</v>
      </c>
    </row>
    <row r="117" spans="1:11" x14ac:dyDescent="0.25">
      <c r="A117">
        <v>22</v>
      </c>
      <c r="B117">
        <v>121</v>
      </c>
      <c r="C117">
        <v>220</v>
      </c>
      <c r="D117">
        <v>4.0010452270507799E-2</v>
      </c>
    </row>
    <row r="118" spans="1:11" x14ac:dyDescent="0.25">
      <c r="A118">
        <v>24</v>
      </c>
      <c r="B118">
        <v>144</v>
      </c>
      <c r="C118">
        <v>264</v>
      </c>
      <c r="D118">
        <v>3.5007238388061503E-2</v>
      </c>
    </row>
    <row r="119" spans="1:11" x14ac:dyDescent="0.25">
      <c r="A119">
        <v>26</v>
      </c>
      <c r="B119">
        <v>169</v>
      </c>
      <c r="C119">
        <v>312</v>
      </c>
      <c r="D119">
        <v>4.0009260177612298E-2</v>
      </c>
    </row>
    <row r="120" spans="1:11" x14ac:dyDescent="0.25">
      <c r="A120">
        <v>28</v>
      </c>
      <c r="B120">
        <v>196</v>
      </c>
      <c r="C120">
        <v>364</v>
      </c>
      <c r="D120">
        <v>4.901123046875E-2</v>
      </c>
    </row>
    <row r="121" spans="1:11" x14ac:dyDescent="0.25">
      <c r="A121">
        <v>30</v>
      </c>
      <c r="B121">
        <v>225</v>
      </c>
      <c r="C121">
        <v>420</v>
      </c>
      <c r="D121">
        <v>5.2011966705322203E-2</v>
      </c>
    </row>
    <row r="122" spans="1:11" x14ac:dyDescent="0.25">
      <c r="A122">
        <v>32</v>
      </c>
      <c r="B122">
        <v>256</v>
      </c>
      <c r="C122">
        <v>480</v>
      </c>
      <c r="D122">
        <v>6.0013294219970703E-2</v>
      </c>
    </row>
    <row r="123" spans="1:11" x14ac:dyDescent="0.25">
      <c r="A123">
        <v>34</v>
      </c>
      <c r="B123">
        <v>289</v>
      </c>
      <c r="C123">
        <v>544</v>
      </c>
      <c r="D123">
        <v>8.1018209457397405E-2</v>
      </c>
    </row>
    <row r="124" spans="1:11" x14ac:dyDescent="0.25">
      <c r="A124">
        <v>36</v>
      </c>
      <c r="B124">
        <v>324</v>
      </c>
      <c r="C124">
        <v>612</v>
      </c>
      <c r="D124">
        <v>8.7019920349121094E-2</v>
      </c>
    </row>
    <row r="125" spans="1:11" x14ac:dyDescent="0.25">
      <c r="A125">
        <v>38</v>
      </c>
      <c r="B125">
        <v>361</v>
      </c>
      <c r="C125">
        <v>684</v>
      </c>
      <c r="D125">
        <v>0.101022958755493</v>
      </c>
    </row>
    <row r="126" spans="1:11" x14ac:dyDescent="0.25">
      <c r="A126">
        <v>40</v>
      </c>
      <c r="B126">
        <v>400</v>
      </c>
      <c r="C126">
        <v>760</v>
      </c>
      <c r="D126">
        <v>0.113025903701782</v>
      </c>
    </row>
    <row r="127" spans="1:11" x14ac:dyDescent="0.25">
      <c r="A127" t="s">
        <v>75</v>
      </c>
      <c r="B127" t="s">
        <v>76</v>
      </c>
      <c r="C127" t="s">
        <v>69</v>
      </c>
      <c r="D127" t="s">
        <v>70</v>
      </c>
      <c r="E127" t="s">
        <v>71</v>
      </c>
      <c r="F127" t="s">
        <v>72</v>
      </c>
      <c r="G127">
        <v>2</v>
      </c>
      <c r="H127" t="s">
        <v>73</v>
      </c>
      <c r="I127" t="s">
        <v>74</v>
      </c>
      <c r="J127" t="s">
        <v>69</v>
      </c>
      <c r="K127">
        <v>2</v>
      </c>
    </row>
    <row r="128" spans="1:11" x14ac:dyDescent="0.25">
      <c r="A128">
        <v>1</v>
      </c>
      <c r="B128">
        <v>0</v>
      </c>
      <c r="C128">
        <v>1</v>
      </c>
      <c r="D128">
        <v>1.00064277648925E-3</v>
      </c>
    </row>
    <row r="129" spans="1:4" x14ac:dyDescent="0.25">
      <c r="A129">
        <v>4</v>
      </c>
      <c r="B129">
        <v>4</v>
      </c>
      <c r="C129">
        <v>4</v>
      </c>
      <c r="D129">
        <v>1.9998550415039002E-3</v>
      </c>
    </row>
    <row r="130" spans="1:4" x14ac:dyDescent="0.25">
      <c r="A130">
        <v>4</v>
      </c>
      <c r="B130">
        <v>4</v>
      </c>
      <c r="C130">
        <v>11</v>
      </c>
      <c r="D130">
        <v>3.0009746551513598E-3</v>
      </c>
    </row>
    <row r="131" spans="1:4" x14ac:dyDescent="0.25">
      <c r="A131">
        <v>4</v>
      </c>
      <c r="B131">
        <v>4</v>
      </c>
      <c r="C131">
        <v>16</v>
      </c>
      <c r="D131">
        <v>3.0004978179931602E-3</v>
      </c>
    </row>
    <row r="132" spans="1:4" x14ac:dyDescent="0.25">
      <c r="A132">
        <v>4</v>
      </c>
      <c r="B132">
        <v>4</v>
      </c>
      <c r="C132">
        <v>31</v>
      </c>
      <c r="D132">
        <v>4.0009021759033203E-3</v>
      </c>
    </row>
    <row r="133" spans="1:4" x14ac:dyDescent="0.25">
      <c r="A133">
        <v>4</v>
      </c>
      <c r="B133">
        <v>4</v>
      </c>
      <c r="C133">
        <v>36</v>
      </c>
      <c r="D133">
        <v>4.0011405944824201E-3</v>
      </c>
    </row>
    <row r="134" spans="1:4" x14ac:dyDescent="0.25">
      <c r="A134">
        <v>4</v>
      </c>
      <c r="B134">
        <v>4</v>
      </c>
      <c r="C134">
        <v>59</v>
      </c>
      <c r="D134">
        <v>5.0013065338134696E-3</v>
      </c>
    </row>
    <row r="135" spans="1:4" x14ac:dyDescent="0.25">
      <c r="A135">
        <v>4</v>
      </c>
      <c r="B135">
        <v>4</v>
      </c>
      <c r="C135">
        <v>64</v>
      </c>
      <c r="D135">
        <v>6.0009956359863203E-3</v>
      </c>
    </row>
    <row r="136" spans="1:4" x14ac:dyDescent="0.25">
      <c r="A136">
        <v>4</v>
      </c>
      <c r="B136">
        <v>4</v>
      </c>
      <c r="C136">
        <v>95</v>
      </c>
      <c r="D136">
        <v>2.5005817413329998E-2</v>
      </c>
    </row>
    <row r="137" spans="1:4" x14ac:dyDescent="0.25">
      <c r="A137">
        <v>4</v>
      </c>
      <c r="B137">
        <v>4</v>
      </c>
      <c r="C137">
        <v>100</v>
      </c>
      <c r="D137">
        <v>9.0019702911376901E-3</v>
      </c>
    </row>
    <row r="138" spans="1:4" x14ac:dyDescent="0.25">
      <c r="A138">
        <v>4</v>
      </c>
      <c r="B138">
        <v>4</v>
      </c>
      <c r="C138">
        <v>139</v>
      </c>
      <c r="D138">
        <v>1.20027065277099E-2</v>
      </c>
    </row>
    <row r="139" spans="1:4" x14ac:dyDescent="0.25">
      <c r="A139">
        <v>4</v>
      </c>
      <c r="B139">
        <v>4</v>
      </c>
      <c r="C139">
        <v>144</v>
      </c>
      <c r="D139">
        <v>2.8006315231323201E-2</v>
      </c>
    </row>
    <row r="140" spans="1:4" x14ac:dyDescent="0.25">
      <c r="A140">
        <v>4</v>
      </c>
      <c r="B140">
        <v>4</v>
      </c>
      <c r="C140">
        <v>191</v>
      </c>
      <c r="D140">
        <v>2.00042724609375E-2</v>
      </c>
    </row>
    <row r="141" spans="1:4" x14ac:dyDescent="0.25">
      <c r="A141">
        <v>4</v>
      </c>
      <c r="B141">
        <v>4</v>
      </c>
      <c r="C141">
        <v>196</v>
      </c>
      <c r="D141">
        <v>2.0004510879516602E-2</v>
      </c>
    </row>
    <row r="142" spans="1:4" x14ac:dyDescent="0.25">
      <c r="A142">
        <v>4</v>
      </c>
      <c r="B142">
        <v>4</v>
      </c>
      <c r="C142">
        <v>251</v>
      </c>
      <c r="D142">
        <v>4.4010162353515597E-2</v>
      </c>
    </row>
    <row r="143" spans="1:4" x14ac:dyDescent="0.25">
      <c r="A143">
        <v>4</v>
      </c>
      <c r="B143">
        <v>4</v>
      </c>
      <c r="C143">
        <v>256</v>
      </c>
      <c r="D143">
        <v>4.2009353637695299E-2</v>
      </c>
    </row>
    <row r="144" spans="1:4" x14ac:dyDescent="0.25">
      <c r="A144">
        <v>4</v>
      </c>
      <c r="B144">
        <v>4</v>
      </c>
      <c r="C144">
        <v>319</v>
      </c>
      <c r="D144">
        <v>5.1011800765991197E-2</v>
      </c>
    </row>
    <row r="145" spans="1:11" x14ac:dyDescent="0.25">
      <c r="A145">
        <v>4</v>
      </c>
      <c r="B145">
        <v>4</v>
      </c>
      <c r="C145">
        <v>324</v>
      </c>
      <c r="D145">
        <v>5.2012205123901298E-2</v>
      </c>
    </row>
    <row r="146" spans="1:11" x14ac:dyDescent="0.25">
      <c r="A146">
        <v>4</v>
      </c>
      <c r="B146">
        <v>4</v>
      </c>
      <c r="C146">
        <v>395</v>
      </c>
      <c r="D146">
        <v>7.5016021728515597E-2</v>
      </c>
    </row>
    <row r="147" spans="1:11" x14ac:dyDescent="0.25">
      <c r="A147">
        <v>4</v>
      </c>
      <c r="B147">
        <v>4</v>
      </c>
      <c r="C147">
        <v>400</v>
      </c>
      <c r="D147">
        <v>6.6015481948852497E-2</v>
      </c>
    </row>
    <row r="148" spans="1:11" x14ac:dyDescent="0.25">
      <c r="A148" t="s">
        <v>75</v>
      </c>
      <c r="B148" t="s">
        <v>76</v>
      </c>
      <c r="C148" t="s">
        <v>69</v>
      </c>
      <c r="D148" t="s">
        <v>70</v>
      </c>
      <c r="E148" t="s">
        <v>71</v>
      </c>
      <c r="F148" t="s">
        <v>72</v>
      </c>
      <c r="G148">
        <v>3</v>
      </c>
      <c r="H148" t="s">
        <v>73</v>
      </c>
      <c r="I148" t="s">
        <v>74</v>
      </c>
      <c r="J148" t="s">
        <v>69</v>
      </c>
      <c r="K148">
        <v>1</v>
      </c>
    </row>
    <row r="149" spans="1:11" x14ac:dyDescent="0.25">
      <c r="A149">
        <v>1</v>
      </c>
      <c r="B149">
        <v>0</v>
      </c>
      <c r="C149">
        <v>0</v>
      </c>
      <c r="D149">
        <v>0</v>
      </c>
    </row>
    <row r="150" spans="1:11" x14ac:dyDescent="0.25">
      <c r="A150">
        <v>8</v>
      </c>
      <c r="B150">
        <v>12</v>
      </c>
      <c r="C150">
        <v>12</v>
      </c>
      <c r="D150">
        <v>1.40020847320556E-2</v>
      </c>
    </row>
    <row r="151" spans="1:11" x14ac:dyDescent="0.25">
      <c r="A151">
        <v>18</v>
      </c>
      <c r="B151">
        <v>45</v>
      </c>
      <c r="C151">
        <v>54</v>
      </c>
      <c r="D151">
        <v>1.3003587722778299E-2</v>
      </c>
    </row>
    <row r="152" spans="1:11" x14ac:dyDescent="0.25">
      <c r="A152">
        <v>32</v>
      </c>
      <c r="B152">
        <v>112</v>
      </c>
      <c r="C152">
        <v>144</v>
      </c>
      <c r="D152">
        <v>4.4009685516357401E-2</v>
      </c>
    </row>
    <row r="153" spans="1:11" x14ac:dyDescent="0.25">
      <c r="A153">
        <v>50</v>
      </c>
      <c r="B153">
        <v>225</v>
      </c>
      <c r="C153">
        <v>300</v>
      </c>
      <c r="D153">
        <v>8.3019018173217704E-2</v>
      </c>
    </row>
    <row r="154" spans="1:11" x14ac:dyDescent="0.25">
      <c r="A154">
        <v>72</v>
      </c>
      <c r="B154">
        <v>396</v>
      </c>
      <c r="C154">
        <v>540</v>
      </c>
      <c r="D154">
        <v>0.17003822326660101</v>
      </c>
    </row>
    <row r="155" spans="1:11" x14ac:dyDescent="0.25">
      <c r="A155">
        <v>98</v>
      </c>
      <c r="B155">
        <v>637</v>
      </c>
      <c r="C155">
        <v>882</v>
      </c>
      <c r="D155">
        <v>0.34207749366760198</v>
      </c>
    </row>
    <row r="156" spans="1:11" x14ac:dyDescent="0.25">
      <c r="A156">
        <v>128</v>
      </c>
      <c r="B156">
        <v>960</v>
      </c>
      <c r="C156">
        <v>1344</v>
      </c>
      <c r="D156">
        <v>0.640145063400268</v>
      </c>
    </row>
    <row r="157" spans="1:11" x14ac:dyDescent="0.25">
      <c r="A157">
        <v>162</v>
      </c>
      <c r="B157">
        <v>1377</v>
      </c>
      <c r="C157">
        <v>1944</v>
      </c>
      <c r="D157">
        <v>1.1852676868438701</v>
      </c>
    </row>
    <row r="158" spans="1:11" x14ac:dyDescent="0.25">
      <c r="A158">
        <v>200</v>
      </c>
      <c r="B158">
        <v>1900</v>
      </c>
      <c r="C158">
        <v>2700</v>
      </c>
      <c r="D158">
        <v>2.0244574546813898</v>
      </c>
    </row>
    <row r="159" spans="1:11" x14ac:dyDescent="0.25">
      <c r="A159">
        <v>242</v>
      </c>
      <c r="B159">
        <v>2541</v>
      </c>
      <c r="C159">
        <v>3630</v>
      </c>
      <c r="D159">
        <v>3.5648066997528001</v>
      </c>
    </row>
    <row r="160" spans="1:11" x14ac:dyDescent="0.25">
      <c r="A160">
        <v>288</v>
      </c>
      <c r="B160">
        <v>3312</v>
      </c>
      <c r="C160">
        <v>4752</v>
      </c>
      <c r="D160">
        <v>6.0483682155609104</v>
      </c>
    </row>
    <row r="161" spans="1:11" x14ac:dyDescent="0.25">
      <c r="A161">
        <v>338</v>
      </c>
      <c r="B161">
        <v>4225</v>
      </c>
      <c r="C161">
        <v>6084</v>
      </c>
      <c r="D161">
        <v>9.7992160320281894</v>
      </c>
    </row>
    <row r="162" spans="1:11" x14ac:dyDescent="0.25">
      <c r="A162">
        <v>392</v>
      </c>
      <c r="B162">
        <v>5292</v>
      </c>
      <c r="C162">
        <v>7644</v>
      </c>
      <c r="D162">
        <v>15.920599937438899</v>
      </c>
    </row>
    <row r="163" spans="1:11" x14ac:dyDescent="0.25">
      <c r="A163">
        <v>450</v>
      </c>
      <c r="B163">
        <v>6525</v>
      </c>
      <c r="C163">
        <v>9450</v>
      </c>
      <c r="D163">
        <v>24.830615043640101</v>
      </c>
    </row>
    <row r="164" spans="1:11" x14ac:dyDescent="0.25">
      <c r="A164">
        <v>512</v>
      </c>
      <c r="B164">
        <v>7936</v>
      </c>
      <c r="C164">
        <v>11520</v>
      </c>
      <c r="D164">
        <v>37.927576303481999</v>
      </c>
    </row>
    <row r="165" spans="1:11" x14ac:dyDescent="0.25">
      <c r="A165">
        <v>578</v>
      </c>
      <c r="B165">
        <v>9537</v>
      </c>
      <c r="C165">
        <v>13872</v>
      </c>
      <c r="D165">
        <v>59.017345428466797</v>
      </c>
    </row>
    <row r="166" spans="1:11" x14ac:dyDescent="0.25">
      <c r="A166">
        <v>648</v>
      </c>
      <c r="B166">
        <v>11340</v>
      </c>
      <c r="C166">
        <v>16524</v>
      </c>
      <c r="D166">
        <v>86.143479347229004</v>
      </c>
    </row>
    <row r="167" spans="1:11" x14ac:dyDescent="0.25">
      <c r="A167">
        <v>722</v>
      </c>
      <c r="B167">
        <v>13357</v>
      </c>
      <c r="C167">
        <v>19494</v>
      </c>
      <c r="D167">
        <v>127.05573105812</v>
      </c>
    </row>
    <row r="168" spans="1:11" x14ac:dyDescent="0.25">
      <c r="A168">
        <v>800</v>
      </c>
      <c r="B168">
        <v>15600</v>
      </c>
      <c r="C168">
        <v>22800</v>
      </c>
      <c r="D168">
        <v>175.61070966720499</v>
      </c>
    </row>
    <row r="169" spans="1:11" x14ac:dyDescent="0.25">
      <c r="A169" t="s">
        <v>75</v>
      </c>
      <c r="B169" t="s">
        <v>76</v>
      </c>
      <c r="C169" t="s">
        <v>69</v>
      </c>
      <c r="D169" t="s">
        <v>70</v>
      </c>
      <c r="E169" t="s">
        <v>71</v>
      </c>
      <c r="F169" t="s">
        <v>72</v>
      </c>
      <c r="G169">
        <v>3</v>
      </c>
      <c r="H169" t="s">
        <v>73</v>
      </c>
      <c r="I169" t="s">
        <v>74</v>
      </c>
      <c r="J169" t="s">
        <v>69</v>
      </c>
      <c r="K169">
        <v>2</v>
      </c>
    </row>
    <row r="170" spans="1:11" x14ac:dyDescent="0.25">
      <c r="A170">
        <v>1</v>
      </c>
      <c r="B170">
        <v>0</v>
      </c>
      <c r="C170">
        <v>1</v>
      </c>
      <c r="D170">
        <v>1.00040435791015E-3</v>
      </c>
    </row>
    <row r="171" spans="1:11" x14ac:dyDescent="0.25">
      <c r="A171">
        <v>8</v>
      </c>
      <c r="B171">
        <v>12</v>
      </c>
      <c r="C171">
        <v>16</v>
      </c>
      <c r="D171">
        <v>5.0010681152343698E-3</v>
      </c>
    </row>
    <row r="172" spans="1:11" x14ac:dyDescent="0.25">
      <c r="A172">
        <v>12</v>
      </c>
      <c r="B172">
        <v>24</v>
      </c>
      <c r="C172">
        <v>54</v>
      </c>
      <c r="D172">
        <v>9.0022087097167899E-3</v>
      </c>
    </row>
    <row r="173" spans="1:11" x14ac:dyDescent="0.25">
      <c r="A173">
        <v>16</v>
      </c>
      <c r="B173">
        <v>40</v>
      </c>
      <c r="C173">
        <v>96</v>
      </c>
      <c r="D173">
        <v>2.4004459381103498E-2</v>
      </c>
    </row>
    <row r="174" spans="1:11" x14ac:dyDescent="0.25">
      <c r="A174">
        <v>20</v>
      </c>
      <c r="B174">
        <v>60</v>
      </c>
      <c r="C174">
        <v>200</v>
      </c>
      <c r="D174">
        <v>3.3007621765136698E-2</v>
      </c>
    </row>
    <row r="175" spans="1:11" x14ac:dyDescent="0.25">
      <c r="A175">
        <v>24</v>
      </c>
      <c r="B175">
        <v>84</v>
      </c>
      <c r="C175">
        <v>288</v>
      </c>
      <c r="D175">
        <v>4.50108051300048E-2</v>
      </c>
    </row>
    <row r="176" spans="1:11" x14ac:dyDescent="0.25">
      <c r="A176">
        <v>28</v>
      </c>
      <c r="B176">
        <v>112</v>
      </c>
      <c r="C176">
        <v>490</v>
      </c>
      <c r="D176">
        <v>8.1018209457397405E-2</v>
      </c>
    </row>
    <row r="177" spans="1:11" x14ac:dyDescent="0.25">
      <c r="A177">
        <v>32</v>
      </c>
      <c r="B177">
        <v>144</v>
      </c>
      <c r="C177">
        <v>640</v>
      </c>
      <c r="D177">
        <v>0.12502813339233301</v>
      </c>
    </row>
    <row r="178" spans="1:11" x14ac:dyDescent="0.25">
      <c r="A178">
        <v>36</v>
      </c>
      <c r="B178">
        <v>180</v>
      </c>
      <c r="C178">
        <v>972</v>
      </c>
      <c r="D178">
        <v>0.20304608345031699</v>
      </c>
    </row>
    <row r="179" spans="1:11" x14ac:dyDescent="0.25">
      <c r="A179">
        <v>40</v>
      </c>
      <c r="B179">
        <v>220</v>
      </c>
      <c r="C179">
        <v>1200</v>
      </c>
      <c r="D179">
        <v>0.30706906318664501</v>
      </c>
    </row>
    <row r="180" spans="1:11" x14ac:dyDescent="0.25">
      <c r="A180">
        <v>44</v>
      </c>
      <c r="B180">
        <v>264</v>
      </c>
      <c r="C180">
        <v>1694</v>
      </c>
      <c r="D180">
        <v>0.49010992050170898</v>
      </c>
    </row>
    <row r="181" spans="1:11" x14ac:dyDescent="0.25">
      <c r="A181">
        <v>48</v>
      </c>
      <c r="B181">
        <v>312</v>
      </c>
      <c r="C181">
        <v>2016</v>
      </c>
      <c r="D181">
        <v>0.67715311050414995</v>
      </c>
    </row>
    <row r="182" spans="1:11" x14ac:dyDescent="0.25">
      <c r="A182">
        <v>52</v>
      </c>
      <c r="B182">
        <v>364</v>
      </c>
      <c r="C182">
        <v>2704</v>
      </c>
      <c r="D182">
        <v>1.0902459621429399</v>
      </c>
    </row>
    <row r="183" spans="1:11" x14ac:dyDescent="0.25">
      <c r="A183">
        <v>56</v>
      </c>
      <c r="B183">
        <v>420</v>
      </c>
      <c r="C183">
        <v>3136</v>
      </c>
      <c r="D183">
        <v>1.4593300819396899</v>
      </c>
    </row>
    <row r="184" spans="1:11" x14ac:dyDescent="0.25">
      <c r="A184">
        <v>60</v>
      </c>
      <c r="B184">
        <v>480</v>
      </c>
      <c r="C184">
        <v>4050</v>
      </c>
      <c r="D184">
        <v>2.1924953460693302</v>
      </c>
    </row>
    <row r="185" spans="1:11" x14ac:dyDescent="0.25">
      <c r="A185">
        <v>64</v>
      </c>
      <c r="B185">
        <v>544</v>
      </c>
      <c r="C185">
        <v>4608</v>
      </c>
      <c r="D185">
        <v>2.9476661682128902</v>
      </c>
    </row>
    <row r="186" spans="1:11" x14ac:dyDescent="0.25">
      <c r="A186">
        <v>68</v>
      </c>
      <c r="B186">
        <v>612</v>
      </c>
      <c r="C186">
        <v>5780</v>
      </c>
      <c r="D186">
        <v>4.0929262638091997</v>
      </c>
    </row>
    <row r="187" spans="1:11" x14ac:dyDescent="0.25">
      <c r="A187">
        <v>72</v>
      </c>
      <c r="B187">
        <v>684</v>
      </c>
      <c r="C187">
        <v>6480</v>
      </c>
      <c r="D187">
        <v>5.4752378463745099</v>
      </c>
    </row>
    <row r="188" spans="1:11" x14ac:dyDescent="0.25">
      <c r="A188">
        <v>76</v>
      </c>
      <c r="B188">
        <v>760</v>
      </c>
      <c r="C188">
        <v>7942</v>
      </c>
      <c r="D188">
        <v>7.4796912670135498</v>
      </c>
    </row>
    <row r="189" spans="1:11" x14ac:dyDescent="0.25">
      <c r="A189">
        <v>80</v>
      </c>
      <c r="B189">
        <v>840</v>
      </c>
      <c r="C189">
        <v>8800</v>
      </c>
      <c r="D189">
        <v>9.61417412757873</v>
      </c>
    </row>
    <row r="190" spans="1:11" x14ac:dyDescent="0.25">
      <c r="A190" t="s">
        <v>75</v>
      </c>
      <c r="B190" t="s">
        <v>76</v>
      </c>
      <c r="C190" t="s">
        <v>69</v>
      </c>
      <c r="D190" t="s">
        <v>70</v>
      </c>
      <c r="E190" t="s">
        <v>71</v>
      </c>
      <c r="F190" t="s">
        <v>72</v>
      </c>
      <c r="G190">
        <v>3</v>
      </c>
      <c r="H190" t="s">
        <v>73</v>
      </c>
      <c r="I190" t="s">
        <v>74</v>
      </c>
      <c r="J190" t="s">
        <v>69</v>
      </c>
      <c r="K190">
        <v>3</v>
      </c>
    </row>
    <row r="191" spans="1:11" x14ac:dyDescent="0.25">
      <c r="A191">
        <v>1</v>
      </c>
      <c r="B191">
        <v>0</v>
      </c>
      <c r="C191">
        <v>0</v>
      </c>
      <c r="D191">
        <v>9.9968910217285091E-4</v>
      </c>
    </row>
    <row r="192" spans="1:11" x14ac:dyDescent="0.25">
      <c r="A192">
        <v>8</v>
      </c>
      <c r="B192">
        <v>12</v>
      </c>
      <c r="C192">
        <v>20</v>
      </c>
      <c r="D192">
        <v>4.0006637573242101E-3</v>
      </c>
    </row>
    <row r="193" spans="1:4" x14ac:dyDescent="0.25">
      <c r="A193">
        <v>8</v>
      </c>
      <c r="B193">
        <v>12</v>
      </c>
      <c r="C193">
        <v>52</v>
      </c>
      <c r="D193">
        <v>6.0021877288818299E-3</v>
      </c>
    </row>
    <row r="194" spans="1:4" x14ac:dyDescent="0.25">
      <c r="A194">
        <v>8</v>
      </c>
      <c r="B194">
        <v>12</v>
      </c>
      <c r="C194">
        <v>76</v>
      </c>
      <c r="D194">
        <v>8.0008506774902292E-3</v>
      </c>
    </row>
    <row r="195" spans="1:4" x14ac:dyDescent="0.25">
      <c r="A195">
        <v>8</v>
      </c>
      <c r="B195">
        <v>12</v>
      </c>
      <c r="C195">
        <v>180</v>
      </c>
      <c r="D195">
        <v>2.7008056640625E-2</v>
      </c>
    </row>
    <row r="196" spans="1:4" x14ac:dyDescent="0.25">
      <c r="A196">
        <v>8</v>
      </c>
      <c r="B196">
        <v>12</v>
      </c>
      <c r="C196">
        <v>228</v>
      </c>
      <c r="D196">
        <v>2.30040550231933E-2</v>
      </c>
    </row>
    <row r="197" spans="1:4" x14ac:dyDescent="0.25">
      <c r="A197">
        <v>8</v>
      </c>
      <c r="B197">
        <v>12</v>
      </c>
      <c r="C197">
        <v>444</v>
      </c>
      <c r="D197">
        <v>5.2011013031005797E-2</v>
      </c>
    </row>
    <row r="198" spans="1:4" x14ac:dyDescent="0.25">
      <c r="A198">
        <v>8</v>
      </c>
      <c r="B198">
        <v>12</v>
      </c>
      <c r="C198">
        <v>524</v>
      </c>
      <c r="D198">
        <v>8.1018447875976493E-2</v>
      </c>
    </row>
    <row r="199" spans="1:4" x14ac:dyDescent="0.25">
      <c r="A199">
        <v>8</v>
      </c>
      <c r="B199">
        <v>12</v>
      </c>
      <c r="C199">
        <v>892</v>
      </c>
      <c r="D199">
        <v>0.15703558921813901</v>
      </c>
    </row>
    <row r="200" spans="1:4" x14ac:dyDescent="0.25">
      <c r="A200">
        <v>8</v>
      </c>
      <c r="B200">
        <v>12</v>
      </c>
      <c r="C200">
        <v>1012</v>
      </c>
      <c r="D200">
        <v>0.22405052185058499</v>
      </c>
    </row>
    <row r="201" spans="1:4" x14ac:dyDescent="0.25">
      <c r="A201">
        <v>8</v>
      </c>
      <c r="B201">
        <v>12</v>
      </c>
      <c r="C201">
        <v>1572</v>
      </c>
      <c r="D201">
        <v>0.42409610748290999</v>
      </c>
    </row>
    <row r="202" spans="1:4" x14ac:dyDescent="0.25">
      <c r="A202">
        <v>8</v>
      </c>
      <c r="B202">
        <v>12</v>
      </c>
      <c r="C202">
        <v>1740</v>
      </c>
      <c r="D202">
        <v>0.56412744522094704</v>
      </c>
    </row>
    <row r="203" spans="1:4" x14ac:dyDescent="0.25">
      <c r="A203">
        <v>8</v>
      </c>
      <c r="B203">
        <v>12</v>
      </c>
      <c r="C203">
        <v>2532</v>
      </c>
      <c r="D203">
        <v>0.97822117805480902</v>
      </c>
    </row>
    <row r="204" spans="1:4" x14ac:dyDescent="0.25">
      <c r="A204">
        <v>8</v>
      </c>
      <c r="B204">
        <v>12</v>
      </c>
      <c r="C204">
        <v>2756</v>
      </c>
      <c r="D204">
        <v>1.2932929992675699</v>
      </c>
    </row>
    <row r="205" spans="1:4" x14ac:dyDescent="0.25">
      <c r="A205">
        <v>8</v>
      </c>
      <c r="B205">
        <v>12</v>
      </c>
      <c r="C205">
        <v>3820</v>
      </c>
      <c r="D205">
        <v>2.1274814605712802</v>
      </c>
    </row>
    <row r="206" spans="1:4" x14ac:dyDescent="0.25">
      <c r="A206">
        <v>8</v>
      </c>
      <c r="B206">
        <v>12</v>
      </c>
      <c r="C206">
        <v>4108</v>
      </c>
      <c r="D206">
        <v>2.7486214637756299</v>
      </c>
    </row>
    <row r="207" spans="1:4" x14ac:dyDescent="0.25">
      <c r="A207">
        <v>8</v>
      </c>
      <c r="B207">
        <v>12</v>
      </c>
      <c r="C207">
        <v>5484</v>
      </c>
      <c r="D207">
        <v>4.3309793472290004</v>
      </c>
    </row>
    <row r="208" spans="1:4" x14ac:dyDescent="0.25">
      <c r="A208">
        <v>8</v>
      </c>
      <c r="B208">
        <v>12</v>
      </c>
      <c r="C208">
        <v>5844</v>
      </c>
      <c r="D208">
        <v>5.4062235355377197</v>
      </c>
    </row>
    <row r="209" spans="1:11" x14ac:dyDescent="0.25">
      <c r="A209">
        <v>8</v>
      </c>
      <c r="B209">
        <v>12</v>
      </c>
      <c r="C209">
        <v>7572</v>
      </c>
      <c r="D209">
        <v>8.3308839797973597</v>
      </c>
    </row>
    <row r="210" spans="1:11" x14ac:dyDescent="0.25">
      <c r="A210">
        <v>8</v>
      </c>
      <c r="B210">
        <v>12</v>
      </c>
      <c r="C210">
        <v>8012</v>
      </c>
      <c r="D210">
        <v>9.9782559871673495</v>
      </c>
    </row>
    <row r="211" spans="1:11" x14ac:dyDescent="0.25">
      <c r="A211" t="s">
        <v>75</v>
      </c>
      <c r="B211" t="s">
        <v>76</v>
      </c>
      <c r="C211" t="s">
        <v>69</v>
      </c>
      <c r="D211" t="s">
        <v>70</v>
      </c>
      <c r="E211" t="s">
        <v>71</v>
      </c>
      <c r="F211" t="s">
        <v>72</v>
      </c>
      <c r="G211">
        <v>3</v>
      </c>
      <c r="H211" t="s">
        <v>73</v>
      </c>
      <c r="I211" t="s">
        <v>74</v>
      </c>
      <c r="J211" t="s">
        <v>69</v>
      </c>
      <c r="K211">
        <v>4</v>
      </c>
    </row>
    <row r="212" spans="1:11" x14ac:dyDescent="0.25">
      <c r="A212">
        <v>1</v>
      </c>
      <c r="B212">
        <v>0</v>
      </c>
      <c r="C212">
        <v>1</v>
      </c>
      <c r="D212">
        <v>1.00040435791015E-3</v>
      </c>
    </row>
    <row r="213" spans="1:11" x14ac:dyDescent="0.25">
      <c r="A213">
        <v>4</v>
      </c>
      <c r="B213">
        <v>4</v>
      </c>
      <c r="C213">
        <v>12</v>
      </c>
      <c r="D213">
        <v>2.0003318786620998E-3</v>
      </c>
    </row>
    <row r="214" spans="1:11" x14ac:dyDescent="0.25">
      <c r="A214">
        <v>4</v>
      </c>
      <c r="B214">
        <v>4</v>
      </c>
      <c r="C214">
        <v>34</v>
      </c>
      <c r="D214">
        <v>4.0006637573242101E-3</v>
      </c>
    </row>
    <row r="215" spans="1:11" x14ac:dyDescent="0.25">
      <c r="A215">
        <v>4</v>
      </c>
      <c r="B215">
        <v>4</v>
      </c>
      <c r="C215">
        <v>68</v>
      </c>
      <c r="D215">
        <v>1.3002872467041E-2</v>
      </c>
    </row>
    <row r="216" spans="1:11" x14ac:dyDescent="0.25">
      <c r="A216">
        <v>4</v>
      </c>
      <c r="B216">
        <v>4</v>
      </c>
      <c r="C216">
        <v>144</v>
      </c>
      <c r="D216">
        <v>1.3002872467041E-2</v>
      </c>
    </row>
    <row r="217" spans="1:11" x14ac:dyDescent="0.25">
      <c r="A217">
        <v>4</v>
      </c>
      <c r="B217">
        <v>4</v>
      </c>
      <c r="C217">
        <v>220</v>
      </c>
      <c r="D217">
        <v>3.20072174072265E-2</v>
      </c>
    </row>
    <row r="218" spans="1:11" x14ac:dyDescent="0.25">
      <c r="A218">
        <v>4</v>
      </c>
      <c r="B218">
        <v>4</v>
      </c>
      <c r="C218">
        <v>382</v>
      </c>
      <c r="D218">
        <v>5.5012702941894497E-2</v>
      </c>
    </row>
    <row r="219" spans="1:11" x14ac:dyDescent="0.25">
      <c r="A219">
        <v>4</v>
      </c>
      <c r="B219">
        <v>4</v>
      </c>
      <c r="C219">
        <v>516</v>
      </c>
      <c r="D219">
        <v>9.4021081924438393E-2</v>
      </c>
    </row>
    <row r="220" spans="1:11" x14ac:dyDescent="0.25">
      <c r="A220">
        <v>4</v>
      </c>
      <c r="B220">
        <v>4</v>
      </c>
      <c r="C220">
        <v>796</v>
      </c>
      <c r="D220">
        <v>0.17403936386108301</v>
      </c>
    </row>
    <row r="221" spans="1:11" x14ac:dyDescent="0.25">
      <c r="A221">
        <v>4</v>
      </c>
      <c r="B221">
        <v>4</v>
      </c>
      <c r="C221">
        <v>1004</v>
      </c>
      <c r="D221">
        <v>0.27706289291381803</v>
      </c>
    </row>
    <row r="222" spans="1:11" x14ac:dyDescent="0.25">
      <c r="A222">
        <v>4</v>
      </c>
      <c r="B222">
        <v>4</v>
      </c>
      <c r="C222">
        <v>1434</v>
      </c>
      <c r="D222">
        <v>0.47510719299316401</v>
      </c>
    </row>
    <row r="223" spans="1:11" x14ac:dyDescent="0.25">
      <c r="A223">
        <v>4</v>
      </c>
      <c r="B223">
        <v>4</v>
      </c>
      <c r="C223">
        <v>1732</v>
      </c>
      <c r="D223">
        <v>0.70415925979614202</v>
      </c>
    </row>
    <row r="224" spans="1:11" x14ac:dyDescent="0.25">
      <c r="A224">
        <v>4</v>
      </c>
      <c r="B224">
        <v>4</v>
      </c>
      <c r="C224">
        <v>2344</v>
      </c>
      <c r="D224">
        <v>1.1622631549835201</v>
      </c>
    </row>
    <row r="225" spans="1:4" x14ac:dyDescent="0.25">
      <c r="A225">
        <v>4</v>
      </c>
      <c r="B225">
        <v>4</v>
      </c>
      <c r="C225">
        <v>2748</v>
      </c>
      <c r="D225">
        <v>1.6013607978820801</v>
      </c>
    </row>
    <row r="226" spans="1:4" x14ac:dyDescent="0.25">
      <c r="A226">
        <v>4</v>
      </c>
      <c r="B226">
        <v>4</v>
      </c>
      <c r="C226">
        <v>3574</v>
      </c>
      <c r="D226">
        <v>2.5325729846954301</v>
      </c>
    </row>
    <row r="227" spans="1:4" x14ac:dyDescent="0.25">
      <c r="A227">
        <v>4</v>
      </c>
      <c r="B227">
        <v>4</v>
      </c>
      <c r="C227">
        <v>4100</v>
      </c>
      <c r="D227">
        <v>3.39576911926269</v>
      </c>
    </row>
    <row r="228" spans="1:4" x14ac:dyDescent="0.25">
      <c r="A228">
        <v>4</v>
      </c>
      <c r="B228">
        <v>4</v>
      </c>
      <c r="C228">
        <v>5172</v>
      </c>
      <c r="D228">
        <v>5.0571422576904297</v>
      </c>
    </row>
    <row r="229" spans="1:4" x14ac:dyDescent="0.25">
      <c r="A229">
        <v>4</v>
      </c>
      <c r="B229">
        <v>4</v>
      </c>
      <c r="C229">
        <v>5836</v>
      </c>
      <c r="D229">
        <v>6.6274986267089799</v>
      </c>
    </row>
    <row r="230" spans="1:4" x14ac:dyDescent="0.25">
      <c r="A230">
        <v>4</v>
      </c>
      <c r="B230">
        <v>4</v>
      </c>
      <c r="C230">
        <v>7186</v>
      </c>
      <c r="D230">
        <v>9.5951697826385498</v>
      </c>
    </row>
    <row r="231" spans="1:4" x14ac:dyDescent="0.25">
      <c r="A231">
        <v>4</v>
      </c>
      <c r="B231">
        <v>4</v>
      </c>
      <c r="C231">
        <v>8004</v>
      </c>
      <c r="D231">
        <v>12.3547933101654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R8" sqref="R8"/>
    </sheetView>
  </sheetViews>
  <sheetFormatPr defaultRowHeight="15" x14ac:dyDescent="0.25"/>
  <sheetData>
    <row r="1" spans="1:7" x14ac:dyDescent="0.25">
      <c r="A1" t="s">
        <v>82</v>
      </c>
      <c r="B1" t="s">
        <v>72</v>
      </c>
      <c r="C1" t="s">
        <v>84</v>
      </c>
      <c r="D1" t="s">
        <v>69</v>
      </c>
      <c r="E1" t="s">
        <v>83</v>
      </c>
      <c r="F1" t="s">
        <v>78</v>
      </c>
      <c r="G1" t="s">
        <v>68</v>
      </c>
    </row>
    <row r="2" spans="1:7" x14ac:dyDescent="0.25">
      <c r="A2">
        <v>2</v>
      </c>
      <c r="B2">
        <v>1</v>
      </c>
      <c r="C2">
        <v>3</v>
      </c>
      <c r="D2">
        <v>1</v>
      </c>
      <c r="E2">
        <v>1</v>
      </c>
      <c r="F2">
        <v>2</v>
      </c>
      <c r="G2">
        <v>1.60033702850341E-2</v>
      </c>
    </row>
    <row r="3" spans="1:7" x14ac:dyDescent="0.25">
      <c r="A3">
        <v>2</v>
      </c>
      <c r="B3">
        <v>2</v>
      </c>
      <c r="C3">
        <v>7</v>
      </c>
      <c r="D3">
        <v>1</v>
      </c>
      <c r="E3">
        <v>2</v>
      </c>
      <c r="F3">
        <v>8</v>
      </c>
      <c r="G3">
        <v>0.24605441093444799</v>
      </c>
    </row>
    <row r="4" spans="1:7" x14ac:dyDescent="0.25">
      <c r="A4">
        <v>2</v>
      </c>
      <c r="B4">
        <v>3</v>
      </c>
      <c r="C4">
        <v>15</v>
      </c>
      <c r="D4">
        <v>1</v>
      </c>
      <c r="E4">
        <v>3</v>
      </c>
      <c r="F4">
        <v>22</v>
      </c>
      <c r="G4">
        <v>2.4795608520507799</v>
      </c>
    </row>
    <row r="5" spans="1:7" x14ac:dyDescent="0.25">
      <c r="A5">
        <v>2</v>
      </c>
      <c r="B5">
        <v>3</v>
      </c>
      <c r="C5">
        <v>15</v>
      </c>
      <c r="D5">
        <v>2</v>
      </c>
      <c r="E5">
        <v>1</v>
      </c>
      <c r="F5">
        <v>14</v>
      </c>
      <c r="G5">
        <v>2.3415281772613499</v>
      </c>
    </row>
    <row r="6" spans="1:7" x14ac:dyDescent="0.25">
      <c r="A6">
        <v>2</v>
      </c>
      <c r="B6">
        <v>4</v>
      </c>
      <c r="C6">
        <v>31</v>
      </c>
      <c r="D6">
        <v>1</v>
      </c>
      <c r="E6">
        <v>4</v>
      </c>
      <c r="F6">
        <v>52</v>
      </c>
      <c r="G6">
        <v>29.145289659500101</v>
      </c>
    </row>
    <row r="7" spans="1:7" x14ac:dyDescent="0.25">
      <c r="A7">
        <v>2</v>
      </c>
      <c r="B7">
        <v>4</v>
      </c>
      <c r="C7">
        <v>31</v>
      </c>
      <c r="D7">
        <v>2</v>
      </c>
      <c r="E7">
        <v>1</v>
      </c>
      <c r="F7">
        <v>30</v>
      </c>
      <c r="G7">
        <v>27.299164056777901</v>
      </c>
    </row>
    <row r="8" spans="1:7" x14ac:dyDescent="0.25">
      <c r="A8">
        <v>2</v>
      </c>
      <c r="B8">
        <v>5</v>
      </c>
      <c r="C8">
        <v>63</v>
      </c>
      <c r="D8">
        <v>1</v>
      </c>
      <c r="E8">
        <v>5</v>
      </c>
      <c r="F8">
        <v>114</v>
      </c>
      <c r="G8">
        <v>364.56593537330599</v>
      </c>
    </row>
    <row r="9" spans="1:7" x14ac:dyDescent="0.25">
      <c r="A9">
        <v>2</v>
      </c>
      <c r="B9">
        <v>5</v>
      </c>
      <c r="C9">
        <v>63</v>
      </c>
      <c r="D9">
        <v>2</v>
      </c>
      <c r="E9">
        <v>1</v>
      </c>
      <c r="F9">
        <v>62</v>
      </c>
      <c r="G9">
        <v>333.89819359779301</v>
      </c>
    </row>
    <row r="10" spans="1:7" x14ac:dyDescent="0.25">
      <c r="A10">
        <v>3</v>
      </c>
      <c r="B10">
        <v>1</v>
      </c>
      <c r="C10">
        <v>4</v>
      </c>
      <c r="D10">
        <v>1</v>
      </c>
      <c r="E10">
        <v>2</v>
      </c>
      <c r="F10">
        <v>3</v>
      </c>
      <c r="G10">
        <v>4.3013572692870997E-2</v>
      </c>
    </row>
    <row r="11" spans="1:7" x14ac:dyDescent="0.25">
      <c r="A11">
        <v>3</v>
      </c>
      <c r="B11">
        <v>1</v>
      </c>
      <c r="C11">
        <v>4</v>
      </c>
      <c r="D11">
        <v>2</v>
      </c>
      <c r="E11">
        <v>1</v>
      </c>
      <c r="F11">
        <v>3</v>
      </c>
      <c r="G11">
        <v>4.2545557022094699E-2</v>
      </c>
    </row>
    <row r="12" spans="1:7" x14ac:dyDescent="0.25">
      <c r="A12">
        <v>3</v>
      </c>
      <c r="B12">
        <v>2</v>
      </c>
      <c r="C12">
        <v>13</v>
      </c>
      <c r="D12">
        <v>1</v>
      </c>
      <c r="E12">
        <v>3</v>
      </c>
      <c r="F12">
        <v>15</v>
      </c>
      <c r="G12">
        <v>0.82875823974609297</v>
      </c>
    </row>
    <row r="13" spans="1:7" x14ac:dyDescent="0.25">
      <c r="A13">
        <v>3</v>
      </c>
      <c r="B13">
        <v>2</v>
      </c>
      <c r="C13">
        <v>13</v>
      </c>
      <c r="D13">
        <v>2</v>
      </c>
      <c r="E13">
        <v>2</v>
      </c>
      <c r="F13">
        <v>15</v>
      </c>
      <c r="G13">
        <v>0.87822794914245605</v>
      </c>
    </row>
    <row r="14" spans="1:7" x14ac:dyDescent="0.25">
      <c r="A14">
        <v>3</v>
      </c>
      <c r="B14">
        <v>2</v>
      </c>
      <c r="C14">
        <v>13</v>
      </c>
      <c r="D14">
        <v>3</v>
      </c>
      <c r="E14">
        <v>1</v>
      </c>
      <c r="F14">
        <v>12</v>
      </c>
      <c r="G14">
        <v>0.77917575836181596</v>
      </c>
    </row>
    <row r="15" spans="1:7" x14ac:dyDescent="0.25">
      <c r="A15">
        <v>3</v>
      </c>
      <c r="B15">
        <v>3</v>
      </c>
      <c r="C15">
        <v>40</v>
      </c>
      <c r="D15">
        <v>1</v>
      </c>
      <c r="E15">
        <v>4</v>
      </c>
      <c r="F15">
        <v>54</v>
      </c>
      <c r="G15">
        <v>19.390986919403002</v>
      </c>
    </row>
    <row r="16" spans="1:7" x14ac:dyDescent="0.25">
      <c r="A16">
        <v>3</v>
      </c>
      <c r="B16">
        <v>3</v>
      </c>
      <c r="C16">
        <v>40</v>
      </c>
      <c r="D16">
        <v>2</v>
      </c>
      <c r="E16">
        <v>3</v>
      </c>
      <c r="F16">
        <v>54</v>
      </c>
      <c r="G16">
        <v>19.132431268691999</v>
      </c>
    </row>
    <row r="17" spans="1:7" x14ac:dyDescent="0.25">
      <c r="A17">
        <v>3</v>
      </c>
      <c r="B17">
        <v>3</v>
      </c>
      <c r="C17">
        <v>40</v>
      </c>
      <c r="D17">
        <v>3</v>
      </c>
      <c r="E17">
        <v>1</v>
      </c>
      <c r="F17">
        <v>39</v>
      </c>
      <c r="G17">
        <v>18.7652361392974</v>
      </c>
    </row>
    <row r="18" spans="1:7" x14ac:dyDescent="0.25">
      <c r="A18">
        <v>3</v>
      </c>
      <c r="B18">
        <v>4</v>
      </c>
      <c r="C18">
        <v>121</v>
      </c>
      <c r="D18">
        <v>1</v>
      </c>
      <c r="E18">
        <v>5</v>
      </c>
      <c r="F18">
        <v>174</v>
      </c>
      <c r="G18">
        <v>509.44014835357598</v>
      </c>
    </row>
    <row r="19" spans="1:7" x14ac:dyDescent="0.25">
      <c r="A19">
        <v>3</v>
      </c>
      <c r="B19">
        <v>4</v>
      </c>
      <c r="C19">
        <v>121</v>
      </c>
      <c r="D19">
        <v>2</v>
      </c>
      <c r="E19">
        <v>4</v>
      </c>
      <c r="F19">
        <v>174</v>
      </c>
      <c r="G19">
        <v>499.81116175651499</v>
      </c>
    </row>
    <row r="20" spans="1:7" x14ac:dyDescent="0.25">
      <c r="A20">
        <v>3</v>
      </c>
      <c r="B20">
        <v>5</v>
      </c>
      <c r="C20">
        <v>362</v>
      </c>
      <c r="D20">
        <v>1</v>
      </c>
      <c r="E20">
        <v>6</v>
      </c>
      <c r="F20">
        <v>537</v>
      </c>
      <c r="G20">
        <v>14886.696043968201</v>
      </c>
    </row>
    <row r="21" spans="1:7" x14ac:dyDescent="0.25">
      <c r="A21">
        <v>3</v>
      </c>
      <c r="B21">
        <v>5</v>
      </c>
      <c r="C21">
        <v>362</v>
      </c>
      <c r="D21">
        <v>2</v>
      </c>
      <c r="E21">
        <v>5</v>
      </c>
      <c r="F21">
        <v>537</v>
      </c>
      <c r="G21">
        <v>14898.4507956504</v>
      </c>
    </row>
    <row r="22" spans="1:7" x14ac:dyDescent="0.25">
      <c r="A22">
        <v>4</v>
      </c>
      <c r="B22">
        <v>1</v>
      </c>
      <c r="C22">
        <v>5</v>
      </c>
      <c r="D22">
        <v>1</v>
      </c>
      <c r="E22">
        <v>2</v>
      </c>
      <c r="F22">
        <v>4</v>
      </c>
      <c r="G22">
        <v>8.2447767257690402E-2</v>
      </c>
    </row>
    <row r="23" spans="1:7" x14ac:dyDescent="0.25">
      <c r="A23">
        <v>4</v>
      </c>
      <c r="B23">
        <v>1</v>
      </c>
      <c r="C23">
        <v>5</v>
      </c>
      <c r="D23">
        <v>2</v>
      </c>
      <c r="E23">
        <v>2</v>
      </c>
      <c r="F23">
        <v>4</v>
      </c>
      <c r="G23">
        <v>6.2896251678466797E-2</v>
      </c>
    </row>
    <row r="24" spans="1:7" x14ac:dyDescent="0.25">
      <c r="A24">
        <v>4</v>
      </c>
      <c r="B24">
        <v>1</v>
      </c>
      <c r="C24">
        <v>5</v>
      </c>
      <c r="D24">
        <v>3</v>
      </c>
      <c r="E24">
        <v>1</v>
      </c>
      <c r="F24">
        <v>4</v>
      </c>
      <c r="G24">
        <v>6.5819025039672796E-2</v>
      </c>
    </row>
    <row r="25" spans="1:7" x14ac:dyDescent="0.25">
      <c r="A25">
        <v>4</v>
      </c>
      <c r="B25">
        <v>1</v>
      </c>
      <c r="C25">
        <v>5</v>
      </c>
      <c r="D25">
        <v>4</v>
      </c>
      <c r="E25">
        <v>1</v>
      </c>
      <c r="F25">
        <v>4</v>
      </c>
      <c r="G25">
        <v>7.7018022537231404E-2</v>
      </c>
    </row>
    <row r="26" spans="1:7" x14ac:dyDescent="0.25">
      <c r="A26">
        <v>4</v>
      </c>
      <c r="B26">
        <v>2</v>
      </c>
      <c r="C26">
        <v>21</v>
      </c>
      <c r="D26">
        <v>1</v>
      </c>
      <c r="E26">
        <v>3</v>
      </c>
      <c r="F26">
        <v>24</v>
      </c>
      <c r="G26">
        <v>2.2841086387634202</v>
      </c>
    </row>
    <row r="27" spans="1:7" x14ac:dyDescent="0.25">
      <c r="A27">
        <v>4</v>
      </c>
      <c r="B27">
        <v>2</v>
      </c>
      <c r="C27">
        <v>21</v>
      </c>
      <c r="D27">
        <v>2</v>
      </c>
      <c r="E27">
        <v>3</v>
      </c>
      <c r="F27">
        <v>24</v>
      </c>
      <c r="G27">
        <v>2.28408622741699</v>
      </c>
    </row>
    <row r="28" spans="1:7" x14ac:dyDescent="0.25">
      <c r="A28">
        <v>4</v>
      </c>
      <c r="B28">
        <v>2</v>
      </c>
      <c r="C28">
        <v>21</v>
      </c>
      <c r="D28">
        <v>3</v>
      </c>
      <c r="E28">
        <v>2</v>
      </c>
      <c r="F28">
        <v>24</v>
      </c>
      <c r="G28">
        <v>2.4539549350738499</v>
      </c>
    </row>
    <row r="29" spans="1:7" x14ac:dyDescent="0.25">
      <c r="A29">
        <v>4</v>
      </c>
      <c r="B29">
        <v>2</v>
      </c>
      <c r="C29">
        <v>21</v>
      </c>
      <c r="D29">
        <v>4</v>
      </c>
      <c r="E29">
        <v>1</v>
      </c>
      <c r="F29">
        <v>20</v>
      </c>
      <c r="G29">
        <v>1.99644970893859</v>
      </c>
    </row>
    <row r="30" spans="1:7" x14ac:dyDescent="0.25">
      <c r="A30">
        <v>4</v>
      </c>
      <c r="B30">
        <v>3</v>
      </c>
      <c r="C30">
        <v>85</v>
      </c>
      <c r="D30">
        <v>1</v>
      </c>
      <c r="E30">
        <v>4</v>
      </c>
      <c r="F30">
        <v>108</v>
      </c>
      <c r="G30">
        <v>98.317289352416907</v>
      </c>
    </row>
    <row r="31" spans="1:7" x14ac:dyDescent="0.25">
      <c r="A31">
        <v>4</v>
      </c>
      <c r="B31">
        <v>3</v>
      </c>
      <c r="C31">
        <v>85</v>
      </c>
      <c r="D31">
        <v>2</v>
      </c>
      <c r="E31">
        <v>4</v>
      </c>
      <c r="F31">
        <v>108</v>
      </c>
      <c r="G31">
        <v>98.331395387649494</v>
      </c>
    </row>
    <row r="32" spans="1:7" x14ac:dyDescent="0.25">
      <c r="A32">
        <v>4</v>
      </c>
      <c r="B32">
        <v>3</v>
      </c>
      <c r="C32">
        <v>85</v>
      </c>
      <c r="D32">
        <v>3</v>
      </c>
      <c r="E32">
        <v>3</v>
      </c>
      <c r="F32">
        <v>108</v>
      </c>
      <c r="G32">
        <v>99.439310073852496</v>
      </c>
    </row>
    <row r="33" spans="1:7" x14ac:dyDescent="0.25">
      <c r="A33">
        <v>4</v>
      </c>
      <c r="B33">
        <v>3</v>
      </c>
      <c r="C33">
        <v>85</v>
      </c>
      <c r="D33">
        <v>4</v>
      </c>
      <c r="E33">
        <v>1</v>
      </c>
      <c r="F33">
        <v>84</v>
      </c>
      <c r="G33">
        <v>93.715158700942993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K30" sqref="K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O45" sqref="O45"/>
    </sheetView>
  </sheetViews>
  <sheetFormatPr defaultRowHeight="15" x14ac:dyDescent="0.25"/>
  <sheetData>
    <row r="1" spans="1:4" x14ac:dyDescent="0.25">
      <c r="A1" t="s">
        <v>79</v>
      </c>
    </row>
    <row r="2" spans="1:4" x14ac:dyDescent="0.25">
      <c r="A2" t="s">
        <v>77</v>
      </c>
      <c r="B2" t="s">
        <v>65</v>
      </c>
      <c r="C2" t="s">
        <v>78</v>
      </c>
      <c r="D2" t="s">
        <v>68</v>
      </c>
    </row>
    <row r="3" spans="1:4" x14ac:dyDescent="0.25">
      <c r="A3">
        <v>4</v>
      </c>
      <c r="B3">
        <v>2</v>
      </c>
      <c r="C3">
        <v>3</v>
      </c>
      <c r="D3">
        <v>3.3007860183715799E-2</v>
      </c>
    </row>
    <row r="4" spans="1:4" x14ac:dyDescent="0.25">
      <c r="A4">
        <v>5</v>
      </c>
      <c r="B4">
        <v>2</v>
      </c>
      <c r="C4">
        <v>4</v>
      </c>
      <c r="D4">
        <v>8.3018541336059501E-2</v>
      </c>
    </row>
    <row r="5" spans="1:4" x14ac:dyDescent="0.25">
      <c r="A5">
        <v>6</v>
      </c>
      <c r="B5">
        <v>2</v>
      </c>
      <c r="C5">
        <v>6</v>
      </c>
      <c r="D5">
        <v>0.150033473968505</v>
      </c>
    </row>
    <row r="6" spans="1:4" x14ac:dyDescent="0.25">
      <c r="A6">
        <v>7</v>
      </c>
      <c r="B6">
        <v>2</v>
      </c>
      <c r="C6">
        <v>7</v>
      </c>
      <c r="D6">
        <v>0.18204045295715299</v>
      </c>
    </row>
    <row r="7" spans="1:4" x14ac:dyDescent="0.25">
      <c r="A7">
        <v>8</v>
      </c>
      <c r="B7">
        <v>2</v>
      </c>
      <c r="C7">
        <v>8</v>
      </c>
      <c r="D7">
        <v>0.27406287193298301</v>
      </c>
    </row>
    <row r="8" spans="1:4" x14ac:dyDescent="0.25">
      <c r="A8">
        <v>9</v>
      </c>
      <c r="B8">
        <v>2</v>
      </c>
      <c r="C8">
        <v>10</v>
      </c>
      <c r="D8">
        <v>0.435231924057006</v>
      </c>
    </row>
    <row r="9" spans="1:4" x14ac:dyDescent="0.25">
      <c r="A9">
        <v>10</v>
      </c>
      <c r="B9">
        <v>2</v>
      </c>
      <c r="C9">
        <v>11</v>
      </c>
      <c r="D9">
        <v>0.534121513366699</v>
      </c>
    </row>
    <row r="10" spans="1:4" x14ac:dyDescent="0.25">
      <c r="A10">
        <v>11</v>
      </c>
      <c r="B10">
        <v>2</v>
      </c>
      <c r="C10">
        <v>12</v>
      </c>
      <c r="D10">
        <v>0.65979242324829102</v>
      </c>
    </row>
    <row r="11" spans="1:4" x14ac:dyDescent="0.25">
      <c r="A11">
        <v>12</v>
      </c>
      <c r="B11">
        <v>3</v>
      </c>
      <c r="C11">
        <v>14</v>
      </c>
      <c r="D11">
        <v>0.73516583442687899</v>
      </c>
    </row>
    <row r="12" spans="1:4" x14ac:dyDescent="0.25">
      <c r="A12">
        <v>13</v>
      </c>
      <c r="B12">
        <v>3</v>
      </c>
      <c r="C12">
        <v>15</v>
      </c>
      <c r="D12">
        <v>0.84619212150573697</v>
      </c>
    </row>
    <row r="13" spans="1:4" x14ac:dyDescent="0.25">
      <c r="A13">
        <v>14</v>
      </c>
      <c r="B13">
        <v>3</v>
      </c>
      <c r="C13">
        <v>16</v>
      </c>
      <c r="D13">
        <v>1.04573845863342</v>
      </c>
    </row>
    <row r="14" spans="1:4" x14ac:dyDescent="0.25">
      <c r="A14">
        <v>15</v>
      </c>
      <c r="B14">
        <v>3</v>
      </c>
      <c r="C14">
        <v>18</v>
      </c>
      <c r="D14">
        <v>1.3831138610839799</v>
      </c>
    </row>
    <row r="15" spans="1:4" x14ac:dyDescent="0.25">
      <c r="A15">
        <v>16</v>
      </c>
      <c r="B15">
        <v>3</v>
      </c>
      <c r="C15">
        <v>19</v>
      </c>
      <c r="D15">
        <v>1.62489342689514</v>
      </c>
    </row>
    <row r="16" spans="1:4" x14ac:dyDescent="0.25">
      <c r="A16">
        <v>17</v>
      </c>
      <c r="B16">
        <v>3</v>
      </c>
      <c r="C16">
        <v>20</v>
      </c>
      <c r="D16">
        <v>1.88568663597106</v>
      </c>
    </row>
    <row r="17" spans="1:4" x14ac:dyDescent="0.25">
      <c r="A17">
        <v>18</v>
      </c>
      <c r="B17">
        <v>3</v>
      </c>
      <c r="C17">
        <v>23</v>
      </c>
      <c r="D17">
        <v>2.40254354476928</v>
      </c>
    </row>
    <row r="18" spans="1:4" x14ac:dyDescent="0.25">
      <c r="A18">
        <v>19</v>
      </c>
      <c r="B18">
        <v>3</v>
      </c>
      <c r="C18">
        <v>24</v>
      </c>
      <c r="D18">
        <v>2.6626007556915199</v>
      </c>
    </row>
    <row r="19" spans="1:4" x14ac:dyDescent="0.25">
      <c r="A19">
        <v>20</v>
      </c>
      <c r="B19">
        <v>3</v>
      </c>
      <c r="C19">
        <v>25</v>
      </c>
      <c r="D19">
        <v>3.0876977443695002</v>
      </c>
    </row>
    <row r="20" spans="1:4" x14ac:dyDescent="0.25">
      <c r="A20">
        <v>21</v>
      </c>
      <c r="B20">
        <v>3</v>
      </c>
      <c r="C20">
        <v>27</v>
      </c>
      <c r="D20">
        <v>3.3837647438049299</v>
      </c>
    </row>
    <row r="21" spans="1:4" x14ac:dyDescent="0.25">
      <c r="A21" t="s">
        <v>80</v>
      </c>
    </row>
    <row r="22" spans="1:4" x14ac:dyDescent="0.25">
      <c r="A22" t="s">
        <v>77</v>
      </c>
      <c r="B22" t="s">
        <v>65</v>
      </c>
      <c r="C22" t="s">
        <v>78</v>
      </c>
      <c r="D22" t="s">
        <v>68</v>
      </c>
    </row>
    <row r="23" spans="1:4" x14ac:dyDescent="0.25">
      <c r="A23">
        <v>4</v>
      </c>
      <c r="B23">
        <v>1</v>
      </c>
      <c r="C23">
        <v>3</v>
      </c>
      <c r="D23">
        <v>5.2011013031005797E-2</v>
      </c>
    </row>
    <row r="24" spans="1:4" x14ac:dyDescent="0.25">
      <c r="A24">
        <v>5</v>
      </c>
      <c r="B24">
        <v>1</v>
      </c>
      <c r="C24">
        <v>4</v>
      </c>
      <c r="D24">
        <v>7.1015119552612305E-2</v>
      </c>
    </row>
    <row r="25" spans="1:4" x14ac:dyDescent="0.25">
      <c r="A25">
        <v>6</v>
      </c>
      <c r="B25">
        <v>1</v>
      </c>
      <c r="C25">
        <v>5</v>
      </c>
      <c r="D25">
        <v>0.115026712417602</v>
      </c>
    </row>
    <row r="26" spans="1:4" x14ac:dyDescent="0.25">
      <c r="A26">
        <v>7</v>
      </c>
      <c r="B26">
        <v>2</v>
      </c>
      <c r="C26">
        <v>6</v>
      </c>
      <c r="D26">
        <v>0.195044040679931</v>
      </c>
    </row>
    <row r="27" spans="1:4" x14ac:dyDescent="0.25">
      <c r="A27">
        <v>8</v>
      </c>
      <c r="B27">
        <v>2</v>
      </c>
      <c r="C27">
        <v>7</v>
      </c>
      <c r="D27">
        <v>0.26906085014343201</v>
      </c>
    </row>
    <row r="28" spans="1:4" x14ac:dyDescent="0.25">
      <c r="A28">
        <v>9</v>
      </c>
      <c r="B28">
        <v>2</v>
      </c>
      <c r="C28">
        <v>8</v>
      </c>
      <c r="D28">
        <v>0.376084804534912</v>
      </c>
    </row>
    <row r="29" spans="1:4" x14ac:dyDescent="0.25">
      <c r="A29">
        <v>10</v>
      </c>
      <c r="B29">
        <v>2</v>
      </c>
      <c r="C29">
        <v>11</v>
      </c>
      <c r="D29">
        <v>0.53011941909789995</v>
      </c>
    </row>
    <row r="30" spans="1:4" x14ac:dyDescent="0.25">
      <c r="A30">
        <v>11</v>
      </c>
      <c r="B30">
        <v>2</v>
      </c>
      <c r="C30">
        <v>12</v>
      </c>
      <c r="D30">
        <v>0.66414928436279297</v>
      </c>
    </row>
    <row r="31" spans="1:4" x14ac:dyDescent="0.25">
      <c r="A31">
        <v>12</v>
      </c>
      <c r="B31">
        <v>2</v>
      </c>
      <c r="C31">
        <v>13</v>
      </c>
      <c r="D31">
        <v>0.80118656158447199</v>
      </c>
    </row>
    <row r="32" spans="1:4" x14ac:dyDescent="0.25">
      <c r="A32">
        <v>13</v>
      </c>
      <c r="B32">
        <v>2</v>
      </c>
      <c r="C32">
        <v>15</v>
      </c>
      <c r="D32">
        <v>0.91120576858520497</v>
      </c>
    </row>
    <row r="33" spans="1:4" x14ac:dyDescent="0.25">
      <c r="A33">
        <v>14</v>
      </c>
      <c r="B33">
        <v>2</v>
      </c>
      <c r="C33">
        <v>16</v>
      </c>
      <c r="D33">
        <v>1.13425540924072</v>
      </c>
    </row>
    <row r="34" spans="1:4" x14ac:dyDescent="0.25">
      <c r="A34">
        <v>15</v>
      </c>
      <c r="B34">
        <v>2</v>
      </c>
      <c r="C34">
        <v>17</v>
      </c>
      <c r="D34">
        <v>1.3583066463470399</v>
      </c>
    </row>
    <row r="35" spans="1:4" x14ac:dyDescent="0.25">
      <c r="A35">
        <v>16</v>
      </c>
      <c r="B35">
        <v>2</v>
      </c>
      <c r="C35">
        <v>19</v>
      </c>
      <c r="D35">
        <v>1.7353920936584399</v>
      </c>
    </row>
    <row r="36" spans="1:4" x14ac:dyDescent="0.25">
      <c r="A36">
        <v>17</v>
      </c>
      <c r="B36">
        <v>2</v>
      </c>
      <c r="C36">
        <v>20</v>
      </c>
      <c r="D36">
        <v>2.02845859527587</v>
      </c>
    </row>
    <row r="37" spans="1:4" x14ac:dyDescent="0.25">
      <c r="A37">
        <v>18</v>
      </c>
      <c r="B37">
        <v>2</v>
      </c>
      <c r="C37">
        <v>21</v>
      </c>
      <c r="D37">
        <v>2.27451300621032</v>
      </c>
    </row>
    <row r="38" spans="1:4" x14ac:dyDescent="0.25">
      <c r="A38">
        <v>19</v>
      </c>
      <c r="B38">
        <v>3</v>
      </c>
      <c r="C38">
        <v>23</v>
      </c>
      <c r="D38">
        <v>2.6726038455963099</v>
      </c>
    </row>
    <row r="39" spans="1:4" x14ac:dyDescent="0.25">
      <c r="A39">
        <v>20</v>
      </c>
      <c r="B39">
        <v>3</v>
      </c>
      <c r="C39">
        <v>24</v>
      </c>
      <c r="D39">
        <v>3.08121514320373</v>
      </c>
    </row>
    <row r="40" spans="1:4" x14ac:dyDescent="0.25">
      <c r="A40">
        <v>21</v>
      </c>
      <c r="B40">
        <v>3</v>
      </c>
      <c r="C40">
        <v>25</v>
      </c>
      <c r="D40">
        <v>3.3575625419616699</v>
      </c>
    </row>
    <row r="41" spans="1:4" x14ac:dyDescent="0.25">
      <c r="A41" t="s">
        <v>81</v>
      </c>
    </row>
    <row r="42" spans="1:4" x14ac:dyDescent="0.25">
      <c r="A42" t="s">
        <v>77</v>
      </c>
      <c r="B42" t="s">
        <v>65</v>
      </c>
      <c r="C42" t="s">
        <v>78</v>
      </c>
      <c r="D42" t="s">
        <v>68</v>
      </c>
    </row>
    <row r="43" spans="1:4" x14ac:dyDescent="0.25">
      <c r="A43">
        <v>4</v>
      </c>
      <c r="B43">
        <v>1</v>
      </c>
      <c r="C43">
        <v>3</v>
      </c>
      <c r="D43">
        <v>4.1006088256835903E-2</v>
      </c>
    </row>
    <row r="44" spans="1:4" x14ac:dyDescent="0.25">
      <c r="A44">
        <v>5</v>
      </c>
      <c r="B44">
        <v>1</v>
      </c>
      <c r="C44">
        <v>4</v>
      </c>
      <c r="D44">
        <v>7.0015907287597601E-2</v>
      </c>
    </row>
    <row r="45" spans="1:4" x14ac:dyDescent="0.25">
      <c r="A45">
        <v>6</v>
      </c>
      <c r="B45">
        <v>1</v>
      </c>
      <c r="C45">
        <v>5</v>
      </c>
      <c r="D45">
        <v>0.108024358749389</v>
      </c>
    </row>
    <row r="46" spans="1:4" x14ac:dyDescent="0.25">
      <c r="A46">
        <v>7</v>
      </c>
      <c r="B46">
        <v>1</v>
      </c>
      <c r="C46">
        <v>6</v>
      </c>
      <c r="D46">
        <v>0.150034189224243</v>
      </c>
    </row>
    <row r="47" spans="1:4" x14ac:dyDescent="0.25">
      <c r="A47">
        <v>8</v>
      </c>
      <c r="B47">
        <v>1</v>
      </c>
      <c r="C47">
        <v>7</v>
      </c>
      <c r="D47">
        <v>0.24805641174316401</v>
      </c>
    </row>
    <row r="48" spans="1:4" x14ac:dyDescent="0.25">
      <c r="A48">
        <v>9</v>
      </c>
      <c r="B48">
        <v>1</v>
      </c>
      <c r="C48">
        <v>8</v>
      </c>
      <c r="D48">
        <v>0.29506635665893499</v>
      </c>
    </row>
    <row r="49" spans="1:4" x14ac:dyDescent="0.25">
      <c r="A49">
        <v>10</v>
      </c>
      <c r="B49">
        <v>1</v>
      </c>
      <c r="C49">
        <v>9</v>
      </c>
      <c r="D49">
        <v>0.37408494949340798</v>
      </c>
    </row>
    <row r="50" spans="1:4" x14ac:dyDescent="0.25">
      <c r="A50">
        <v>11</v>
      </c>
      <c r="B50">
        <v>1</v>
      </c>
      <c r="C50">
        <v>10</v>
      </c>
      <c r="D50">
        <v>0.57513499259948697</v>
      </c>
    </row>
    <row r="51" spans="1:4" x14ac:dyDescent="0.25">
      <c r="A51">
        <v>12</v>
      </c>
      <c r="B51">
        <v>1</v>
      </c>
      <c r="C51">
        <v>11</v>
      </c>
      <c r="D51">
        <v>0.70154476165771396</v>
      </c>
    </row>
    <row r="52" spans="1:4" x14ac:dyDescent="0.25">
      <c r="A52">
        <v>13</v>
      </c>
      <c r="B52">
        <v>1</v>
      </c>
      <c r="C52">
        <v>12</v>
      </c>
      <c r="D52">
        <v>0.81752657890319802</v>
      </c>
    </row>
    <row r="53" spans="1:4" x14ac:dyDescent="0.25">
      <c r="A53">
        <v>14</v>
      </c>
      <c r="B53">
        <v>1</v>
      </c>
      <c r="C53">
        <v>13</v>
      </c>
      <c r="D53">
        <v>1.0352337360382</v>
      </c>
    </row>
    <row r="54" spans="1:4" x14ac:dyDescent="0.25">
      <c r="A54">
        <v>15</v>
      </c>
      <c r="B54">
        <v>1</v>
      </c>
      <c r="C54">
        <v>14</v>
      </c>
      <c r="D54">
        <v>1.23828029632568</v>
      </c>
    </row>
    <row r="55" spans="1:4" x14ac:dyDescent="0.25">
      <c r="A55">
        <v>16</v>
      </c>
      <c r="B55">
        <v>1</v>
      </c>
      <c r="C55">
        <v>15</v>
      </c>
      <c r="D55">
        <v>1.4573280811309799</v>
      </c>
    </row>
    <row r="56" spans="1:4" x14ac:dyDescent="0.25">
      <c r="A56">
        <v>17</v>
      </c>
      <c r="B56">
        <v>1</v>
      </c>
      <c r="C56">
        <v>16</v>
      </c>
      <c r="D56">
        <v>1.7053852081298799</v>
      </c>
    </row>
    <row r="57" spans="1:4" x14ac:dyDescent="0.25">
      <c r="A57">
        <v>18</v>
      </c>
      <c r="B57">
        <v>1</v>
      </c>
      <c r="C57">
        <v>17</v>
      </c>
      <c r="D57">
        <v>1.9664435386657699</v>
      </c>
    </row>
    <row r="58" spans="1:4" x14ac:dyDescent="0.25">
      <c r="A58">
        <v>19</v>
      </c>
      <c r="B58">
        <v>1</v>
      </c>
      <c r="C58">
        <v>18</v>
      </c>
      <c r="D58">
        <v>2.18849396705627</v>
      </c>
    </row>
    <row r="59" spans="1:4" x14ac:dyDescent="0.25">
      <c r="A59">
        <v>20</v>
      </c>
      <c r="B59">
        <v>1</v>
      </c>
      <c r="C59">
        <v>19</v>
      </c>
      <c r="D59">
        <v>2.6235930919647199</v>
      </c>
    </row>
    <row r="60" spans="1:4" x14ac:dyDescent="0.25">
      <c r="A60">
        <v>21</v>
      </c>
      <c r="B60">
        <v>1</v>
      </c>
      <c r="C60">
        <v>20</v>
      </c>
      <c r="D60">
        <v>2.8676476478576598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nontree</vt:lpstr>
      <vt:lpstr>nontree_2</vt:lpstr>
      <vt:lpstr>non_tree_error</vt:lpstr>
      <vt:lpstr>tree error</vt:lpstr>
      <vt:lpstr>raw</vt:lpstr>
      <vt:lpstr>fulltreebym</vt:lpstr>
      <vt:lpstr>fulltreebyh</vt:lpstr>
      <vt:lpstr>3fillingtree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2021-12-13T21:07:11Z</dcterms:modified>
</cp:coreProperties>
</file>