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ist of Figures" sheetId="1" state="visible" r:id="rId1"/>
    <sheet name="COPD_incidence_by_age_sex" sheetId="2" state="visible" r:id="rId2"/>
    <sheet name="COPD_incidence_by_year_sex" sheetId="3" state="visible" r:id="rId3"/>
    <sheet name="COPD_incidence_by_age_group_sex" sheetId="4" state="visible" r:id="rId4"/>
    <sheet name="COPD_prevalence_by_year_sex" sheetId="5" state="visible" r:id="rId5"/>
    <sheet name="Prev_Age_Group_CanCOLD-BOLD" sheetId="6" state="visible" r:id="rId6"/>
    <sheet name="COPD_prev_by_age_group_GOLD" sheetId="7" state="visible" r:id="rId7"/>
    <sheet name="COPD_related_mortality_by_age" sheetId="8" state="visible" r:id="rId8"/>
    <sheet name="COPD_related_mortality_by_year" sheetId="9" state="visible" r:id="rId9"/>
    <sheet name="Age_Specific_Mortality_per1000" sheetId="10" state="visible" r:id="rId10"/>
    <sheet name="Cost_by_GOLD" sheetId="11" state="visible" r:id="rId11"/>
    <sheet name="QALY_by_GOLD" sheetId="12" state="visible" r:id="rId12"/>
    <sheet name="Clinical_trials" sheetId="13" state="visible" r:id="rId13"/>
    <sheet name="GOLD_stage_by_year" sheetId="14" state="visible" r:id="rId14"/>
    <sheet name="GOLD_by_sex_CanCOLD" sheetId="15" state="visible" r:id="rId15"/>
    <sheet name="FEV1_by_sex_year" sheetId="16" state="visible" r:id="rId16"/>
    <sheet name="Exacerbation_severity_per1000" sheetId="17" state="visible" r:id="rId17"/>
    <sheet name="Exacerbation_GOLD_per1000" sheetId="18" state="visible" r:id="rId18"/>
    <sheet name="Exacerbation_rate_GOLD" sheetId="19" state="visible" r:id="rId19"/>
    <sheet name="Exacerbation_sex_year" sheetId="20" state="visible" r:id="rId20"/>
    <sheet name="Severe_exacerbation_sex_year" sheetId="21" state="visible" r:id="rId21"/>
    <sheet name="Exac_by_age_year" sheetId="22" state="visible" r:id="rId22"/>
    <sheet name="Population_by_year" sheetId="23" state="visible" r:id="rId23"/>
    <sheet name="Smokers_by_year" sheetId="24" state="visible" r:id="rId24"/>
    <sheet name="avg_pack_years_ctime" sheetId="25" state="visible" r:id="rId25"/>
    <sheet name="mortality_by_smoking_per_year" sheetId="26" state="visible" r:id="rId26"/>
    <sheet name="all_cause_mortality_COPD" sheetId="27" state="visible" r:id="rId27"/>
    <sheet name="exac_mortality_by_sev_year" sheetId="28" state="visible" r:id="rId28"/>
  </sheets>
</workbook>
</file>

<file path=xl/sharedStrings.xml><?xml version="1.0" encoding="utf-8"?>
<sst xmlns="http://schemas.openxmlformats.org/spreadsheetml/2006/main" count="88" uniqueCount="88">
  <si>
    <t xml:space="preserve">Name</t>
  </si>
  <si>
    <t xml:space="preserve">Description</t>
  </si>
  <si>
    <t xml:space="preserve">epicR version</t>
  </si>
  <si>
    <t xml:space="preserve">COPD_incidence_by_age_sex</t>
  </si>
  <si>
    <t xml:space="preserve">0.26.2</t>
  </si>
  <si>
    <t xml:space="preserve">COPD_incidence_by_year_sex</t>
  </si>
  <si>
    <t xml:space="preserve">COPD_incidence_by_age_group_sex</t>
  </si>
  <si>
    <t xml:space="preserve">COPD_prevalence_by_year_sex</t>
  </si>
  <si>
    <t xml:space="preserve">Prev_Age_Group_CanCOLD-BOLD</t>
  </si>
  <si>
    <t xml:space="preserve">COPD_prev_by_age_group_GOLD</t>
  </si>
  <si>
    <t xml:space="preserve">COPD_related_mortality_by_age</t>
  </si>
  <si>
    <t xml:space="preserve">COPD_related_mortality_by_year</t>
  </si>
  <si>
    <t xml:space="preserve">Age_Specific_Mortality_per1000</t>
  </si>
  <si>
    <t xml:space="preserve">Cost_by_GOLD</t>
  </si>
  <si>
    <t xml:space="preserve">QALY_by_GOLD</t>
  </si>
  <si>
    <t xml:space="preserve">Clinical_trials</t>
  </si>
  <si>
    <t xml:space="preserve">GOLD_stage_by_year</t>
  </si>
  <si>
    <t xml:space="preserve">GOLD_by_sex_CanCOLD</t>
  </si>
  <si>
    <t xml:space="preserve">FEV1_by_sex_year</t>
  </si>
  <si>
    <t xml:space="preserve">Exacerbation_severity_per1000</t>
  </si>
  <si>
    <t xml:space="preserve">Exacerbation_GOLD_per1000</t>
  </si>
  <si>
    <t xml:space="preserve">Exacerbation_rate_GOLD</t>
  </si>
  <si>
    <t xml:space="preserve">Exacerbation_sex_year</t>
  </si>
  <si>
    <t xml:space="preserve">Severe_exacerbation_sex_year</t>
  </si>
  <si>
    <t xml:space="preserve">Population_by_year</t>
  </si>
  <si>
    <t xml:space="preserve">Exac_by_age_year</t>
  </si>
  <si>
    <t xml:space="preserve">Smokers_by_year</t>
  </si>
  <si>
    <t xml:space="preserve">avg_pack_years_ctime</t>
  </si>
  <si>
    <t xml:space="preserve">mortality_by_smoking_per_year</t>
  </si>
  <si>
    <t xml:space="preserve">all_cause_mortality_COPD</t>
  </si>
  <si>
    <t xml:space="preserve">exac_mortality_by_sev_year</t>
  </si>
  <si>
    <t xml:space="preserve">Age</t>
  </si>
  <si>
    <t xml:space="preserve">Incidence</t>
  </si>
  <si>
    <t xml:space="preserve">Age_Group</t>
  </si>
  <si>
    <t xml:space="preserve">40-50</t>
  </si>
  <si>
    <t xml:space="preserve">50-60</t>
  </si>
  <si>
    <t xml:space="preserve">60-70</t>
  </si>
  <si>
    <t xml:space="preserve">70-80</t>
  </si>
  <si>
    <t xml:space="preserve">80-90</t>
  </si>
  <si>
    <t xml:space="preserve">90+</t>
  </si>
  <si>
    <t xml:space="preserve">Year</t>
  </si>
  <si>
    <t xml:space="preserve">Male</t>
  </si>
  <si>
    <t xml:space="preserve">Female</t>
  </si>
  <si>
    <t xml:space="preserve">Prevalence</t>
  </si>
  <si>
    <t xml:space="preserve">Year_with_COPD</t>
  </si>
  <si>
    <t xml:space="preserve">All</t>
  </si>
  <si>
    <t xml:space="preserve">GOLD I</t>
  </si>
  <si>
    <t xml:space="preserve">GOLD II</t>
  </si>
  <si>
    <t xml:space="preserve">GOLD III</t>
  </si>
  <si>
    <t xml:space="preserve">GOLD IV</t>
  </si>
  <si>
    <t xml:space="preserve">Mild</t>
  </si>
  <si>
    <t xml:space="preserve">Moderate</t>
  </si>
  <si>
    <t xml:space="preserve">Severe</t>
  </si>
  <si>
    <t xml:space="preserve">Very Severe</t>
  </si>
  <si>
    <t xml:space="preserve">male</t>
  </si>
  <si>
    <t xml:space="preserve">female</t>
  </si>
  <si>
    <t xml:space="preserve">40-55</t>
  </si>
  <si>
    <t xml:space="preserve">55-70</t>
  </si>
  <si>
    <t xml:space="preserve">70-85</t>
  </si>
  <si>
    <t xml:space="preserve">85+</t>
  </si>
  <si>
    <t xml:space="preserve">40-45</t>
  </si>
  <si>
    <t xml:space="preserve">0</t>
  </si>
  <si>
    <t xml:space="preserve">45-50</t>
  </si>
  <si>
    <t xml:space="preserve">50-55</t>
  </si>
  <si>
    <t xml:space="preserve">55-60</t>
  </si>
  <si>
    <t xml:space="preserve">20</t>
  </si>
  <si>
    <t xml:space="preserve">60-65</t>
  </si>
  <si>
    <t xml:space="preserve">65-70</t>
  </si>
  <si>
    <t xml:space="preserve">70-75</t>
  </si>
  <si>
    <t xml:space="preserve">8.33333333333333</t>
  </si>
  <si>
    <t xml:space="preserve">7.69230769230769</t>
  </si>
  <si>
    <t xml:space="preserve">75-80</t>
  </si>
  <si>
    <t xml:space="preserve">8.82352941176471</t>
  </si>
  <si>
    <t xml:space="preserve">4.34782608695652</t>
  </si>
  <si>
    <t xml:space="preserve">80-85</t>
  </si>
  <si>
    <t xml:space="preserve">8</t>
  </si>
  <si>
    <t xml:space="preserve">85-90</t>
  </si>
  <si>
    <t xml:space="preserve">90-95</t>
  </si>
  <si>
    <t xml:space="preserve">4.54545454545455</t>
  </si>
  <si>
    <t xml:space="preserve">95p</t>
  </si>
  <si>
    <t xml:space="preserve">4.76190476190476</t>
  </si>
  <si>
    <t xml:space="preserve">all</t>
  </si>
  <si>
    <t xml:space="preserve">Never_Smoked</t>
  </si>
  <si>
    <t xml:space="preserve">Former_Smoker</t>
  </si>
  <si>
    <t xml:space="preserve">Smoker</t>
  </si>
  <si>
    <t xml:space="preserve">Severe and Very Severe</t>
  </si>
  <si>
    <t xml:space="preserve">Smokers PYs</t>
  </si>
  <si>
    <t xml:space="preserve">Former Smokers PYs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</si>
</sst>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6</xdr:col>
      <xdr:colOff xmlns:xdr="http://schemas.openxmlformats.org/drawingml/2006/spreadsheetDrawing">0</xdr:colOff>
      <xdr:row xmlns:xdr="http://schemas.openxmlformats.org/drawingml/2006/spreadsheetDrawing">2</xdr:row>
      <xdr:rowOff xmlns:xdr="http://schemas.openxmlformats.org/drawingml/2006/spreadsheetDrawing">0</xdr:rowOff>
    </xdr:from>
    <xdr:ext xmlns:xdr="http://schemas.openxmlformats.org/drawingml/2006/spreadsheetDrawing" cx="7200000" cy="475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cols>
    <col min="1" max="1" width="35.71" hidden="0" customWidth="1"/>
    <col min="2" max="2" width="50.71" hidden="0" customWidth="1"/>
    <col min="3" max="3" width="15.71" hidden="0" customWidth="1"/>
  </cols>
  <sheetData>
    <row r="1">
      <c r="A1" t="s">
        <v>0</v>
      </c>
      <c r="B1" t="s">
        <v>1</v>
      </c>
      <c r="C1" t="s">
        <v>2</v>
      </c>
    </row>
    <row r="2">
      <c r="A2" s="1" t="str">
        <f>=HYPERLINK("#'COPD_incidence_by_age_sex'!B1", "COPD_incidence_by_age_sex")</f>
      </c>
      <c r="B2"/>
      <c r="C2" t="s">
        <v>4</v>
      </c>
    </row>
    <row r="3">
      <c r="A3" s="1" t="str">
        <f>=HYPERLINK("#'COPD_incidence_by_year_sex'!B1", "COPD_incidence_by_year_sex")</f>
      </c>
      <c r="B3"/>
      <c r="C3" t="s">
        <v>4</v>
      </c>
    </row>
    <row r="4">
      <c r="A4" s="1" t="str">
        <f>=HYPERLINK("#'COPD_incidence_by_age_group_sex'!B1", "COPD_incidence_by_age_group_sex")</f>
      </c>
      <c r="B4"/>
      <c r="C4" t="s">
        <v>4</v>
      </c>
    </row>
    <row r="5">
      <c r="A5" s="1" t="str">
        <f>=HYPERLINK("#'COPD_prevalence_by_year_sex'!B1", "COPD_prevalence_by_year_sex")</f>
      </c>
      <c r="B5"/>
      <c r="C5" t="s">
        <v>4</v>
      </c>
    </row>
    <row r="6">
      <c r="A6" s="1" t="str">
        <f>=HYPERLINK("#'Prev_Age_Group_CanCOLD-BOLD'!B1", "Prev_Age_Group_CanCOLD-BOLD")</f>
      </c>
      <c r="B6"/>
      <c r="C6" t="s">
        <v>4</v>
      </c>
    </row>
    <row r="7">
      <c r="A7" s="1" t="str">
        <f>=HYPERLINK("#'COPD_prev_by_age_group_GOLD'!B1", "COPD_prev_by_age_group_GOLD")</f>
      </c>
      <c r="B7"/>
      <c r="C7" t="s">
        <v>4</v>
      </c>
    </row>
    <row r="8">
      <c r="A8" s="1" t="str">
        <f>=HYPERLINK("#'COPD_related_mortality_by_age'!B1", "COPD_related_mortality_by_age")</f>
      </c>
      <c r="B8"/>
      <c r="C8" t="s">
        <v>4</v>
      </c>
    </row>
    <row r="9">
      <c r="A9" s="1" t="str">
        <f>=HYPERLINK("#'COPD_related_mortality_by_year'!B1", "COPD_related_mortality_by_year")</f>
      </c>
      <c r="B9"/>
      <c r="C9" t="s">
        <v>4</v>
      </c>
    </row>
    <row r="10">
      <c r="A10" s="1" t="str">
        <f>=HYPERLINK("#'Age_Specific_Mortality_per1000'!B1", "Age_Specific_Mortality_per1000")</f>
      </c>
      <c r="B10"/>
      <c r="C10" t="s">
        <v>4</v>
      </c>
    </row>
    <row r="11">
      <c r="A11" s="1" t="str">
        <f>=HYPERLINK("#'Cost_by_GOLD'!B1", "Cost_by_GOLD")</f>
      </c>
      <c r="B11"/>
      <c r="C11" t="s">
        <v>4</v>
      </c>
    </row>
    <row r="12">
      <c r="A12" s="1" t="str">
        <f>=HYPERLINK("#'QALY_by_GOLD'!B1", "QALY_by_GOLD")</f>
      </c>
      <c r="B12"/>
      <c r="C12" t="s">
        <v>4</v>
      </c>
    </row>
    <row r="13">
      <c r="A13" s="1" t="str">
        <f>=HYPERLINK("#'Clinical_trials'!B1", "Clinical_trials")</f>
      </c>
      <c r="B13"/>
      <c r="C13" t="s">
        <v>4</v>
      </c>
    </row>
    <row r="14">
      <c r="A14" s="1" t="str">
        <f>=HYPERLINK("#'GOLD_stage_by_year'!B1", "GOLD_stage_by_year")</f>
      </c>
      <c r="B14"/>
      <c r="C14" t="s">
        <v>4</v>
      </c>
    </row>
    <row r="15">
      <c r="A15" s="1" t="str">
        <f>=HYPERLINK("#'GOLD_by_sex_CanCOLD'!B1", "GOLD_by_sex_CanCOLD")</f>
      </c>
      <c r="B15"/>
      <c r="C15" t="s">
        <v>4</v>
      </c>
    </row>
    <row r="16">
      <c r="A16" s="1" t="str">
        <f>=HYPERLINK("#'FEV1_by_sex_year'!B1", "FEV1_by_sex_year")</f>
      </c>
      <c r="B16"/>
      <c r="C16" t="s">
        <v>4</v>
      </c>
    </row>
    <row r="17">
      <c r="A17" s="1" t="str">
        <f>=HYPERLINK("#'Exacerbation_severity_per1000'!B1", "Exacerbation_severity_per1000")</f>
      </c>
      <c r="B17"/>
      <c r="C17" t="s">
        <v>4</v>
      </c>
    </row>
    <row r="18">
      <c r="A18" s="1" t="str">
        <f>=HYPERLINK("#'Exacerbation_GOLD_per1000'!B1", "Exacerbation_GOLD_per1000")</f>
      </c>
      <c r="B18"/>
      <c r="C18" t="s">
        <v>4</v>
      </c>
    </row>
    <row r="19">
      <c r="A19" s="1" t="str">
        <f>=HYPERLINK("#'Exacerbation_rate_GOLD'!B1", "Exacerbation_rate_GOLD")</f>
      </c>
      <c r="B19"/>
      <c r="C19" t="s">
        <v>4</v>
      </c>
    </row>
    <row r="20">
      <c r="A20" s="1" t="str">
        <f>=HYPERLINK("#'Exacerbation_sex_year'!B1", "Exacerbation_sex_year")</f>
      </c>
      <c r="B20"/>
      <c r="C20" t="s">
        <v>4</v>
      </c>
    </row>
    <row r="21">
      <c r="A21" s="1" t="str">
        <f>=HYPERLINK("#'Severe_exacerbation_sex_year'!B1", "Severe_exacerbation_sex_year")</f>
      </c>
      <c r="B21"/>
      <c r="C21" t="s">
        <v>4</v>
      </c>
    </row>
    <row r="22">
      <c r="A22" s="1" t="str">
        <f>=HYPERLINK("#'Population_by_year'!B1", "Population_by_year")</f>
      </c>
      <c r="B22"/>
      <c r="C22" t="s">
        <v>4</v>
      </c>
    </row>
    <row r="23">
      <c r="A23" s="1" t="str">
        <f>=HYPERLINK("#'Exac_by_age_year'!B1", "Exac_by_age_year")</f>
      </c>
      <c r="B23"/>
      <c r="C23" t="s">
        <v>4</v>
      </c>
    </row>
    <row r="24">
      <c r="A24" s="1" t="str">
        <f>=HYPERLINK("#'Smokers_by_year'!B1", "Smokers_by_year")</f>
      </c>
      <c r="B24"/>
      <c r="C24" t="s">
        <v>4</v>
      </c>
    </row>
    <row r="25">
      <c r="A25" s="1" t="str">
        <f>=HYPERLINK("#'avg_pack_years_ctime'!B1", "avg_pack_years_ctime")</f>
      </c>
      <c r="B25"/>
      <c r="C25" t="s">
        <v>4</v>
      </c>
    </row>
    <row r="26">
      <c r="A26" s="1" t="str">
        <f>=HYPERLINK("#'mortality_by_smoking_per_year'!B1", "mortality_by_smoking_per_year")</f>
      </c>
      <c r="B26"/>
      <c r="C26" t="s">
        <v>4</v>
      </c>
    </row>
    <row r="27">
      <c r="A27" s="1" t="str">
        <f>=HYPERLINK("#'all_cause_mortality_COPD'!B1", "all_cause_mortality_COPD")</f>
      </c>
      <c r="B27"/>
      <c r="C27" t="s">
        <v>4</v>
      </c>
    </row>
    <row r="28">
      <c r="A28" s="1" t="str">
        <f>=HYPERLINK("#'exac_mortality_by_sev_year'!B1", "exac_mortality_by_sev_year")</f>
      </c>
      <c r="B28"/>
      <c r="C28" t="s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31</v>
      </c>
      <c r="C3" t="s">
        <v>32</v>
      </c>
    </row>
    <row r="4">
      <c r="B4" t="n">
        <v>40</v>
      </c>
      <c r="C4" t="n">
        <v>0</v>
      </c>
    </row>
    <row r="5">
      <c r="B5" t="n">
        <v>41</v>
      </c>
      <c r="C5" t="n">
        <v>0.350877192982456</v>
      </c>
    </row>
    <row r="6">
      <c r="B6" t="n">
        <v>42</v>
      </c>
      <c r="C6" t="n">
        <v>0.173611111111111</v>
      </c>
    </row>
    <row r="7">
      <c r="B7" t="n">
        <v>43</v>
      </c>
      <c r="C7" t="n">
        <v>0.176056338028169</v>
      </c>
    </row>
    <row r="8">
      <c r="B8" t="n">
        <v>44</v>
      </c>
      <c r="C8" t="n">
        <v>0.176678445229682</v>
      </c>
    </row>
    <row r="9">
      <c r="B9" t="n">
        <v>45</v>
      </c>
      <c r="C9" t="n">
        <v>0.177304964539007</v>
      </c>
    </row>
    <row r="10">
      <c r="B10" t="n">
        <v>46</v>
      </c>
      <c r="C10" t="n">
        <v>0.176991150442478</v>
      </c>
    </row>
    <row r="11">
      <c r="B11" t="n">
        <v>47</v>
      </c>
      <c r="C11" t="n">
        <v>0.176056338028169</v>
      </c>
    </row>
    <row r="12">
      <c r="B12" t="n">
        <v>48</v>
      </c>
      <c r="C12" t="n">
        <v>0.17921146953405</v>
      </c>
    </row>
    <row r="13">
      <c r="B13" t="n">
        <v>49</v>
      </c>
      <c r="C13" t="n">
        <v>0.182481751824818</v>
      </c>
    </row>
    <row r="14">
      <c r="B14" t="n">
        <v>50</v>
      </c>
      <c r="C14" t="n">
        <v>0.18348623853211</v>
      </c>
    </row>
    <row r="15">
      <c r="B15" t="n">
        <v>51</v>
      </c>
      <c r="C15" t="n">
        <v>0.541516245487365</v>
      </c>
    </row>
    <row r="16">
      <c r="B16" t="n">
        <v>52</v>
      </c>
      <c r="C16" t="n">
        <v>0.361663652802893</v>
      </c>
    </row>
    <row r="17">
      <c r="B17" t="n">
        <v>53</v>
      </c>
      <c r="C17" t="n">
        <v>0</v>
      </c>
    </row>
    <row r="18">
      <c r="B18" t="n">
        <v>54</v>
      </c>
      <c r="C18" t="n">
        <v>0.72202166064982</v>
      </c>
    </row>
    <row r="19">
      <c r="B19" t="n">
        <v>55</v>
      </c>
      <c r="C19" t="n">
        <v>0.180831826401447</v>
      </c>
    </row>
    <row r="20">
      <c r="B20" t="n">
        <v>56</v>
      </c>
      <c r="C20" t="n">
        <v>0.36697247706422</v>
      </c>
    </row>
    <row r="21">
      <c r="B21" t="n">
        <v>57</v>
      </c>
      <c r="C21" t="n">
        <v>0.3690036900369</v>
      </c>
    </row>
    <row r="22">
      <c r="B22" t="n">
        <v>58</v>
      </c>
      <c r="C22" t="n">
        <v>0.185528756957328</v>
      </c>
    </row>
    <row r="23">
      <c r="B23" t="n">
        <v>59</v>
      </c>
      <c r="C23" t="n">
        <v>0.18450184501845</v>
      </c>
    </row>
    <row r="24">
      <c r="B24" t="n">
        <v>60</v>
      </c>
      <c r="C24" t="n">
        <v>0.185528756957328</v>
      </c>
    </row>
    <row r="25">
      <c r="B25" t="n">
        <v>61</v>
      </c>
      <c r="C25" t="n">
        <v>0.367647058823529</v>
      </c>
    </row>
    <row r="26">
      <c r="B26" t="n">
        <v>62</v>
      </c>
      <c r="C26" t="n">
        <v>0.36563071297989</v>
      </c>
    </row>
    <row r="27">
      <c r="B27" t="n">
        <v>63</v>
      </c>
      <c r="C27" t="n">
        <v>0.367647058823529</v>
      </c>
    </row>
    <row r="28">
      <c r="B28" t="n">
        <v>64</v>
      </c>
      <c r="C28" t="n">
        <v>0.738007380073801</v>
      </c>
    </row>
    <row r="29">
      <c r="B29" t="n">
        <v>65</v>
      </c>
      <c r="C29" t="n">
        <v>0.188323917137476</v>
      </c>
    </row>
    <row r="30">
      <c r="B30" t="n">
        <v>66</v>
      </c>
      <c r="C30" t="n">
        <v>0.386100386100386</v>
      </c>
    </row>
    <row r="31">
      <c r="B31" t="n">
        <v>67</v>
      </c>
      <c r="C31" t="n">
        <v>0.196078431372549</v>
      </c>
    </row>
    <row r="32">
      <c r="B32" t="n">
        <v>68</v>
      </c>
      <c r="C32" t="n">
        <v>0</v>
      </c>
    </row>
    <row r="33">
      <c r="B33" t="n">
        <v>69</v>
      </c>
      <c r="C33" t="n">
        <v>0.816326530612245</v>
      </c>
    </row>
    <row r="34">
      <c r="B34" t="n">
        <v>70</v>
      </c>
      <c r="C34" t="n">
        <v>0.833333333333333</v>
      </c>
    </row>
    <row r="35">
      <c r="B35" t="n">
        <v>71</v>
      </c>
      <c r="C35" t="n">
        <v>0.657894736842105</v>
      </c>
    </row>
    <row r="36">
      <c r="B36" t="n">
        <v>72</v>
      </c>
      <c r="C36" t="n">
        <v>0.227272727272727</v>
      </c>
    </row>
    <row r="37">
      <c r="B37" t="n">
        <v>73</v>
      </c>
      <c r="C37" t="n">
        <v>0.704225352112676</v>
      </c>
    </row>
    <row r="38">
      <c r="B38" t="n">
        <v>74</v>
      </c>
      <c r="C38" t="n">
        <v>1.19331742243437</v>
      </c>
    </row>
    <row r="39">
      <c r="B39" t="n">
        <v>75</v>
      </c>
      <c r="C39" t="n">
        <v>1.2853470437018</v>
      </c>
    </row>
    <row r="40">
      <c r="B40" t="n">
        <v>76</v>
      </c>
      <c r="C40" t="n">
        <v>0.530503978779841</v>
      </c>
    </row>
    <row r="41">
      <c r="B41" t="n">
        <v>77</v>
      </c>
      <c r="C41" t="n">
        <v>0.859598853868195</v>
      </c>
    </row>
    <row r="42">
      <c r="B42" t="n">
        <v>78</v>
      </c>
      <c r="C42" t="n">
        <v>0.923076923076923</v>
      </c>
    </row>
    <row r="43">
      <c r="B43" t="n">
        <v>79</v>
      </c>
      <c r="C43" t="n">
        <v>0.668896321070234</v>
      </c>
    </row>
    <row r="44">
      <c r="B44" t="n">
        <v>80</v>
      </c>
      <c r="C44" t="n">
        <v>1.1070110701107</v>
      </c>
    </row>
    <row r="45">
      <c r="B45" t="n">
        <v>81</v>
      </c>
      <c r="C45" t="n">
        <v>1.17647058823529</v>
      </c>
    </row>
    <row r="46">
      <c r="B46" t="n">
        <v>82</v>
      </c>
      <c r="C46" t="n">
        <v>0.873362445414847</v>
      </c>
    </row>
    <row r="47">
      <c r="B47" t="n">
        <v>83</v>
      </c>
      <c r="C47" t="n">
        <v>1.92307692307692</v>
      </c>
    </row>
    <row r="48">
      <c r="B48" t="n">
        <v>84</v>
      </c>
      <c r="C48" t="n">
        <v>1</v>
      </c>
    </row>
    <row r="49">
      <c r="B49" t="n">
        <v>85</v>
      </c>
      <c r="C49" t="n">
        <v>1.59574468085106</v>
      </c>
    </row>
    <row r="50">
      <c r="B50" t="n">
        <v>86</v>
      </c>
      <c r="C50" t="n">
        <v>1.21212121212121</v>
      </c>
    </row>
    <row r="51">
      <c r="B51" t="n">
        <v>87</v>
      </c>
      <c r="C51" t="n">
        <v>0.657894736842105</v>
      </c>
    </row>
    <row r="52">
      <c r="B52" t="n">
        <v>88</v>
      </c>
      <c r="C52" t="n">
        <v>0</v>
      </c>
    </row>
    <row r="53">
      <c r="B53" t="n">
        <v>89</v>
      </c>
      <c r="C53" t="n">
        <v>0.806451612903226</v>
      </c>
    </row>
    <row r="54">
      <c r="B54" t="n">
        <v>90</v>
      </c>
      <c r="C54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41</v>
      </c>
      <c r="D3" t="s">
        <v>42</v>
      </c>
    </row>
    <row r="4">
      <c r="B4" t="n">
        <v>2015</v>
      </c>
      <c r="C4" t="n">
        <v>0.1953125</v>
      </c>
      <c r="D4" t="n">
        <v>0.204498977505113</v>
      </c>
    </row>
    <row r="5">
      <c r="B5" t="n">
        <v>2016</v>
      </c>
      <c r="C5" t="n">
        <v>0.388349514563107</v>
      </c>
      <c r="D5" t="n">
        <v>0.199600798403194</v>
      </c>
    </row>
    <row r="6">
      <c r="B6" t="n">
        <v>2017</v>
      </c>
      <c r="C6" t="n">
        <v>0.965250965250965</v>
      </c>
      <c r="D6" t="n">
        <v>0.390625</v>
      </c>
    </row>
    <row r="7">
      <c r="B7" t="n">
        <v>2018</v>
      </c>
      <c r="C7" t="n">
        <v>0.382409177820268</v>
      </c>
      <c r="D7" t="n">
        <v>0.572519083969466</v>
      </c>
    </row>
    <row r="8">
      <c r="B8" t="n">
        <v>2019</v>
      </c>
      <c r="C8" t="n">
        <v>0.761904761904762</v>
      </c>
      <c r="D8" t="n">
        <v>0.186567164179104</v>
      </c>
    </row>
    <row r="9">
      <c r="B9" t="n">
        <v>2020</v>
      </c>
      <c r="C9" t="n">
        <v>0.753295668549906</v>
      </c>
      <c r="D9" t="n">
        <v>0.368324125230203</v>
      </c>
    </row>
    <row r="10">
      <c r="B10" t="n">
        <v>2021</v>
      </c>
      <c r="C10" t="n">
        <v>0.375234521575985</v>
      </c>
      <c r="D10" t="n">
        <v>0.364298724954463</v>
      </c>
    </row>
    <row r="11">
      <c r="B11" t="n">
        <v>2022</v>
      </c>
      <c r="C11" t="n">
        <v>0.369685767097967</v>
      </c>
      <c r="D11" t="n">
        <v>0.543478260869565</v>
      </c>
    </row>
    <row r="12">
      <c r="B12" t="n">
        <v>2023</v>
      </c>
      <c r="C12" t="n">
        <v>0.183150183150183</v>
      </c>
      <c r="D12" t="n">
        <v>0.537634408602151</v>
      </c>
    </row>
    <row r="13">
      <c r="B13" t="n">
        <v>2024</v>
      </c>
      <c r="C13" t="n">
        <v>0.896057347670251</v>
      </c>
      <c r="D13" t="n">
        <v>0.532859680284192</v>
      </c>
    </row>
    <row r="14">
      <c r="B14" t="n">
        <v>2025</v>
      </c>
      <c r="C14" t="n">
        <v>0.350877192982456</v>
      </c>
      <c r="D14" t="n">
        <v>0.353356890459364</v>
      </c>
    </row>
    <row r="15">
      <c r="B15" t="n">
        <v>2026</v>
      </c>
      <c r="C15" t="n">
        <v>0</v>
      </c>
      <c r="D15" t="n">
        <v>0.866551126516464</v>
      </c>
    </row>
    <row r="16">
      <c r="B16" t="n">
        <v>2027</v>
      </c>
      <c r="C16" t="n">
        <v>0.680272108843537</v>
      </c>
      <c r="D16" t="n">
        <v>0</v>
      </c>
    </row>
    <row r="17">
      <c r="B17" t="n">
        <v>2028</v>
      </c>
      <c r="C17" t="n">
        <v>0.336700336700337</v>
      </c>
      <c r="D17" t="n">
        <v>0.505050505050505</v>
      </c>
    </row>
    <row r="18">
      <c r="B18" t="n">
        <v>2029</v>
      </c>
      <c r="C18" t="n">
        <v>0.500834724540901</v>
      </c>
      <c r="D18" t="n">
        <v>0.647249190938511</v>
      </c>
    </row>
    <row r="19">
      <c r="B19" t="n">
        <v>2030</v>
      </c>
      <c r="C19" t="n">
        <v>0.495049504950495</v>
      </c>
      <c r="D19" t="n">
        <v>0.316957210776545</v>
      </c>
    </row>
    <row r="20">
      <c r="B20" t="n">
        <v>2031</v>
      </c>
      <c r="C20" t="n">
        <v>0.818330605564648</v>
      </c>
      <c r="D20" t="n">
        <v>0.156985871271586</v>
      </c>
    </row>
    <row r="21">
      <c r="B21" t="n">
        <v>2032</v>
      </c>
      <c r="C21" t="n">
        <v>0.326797385620915</v>
      </c>
      <c r="D21" t="n">
        <v>0.463678516228748</v>
      </c>
    </row>
    <row r="22">
      <c r="B22" t="n">
        <v>2033</v>
      </c>
      <c r="C22" t="n">
        <v>0.642054574638844</v>
      </c>
      <c r="D22" t="n">
        <v>0.152905198776758</v>
      </c>
    </row>
    <row r="23">
      <c r="B23" t="n">
        <v>2034</v>
      </c>
      <c r="C23" t="n">
        <v>0.473186119873817</v>
      </c>
      <c r="D23" t="n">
        <v>0.455235204855842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33</v>
      </c>
      <c r="C3" t="s">
        <v>32</v>
      </c>
    </row>
    <row r="4">
      <c r="B4" t="s">
        <v>34</v>
      </c>
      <c r="C4" t="n">
        <v>0.176678445229682</v>
      </c>
    </row>
    <row r="5">
      <c r="B5" t="s">
        <v>35</v>
      </c>
      <c r="C5" t="n">
        <v>0.310162379127896</v>
      </c>
    </row>
    <row r="6">
      <c r="B6" t="s">
        <v>36</v>
      </c>
      <c r="C6" t="n">
        <v>0.360462910263707</v>
      </c>
    </row>
    <row r="7">
      <c r="B7" t="s">
        <v>37</v>
      </c>
      <c r="C7" t="n">
        <v>0.782828282828283</v>
      </c>
    </row>
    <row r="8">
      <c r="B8" t="s">
        <v>38</v>
      </c>
      <c r="C8" t="n">
        <v>1.09034267912773</v>
      </c>
    </row>
    <row r="9">
      <c r="B9" t="s">
        <v>39</v>
      </c>
      <c r="C9" t="n">
        <v>0.583657587548638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41</v>
      </c>
      <c r="D3" t="s">
        <v>42</v>
      </c>
    </row>
    <row r="4">
      <c r="B4" t="n">
        <v>2015</v>
      </c>
      <c r="C4" t="n">
        <v>11.71875</v>
      </c>
      <c r="D4" t="n">
        <v>8.38445807770961</v>
      </c>
    </row>
    <row r="5">
      <c r="B5" t="n">
        <v>2016</v>
      </c>
      <c r="C5" t="n">
        <v>11.4563106796117</v>
      </c>
      <c r="D5" t="n">
        <v>8.58283433133733</v>
      </c>
    </row>
    <row r="6">
      <c r="B6" t="n">
        <v>2017</v>
      </c>
      <c r="C6" t="n">
        <v>11.5830115830116</v>
      </c>
      <c r="D6" t="n">
        <v>8.59375</v>
      </c>
    </row>
    <row r="7">
      <c r="B7" t="n">
        <v>2018</v>
      </c>
      <c r="C7" t="n">
        <v>12.0458891013384</v>
      </c>
      <c r="D7" t="n">
        <v>8.96946564885496</v>
      </c>
    </row>
    <row r="8">
      <c r="B8" t="n">
        <v>2019</v>
      </c>
      <c r="C8" t="n">
        <v>12.1904761904762</v>
      </c>
      <c r="D8" t="n">
        <v>9.32835820895522</v>
      </c>
    </row>
    <row r="9">
      <c r="B9" t="n">
        <v>2020</v>
      </c>
      <c r="C9" t="n">
        <v>12.8060263653484</v>
      </c>
      <c r="D9" t="n">
        <v>9.20810313075506</v>
      </c>
    </row>
    <row r="10">
      <c r="B10" t="n">
        <v>2021</v>
      </c>
      <c r="C10" t="n">
        <v>12.9455909943715</v>
      </c>
      <c r="D10" t="n">
        <v>9.10746812386157</v>
      </c>
    </row>
    <row r="11">
      <c r="B11" t="n">
        <v>2022</v>
      </c>
      <c r="C11" t="n">
        <v>12.5693160813309</v>
      </c>
      <c r="D11" t="n">
        <v>9.42028985507246</v>
      </c>
    </row>
    <row r="12">
      <c r="B12" t="n">
        <v>2023</v>
      </c>
      <c r="C12" t="n">
        <v>12.4542124542125</v>
      </c>
      <c r="D12" t="n">
        <v>9.31899641577061</v>
      </c>
    </row>
    <row r="13">
      <c r="B13" t="n">
        <v>2024</v>
      </c>
      <c r="C13" t="n">
        <v>12.3655913978495</v>
      </c>
      <c r="D13" t="n">
        <v>9.05861456483126</v>
      </c>
    </row>
    <row r="14">
      <c r="B14" t="n">
        <v>2025</v>
      </c>
      <c r="C14" t="n">
        <v>13.3333333333333</v>
      </c>
      <c r="D14" t="n">
        <v>9.54063604240283</v>
      </c>
    </row>
    <row r="15">
      <c r="B15" t="n">
        <v>2026</v>
      </c>
      <c r="C15" t="n">
        <v>13.4715025906736</v>
      </c>
      <c r="D15" t="n">
        <v>9.53206239168111</v>
      </c>
    </row>
    <row r="16">
      <c r="B16" t="n">
        <v>2027</v>
      </c>
      <c r="C16" t="n">
        <v>13.0952380952381</v>
      </c>
      <c r="D16" t="n">
        <v>9.76027397260274</v>
      </c>
    </row>
    <row r="17">
      <c r="B17" t="n">
        <v>2028</v>
      </c>
      <c r="C17" t="n">
        <v>13.4680134680135</v>
      </c>
      <c r="D17" t="n">
        <v>9.5959595959596</v>
      </c>
    </row>
    <row r="18">
      <c r="B18" t="n">
        <v>2029</v>
      </c>
      <c r="C18" t="n">
        <v>13.6894824707846</v>
      </c>
      <c r="D18" t="n">
        <v>9.8705501618123</v>
      </c>
    </row>
    <row r="19">
      <c r="B19" t="n">
        <v>2030</v>
      </c>
      <c r="C19" t="n">
        <v>13.6963696369637</v>
      </c>
      <c r="D19" t="n">
        <v>10.6180665610143</v>
      </c>
    </row>
    <row r="20">
      <c r="B20" t="n">
        <v>2031</v>
      </c>
      <c r="C20" t="n">
        <v>13.5842880523732</v>
      </c>
      <c r="D20" t="n">
        <v>10.0470957613815</v>
      </c>
    </row>
    <row r="21">
      <c r="B21" t="n">
        <v>2032</v>
      </c>
      <c r="C21" t="n">
        <v>13.562091503268</v>
      </c>
      <c r="D21" t="n">
        <v>9.58268933539413</v>
      </c>
    </row>
    <row r="22">
      <c r="B22" t="n">
        <v>2033</v>
      </c>
      <c r="C22" t="n">
        <v>14.1252006420546</v>
      </c>
      <c r="D22" t="n">
        <v>9.78593272171254</v>
      </c>
    </row>
    <row r="23">
      <c r="B23" t="n">
        <v>2034</v>
      </c>
      <c r="C23" t="n">
        <v>14.1955835962145</v>
      </c>
      <c r="D23" t="n">
        <v>9.71168437025797</v>
      </c>
    </row>
    <row r="30">
      <c r="B30" t="s">
        <v>40</v>
      </c>
      <c r="C30" t="s">
        <v>41</v>
      </c>
      <c r="D30" t="s">
        <v>42</v>
      </c>
    </row>
    <row r="31">
      <c r="B31" t="n">
        <v>2015</v>
      </c>
      <c r="C31" t="n">
        <v>18600</v>
      </c>
      <c r="D31" t="n">
        <v>12710</v>
      </c>
    </row>
    <row r="32">
      <c r="B32" t="n">
        <v>2016</v>
      </c>
      <c r="C32" t="n">
        <v>18290</v>
      </c>
      <c r="D32" t="n">
        <v>13330</v>
      </c>
    </row>
    <row r="33">
      <c r="B33" t="n">
        <v>2017</v>
      </c>
      <c r="C33" t="n">
        <v>18600</v>
      </c>
      <c r="D33" t="n">
        <v>13640</v>
      </c>
    </row>
    <row r="34">
      <c r="B34" t="n">
        <v>2018</v>
      </c>
      <c r="C34" t="n">
        <v>19530</v>
      </c>
      <c r="D34" t="n">
        <v>14570</v>
      </c>
    </row>
    <row r="35">
      <c r="B35" t="n">
        <v>2019</v>
      </c>
      <c r="C35" t="n">
        <v>19840</v>
      </c>
      <c r="D35" t="n">
        <v>15500</v>
      </c>
    </row>
    <row r="36">
      <c r="B36" t="n">
        <v>2020</v>
      </c>
      <c r="C36" t="n">
        <v>21080</v>
      </c>
      <c r="D36" t="n">
        <v>15500</v>
      </c>
    </row>
    <row r="37">
      <c r="B37" t="n">
        <v>2021</v>
      </c>
      <c r="C37" t="n">
        <v>21390</v>
      </c>
      <c r="D37" t="n">
        <v>15500</v>
      </c>
    </row>
    <row r="38">
      <c r="B38" t="n">
        <v>2022</v>
      </c>
      <c r="C38" t="n">
        <v>21080</v>
      </c>
      <c r="D38" t="n">
        <v>16120</v>
      </c>
    </row>
    <row r="39">
      <c r="B39" t="n">
        <v>2023</v>
      </c>
      <c r="C39" t="n">
        <v>21080</v>
      </c>
      <c r="D39" t="n">
        <v>16120</v>
      </c>
    </row>
    <row r="40">
      <c r="B40" t="n">
        <v>2024</v>
      </c>
      <c r="C40" t="n">
        <v>21390</v>
      </c>
      <c r="D40" t="n">
        <v>15810</v>
      </c>
    </row>
    <row r="41">
      <c r="B41" t="n">
        <v>2025</v>
      </c>
      <c r="C41" t="n">
        <v>23560</v>
      </c>
      <c r="D41" t="n">
        <v>16740</v>
      </c>
    </row>
    <row r="42">
      <c r="B42" t="n">
        <v>2026</v>
      </c>
      <c r="C42" t="n">
        <v>24180</v>
      </c>
      <c r="D42" t="n">
        <v>17050</v>
      </c>
    </row>
    <row r="43">
      <c r="B43" t="n">
        <v>2027</v>
      </c>
      <c r="C43" t="n">
        <v>23870</v>
      </c>
      <c r="D43" t="n">
        <v>17670</v>
      </c>
    </row>
    <row r="44">
      <c r="B44" t="n">
        <v>2028</v>
      </c>
      <c r="C44" t="n">
        <v>24800</v>
      </c>
      <c r="D44" t="n">
        <v>17670</v>
      </c>
    </row>
    <row r="45">
      <c r="B45" t="n">
        <v>2029</v>
      </c>
      <c r="C45" t="n">
        <v>25420</v>
      </c>
      <c r="D45" t="n">
        <v>18910</v>
      </c>
    </row>
    <row r="46">
      <c r="B46" t="n">
        <v>2030</v>
      </c>
      <c r="C46" t="n">
        <v>25730</v>
      </c>
      <c r="D46" t="n">
        <v>20770</v>
      </c>
    </row>
    <row r="47">
      <c r="B47" t="n">
        <v>2031</v>
      </c>
      <c r="C47" t="n">
        <v>25730</v>
      </c>
      <c r="D47" t="n">
        <v>19840</v>
      </c>
    </row>
    <row r="48">
      <c r="B48" t="n">
        <v>2032</v>
      </c>
      <c r="C48" t="n">
        <v>25730</v>
      </c>
      <c r="D48" t="n">
        <v>19220</v>
      </c>
    </row>
    <row r="49">
      <c r="B49" t="n">
        <v>2033</v>
      </c>
      <c r="C49" t="n">
        <v>27280</v>
      </c>
      <c r="D49" t="n">
        <v>19840</v>
      </c>
    </row>
    <row r="50">
      <c r="B50" t="n">
        <v>2034</v>
      </c>
      <c r="C50" t="n">
        <v>27900</v>
      </c>
      <c r="D50" t="n">
        <v>19840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33</v>
      </c>
      <c r="C3" t="s">
        <v>43</v>
      </c>
    </row>
    <row r="4">
      <c r="B4" t="s">
        <v>34</v>
      </c>
      <c r="C4" t="n">
        <v>5.61837455830389</v>
      </c>
    </row>
    <row r="5">
      <c r="B5" t="s">
        <v>35</v>
      </c>
      <c r="C5" t="n">
        <v>8.35613939062215</v>
      </c>
    </row>
    <row r="6">
      <c r="B6" t="s">
        <v>36</v>
      </c>
      <c r="C6" t="n">
        <v>10.5482830582432</v>
      </c>
    </row>
    <row r="7">
      <c r="B7" t="s">
        <v>37</v>
      </c>
      <c r="C7" t="n">
        <v>15.5555555555556</v>
      </c>
    </row>
    <row r="8">
      <c r="B8" t="s">
        <v>38</v>
      </c>
      <c r="C8" t="n">
        <v>23.1568016614746</v>
      </c>
    </row>
    <row r="9">
      <c r="B9" t="s">
        <v>39</v>
      </c>
      <c r="C9" t="n">
        <v>30.9338521400778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31</v>
      </c>
      <c r="C3" t="s">
        <v>41</v>
      </c>
      <c r="D3" t="s">
        <v>42</v>
      </c>
    </row>
    <row r="4">
      <c r="B4" t="s">
        <v>60</v>
      </c>
      <c r="C4" t="s">
        <v>61</v>
      </c>
      <c r="D4" t="s">
        <v>61</v>
      </c>
    </row>
    <row r="5">
      <c r="B5" t="s">
        <v>62</v>
      </c>
      <c r="C5" t="s">
        <v>61</v>
      </c>
      <c r="D5" t="s">
        <v>61</v>
      </c>
    </row>
    <row r="6">
      <c r="B6" t="s">
        <v>63</v>
      </c>
      <c r="C6" t="s">
        <v>61</v>
      </c>
      <c r="D6" t="s">
        <v>61</v>
      </c>
    </row>
    <row r="7">
      <c r="B7" t="s">
        <v>64</v>
      </c>
      <c r="C7" t="s">
        <v>61</v>
      </c>
      <c r="D7" t="s">
        <v>65</v>
      </c>
    </row>
    <row r="8">
      <c r="B8" t="s">
        <v>66</v>
      </c>
      <c r="C8" t="s">
        <v>61</v>
      </c>
      <c r="D8" t="s">
        <v>61</v>
      </c>
    </row>
    <row r="9">
      <c r="B9" t="s">
        <v>67</v>
      </c>
      <c r="C9" t="s">
        <v>61</v>
      </c>
      <c r="D9" t="s">
        <v>65</v>
      </c>
    </row>
    <row r="10">
      <c r="B10" t="s">
        <v>68</v>
      </c>
      <c r="C10" t="s">
        <v>69</v>
      </c>
      <c r="D10" t="s">
        <v>70</v>
      </c>
    </row>
    <row r="11">
      <c r="B11" t="s">
        <v>71</v>
      </c>
      <c r="C11" t="s">
        <v>72</v>
      </c>
      <c r="D11" t="s">
        <v>73</v>
      </c>
    </row>
    <row r="12">
      <c r="B12" t="s">
        <v>74</v>
      </c>
      <c r="C12" t="s">
        <v>61</v>
      </c>
      <c r="D12" t="s">
        <v>75</v>
      </c>
    </row>
    <row r="13">
      <c r="B13" t="s">
        <v>76</v>
      </c>
      <c r="C13" t="s">
        <v>61</v>
      </c>
      <c r="D13" t="s">
        <v>61</v>
      </c>
    </row>
    <row r="14">
      <c r="B14" t="s">
        <v>77</v>
      </c>
      <c r="C14" t="s">
        <v>78</v>
      </c>
      <c r="D14" t="s">
        <v>61</v>
      </c>
    </row>
    <row r="15">
      <c r="B15" t="s">
        <v>79</v>
      </c>
      <c r="C15" t="s">
        <v>61</v>
      </c>
      <c r="D15" t="s">
        <v>80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41</v>
      </c>
      <c r="D3" t="s">
        <v>42</v>
      </c>
      <c r="E3" t="s">
        <v>45</v>
      </c>
    </row>
    <row r="4">
      <c r="B4" t="n">
        <v>2015</v>
      </c>
      <c r="C4" t="n">
        <v>0</v>
      </c>
      <c r="D4" t="n">
        <v>0</v>
      </c>
      <c r="E4" t="n">
        <v>0</v>
      </c>
    </row>
    <row r="5">
      <c r="B5" t="n">
        <v>2016</v>
      </c>
      <c r="C5" t="n">
        <v>0</v>
      </c>
      <c r="D5" t="n">
        <v>0</v>
      </c>
      <c r="E5" t="n">
        <v>0</v>
      </c>
    </row>
    <row r="6">
      <c r="B6" t="n">
        <v>2017</v>
      </c>
      <c r="C6" t="n">
        <v>0</v>
      </c>
      <c r="D6" t="n">
        <v>0</v>
      </c>
      <c r="E6" t="n">
        <v>0</v>
      </c>
    </row>
    <row r="7">
      <c r="B7" t="n">
        <v>2018</v>
      </c>
      <c r="C7" t="n">
        <v>0</v>
      </c>
      <c r="D7" t="n">
        <v>2.12765957446809</v>
      </c>
      <c r="E7" t="n">
        <v>1.93423597678917</v>
      </c>
    </row>
    <row r="8">
      <c r="B8" t="n">
        <v>2019</v>
      </c>
      <c r="C8" t="n">
        <v>0</v>
      </c>
      <c r="D8" t="n">
        <v>4</v>
      </c>
      <c r="E8" t="n">
        <v>3.50877192982456</v>
      </c>
    </row>
    <row r="9">
      <c r="B9" t="n">
        <v>2020</v>
      </c>
      <c r="C9" t="n">
        <v>1.47058823529412</v>
      </c>
      <c r="D9" t="n">
        <v>0</v>
      </c>
      <c r="E9" t="n">
        <v>1.47058823529412</v>
      </c>
    </row>
    <row r="10">
      <c r="B10" t="n">
        <v>2021</v>
      </c>
      <c r="C10" t="n">
        <v>0</v>
      </c>
      <c r="D10" t="n">
        <v>0</v>
      </c>
      <c r="E10" t="n">
        <v>0</v>
      </c>
    </row>
    <row r="11">
      <c r="B11" t="n">
        <v>2022</v>
      </c>
      <c r="C11" t="n">
        <v>0</v>
      </c>
      <c r="D11" t="n">
        <v>5.76923076923077</v>
      </c>
      <c r="E11" t="n">
        <v>4.80769230769231</v>
      </c>
    </row>
    <row r="12">
      <c r="B12" t="n">
        <v>2023</v>
      </c>
      <c r="C12" t="n">
        <v>0</v>
      </c>
      <c r="D12" t="n">
        <v>0</v>
      </c>
      <c r="E12" t="n">
        <v>0</v>
      </c>
    </row>
    <row r="13">
      <c r="B13" t="n">
        <v>2024</v>
      </c>
      <c r="C13" t="n">
        <v>0</v>
      </c>
      <c r="D13" t="n">
        <v>0</v>
      </c>
      <c r="E13" t="n">
        <v>0</v>
      </c>
    </row>
    <row r="14">
      <c r="B14" t="n">
        <v>2025</v>
      </c>
      <c r="C14" t="n">
        <v>1.31578947368421</v>
      </c>
      <c r="D14" t="n">
        <v>0</v>
      </c>
      <c r="E14" t="n">
        <v>1.31578947368421</v>
      </c>
    </row>
    <row r="15">
      <c r="B15" t="n">
        <v>2026</v>
      </c>
      <c r="C15" t="n">
        <v>0</v>
      </c>
      <c r="D15" t="n">
        <v>0</v>
      </c>
      <c r="E15" t="n">
        <v>0</v>
      </c>
    </row>
    <row r="16">
      <c r="B16" t="n">
        <v>2027</v>
      </c>
      <c r="C16" t="n">
        <v>0</v>
      </c>
      <c r="D16" t="n">
        <v>0</v>
      </c>
      <c r="E16" t="n">
        <v>0</v>
      </c>
    </row>
    <row r="17">
      <c r="B17" t="n">
        <v>2028</v>
      </c>
      <c r="C17" t="n">
        <v>0</v>
      </c>
      <c r="D17" t="n">
        <v>0</v>
      </c>
      <c r="E17" t="n">
        <v>0</v>
      </c>
    </row>
    <row r="18">
      <c r="B18" t="n">
        <v>2029</v>
      </c>
      <c r="C18" t="n">
        <v>0</v>
      </c>
      <c r="D18" t="n">
        <v>1.63934426229508</v>
      </c>
      <c r="E18" t="n">
        <v>1.14639458901754</v>
      </c>
    </row>
    <row r="19">
      <c r="B19" t="n">
        <v>2030</v>
      </c>
      <c r="C19" t="n">
        <v>1.20481927710843</v>
      </c>
      <c r="D19" t="n">
        <v>0</v>
      </c>
      <c r="E19" t="n">
        <v>1.20481927710843</v>
      </c>
    </row>
    <row r="20">
      <c r="B20" t="n">
        <v>2031</v>
      </c>
      <c r="C20" t="n">
        <v>0</v>
      </c>
      <c r="D20" t="n">
        <v>0</v>
      </c>
      <c r="E20" t="n">
        <v>0</v>
      </c>
    </row>
    <row r="21">
      <c r="B21" t="n">
        <v>2032</v>
      </c>
      <c r="C21" t="n">
        <v>0</v>
      </c>
      <c r="D21" t="n">
        <v>0</v>
      </c>
      <c r="E21" t="n">
        <v>0</v>
      </c>
    </row>
    <row r="22">
      <c r="B22" t="n">
        <v>2033</v>
      </c>
      <c r="C22" t="n">
        <v>1.13636363636364</v>
      </c>
      <c r="D22" t="n">
        <v>1.5625</v>
      </c>
      <c r="E22" t="n">
        <v>2.16432416267943</v>
      </c>
    </row>
    <row r="23">
      <c r="B23" t="n">
        <v>2034</v>
      </c>
      <c r="C23" t="n">
        <v>0</v>
      </c>
      <c r="D23" t="n">
        <v>0</v>
      </c>
      <c r="E2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31</v>
      </c>
      <c r="C3" t="s">
        <v>41</v>
      </c>
      <c r="D3" t="s">
        <v>42</v>
      </c>
    </row>
    <row r="4">
      <c r="B4" t="n">
        <v>40</v>
      </c>
      <c r="C4" t="n">
        <v>3.91014770418814</v>
      </c>
      <c r="D4" t="n">
        <v>6.91339386906424</v>
      </c>
    </row>
    <row r="5">
      <c r="B5" t="n">
        <v>41</v>
      </c>
      <c r="C5" t="n">
        <v>0</v>
      </c>
      <c r="D5" t="n">
        <v>6.89102054760537</v>
      </c>
    </row>
    <row r="6">
      <c r="B6" t="n">
        <v>42</v>
      </c>
      <c r="C6" t="n">
        <v>3.94996903076487</v>
      </c>
      <c r="D6" t="n">
        <v>0</v>
      </c>
    </row>
    <row r="7">
      <c r="B7" t="n">
        <v>43</v>
      </c>
      <c r="C7" t="n">
        <v>3.97149116413054</v>
      </c>
      <c r="D7" t="n">
        <v>3.46228178855366</v>
      </c>
    </row>
    <row r="8">
      <c r="B8" t="n">
        <v>44</v>
      </c>
      <c r="C8" t="n">
        <v>3.96860590260935</v>
      </c>
      <c r="D8" t="n">
        <v>0</v>
      </c>
    </row>
    <row r="9">
      <c r="B9" t="n">
        <v>45</v>
      </c>
      <c r="C9" t="n">
        <v>0</v>
      </c>
      <c r="D9" t="n">
        <v>3.63804723768646</v>
      </c>
    </row>
    <row r="10">
      <c r="B10" t="n">
        <v>46</v>
      </c>
      <c r="C10" t="n">
        <v>3.73320894055541</v>
      </c>
      <c r="D10" t="n">
        <v>0</v>
      </c>
    </row>
    <row r="11">
      <c r="B11" t="n">
        <v>47</v>
      </c>
      <c r="C11" t="n">
        <v>0</v>
      </c>
      <c r="D11" t="n">
        <v>0</v>
      </c>
    </row>
    <row r="12">
      <c r="B12" t="n">
        <v>48</v>
      </c>
      <c r="C12" t="n">
        <v>3.66890141584318</v>
      </c>
      <c r="D12" t="n">
        <v>0</v>
      </c>
    </row>
    <row r="13">
      <c r="B13" t="n">
        <v>49</v>
      </c>
      <c r="C13" t="n">
        <v>0</v>
      </c>
      <c r="D13" t="n">
        <v>0</v>
      </c>
    </row>
    <row r="14">
      <c r="B14" t="n">
        <v>50</v>
      </c>
      <c r="C14" t="n">
        <v>0</v>
      </c>
      <c r="D14" t="n">
        <v>0</v>
      </c>
    </row>
    <row r="15">
      <c r="B15" t="n">
        <v>51</v>
      </c>
      <c r="C15" t="n">
        <v>0</v>
      </c>
      <c r="D15" t="n">
        <v>0</v>
      </c>
    </row>
    <row r="16">
      <c r="B16" t="n">
        <v>52</v>
      </c>
      <c r="C16" t="n">
        <v>3.73814024194879</v>
      </c>
      <c r="D16" t="n">
        <v>0</v>
      </c>
    </row>
    <row r="17">
      <c r="B17" t="n">
        <v>53</v>
      </c>
      <c r="C17" t="n">
        <v>7.49703590761104</v>
      </c>
      <c r="D17" t="n">
        <v>0</v>
      </c>
    </row>
    <row r="18">
      <c r="B18" t="n">
        <v>54</v>
      </c>
      <c r="C18" t="n">
        <v>3.78353365078694</v>
      </c>
      <c r="D18" t="n">
        <v>3.87143349314414</v>
      </c>
    </row>
    <row r="19">
      <c r="B19" t="n">
        <v>55</v>
      </c>
      <c r="C19" t="n">
        <v>7.53545669152636</v>
      </c>
      <c r="D19" t="n">
        <v>0</v>
      </c>
    </row>
    <row r="20">
      <c r="B20" t="n">
        <v>56</v>
      </c>
      <c r="C20" t="n">
        <v>3.74833889218257</v>
      </c>
      <c r="D20" t="n">
        <v>3.98741050850168</v>
      </c>
    </row>
    <row r="21">
      <c r="B21" t="n">
        <v>57</v>
      </c>
      <c r="C21" t="n">
        <v>7.52477821529431</v>
      </c>
      <c r="D21" t="n">
        <v>8.10828242677114</v>
      </c>
    </row>
    <row r="22">
      <c r="B22" t="n">
        <v>58</v>
      </c>
      <c r="C22" t="n">
        <v>0</v>
      </c>
      <c r="D22" t="n">
        <v>4.11220891258348</v>
      </c>
    </row>
    <row r="23">
      <c r="B23" t="n">
        <v>59</v>
      </c>
      <c r="C23" t="n">
        <v>0</v>
      </c>
      <c r="D23" t="n">
        <v>3.99932571388009</v>
      </c>
    </row>
    <row r="24">
      <c r="B24" t="n">
        <v>60</v>
      </c>
      <c r="C24" t="n">
        <v>3.596037628056</v>
      </c>
      <c r="D24" t="n">
        <v>0</v>
      </c>
    </row>
    <row r="25">
      <c r="B25" t="n">
        <v>61</v>
      </c>
      <c r="C25" t="n">
        <v>10.4742157933659</v>
      </c>
      <c r="D25" t="n">
        <v>3.88531577178069</v>
      </c>
    </row>
    <row r="26">
      <c r="B26" t="n">
        <v>62</v>
      </c>
      <c r="C26" t="n">
        <v>14.0214767130204</v>
      </c>
      <c r="D26" t="n">
        <v>7.84356194501219</v>
      </c>
    </row>
    <row r="27">
      <c r="B27" t="n">
        <v>63</v>
      </c>
      <c r="C27" t="n">
        <v>3.5293827015475</v>
      </c>
      <c r="D27" t="n">
        <v>0</v>
      </c>
    </row>
    <row r="28">
      <c r="B28" t="n">
        <v>64</v>
      </c>
      <c r="C28" t="n">
        <v>7.02135928592778</v>
      </c>
      <c r="D28" t="n">
        <v>7.70538676818274</v>
      </c>
    </row>
    <row r="29">
      <c r="B29" t="n">
        <v>65</v>
      </c>
      <c r="C29" t="n">
        <v>14.2125192203141</v>
      </c>
      <c r="D29" t="n">
        <v>0</v>
      </c>
    </row>
    <row r="30">
      <c r="B30" t="n">
        <v>66</v>
      </c>
      <c r="C30" t="n">
        <v>22.0679281368875</v>
      </c>
      <c r="D30" t="n">
        <v>0</v>
      </c>
    </row>
    <row r="31">
      <c r="B31" t="n">
        <v>67</v>
      </c>
      <c r="C31" t="n">
        <v>19.1398848446371</v>
      </c>
      <c r="D31" t="n">
        <v>4.03575921778293</v>
      </c>
    </row>
    <row r="32">
      <c r="B32" t="n">
        <v>68</v>
      </c>
      <c r="C32" t="n">
        <v>11.8114378783728</v>
      </c>
      <c r="D32" t="n">
        <v>11.9934628846551</v>
      </c>
    </row>
    <row r="33">
      <c r="B33" t="n">
        <v>69</v>
      </c>
      <c r="C33" t="n">
        <v>19.778069688875</v>
      </c>
      <c r="D33" t="n">
        <v>25.1335800500601</v>
      </c>
    </row>
    <row r="34">
      <c r="B34" t="n">
        <v>70</v>
      </c>
      <c r="C34" t="n">
        <v>16.2941911597239</v>
      </c>
      <c r="D34" t="n">
        <v>4.32256573538532</v>
      </c>
    </row>
    <row r="35">
      <c r="B35" t="n">
        <v>71</v>
      </c>
      <c r="C35" t="n">
        <v>0</v>
      </c>
      <c r="D35" t="n">
        <v>17.6340271655068</v>
      </c>
    </row>
    <row r="36">
      <c r="B36" t="n">
        <v>72</v>
      </c>
      <c r="C36" t="n">
        <v>8.82933713862299</v>
      </c>
      <c r="D36" t="n">
        <v>18.6915201170686</v>
      </c>
    </row>
    <row r="37">
      <c r="B37" t="n">
        <v>73</v>
      </c>
      <c r="C37" t="n">
        <v>13.4636212287328</v>
      </c>
      <c r="D37" t="n">
        <v>9.58076717469652</v>
      </c>
    </row>
    <row r="38">
      <c r="B38" t="n">
        <v>74</v>
      </c>
      <c r="C38" t="n">
        <v>14.0054349070915</v>
      </c>
      <c r="D38" t="n">
        <v>9.62882724656309</v>
      </c>
    </row>
    <row r="39">
      <c r="B39" t="n">
        <v>75</v>
      </c>
      <c r="C39" t="n">
        <v>30.2069521360062</v>
      </c>
      <c r="D39" t="n">
        <v>29.903488776863</v>
      </c>
    </row>
    <row r="40">
      <c r="B40" t="n">
        <v>76</v>
      </c>
      <c r="C40" t="n">
        <v>43.1036948087622</v>
      </c>
      <c r="D40" t="n">
        <v>20.8410316710624</v>
      </c>
    </row>
    <row r="41">
      <c r="B41" t="n">
        <v>77</v>
      </c>
      <c r="C41" t="n">
        <v>52.928526253107</v>
      </c>
      <c r="D41" t="n">
        <v>32.2436544077678</v>
      </c>
    </row>
    <row r="42">
      <c r="B42" t="n">
        <v>78</v>
      </c>
      <c r="C42" t="n">
        <v>26.0221033428707</v>
      </c>
      <c r="D42" t="n">
        <v>16.9555190490791</v>
      </c>
    </row>
    <row r="43">
      <c r="B43" t="n">
        <v>79</v>
      </c>
      <c r="C43" t="n">
        <v>49.4610575797722</v>
      </c>
      <c r="D43" t="n">
        <v>24.038772399709</v>
      </c>
    </row>
    <row r="44">
      <c r="B44" t="n">
        <v>80</v>
      </c>
      <c r="C44" t="n">
        <v>15.1770140580129</v>
      </c>
      <c r="D44" t="n">
        <v>39.9139445593819</v>
      </c>
    </row>
    <row r="45">
      <c r="B45" t="n">
        <v>81</v>
      </c>
      <c r="C45" t="n">
        <v>42.8503664026442</v>
      </c>
      <c r="D45" t="n">
        <v>49.3686201789421</v>
      </c>
    </row>
    <row r="46">
      <c r="B46" t="n">
        <v>82</v>
      </c>
      <c r="C46" t="n">
        <v>55.6218522518541</v>
      </c>
      <c r="D46" t="n">
        <v>38.609005229767</v>
      </c>
    </row>
    <row r="47">
      <c r="B47" t="n">
        <v>83</v>
      </c>
      <c r="C47" t="n">
        <v>50.8080377270436</v>
      </c>
      <c r="D47" t="n">
        <v>26.0959093371596</v>
      </c>
    </row>
    <row r="48">
      <c r="B48" t="n">
        <v>84</v>
      </c>
      <c r="C48" t="n">
        <v>32.6520261672257</v>
      </c>
      <c r="D48" t="n">
        <v>37.5139470559368</v>
      </c>
    </row>
    <row r="49">
      <c r="B49" t="n">
        <v>85</v>
      </c>
      <c r="C49" t="n">
        <v>82.7454019583658</v>
      </c>
      <c r="D49" t="n">
        <v>28.1471279677416</v>
      </c>
    </row>
    <row r="50">
      <c r="B50" t="n">
        <v>86</v>
      </c>
      <c r="C50" t="n">
        <v>40.8237316005929</v>
      </c>
      <c r="D50" t="n">
        <v>30.4513347502545</v>
      </c>
    </row>
    <row r="51">
      <c r="B51" t="n">
        <v>87</v>
      </c>
      <c r="C51" t="n">
        <v>74.505973026774</v>
      </c>
      <c r="D51" t="n">
        <v>56.2115375039566</v>
      </c>
    </row>
    <row r="52">
      <c r="B52" t="n">
        <v>88</v>
      </c>
      <c r="C52" t="n">
        <v>120.046414441906</v>
      </c>
      <c r="D52" t="n">
        <v>65.5544530965507</v>
      </c>
    </row>
    <row r="53">
      <c r="B53" t="n">
        <v>89</v>
      </c>
      <c r="C53" t="n">
        <v>97.6542815418255</v>
      </c>
      <c r="D53" t="n">
        <v>96.4003932816953</v>
      </c>
    </row>
    <row r="54">
      <c r="B54" t="n">
        <v>90</v>
      </c>
      <c r="C54" t="n">
        <v>45.5446806721363</v>
      </c>
      <c r="D54" t="n">
        <v>138.309109360626</v>
      </c>
    </row>
    <row r="55">
      <c r="B55" t="n">
        <v>91</v>
      </c>
      <c r="C55" t="n">
        <v>25.8583593515718</v>
      </c>
      <c r="D55" t="n">
        <v>95.2023469171317</v>
      </c>
    </row>
    <row r="56">
      <c r="B56" t="n">
        <v>92</v>
      </c>
      <c r="C56" t="n">
        <v>321.373365216584</v>
      </c>
      <c r="D56" t="n">
        <v>128.691176069615</v>
      </c>
    </row>
    <row r="57">
      <c r="B57" t="n">
        <v>93</v>
      </c>
      <c r="C57" t="n">
        <v>176.273143256587</v>
      </c>
      <c r="D57" t="n">
        <v>68.7863753622565</v>
      </c>
    </row>
    <row r="58">
      <c r="B58" t="n">
        <v>94</v>
      </c>
      <c r="C58" t="n">
        <v>266.671798632406</v>
      </c>
      <c r="D58" t="n">
        <v>175.76164015315</v>
      </c>
    </row>
    <row r="59">
      <c r="B59" t="n">
        <v>95</v>
      </c>
      <c r="C59" t="n">
        <v>262.467435686447</v>
      </c>
      <c r="D59" t="n">
        <v>283.893280854292</v>
      </c>
    </row>
    <row r="60">
      <c r="B60" t="n">
        <v>96</v>
      </c>
      <c r="C60" t="n">
        <v>437.370852907173</v>
      </c>
      <c r="D60" t="n">
        <v>169.732864000459</v>
      </c>
    </row>
    <row r="61">
      <c r="B61" t="n">
        <v>97</v>
      </c>
      <c r="C61" t="n">
        <v>0</v>
      </c>
      <c r="D61" t="n">
        <v>266.108694531081</v>
      </c>
    </row>
    <row r="62">
      <c r="B62" t="n">
        <v>98</v>
      </c>
      <c r="C62" t="n">
        <v>194.149044569072</v>
      </c>
      <c r="D62" t="n">
        <v>242.420880755954</v>
      </c>
    </row>
    <row r="63">
      <c r="B63" t="n">
        <v>99</v>
      </c>
      <c r="C63" t="n">
        <v>509.501606047479</v>
      </c>
      <c r="D63" t="n">
        <v>0</v>
      </c>
    </row>
    <row r="64">
      <c r="B64" t="n">
        <v>100</v>
      </c>
      <c r="C64" t="n">
        <v>0</v>
      </c>
      <c r="D64" t="n">
        <v>180.92422437668</v>
      </c>
    </row>
    <row r="65">
      <c r="B65" t="n">
        <v>101</v>
      </c>
      <c r="C65" t="n">
        <v>0</v>
      </c>
      <c r="D65" t="n">
        <v>0</v>
      </c>
    </row>
    <row r="66">
      <c r="B66" t="n">
        <v>102</v>
      </c>
      <c r="C66" t="n">
        <v>0</v>
      </c>
      <c r="D66" t="n">
        <v>486.095171663659</v>
      </c>
    </row>
    <row r="67">
      <c r="B67" t="n">
        <v>103</v>
      </c>
      <c r="C67" t="n">
        <v>0</v>
      </c>
      <c r="D67" t="n">
        <v>386.133086694694</v>
      </c>
    </row>
    <row r="68">
      <c r="B68" t="n">
        <v>104</v>
      </c>
      <c r="C68" t="n">
        <v>919.936631963777</v>
      </c>
      <c r="D68" t="n">
        <v>2738.27769431617</v>
      </c>
    </row>
    <row r="69">
      <c r="B69" t="n">
        <v>105</v>
      </c>
      <c r="C69" t="n">
        <v>0</v>
      </c>
      <c r="D69" t="e">
        <v>#NUM!</v>
      </c>
    </row>
    <row r="70">
      <c r="B70" t="n">
        <v>106</v>
      </c>
      <c r="C70" t="n">
        <v>3860.61233516533</v>
      </c>
      <c r="D70" t="e">
        <v>#NUM!</v>
      </c>
    </row>
    <row r="71">
      <c r="B71" t="n">
        <v>107</v>
      </c>
      <c r="C71" t="e">
        <v>#NUM!</v>
      </c>
      <c r="D71" t="e">
        <v>#NUM!</v>
      </c>
    </row>
    <row r="72">
      <c r="B72" t="n">
        <v>108</v>
      </c>
      <c r="C72" t="e">
        <v>#NUM!</v>
      </c>
      <c r="D72" t="e">
        <v>#NUM!</v>
      </c>
    </row>
    <row r="73">
      <c r="B73" t="n">
        <v>109</v>
      </c>
      <c r="C73" t="e">
        <v>#NUM!</v>
      </c>
      <c r="D73" t="e">
        <v>#NUM!</v>
      </c>
    </row>
    <row r="74">
      <c r="B74" t="n">
        <v>110</v>
      </c>
      <c r="C74" t="e">
        <v>#NUM!</v>
      </c>
      <c r="D74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46</v>
      </c>
      <c r="D3" t="s">
        <v>47</v>
      </c>
      <c r="E3" t="s">
        <v>48</v>
      </c>
      <c r="F3" t="s">
        <v>49</v>
      </c>
    </row>
    <row r="4">
      <c r="B4" t="n">
        <v>2015</v>
      </c>
      <c r="C4" t="n">
        <v>0</v>
      </c>
      <c r="D4" t="n">
        <v>0</v>
      </c>
      <c r="E4" t="n">
        <v>0</v>
      </c>
      <c r="F4" t="e">
        <v>#NUM!</v>
      </c>
    </row>
    <row r="5">
      <c r="B5" t="n">
        <v>2016</v>
      </c>
      <c r="C5" t="n">
        <v>709.039748550107</v>
      </c>
      <c r="D5" t="n">
        <v>3105.56030629114</v>
      </c>
      <c r="E5" t="n">
        <v>2547.69911585167</v>
      </c>
      <c r="F5" t="e">
        <v>#NUM!</v>
      </c>
    </row>
    <row r="6">
      <c r="B6" t="n">
        <v>2017</v>
      </c>
      <c r="C6" t="n">
        <v>886.929463904657</v>
      </c>
      <c r="D6" t="n">
        <v>-1186.67008866122</v>
      </c>
      <c r="E6" t="n">
        <v>1387.85457810995</v>
      </c>
      <c r="F6" t="e">
        <v>#NUM!</v>
      </c>
    </row>
    <row r="7">
      <c r="B7" t="n">
        <v>2018</v>
      </c>
      <c r="C7" t="n">
        <v>-1013.01929561195</v>
      </c>
      <c r="D7" t="n">
        <v>698.471666009165</v>
      </c>
      <c r="E7" t="n">
        <v>1096.59132093741</v>
      </c>
      <c r="F7" t="e">
        <v>#NUM!</v>
      </c>
    </row>
    <row r="8">
      <c r="B8" t="n">
        <v>2019</v>
      </c>
      <c r="C8" t="n">
        <v>525.102958651172</v>
      </c>
      <c r="D8" t="n">
        <v>188.49594379112</v>
      </c>
      <c r="E8" t="n">
        <v>-3953.12929001446</v>
      </c>
      <c r="F8" t="n">
        <v>2713.11922810333</v>
      </c>
    </row>
    <row r="9">
      <c r="B9" t="n">
        <v>2020</v>
      </c>
      <c r="C9" t="n">
        <v>11.4591891761774</v>
      </c>
      <c r="D9" t="n">
        <v>-197.763892527824</v>
      </c>
      <c r="E9" t="n">
        <v>517.586746697325</v>
      </c>
      <c r="F9" t="n">
        <v>676.821861171103</v>
      </c>
    </row>
    <row r="10">
      <c r="B10" t="n">
        <v>2021</v>
      </c>
      <c r="C10" t="n">
        <v>-419.362698980535</v>
      </c>
      <c r="D10" t="n">
        <v>-23.2835840815478</v>
      </c>
      <c r="E10" t="n">
        <v>618.973155528813</v>
      </c>
      <c r="F10" t="e">
        <v>#NUM!</v>
      </c>
    </row>
    <row r="11">
      <c r="B11" t="n">
        <v>2022</v>
      </c>
      <c r="C11" t="n">
        <v>-214.958974869474</v>
      </c>
      <c r="D11" t="n">
        <v>326.452099779117</v>
      </c>
      <c r="E11" t="n">
        <v>-355.821726560504</v>
      </c>
      <c r="F11" t="e">
        <v>#NUM!</v>
      </c>
    </row>
    <row r="12">
      <c r="B12" t="n">
        <v>2023</v>
      </c>
      <c r="C12" t="n">
        <v>-14.7107232582411</v>
      </c>
      <c r="D12" t="n">
        <v>-242.349473552839</v>
      </c>
      <c r="E12" t="n">
        <v>134.202177209568</v>
      </c>
      <c r="F12" t="n">
        <v>2384.8052968624</v>
      </c>
    </row>
    <row r="13">
      <c r="B13" t="n">
        <v>2024</v>
      </c>
      <c r="C13" t="n">
        <v>576.157694970026</v>
      </c>
      <c r="D13" t="n">
        <v>137.731074896105</v>
      </c>
      <c r="E13" t="n">
        <v>1668.39229651945</v>
      </c>
      <c r="F13" t="n">
        <v>-69.4603484523032</v>
      </c>
    </row>
    <row r="14">
      <c r="B14" t="n">
        <v>2025</v>
      </c>
      <c r="C14" t="n">
        <v>-360.702017786827</v>
      </c>
      <c r="D14" t="n">
        <v>-239.816310789932</v>
      </c>
      <c r="E14" t="n">
        <v>-986.150577394014</v>
      </c>
      <c r="F14" t="n">
        <v>310.062768492909</v>
      </c>
    </row>
    <row r="15">
      <c r="B15" t="n">
        <v>2026</v>
      </c>
      <c r="C15" t="n">
        <v>208.623741694491</v>
      </c>
      <c r="D15" t="n">
        <v>-466.340132157308</v>
      </c>
      <c r="E15" t="n">
        <v>321.744088500962</v>
      </c>
      <c r="F15" t="n">
        <v>432.16286533619</v>
      </c>
    </row>
    <row r="16">
      <c r="B16" t="n">
        <v>2027</v>
      </c>
      <c r="C16" t="n">
        <v>148.925319083159</v>
      </c>
      <c r="D16" t="n">
        <v>506.68696927419</v>
      </c>
      <c r="E16" t="n">
        <v>-277.168038645552</v>
      </c>
      <c r="F16" t="n">
        <v>-53.8993918752224</v>
      </c>
    </row>
    <row r="17">
      <c r="B17" t="n">
        <v>2028</v>
      </c>
      <c r="C17" t="n">
        <v>-482.01543913752</v>
      </c>
      <c r="D17" t="n">
        <v>49.7314246235403</v>
      </c>
      <c r="E17" t="n">
        <v>677.810200745526</v>
      </c>
      <c r="F17" t="n">
        <v>475.252534572161</v>
      </c>
    </row>
    <row r="18">
      <c r="B18" t="n">
        <v>2029</v>
      </c>
      <c r="C18" t="n">
        <v>-37.2471894596982</v>
      </c>
      <c r="D18" t="n">
        <v>818.043566026413</v>
      </c>
      <c r="E18" t="n">
        <v>1369.18370972472</v>
      </c>
      <c r="F18" t="n">
        <v>-52.6671067413415</v>
      </c>
    </row>
    <row r="19">
      <c r="B19" t="n">
        <v>2030</v>
      </c>
      <c r="C19" t="n">
        <v>179.100875147301</v>
      </c>
      <c r="D19" t="n">
        <v>-1244.81839894058</v>
      </c>
      <c r="E19" t="n">
        <v>-789.016083883184</v>
      </c>
      <c r="F19" t="n">
        <v>-72.6719482925644</v>
      </c>
    </row>
    <row r="20">
      <c r="B20" t="n">
        <v>2031</v>
      </c>
      <c r="C20" t="n">
        <v>-16.4457039157599</v>
      </c>
      <c r="D20" t="n">
        <v>1229.29091734869</v>
      </c>
      <c r="E20" t="n">
        <v>683.426431819303</v>
      </c>
      <c r="F20" t="n">
        <v>337.135368915578</v>
      </c>
    </row>
    <row r="21">
      <c r="B21" t="n">
        <v>2032</v>
      </c>
      <c r="C21" t="n">
        <v>-152.24651204881</v>
      </c>
      <c r="D21" t="n">
        <v>-1293.94410224126</v>
      </c>
      <c r="E21" t="n">
        <v>-426.834127709471</v>
      </c>
      <c r="F21" t="n">
        <v>3629.96735951309</v>
      </c>
    </row>
    <row r="22">
      <c r="B22" t="n">
        <v>2033</v>
      </c>
      <c r="C22" t="n">
        <v>602.867011791212</v>
      </c>
      <c r="D22" t="n">
        <v>-175.27279867379</v>
      </c>
      <c r="E22" t="n">
        <v>-498.392501199962</v>
      </c>
      <c r="F22" t="n">
        <v>-2693.44312613875</v>
      </c>
    </row>
    <row r="23">
      <c r="B23" t="n">
        <v>2034</v>
      </c>
      <c r="C23" t="n">
        <v>105.498381902086</v>
      </c>
      <c r="D23" t="n">
        <v>251.840963736462</v>
      </c>
      <c r="E23" t="n">
        <v>465.051394694778</v>
      </c>
      <c r="F23" t="n">
        <v>207.381171079362</v>
      </c>
    </row>
    <row r="35">
      <c r="B35" t="s">
        <v>40</v>
      </c>
      <c r="C35" t="s">
        <v>46</v>
      </c>
      <c r="D35" t="s">
        <v>47</v>
      </c>
      <c r="E35" t="s">
        <v>48</v>
      </c>
      <c r="F35" t="s">
        <v>49</v>
      </c>
    </row>
    <row r="36">
      <c r="B36" t="n">
        <v>2015</v>
      </c>
      <c r="C36" t="n">
        <v>0</v>
      </c>
      <c r="D36" t="n">
        <v>0</v>
      </c>
      <c r="E36" t="n">
        <v>0</v>
      </c>
      <c r="F36" t="n">
        <v>0</v>
      </c>
    </row>
    <row r="37">
      <c r="B37" t="n">
        <v>2016</v>
      </c>
      <c r="C37" t="n">
        <v>10.3307091363751</v>
      </c>
      <c r="D37" t="n">
        <v>46.2107373576122</v>
      </c>
      <c r="E37" t="n">
        <v>5.52850708139813</v>
      </c>
      <c r="F37" t="n">
        <v>0</v>
      </c>
    </row>
    <row r="38">
      <c r="B38" t="n">
        <v>2017</v>
      </c>
      <c r="C38" t="n">
        <v>23.5282195592764</v>
      </c>
      <c r="D38" t="n">
        <v>28.5530864383332</v>
      </c>
      <c r="E38" t="n">
        <v>8.97038643511081</v>
      </c>
      <c r="F38" t="n">
        <v>0</v>
      </c>
    </row>
    <row r="39">
      <c r="B39" t="n">
        <v>2018</v>
      </c>
      <c r="C39" t="n">
        <v>8.45449244057047</v>
      </c>
      <c r="D39" t="n">
        <v>40.2455021273266</v>
      </c>
      <c r="E39" t="n">
        <v>11.6899329110356</v>
      </c>
      <c r="F39" t="n">
        <v>0</v>
      </c>
    </row>
    <row r="40">
      <c r="B40" t="n">
        <v>2019</v>
      </c>
      <c r="C40" t="n">
        <v>16.9191521340274</v>
      </c>
      <c r="D40" t="n">
        <v>43.4593579689652</v>
      </c>
      <c r="E40" t="n">
        <v>4.33711243160869</v>
      </c>
      <c r="F40" t="n">
        <v>0.841066960712032</v>
      </c>
    </row>
    <row r="41">
      <c r="B41" t="n">
        <v>2020</v>
      </c>
      <c r="C41" t="n">
        <v>17.1003219149027</v>
      </c>
      <c r="D41" t="n">
        <v>39.9035631813149</v>
      </c>
      <c r="E41" t="n">
        <v>5.62072756341806</v>
      </c>
      <c r="F41" t="n">
        <v>1.05088173767507</v>
      </c>
    </row>
    <row r="42">
      <c r="B42" t="n">
        <v>2021</v>
      </c>
      <c r="C42" t="n">
        <v>10.7302025173884</v>
      </c>
      <c r="D42" t="n">
        <v>39.4777064284634</v>
      </c>
      <c r="E42" t="n">
        <v>7.73142602377131</v>
      </c>
      <c r="F42" t="n">
        <v>0</v>
      </c>
    </row>
    <row r="43">
      <c r="B43" t="n">
        <v>2022</v>
      </c>
      <c r="C43" t="n">
        <v>7.46497568912108</v>
      </c>
      <c r="D43" t="n">
        <v>45.6509156352865</v>
      </c>
      <c r="E43" t="n">
        <v>6.62837867143375</v>
      </c>
      <c r="F43" t="n">
        <v>0</v>
      </c>
    </row>
    <row r="44">
      <c r="B44" t="n">
        <v>2023</v>
      </c>
      <c r="C44" t="n">
        <v>7.24608012703845</v>
      </c>
      <c r="D44" t="n">
        <v>41.2183437640051</v>
      </c>
      <c r="E44" t="n">
        <v>7.08600809571838</v>
      </c>
      <c r="F44" t="n">
        <v>1.47857928405469</v>
      </c>
    </row>
    <row r="45">
      <c r="B45" t="n">
        <v>2024</v>
      </c>
      <c r="C45" t="n">
        <v>15.8193066281924</v>
      </c>
      <c r="D45" t="n">
        <v>43.6520518574193</v>
      </c>
      <c r="E45" t="n">
        <v>13.8096290506917</v>
      </c>
      <c r="F45" t="n">
        <v>1.43551386801426</v>
      </c>
    </row>
    <row r="46">
      <c r="B46" t="n">
        <v>2025</v>
      </c>
      <c r="C46" t="n">
        <v>10.0047901014688</v>
      </c>
      <c r="D46" t="n">
        <v>38.894096251347</v>
      </c>
      <c r="E46" t="n">
        <v>10.141148902786</v>
      </c>
      <c r="F46" t="n">
        <v>1.62775278447986</v>
      </c>
    </row>
    <row r="47">
      <c r="B47" t="n">
        <v>2026</v>
      </c>
      <c r="C47" t="n">
        <v>13.5618248973599</v>
      </c>
      <c r="D47" t="n">
        <v>30.2201697932211</v>
      </c>
      <c r="E47" t="n">
        <v>11.6372589143155</v>
      </c>
      <c r="F47" t="n">
        <v>2.02966424924252</v>
      </c>
    </row>
    <row r="48">
      <c r="B48" t="n">
        <v>2027</v>
      </c>
      <c r="C48" t="n">
        <v>16.0548347388119</v>
      </c>
      <c r="D48" t="n">
        <v>40.272839263621</v>
      </c>
      <c r="E48" t="n">
        <v>10.5202717185739</v>
      </c>
      <c r="F48" t="n">
        <v>1.97953781479856</v>
      </c>
    </row>
    <row r="49">
      <c r="B49" t="n">
        <v>2028</v>
      </c>
      <c r="C49" t="n">
        <v>7.53762192925197</v>
      </c>
      <c r="D49" t="n">
        <v>41.2286772448855</v>
      </c>
      <c r="E49" t="n">
        <v>13.4619679898095</v>
      </c>
      <c r="F49" t="n">
        <v>2.56885095766804</v>
      </c>
    </row>
    <row r="50">
      <c r="B50" t="n">
        <v>2029</v>
      </c>
      <c r="C50" t="n">
        <v>6.89101072023161</v>
      </c>
      <c r="D50" t="n">
        <v>58.2194421112541</v>
      </c>
      <c r="E50" t="n">
        <v>20.2531191900441</v>
      </c>
      <c r="F50" t="n">
        <v>2.50354374530878</v>
      </c>
    </row>
    <row r="51">
      <c r="B51" t="n">
        <v>2030</v>
      </c>
      <c r="C51" t="n">
        <v>10.0557231840844</v>
      </c>
      <c r="D51" t="n">
        <v>31.2068828542436</v>
      </c>
      <c r="E51" t="n">
        <v>15.6058144559721</v>
      </c>
      <c r="F51" t="n">
        <v>2.413430529426</v>
      </c>
    </row>
    <row r="52">
      <c r="B52" t="n">
        <v>2031</v>
      </c>
      <c r="C52" t="n">
        <v>9.76002942767905</v>
      </c>
      <c r="D52" t="n">
        <v>54.8338542856855</v>
      </c>
      <c r="E52" t="n">
        <v>20.2667827209798</v>
      </c>
      <c r="F52" t="n">
        <v>2.93599035124514</v>
      </c>
    </row>
    <row r="53">
      <c r="B53" t="n">
        <v>2032</v>
      </c>
      <c r="C53" t="n">
        <v>6.9282443035712</v>
      </c>
      <c r="D53" t="n">
        <v>31.9698619990824</v>
      </c>
      <c r="E53" t="n">
        <v>17.2234553904113</v>
      </c>
      <c r="F53" t="n">
        <v>8.56243975849043</v>
      </c>
    </row>
    <row r="54">
      <c r="B54" t="n">
        <v>2033</v>
      </c>
      <c r="C54" t="n">
        <v>19.2629033648194</v>
      </c>
      <c r="D54" t="n">
        <v>28.8184570789277</v>
      </c>
      <c r="E54" t="n">
        <v>13.8244185322275</v>
      </c>
      <c r="F54" t="n">
        <v>3.55263554387235</v>
      </c>
    </row>
    <row r="55">
      <c r="B55" t="n">
        <v>2034</v>
      </c>
      <c r="C55" t="n">
        <v>21.3559912617568</v>
      </c>
      <c r="D55" t="n">
        <v>33.4246283056676</v>
      </c>
      <c r="E55" t="n">
        <v>17.2844009087567</v>
      </c>
      <c r="F55" t="n">
        <v>4.00265268511456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46</v>
      </c>
      <c r="D3" t="s">
        <v>47</v>
      </c>
      <c r="E3" t="s">
        <v>48</v>
      </c>
      <c r="F3" t="s">
        <v>49</v>
      </c>
    </row>
    <row r="4">
      <c r="B4" t="n">
        <v>2015</v>
      </c>
      <c r="C4" t="n">
        <v>0</v>
      </c>
      <c r="D4" t="n">
        <v>0</v>
      </c>
      <c r="E4" t="n">
        <v>0</v>
      </c>
      <c r="F4" t="e">
        <v>#NUM!</v>
      </c>
    </row>
    <row r="5">
      <c r="B5" t="n">
        <v>2016</v>
      </c>
      <c r="C5" t="n">
        <v>0.751168727153013</v>
      </c>
      <c r="D5" t="n">
        <v>0.671271277776066</v>
      </c>
      <c r="E5" t="n">
        <v>0.651812910640493</v>
      </c>
      <c r="F5" t="e">
        <v>#NUM!</v>
      </c>
    </row>
    <row r="6">
      <c r="B6" t="n">
        <v>2017</v>
      </c>
      <c r="C6" t="n">
        <v>0.0199707596047441</v>
      </c>
      <c r="D6" t="n">
        <v>-0.0132301635803351</v>
      </c>
      <c r="E6" t="n">
        <v>0.0564048823357813</v>
      </c>
      <c r="F6" t="e">
        <v>#NUM!</v>
      </c>
    </row>
    <row r="7">
      <c r="B7" t="n">
        <v>2018</v>
      </c>
      <c r="C7" t="n">
        <v>-0.0326015223864483</v>
      </c>
      <c r="D7" t="n">
        <v>0.0639739562070824</v>
      </c>
      <c r="E7" t="n">
        <v>-0.0452117601036839</v>
      </c>
      <c r="F7" t="e">
        <v>#NUM!</v>
      </c>
    </row>
    <row r="8">
      <c r="B8" t="n">
        <v>2019</v>
      </c>
      <c r="C8" t="n">
        <v>0.00274358036441149</v>
      </c>
      <c r="D8" t="n">
        <v>-0.00900934380689077</v>
      </c>
      <c r="E8" t="n">
        <v>-0.179334641224428</v>
      </c>
      <c r="F8" t="n">
        <v>0.466522729519323</v>
      </c>
    </row>
    <row r="9">
      <c r="B9" t="n">
        <v>2020</v>
      </c>
      <c r="C9" t="n">
        <v>-0.00872273026419941</v>
      </c>
      <c r="D9" t="n">
        <v>0.0169997591512983</v>
      </c>
      <c r="E9" t="n">
        <v>0.127345538114462</v>
      </c>
      <c r="F9" t="n">
        <v>-0.112609584850157</v>
      </c>
    </row>
    <row r="10">
      <c r="B10" t="n">
        <v>2021</v>
      </c>
      <c r="C10" t="n">
        <v>-0.0293554634865252</v>
      </c>
      <c r="D10" t="n">
        <v>-0.0287681002947775</v>
      </c>
      <c r="E10" t="n">
        <v>0.137044584597233</v>
      </c>
      <c r="F10" t="e">
        <v>#NUM!</v>
      </c>
    </row>
    <row r="11">
      <c r="B11" t="n">
        <v>2022</v>
      </c>
      <c r="C11" t="n">
        <v>-0.0303052017750096</v>
      </c>
      <c r="D11" t="n">
        <v>0.0117035110874324</v>
      </c>
      <c r="E11" t="n">
        <v>-0.0719859963280045</v>
      </c>
      <c r="F11" t="e">
        <v>#NUM!</v>
      </c>
    </row>
    <row r="12">
      <c r="B12" t="n">
        <v>2023</v>
      </c>
      <c r="C12" t="n">
        <v>-0.019375098926552</v>
      </c>
      <c r="D12" t="n">
        <v>-0.027822220354609</v>
      </c>
      <c r="E12" t="n">
        <v>0.029723526860938</v>
      </c>
      <c r="F12" t="n">
        <v>0.457857355902083</v>
      </c>
    </row>
    <row r="13">
      <c r="B13" t="n">
        <v>2024</v>
      </c>
      <c r="C13" t="n">
        <v>-0.0231380358931185</v>
      </c>
      <c r="D13" t="n">
        <v>-0.0373568051830281</v>
      </c>
      <c r="E13" t="n">
        <v>0.0681340647114209</v>
      </c>
      <c r="F13" t="n">
        <v>-0.0133356511427791</v>
      </c>
    </row>
    <row r="14">
      <c r="B14" t="n">
        <v>2025</v>
      </c>
      <c r="C14" t="n">
        <v>0.00736319608562103</v>
      </c>
      <c r="D14" t="n">
        <v>0.0296676892646779</v>
      </c>
      <c r="E14" t="n">
        <v>-0.0653514640300328</v>
      </c>
      <c r="F14" t="n">
        <v>-0.0617472341192029</v>
      </c>
    </row>
    <row r="15">
      <c r="B15" t="n">
        <v>2026</v>
      </c>
      <c r="C15" t="n">
        <v>0.0351841298592605</v>
      </c>
      <c r="D15" t="n">
        <v>-0.0409134936209326</v>
      </c>
      <c r="E15" t="n">
        <v>0.0985592084182201</v>
      </c>
      <c r="F15" t="n">
        <v>0.163821360000548</v>
      </c>
    </row>
    <row r="16">
      <c r="B16" t="n">
        <v>2027</v>
      </c>
      <c r="C16" t="n">
        <v>-0.0288911786601209</v>
      </c>
      <c r="D16" t="n">
        <v>0.0223790290837886</v>
      </c>
      <c r="E16" t="n">
        <v>-0.115426253755887</v>
      </c>
      <c r="F16" t="n">
        <v>-0.0284706765820243</v>
      </c>
    </row>
    <row r="17">
      <c r="B17" t="n">
        <v>2028</v>
      </c>
      <c r="C17" t="n">
        <v>0.00755450506406226</v>
      </c>
      <c r="D17" t="n">
        <v>-0.0399718689311784</v>
      </c>
      <c r="E17" t="n">
        <v>0.0247284135465395</v>
      </c>
      <c r="F17" t="n">
        <v>0.0776515293120997</v>
      </c>
    </row>
    <row r="18">
      <c r="B18" t="n">
        <v>2029</v>
      </c>
      <c r="C18" t="n">
        <v>-0.0368747826333301</v>
      </c>
      <c r="D18" t="n">
        <v>0.0244781721521912</v>
      </c>
      <c r="E18" t="n">
        <v>0.0264597213107322</v>
      </c>
      <c r="F18" t="n">
        <v>-0.0237034498212441</v>
      </c>
    </row>
    <row r="19">
      <c r="B19" t="n">
        <v>2030</v>
      </c>
      <c r="C19" t="n">
        <v>-0.00525494492794583</v>
      </c>
      <c r="D19" t="n">
        <v>0.00194752901142914</v>
      </c>
      <c r="E19" t="n">
        <v>0.0722224793760023</v>
      </c>
      <c r="F19" t="n">
        <v>0.0132316021152972</v>
      </c>
    </row>
    <row r="20">
      <c r="B20" t="n">
        <v>2031</v>
      </c>
      <c r="C20" t="n">
        <v>0.0120879122522458</v>
      </c>
      <c r="D20" t="n">
        <v>-0.0667503378160573</v>
      </c>
      <c r="E20" t="n">
        <v>0.0353185362216108</v>
      </c>
      <c r="F20" t="n">
        <v>0.0538528811555892</v>
      </c>
    </row>
    <row r="21">
      <c r="B21" t="n">
        <v>2032</v>
      </c>
      <c r="C21" t="n">
        <v>0.0039197564885597</v>
      </c>
      <c r="D21" t="n">
        <v>-0.0462609891630613</v>
      </c>
      <c r="E21" t="n">
        <v>0.0152531042818181</v>
      </c>
      <c r="F21" t="n">
        <v>-0.036727286157699</v>
      </c>
    </row>
    <row r="22">
      <c r="B22" t="n">
        <v>2033</v>
      </c>
      <c r="C22" t="n">
        <v>-0.00982256835776817</v>
      </c>
      <c r="D22" t="n">
        <v>-0.00262668574377474</v>
      </c>
      <c r="E22" t="n">
        <v>-0.0402488114469683</v>
      </c>
      <c r="F22" t="n">
        <v>0.0538309235924712</v>
      </c>
    </row>
    <row r="23">
      <c r="B23" t="n">
        <v>2034</v>
      </c>
      <c r="C23" t="n">
        <v>-0.000949006153349918</v>
      </c>
      <c r="D23" t="n">
        <v>-0.00680313582903775</v>
      </c>
      <c r="E23" t="n">
        <v>0.0240120777876219</v>
      </c>
      <c r="F23" t="n">
        <v>0.0165145483795436</v>
      </c>
    </row>
    <row r="35">
      <c r="B35" t="s">
        <v>40</v>
      </c>
      <c r="C35" t="s">
        <v>46</v>
      </c>
      <c r="D35" t="s">
        <v>47</v>
      </c>
      <c r="E35" t="s">
        <v>48</v>
      </c>
      <c r="F35" t="s">
        <v>49</v>
      </c>
    </row>
    <row r="36">
      <c r="B36" t="n">
        <v>2015</v>
      </c>
      <c r="C36" t="n">
        <v>0</v>
      </c>
      <c r="D36" t="n">
        <v>0</v>
      </c>
      <c r="E36" t="n">
        <v>0</v>
      </c>
      <c r="F36" t="n">
        <v>0</v>
      </c>
    </row>
    <row r="37">
      <c r="B37" t="n">
        <v>2016</v>
      </c>
      <c r="C37" t="n">
        <v>10944.5283546194</v>
      </c>
      <c r="D37" t="n">
        <v>9988.51661330786</v>
      </c>
      <c r="E37" t="n">
        <v>1414.43401608987</v>
      </c>
      <c r="F37" t="n">
        <v>0</v>
      </c>
    </row>
    <row r="38">
      <c r="B38" t="n">
        <v>2017</v>
      </c>
      <c r="C38" t="n">
        <v>11241.693257538</v>
      </c>
      <c r="D38" t="n">
        <v>9791.65177923248</v>
      </c>
      <c r="E38" t="n">
        <v>1554.31812428261</v>
      </c>
      <c r="F38" t="n">
        <v>0</v>
      </c>
    </row>
    <row r="39">
      <c r="B39" t="n">
        <v>2018</v>
      </c>
      <c r="C39" t="n">
        <v>10756.5826044276</v>
      </c>
      <c r="D39" t="n">
        <v>10862.575806139</v>
      </c>
      <c r="E39" t="n">
        <v>1442.19295922547</v>
      </c>
      <c r="F39" t="n">
        <v>0</v>
      </c>
    </row>
    <row r="40">
      <c r="B40" t="n">
        <v>2019</v>
      </c>
      <c r="C40" t="n">
        <v>10800.809119902</v>
      </c>
      <c r="D40" t="n">
        <v>10708.9664942315</v>
      </c>
      <c r="E40" t="n">
        <v>1108.63052654804</v>
      </c>
      <c r="F40" t="n">
        <v>144.62204615099</v>
      </c>
    </row>
    <row r="41">
      <c r="B41" t="n">
        <v>2020</v>
      </c>
      <c r="C41" t="n">
        <v>10662.902754425</v>
      </c>
      <c r="D41" t="n">
        <v>11014.6221637719</v>
      </c>
      <c r="E41" t="n">
        <v>1424.4474610719</v>
      </c>
      <c r="F41" t="n">
        <v>109.713074847441</v>
      </c>
    </row>
    <row r="42">
      <c r="B42" t="n">
        <v>2021</v>
      </c>
      <c r="C42" t="n">
        <v>10216.9932640646</v>
      </c>
      <c r="D42" t="n">
        <v>10488.4536093804</v>
      </c>
      <c r="E42" t="n">
        <v>1891.76949454847</v>
      </c>
      <c r="F42" t="n">
        <v>0</v>
      </c>
    </row>
    <row r="43">
      <c r="B43" t="n">
        <v>2022</v>
      </c>
      <c r="C43" t="n">
        <v>9756.65724910225</v>
      </c>
      <c r="D43" t="n">
        <v>10709.7670040438</v>
      </c>
      <c r="E43" t="n">
        <v>1668.61290593165</v>
      </c>
      <c r="F43" t="n">
        <v>0</v>
      </c>
    </row>
    <row r="44">
      <c r="B44" t="n">
        <v>2023</v>
      </c>
      <c r="C44" t="n">
        <v>9468.35577707516</v>
      </c>
      <c r="D44" t="n">
        <v>10200.898593758</v>
      </c>
      <c r="E44" t="n">
        <v>1769.97013252745</v>
      </c>
      <c r="F44" t="n">
        <v>283.871560659291</v>
      </c>
    </row>
    <row r="45">
      <c r="B45" t="n">
        <v>2024</v>
      </c>
      <c r="C45" t="n">
        <v>9124.06180298555</v>
      </c>
      <c r="D45" t="n">
        <v>9540.80384617385</v>
      </c>
      <c r="E45" t="n">
        <v>2044.55041331448</v>
      </c>
      <c r="F45" t="n">
        <v>275.603456950768</v>
      </c>
    </row>
    <row r="46">
      <c r="B46" t="n">
        <v>2025</v>
      </c>
      <c r="C46" t="n">
        <v>9242.75652388576</v>
      </c>
      <c r="D46" t="n">
        <v>10129.4108011851</v>
      </c>
      <c r="E46" t="n">
        <v>1801.44296712276</v>
      </c>
      <c r="F46" t="n">
        <v>237.320171796862</v>
      </c>
    </row>
    <row r="47">
      <c r="B47" t="n">
        <v>2026</v>
      </c>
      <c r="C47" t="n">
        <v>9842.64593798616</v>
      </c>
      <c r="D47" t="n">
        <v>9368.41981983572</v>
      </c>
      <c r="E47" t="n">
        <v>2259.74328626748</v>
      </c>
      <c r="F47" t="n">
        <v>389.674036597372</v>
      </c>
    </row>
    <row r="48">
      <c r="B48" t="n">
        <v>2027</v>
      </c>
      <c r="C48" t="n">
        <v>9359.00760721573</v>
      </c>
      <c r="D48" t="n">
        <v>9812.41975685808</v>
      </c>
      <c r="E48" t="n">
        <v>1794.57548363125</v>
      </c>
      <c r="F48" t="n">
        <v>363.19630737609</v>
      </c>
    </row>
    <row r="49">
      <c r="B49" t="n">
        <v>2028</v>
      </c>
      <c r="C49" t="n">
        <v>9492.49571169771</v>
      </c>
      <c r="D49" t="n">
        <v>9044.16043600084</v>
      </c>
      <c r="E49" t="n">
        <v>1901.89679842324</v>
      </c>
      <c r="F49" t="n">
        <v>459.484203723093</v>
      </c>
    </row>
    <row r="50">
      <c r="B50" t="n">
        <v>2029</v>
      </c>
      <c r="C50" t="n">
        <v>8852.3494851831</v>
      </c>
      <c r="D50" t="n">
        <v>9552.57207160185</v>
      </c>
      <c r="E50" t="n">
        <v>2033.13701612447</v>
      </c>
      <c r="F50" t="n">
        <v>430.091925944751</v>
      </c>
    </row>
    <row r="51">
      <c r="B51" t="n">
        <v>2030</v>
      </c>
      <c r="C51" t="n">
        <v>8759.4946083063</v>
      </c>
      <c r="D51" t="n">
        <v>9594.83345114986</v>
      </c>
      <c r="E51" t="n">
        <v>2458.52741964912</v>
      </c>
      <c r="F51" t="n">
        <v>446.499112567719</v>
      </c>
    </row>
    <row r="52">
      <c r="B52" t="n">
        <v>2031</v>
      </c>
      <c r="C52" t="n">
        <v>8976.83527060168</v>
      </c>
      <c r="D52" t="n">
        <v>8311.89195832524</v>
      </c>
      <c r="E52" t="n">
        <v>2699.39983668051</v>
      </c>
      <c r="F52" t="n">
        <v>529.971078358882</v>
      </c>
    </row>
    <row r="53">
      <c r="B53" t="n">
        <v>2032</v>
      </c>
      <c r="C53" t="n">
        <v>9049.74274128889</v>
      </c>
      <c r="D53" t="n">
        <v>7494.46027981394</v>
      </c>
      <c r="E53" t="n">
        <v>2808.15447020987</v>
      </c>
      <c r="F53" t="n">
        <v>473.043784814449</v>
      </c>
    </row>
    <row r="54">
      <c r="B54" t="n">
        <v>2033</v>
      </c>
      <c r="C54" t="n">
        <v>8848.77299268895</v>
      </c>
      <c r="D54" t="n">
        <v>7447.23247014088</v>
      </c>
      <c r="E54" t="n">
        <v>2533.65757614155</v>
      </c>
      <c r="F54" t="n">
        <v>573.169302696445</v>
      </c>
    </row>
    <row r="55">
      <c r="B55" t="n">
        <v>2034</v>
      </c>
      <c r="C55" t="n">
        <v>8829.94471060649</v>
      </c>
      <c r="D55" t="n">
        <v>7322.80311582777</v>
      </c>
      <c r="E55" t="n">
        <v>2712.30743488145</v>
      </c>
      <c r="F55" t="n">
        <v>609.005872680055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46</v>
      </c>
      <c r="D3" t="s">
        <v>47</v>
      </c>
      <c r="E3" t="s">
        <v>48</v>
      </c>
      <c r="F3" t="s">
        <v>49</v>
      </c>
    </row>
    <row r="4">
      <c r="B4" t="n">
        <v>2015</v>
      </c>
      <c r="C4" t="n">
        <v>42.5742574257426</v>
      </c>
      <c r="D4" t="n">
        <v>49.5049504950495</v>
      </c>
      <c r="E4" t="n">
        <v>7.92079207920792</v>
      </c>
      <c r="F4" t="n">
        <v>0</v>
      </c>
    </row>
    <row r="5">
      <c r="B5" t="n">
        <v>2016</v>
      </c>
      <c r="C5" t="n">
        <v>46.078431372549</v>
      </c>
      <c r="D5" t="n">
        <v>47.0588235294118</v>
      </c>
      <c r="E5" t="n">
        <v>6.86274509803922</v>
      </c>
      <c r="F5" t="n">
        <v>0</v>
      </c>
    </row>
    <row r="6">
      <c r="B6" t="n">
        <v>2017</v>
      </c>
      <c r="C6" t="n">
        <v>46.1538461538462</v>
      </c>
      <c r="D6" t="n">
        <v>46.1538461538462</v>
      </c>
      <c r="E6" t="n">
        <v>7.69230769230769</v>
      </c>
      <c r="F6" t="n">
        <v>0</v>
      </c>
    </row>
    <row r="7">
      <c r="B7" t="n">
        <v>2018</v>
      </c>
      <c r="C7" t="n">
        <v>43.6363636363636</v>
      </c>
      <c r="D7" t="n">
        <v>49.0909090909091</v>
      </c>
      <c r="E7" t="n">
        <v>7.27272727272727</v>
      </c>
      <c r="F7" t="n">
        <v>0</v>
      </c>
    </row>
    <row r="8">
      <c r="B8" t="n">
        <v>2019</v>
      </c>
      <c r="C8" t="n">
        <v>45.6140350877193</v>
      </c>
      <c r="D8" t="n">
        <v>48.2456140350877</v>
      </c>
      <c r="E8" t="n">
        <v>5.26315789473684</v>
      </c>
      <c r="F8" t="n">
        <v>0.87719298245614</v>
      </c>
    </row>
    <row r="9">
      <c r="B9" t="n">
        <v>2020</v>
      </c>
      <c r="C9" t="n">
        <v>43.2203389830509</v>
      </c>
      <c r="D9" t="n">
        <v>49.1525423728814</v>
      </c>
      <c r="E9" t="n">
        <v>6.77966101694915</v>
      </c>
      <c r="F9" t="n">
        <v>0.847457627118644</v>
      </c>
    </row>
    <row r="10">
      <c r="B10" t="n">
        <v>2021</v>
      </c>
      <c r="C10" t="n">
        <v>41.1764705882353</v>
      </c>
      <c r="D10" t="n">
        <v>49.5798319327731</v>
      </c>
      <c r="E10" t="n">
        <v>9.2436974789916</v>
      </c>
      <c r="F10" t="n">
        <v>0</v>
      </c>
    </row>
    <row r="11">
      <c r="B11" t="n">
        <v>2022</v>
      </c>
      <c r="C11" t="n">
        <v>40.8333333333333</v>
      </c>
      <c r="D11" t="n">
        <v>50.8333333333333</v>
      </c>
      <c r="E11" t="n">
        <v>8.33333333333333</v>
      </c>
      <c r="F11" t="n">
        <v>0</v>
      </c>
    </row>
    <row r="12">
      <c r="B12" t="n">
        <v>2023</v>
      </c>
      <c r="C12" t="n">
        <v>40</v>
      </c>
      <c r="D12" t="n">
        <v>49.1666666666667</v>
      </c>
      <c r="E12" t="n">
        <v>9.16666666666667</v>
      </c>
      <c r="F12" t="n">
        <v>1.66666666666667</v>
      </c>
    </row>
    <row r="13">
      <c r="B13" t="n">
        <v>2024</v>
      </c>
      <c r="C13" t="n">
        <v>40</v>
      </c>
      <c r="D13" t="n">
        <v>47.5</v>
      </c>
      <c r="E13" t="n">
        <v>10.8333333333333</v>
      </c>
      <c r="F13" t="n">
        <v>1.66666666666667</v>
      </c>
    </row>
    <row r="14">
      <c r="B14" t="n">
        <v>2025</v>
      </c>
      <c r="C14" t="n">
        <v>40</v>
      </c>
      <c r="D14" t="n">
        <v>49.2307692307692</v>
      </c>
      <c r="E14" t="n">
        <v>9.23076923076923</v>
      </c>
      <c r="F14" t="n">
        <v>1.53846153846154</v>
      </c>
    </row>
    <row r="15">
      <c r="B15" t="n">
        <v>2026</v>
      </c>
      <c r="C15" t="n">
        <v>41.3533834586466</v>
      </c>
      <c r="D15" t="n">
        <v>45.1127819548872</v>
      </c>
      <c r="E15" t="n">
        <v>11.2781954887218</v>
      </c>
      <c r="F15" t="n">
        <v>2.25563909774436</v>
      </c>
    </row>
    <row r="16">
      <c r="B16" t="n">
        <v>2027</v>
      </c>
      <c r="C16" t="n">
        <v>40.2985074626866</v>
      </c>
      <c r="D16" t="n">
        <v>47.7611940298507</v>
      </c>
      <c r="E16" t="n">
        <v>9.70149253731343</v>
      </c>
      <c r="F16" t="n">
        <v>2.23880597014925</v>
      </c>
    </row>
    <row r="17">
      <c r="B17" t="n">
        <v>2028</v>
      </c>
      <c r="C17" t="n">
        <v>41.6058394160584</v>
      </c>
      <c r="D17" t="n">
        <v>45.2554744525547</v>
      </c>
      <c r="E17" t="n">
        <v>10.2189781021898</v>
      </c>
      <c r="F17" t="n">
        <v>2.91970802919708</v>
      </c>
    </row>
    <row r="18">
      <c r="B18" t="n">
        <v>2029</v>
      </c>
      <c r="C18" t="n">
        <v>39.1608391608392</v>
      </c>
      <c r="D18" t="n">
        <v>46.8531468531469</v>
      </c>
      <c r="E18" t="n">
        <v>11.1888111888112</v>
      </c>
      <c r="F18" t="n">
        <v>2.7972027972028</v>
      </c>
    </row>
    <row r="19">
      <c r="B19" t="n">
        <v>2030</v>
      </c>
      <c r="C19" t="n">
        <v>38</v>
      </c>
      <c r="D19" t="n">
        <v>46.6666666666667</v>
      </c>
      <c r="E19" t="n">
        <v>12.6666666666667</v>
      </c>
      <c r="F19" t="n">
        <v>2.66666666666667</v>
      </c>
    </row>
    <row r="20">
      <c r="B20" t="n">
        <v>2031</v>
      </c>
      <c r="C20" t="n">
        <v>39.4557823129252</v>
      </c>
      <c r="D20" t="n">
        <v>42.1768707482993</v>
      </c>
      <c r="E20" t="n">
        <v>14.9659863945578</v>
      </c>
      <c r="F20" t="n">
        <v>3.40136054421769</v>
      </c>
    </row>
    <row r="21">
      <c r="B21" t="n">
        <v>2032</v>
      </c>
      <c r="C21" t="n">
        <v>41.3793103448276</v>
      </c>
      <c r="D21" t="n">
        <v>39.3103448275862</v>
      </c>
      <c r="E21" t="n">
        <v>15.8620689655172</v>
      </c>
      <c r="F21" t="n">
        <v>3.44827586206897</v>
      </c>
    </row>
    <row r="22">
      <c r="B22" t="n">
        <v>2033</v>
      </c>
      <c r="C22" t="n">
        <v>43.421052631579</v>
      </c>
      <c r="D22" t="n">
        <v>38.1578947368421</v>
      </c>
      <c r="E22" t="n">
        <v>14.4736842105263</v>
      </c>
      <c r="F22" t="n">
        <v>3.94736842105263</v>
      </c>
    </row>
    <row r="23">
      <c r="B23" t="n">
        <v>2034</v>
      </c>
      <c r="C23" t="n">
        <v>41.5584415584416</v>
      </c>
      <c r="D23" t="n">
        <v>38.3116883116883</v>
      </c>
      <c r="E23" t="n">
        <v>15.5844155844156</v>
      </c>
      <c r="F23" t="n">
        <v>4.54545454545455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44</v>
      </c>
      <c r="C3" t="s">
        <v>41</v>
      </c>
      <c r="D3" t="s">
        <v>42</v>
      </c>
      <c r="E3" t="s">
        <v>45</v>
      </c>
    </row>
    <row r="4">
      <c r="B4" t="n">
        <v>1</v>
      </c>
      <c r="C4" t="n">
        <v>0.0438536215230346</v>
      </c>
      <c r="D4" t="n">
        <v>0.0223449046550398</v>
      </c>
      <c r="E4" t="n">
        <v>0.0328573606789366</v>
      </c>
    </row>
    <row r="5">
      <c r="B5" t="n">
        <v>2</v>
      </c>
      <c r="C5" t="n">
        <v>2.47814170933557</v>
      </c>
      <c r="D5" t="n">
        <v>1.81575296101659</v>
      </c>
      <c r="E5" t="n">
        <v>2.18414999090358</v>
      </c>
    </row>
    <row r="6">
      <c r="B6" t="n">
        <v>3</v>
      </c>
      <c r="C6" t="n">
        <v>2.35783935560827</v>
      </c>
      <c r="D6" t="n">
        <v>1.82525547091745</v>
      </c>
      <c r="E6" t="n">
        <v>2.11459955155545</v>
      </c>
    </row>
    <row r="7">
      <c r="B7" t="n">
        <v>4</v>
      </c>
      <c r="C7" t="n">
        <v>2.3935707995039</v>
      </c>
      <c r="D7" t="n">
        <v>1.81702373660679</v>
      </c>
      <c r="E7" t="n">
        <v>2.148231623803</v>
      </c>
    </row>
    <row r="8">
      <c r="B8" t="n">
        <v>5</v>
      </c>
      <c r="C8" t="n">
        <v>2.38707605265536</v>
      </c>
      <c r="D8" t="n">
        <v>1.84740210274</v>
      </c>
      <c r="E8" t="n">
        <v>2.16589820432939</v>
      </c>
    </row>
    <row r="9">
      <c r="B9" t="n">
        <v>6</v>
      </c>
      <c r="C9" t="n">
        <v>2.23763759726624</v>
      </c>
      <c r="D9" t="n">
        <v>1.792843741226</v>
      </c>
      <c r="E9" t="n">
        <v>2.05503801426025</v>
      </c>
    </row>
    <row r="10">
      <c r="B10" t="n">
        <v>7</v>
      </c>
      <c r="C10" t="n">
        <v>2.30917477929781</v>
      </c>
      <c r="D10" t="n">
        <v>1.7615678576673</v>
      </c>
      <c r="E10" t="n">
        <v>2.0933805262824</v>
      </c>
    </row>
    <row r="11">
      <c r="B11" t="n">
        <v>8</v>
      </c>
      <c r="C11" t="n">
        <v>2.28248593304344</v>
      </c>
      <c r="D11" t="n">
        <v>1.7491216778442</v>
      </c>
      <c r="E11" t="n">
        <v>2.05666638951151</v>
      </c>
    </row>
    <row r="12">
      <c r="B12" t="n">
        <v>9</v>
      </c>
      <c r="C12" t="n">
        <v>2.37752684303319</v>
      </c>
      <c r="D12" t="n">
        <v>1.73333702834655</v>
      </c>
      <c r="E12" t="n">
        <v>2.03262875640893</v>
      </c>
    </row>
    <row r="13">
      <c r="B13" t="n">
        <v>10</v>
      </c>
      <c r="C13" t="n">
        <v>2.11393896201753</v>
      </c>
      <c r="D13" t="n">
        <v>1.66194910247515</v>
      </c>
      <c r="E13" t="n">
        <v>1.92632052975465</v>
      </c>
    </row>
    <row r="14">
      <c r="B14" t="n">
        <v>11</v>
      </c>
      <c r="C14" t="n">
        <v>2.26602789097047</v>
      </c>
      <c r="D14" t="n">
        <v>1.66250993321036</v>
      </c>
      <c r="E14" t="n">
        <v>2.04138509558199</v>
      </c>
    </row>
    <row r="15">
      <c r="B15" t="n">
        <v>12</v>
      </c>
      <c r="C15" t="n">
        <v>2.04138163139329</v>
      </c>
      <c r="D15" t="n">
        <v>1.67535752737938</v>
      </c>
      <c r="E15" t="n">
        <v>1.90221621684633</v>
      </c>
    </row>
    <row r="16">
      <c r="B16" t="n">
        <v>13</v>
      </c>
      <c r="C16" t="n">
        <v>2.03025686646162</v>
      </c>
      <c r="D16" t="n">
        <v>1.59953956405918</v>
      </c>
      <c r="E16" t="n">
        <v>1.85851515727584</v>
      </c>
    </row>
    <row r="17">
      <c r="B17" t="n">
        <v>14</v>
      </c>
      <c r="C17" t="n">
        <v>1.87178547946828</v>
      </c>
      <c r="D17" t="n">
        <v>1.64364831687145</v>
      </c>
      <c r="E17" t="n">
        <v>1.78560032915392</v>
      </c>
    </row>
    <row r="18">
      <c r="B18" t="n">
        <v>15</v>
      </c>
      <c r="C18" t="n">
        <v>1.95086662838551</v>
      </c>
      <c r="D18" t="n">
        <v>1.62526714745499</v>
      </c>
      <c r="E18" t="n">
        <v>1.8470817938389</v>
      </c>
    </row>
    <row r="19">
      <c r="B19" t="n">
        <v>16</v>
      </c>
      <c r="C19" t="n">
        <v>1.86774623525543</v>
      </c>
      <c r="D19" t="n">
        <v>1.53494404437442</v>
      </c>
      <c r="E19" t="n">
        <v>1.75761025841711</v>
      </c>
    </row>
    <row r="20">
      <c r="B20" t="n">
        <v>17</v>
      </c>
      <c r="C20" t="n">
        <v>1.82714094318591</v>
      </c>
      <c r="D20" t="n">
        <v>1.5393598276068</v>
      </c>
      <c r="E20" t="n">
        <v>1.71922302484375</v>
      </c>
    </row>
    <row r="21">
      <c r="B21" t="n">
        <v>18</v>
      </c>
      <c r="C21" t="n">
        <v>1.57009689465411</v>
      </c>
      <c r="D21" t="n">
        <v>1.55779389732459</v>
      </c>
      <c r="E21" t="n">
        <v>1.56579084558878</v>
      </c>
    </row>
    <row r="22">
      <c r="B22" t="n">
        <v>19</v>
      </c>
      <c r="C22" t="n">
        <v>1.56765864607969</v>
      </c>
      <c r="D22" t="n">
        <v>1.49018759418106</v>
      </c>
      <c r="E22" t="n">
        <v>1.54500201769424</v>
      </c>
    </row>
    <row r="23">
      <c r="B23" t="n">
        <v>20</v>
      </c>
      <c r="C23" t="n">
        <v>1.64966726314848</v>
      </c>
      <c r="D23" t="n">
        <v>1.3371004342437</v>
      </c>
      <c r="E23" t="n">
        <v>1.55242424971144</v>
      </c>
    </row>
    <row r="24">
      <c r="B24" t="n">
        <v>21</v>
      </c>
      <c r="C24" t="n">
        <v>1.65522376753033</v>
      </c>
      <c r="D24" t="n">
        <v>1.43699360167626</v>
      </c>
      <c r="E24" t="n">
        <v>1.57229630450578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50</v>
      </c>
      <c r="D3" t="s">
        <v>51</v>
      </c>
      <c r="E3" t="s">
        <v>52</v>
      </c>
      <c r="F3" t="s">
        <v>53</v>
      </c>
    </row>
    <row r="4">
      <c r="B4" t="n">
        <v>2015</v>
      </c>
      <c r="C4" t="n">
        <v>128.712871287129</v>
      </c>
      <c r="D4" t="n">
        <v>49.5049504950495</v>
      </c>
      <c r="E4" t="n">
        <v>99.009900990099</v>
      </c>
      <c r="F4" t="n">
        <v>0</v>
      </c>
    </row>
    <row r="5">
      <c r="B5" t="n">
        <v>2016</v>
      </c>
      <c r="C5" t="n">
        <v>147.058823529412</v>
      </c>
      <c r="D5" t="n">
        <v>29.4117647058824</v>
      </c>
      <c r="E5" t="n">
        <v>49.0196078431373</v>
      </c>
      <c r="F5" t="n">
        <v>9.80392156862745</v>
      </c>
    </row>
    <row r="6">
      <c r="B6" t="n">
        <v>2017</v>
      </c>
      <c r="C6" t="n">
        <v>211.538461538462</v>
      </c>
      <c r="D6" t="n">
        <v>48.0769230769231</v>
      </c>
      <c r="E6" t="n">
        <v>57.6923076923077</v>
      </c>
      <c r="F6" t="n">
        <v>0</v>
      </c>
    </row>
    <row r="7">
      <c r="B7" t="n">
        <v>2018</v>
      </c>
      <c r="C7" t="n">
        <v>181.818181818182</v>
      </c>
      <c r="D7" t="n">
        <v>45.4545454545455</v>
      </c>
      <c r="E7" t="n">
        <v>72.7272727272727</v>
      </c>
      <c r="F7" t="n">
        <v>0</v>
      </c>
    </row>
    <row r="8">
      <c r="B8" t="n">
        <v>2019</v>
      </c>
      <c r="C8" t="n">
        <v>236.842105263158</v>
      </c>
      <c r="D8" t="n">
        <v>17.5438596491228</v>
      </c>
      <c r="E8" t="n">
        <v>70.1754385964912</v>
      </c>
      <c r="F8" t="n">
        <v>0</v>
      </c>
    </row>
    <row r="9">
      <c r="B9" t="n">
        <v>2020</v>
      </c>
      <c r="C9" t="n">
        <v>152.542372881356</v>
      </c>
      <c r="D9" t="n">
        <v>42.3728813559322</v>
      </c>
      <c r="E9" t="n">
        <v>59.3220338983051</v>
      </c>
      <c r="F9" t="n">
        <v>8.47457627118644</v>
      </c>
    </row>
    <row r="10">
      <c r="B10" t="n">
        <v>2021</v>
      </c>
      <c r="C10" t="n">
        <v>176.470588235294</v>
      </c>
      <c r="D10" t="n">
        <v>8.40336134453782</v>
      </c>
      <c r="E10" t="n">
        <v>42.0168067226891</v>
      </c>
      <c r="F10" t="n">
        <v>8.40336134453782</v>
      </c>
    </row>
    <row r="11">
      <c r="B11" t="n">
        <v>2022</v>
      </c>
      <c r="C11" t="n">
        <v>150</v>
      </c>
      <c r="D11" t="n">
        <v>16.6666666666667</v>
      </c>
      <c r="E11" t="n">
        <v>41.6666666666667</v>
      </c>
      <c r="F11" t="n">
        <v>0</v>
      </c>
    </row>
    <row r="12">
      <c r="B12" t="n">
        <v>2023</v>
      </c>
      <c r="C12" t="n">
        <v>133.333333333333</v>
      </c>
      <c r="D12" t="n">
        <v>50</v>
      </c>
      <c r="E12" t="n">
        <v>83.3333333333333</v>
      </c>
      <c r="F12" t="n">
        <v>16.6666666666667</v>
      </c>
    </row>
    <row r="13">
      <c r="B13" t="n">
        <v>2024</v>
      </c>
      <c r="C13" t="n">
        <v>225</v>
      </c>
      <c r="D13" t="n">
        <v>41.6666666666667</v>
      </c>
      <c r="E13" t="n">
        <v>41.6666666666667</v>
      </c>
      <c r="F13" t="n">
        <v>8.33333333333333</v>
      </c>
    </row>
    <row r="14">
      <c r="B14" t="n">
        <v>2025</v>
      </c>
      <c r="C14" t="n">
        <v>169.230769230769</v>
      </c>
      <c r="D14" t="n">
        <v>15.3846153846154</v>
      </c>
      <c r="E14" t="n">
        <v>38.4615384615385</v>
      </c>
      <c r="F14" t="n">
        <v>0</v>
      </c>
    </row>
    <row r="15">
      <c r="B15" t="n">
        <v>2026</v>
      </c>
      <c r="C15" t="n">
        <v>218.045112781955</v>
      </c>
      <c r="D15" t="n">
        <v>30.0751879699248</v>
      </c>
      <c r="E15" t="n">
        <v>67.6691729323308</v>
      </c>
      <c r="F15" t="n">
        <v>0</v>
      </c>
    </row>
    <row r="16">
      <c r="B16" t="n">
        <v>2027</v>
      </c>
      <c r="C16" t="n">
        <v>208.955223880597</v>
      </c>
      <c r="D16" t="n">
        <v>22.3880597014925</v>
      </c>
      <c r="E16" t="n">
        <v>52.2388059701493</v>
      </c>
      <c r="F16" t="n">
        <v>0</v>
      </c>
    </row>
    <row r="17">
      <c r="B17" t="n">
        <v>2028</v>
      </c>
      <c r="C17" t="n">
        <v>313.868613138686</v>
      </c>
      <c r="D17" t="n">
        <v>14.5985401459854</v>
      </c>
      <c r="E17" t="n">
        <v>87.5912408759124</v>
      </c>
      <c r="F17" t="n">
        <v>14.5985401459854</v>
      </c>
    </row>
    <row r="18">
      <c r="B18" t="n">
        <v>2029</v>
      </c>
      <c r="C18" t="n">
        <v>167.832167832168</v>
      </c>
      <c r="D18" t="n">
        <v>41.958041958042</v>
      </c>
      <c r="E18" t="n">
        <v>27.972027972028</v>
      </c>
      <c r="F18" t="n">
        <v>0</v>
      </c>
    </row>
    <row r="19">
      <c r="B19" t="n">
        <v>2030</v>
      </c>
      <c r="C19" t="n">
        <v>200</v>
      </c>
      <c r="D19" t="n">
        <v>26.6666666666667</v>
      </c>
      <c r="E19" t="n">
        <v>100</v>
      </c>
      <c r="F19" t="n">
        <v>20</v>
      </c>
    </row>
    <row r="20">
      <c r="B20" t="n">
        <v>2031</v>
      </c>
      <c r="C20" t="n">
        <v>170.068027210884</v>
      </c>
      <c r="D20" t="n">
        <v>34.0136054421769</v>
      </c>
      <c r="E20" t="n">
        <v>68.0272108843537</v>
      </c>
      <c r="F20" t="n">
        <v>0</v>
      </c>
    </row>
    <row r="21">
      <c r="B21" t="n">
        <v>2032</v>
      </c>
      <c r="C21" t="n">
        <v>193.103448275862</v>
      </c>
      <c r="D21" t="n">
        <v>62.0689655172414</v>
      </c>
      <c r="E21" t="n">
        <v>41.3793103448276</v>
      </c>
      <c r="F21" t="n">
        <v>6.89655172413793</v>
      </c>
    </row>
    <row r="22">
      <c r="B22" t="n">
        <v>2033</v>
      </c>
      <c r="C22" t="n">
        <v>184.210526315789</v>
      </c>
      <c r="D22" t="n">
        <v>26.3157894736842</v>
      </c>
      <c r="E22" t="n">
        <v>85.5263157894737</v>
      </c>
      <c r="F22" t="n">
        <v>0</v>
      </c>
    </row>
    <row r="23">
      <c r="B23" t="n">
        <v>2034</v>
      </c>
      <c r="C23" t="n">
        <v>233.766233766234</v>
      </c>
      <c r="D23" t="n">
        <v>25.974025974026</v>
      </c>
      <c r="E23" t="n">
        <v>45.4545454545455</v>
      </c>
      <c r="F23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46</v>
      </c>
      <c r="D3" t="s">
        <v>47</v>
      </c>
      <c r="E3" t="s">
        <v>48</v>
      </c>
      <c r="F3" t="s">
        <v>49</v>
      </c>
    </row>
    <row r="4">
      <c r="B4" t="n">
        <v>2015</v>
      </c>
      <c r="C4" t="n">
        <v>19.8019801980198</v>
      </c>
      <c r="D4" t="n">
        <v>227.722772277228</v>
      </c>
      <c r="E4" t="n">
        <v>29.7029702970297</v>
      </c>
      <c r="F4" t="n">
        <v>0</v>
      </c>
    </row>
    <row r="5">
      <c r="B5" t="n">
        <v>2016</v>
      </c>
      <c r="C5" t="n">
        <v>68.6274509803922</v>
      </c>
      <c r="D5" t="n">
        <v>147.058823529412</v>
      </c>
      <c r="E5" t="n">
        <v>19.6078431372549</v>
      </c>
      <c r="F5" t="n">
        <v>0</v>
      </c>
    </row>
    <row r="6">
      <c r="B6" t="n">
        <v>2017</v>
      </c>
      <c r="C6" t="n">
        <v>48.0769230769231</v>
      </c>
      <c r="D6" t="n">
        <v>211.538461538462</v>
      </c>
      <c r="E6" t="n">
        <v>57.6923076923077</v>
      </c>
      <c r="F6" t="n">
        <v>0</v>
      </c>
    </row>
    <row r="7">
      <c r="B7" t="n">
        <v>2018</v>
      </c>
      <c r="C7" t="n">
        <v>81.8181818181818</v>
      </c>
      <c r="D7" t="n">
        <v>200</v>
      </c>
      <c r="E7" t="n">
        <v>18.1818181818182</v>
      </c>
      <c r="F7" t="n">
        <v>0</v>
      </c>
    </row>
    <row r="8">
      <c r="B8" t="n">
        <v>2019</v>
      </c>
      <c r="C8" t="n">
        <v>140.350877192982</v>
      </c>
      <c r="D8" t="n">
        <v>140.350877192982</v>
      </c>
      <c r="E8" t="n">
        <v>17.5438596491228</v>
      </c>
      <c r="F8" t="n">
        <v>26.3157894736842</v>
      </c>
    </row>
    <row r="9">
      <c r="B9" t="n">
        <v>2020</v>
      </c>
      <c r="C9" t="n">
        <v>67.7966101694915</v>
      </c>
      <c r="D9" t="n">
        <v>169.491525423729</v>
      </c>
      <c r="E9" t="n">
        <v>25.4237288135593</v>
      </c>
      <c r="F9" t="n">
        <v>0</v>
      </c>
    </row>
    <row r="10">
      <c r="B10" t="n">
        <v>2021</v>
      </c>
      <c r="C10" t="n">
        <v>42.0168067226891</v>
      </c>
      <c r="D10" t="n">
        <v>159.663865546218</v>
      </c>
      <c r="E10" t="n">
        <v>33.6134453781513</v>
      </c>
      <c r="F10" t="n">
        <v>0</v>
      </c>
    </row>
    <row r="11">
      <c r="B11" t="n">
        <v>2022</v>
      </c>
      <c r="C11" t="n">
        <v>33.3333333333333</v>
      </c>
      <c r="D11" t="n">
        <v>141.666666666667</v>
      </c>
      <c r="E11" t="n">
        <v>33.3333333333333</v>
      </c>
      <c r="F11" t="n">
        <v>0</v>
      </c>
    </row>
    <row r="12">
      <c r="B12" t="n">
        <v>2023</v>
      </c>
      <c r="C12" t="n">
        <v>66.6666666666667</v>
      </c>
      <c r="D12" t="n">
        <v>191.666666666667</v>
      </c>
      <c r="E12" t="n">
        <v>25</v>
      </c>
      <c r="F12" t="n">
        <v>0</v>
      </c>
    </row>
    <row r="13">
      <c r="B13" t="n">
        <v>2024</v>
      </c>
      <c r="C13" t="n">
        <v>83.3333333333333</v>
      </c>
      <c r="D13" t="n">
        <v>175</v>
      </c>
      <c r="E13" t="n">
        <v>41.6666666666667</v>
      </c>
      <c r="F13" t="n">
        <v>16.6666666666667</v>
      </c>
    </row>
    <row r="14">
      <c r="B14" t="n">
        <v>2025</v>
      </c>
      <c r="C14" t="n">
        <v>76.9230769230769</v>
      </c>
      <c r="D14" t="n">
        <v>138.461538461538</v>
      </c>
      <c r="E14" t="n">
        <v>7.69230769230769</v>
      </c>
      <c r="F14" t="n">
        <v>0</v>
      </c>
    </row>
    <row r="15">
      <c r="B15" t="n">
        <v>2026</v>
      </c>
      <c r="C15" t="n">
        <v>75.187969924812</v>
      </c>
      <c r="D15" t="n">
        <v>180.451127819549</v>
      </c>
      <c r="E15" t="n">
        <v>52.6315789473684</v>
      </c>
      <c r="F15" t="n">
        <v>7.5187969924812</v>
      </c>
    </row>
    <row r="16">
      <c r="B16" t="n">
        <v>2027</v>
      </c>
      <c r="C16" t="n">
        <v>52.2388059701493</v>
      </c>
      <c r="D16" t="n">
        <v>186.567164179104</v>
      </c>
      <c r="E16" t="n">
        <v>37.3134328358209</v>
      </c>
      <c r="F16" t="n">
        <v>7.46268656716418</v>
      </c>
    </row>
    <row r="17">
      <c r="B17" t="n">
        <v>2028</v>
      </c>
      <c r="C17" t="n">
        <v>102.189781021898</v>
      </c>
      <c r="D17" t="n">
        <v>204.379562043796</v>
      </c>
      <c r="E17" t="n">
        <v>94.8905109489051</v>
      </c>
      <c r="F17" t="n">
        <v>29.1970802919708</v>
      </c>
    </row>
    <row r="18">
      <c r="B18" t="n">
        <v>2029</v>
      </c>
      <c r="C18" t="n">
        <v>48.951048951049</v>
      </c>
      <c r="D18" t="n">
        <v>153.846153846154</v>
      </c>
      <c r="E18" t="n">
        <v>34.965034965035</v>
      </c>
      <c r="F18" t="n">
        <v>0</v>
      </c>
    </row>
    <row r="19">
      <c r="B19" t="n">
        <v>2030</v>
      </c>
      <c r="C19" t="n">
        <v>46.6666666666667</v>
      </c>
      <c r="D19" t="n">
        <v>200</v>
      </c>
      <c r="E19" t="n">
        <v>86.6666666666667</v>
      </c>
      <c r="F19" t="n">
        <v>13.3333333333333</v>
      </c>
    </row>
    <row r="20">
      <c r="B20" t="n">
        <v>2031</v>
      </c>
      <c r="C20" t="n">
        <v>13.6054421768707</v>
      </c>
      <c r="D20" t="n">
        <v>183.673469387755</v>
      </c>
      <c r="E20" t="n">
        <v>47.6190476190476</v>
      </c>
      <c r="F20" t="n">
        <v>27.2108843537415</v>
      </c>
    </row>
    <row r="21">
      <c r="B21" t="n">
        <v>2032</v>
      </c>
      <c r="C21" t="n">
        <v>68.9655172413793</v>
      </c>
      <c r="D21" t="n">
        <v>124.137931034483</v>
      </c>
      <c r="E21" t="n">
        <v>82.7586206896552</v>
      </c>
      <c r="F21" t="n">
        <v>27.5862068965517</v>
      </c>
    </row>
    <row r="22">
      <c r="B22" t="n">
        <v>2033</v>
      </c>
      <c r="C22" t="n">
        <v>78.9473684210526</v>
      </c>
      <c r="D22" t="n">
        <v>125</v>
      </c>
      <c r="E22" t="n">
        <v>52.6315789473684</v>
      </c>
      <c r="F22" t="n">
        <v>39.4736842105263</v>
      </c>
    </row>
    <row r="23">
      <c r="B23" t="n">
        <v>2034</v>
      </c>
      <c r="C23" t="n">
        <v>58.4415584415584</v>
      </c>
      <c r="D23" t="n">
        <v>123.376623376623</v>
      </c>
      <c r="E23" t="n">
        <v>110.38961038961</v>
      </c>
      <c r="F23" t="n">
        <v>12.987012987013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46</v>
      </c>
      <c r="D3" t="s">
        <v>47</v>
      </c>
      <c r="E3" t="s">
        <v>48</v>
      </c>
      <c r="F3" t="s">
        <v>49</v>
      </c>
    </row>
    <row r="4">
      <c r="B4" t="n">
        <v>2015</v>
      </c>
      <c r="C4" t="e">
        <v>#NUM!</v>
      </c>
      <c r="D4" t="e">
        <v>#NUM!</v>
      </c>
      <c r="E4" t="e">
        <v>#NUM!</v>
      </c>
      <c r="F4" t="e">
        <v>#NUM!</v>
      </c>
    </row>
    <row r="5">
      <c r="B5" t="n">
        <v>2016</v>
      </c>
      <c r="C5" t="n">
        <v>0.155555555555556</v>
      </c>
      <c r="D5" t="n">
        <v>0.319148936170213</v>
      </c>
      <c r="E5" t="n">
        <v>0.285714285714286</v>
      </c>
      <c r="F5" t="e">
        <v>#NUM!</v>
      </c>
    </row>
    <row r="6">
      <c r="B6" t="n">
        <v>2017</v>
      </c>
      <c r="C6" t="n">
        <v>0.104166666666667</v>
      </c>
      <c r="D6" t="n">
        <v>0.468085106382979</v>
      </c>
      <c r="E6" t="n">
        <v>0.75</v>
      </c>
      <c r="F6" t="e">
        <v>#NUM!</v>
      </c>
    </row>
    <row r="7">
      <c r="B7" t="n">
        <v>2018</v>
      </c>
      <c r="C7" t="n">
        <v>0.191489361702128</v>
      </c>
      <c r="D7" t="n">
        <v>0.407407407407407</v>
      </c>
      <c r="E7" t="n">
        <v>0.25</v>
      </c>
      <c r="F7" t="e">
        <v>#NUM!</v>
      </c>
    </row>
    <row r="8">
      <c r="B8" t="n">
        <v>2019</v>
      </c>
      <c r="C8" t="n">
        <v>0.326530612244898</v>
      </c>
      <c r="D8" t="n">
        <v>0.290909090909091</v>
      </c>
      <c r="E8" t="n">
        <v>0.333333333333333</v>
      </c>
      <c r="F8" t="n">
        <v>3</v>
      </c>
    </row>
    <row r="9">
      <c r="B9" t="n">
        <v>2020</v>
      </c>
      <c r="C9" t="n">
        <v>0.16</v>
      </c>
      <c r="D9" t="n">
        <v>0.344827586206897</v>
      </c>
      <c r="E9" t="n">
        <v>0.375</v>
      </c>
      <c r="F9" t="n">
        <v>0</v>
      </c>
    </row>
    <row r="10">
      <c r="B10" t="n">
        <v>2021</v>
      </c>
      <c r="C10" t="n">
        <v>0.102040816326531</v>
      </c>
      <c r="D10" t="n">
        <v>0.333333333333333</v>
      </c>
      <c r="E10" t="n">
        <v>0.363636363636364</v>
      </c>
      <c r="F10" t="e">
        <v>#NUM!</v>
      </c>
    </row>
    <row r="11">
      <c r="B11" t="n">
        <v>2022</v>
      </c>
      <c r="C11" t="n">
        <v>0.0833333333333333</v>
      </c>
      <c r="D11" t="n">
        <v>0.283333333333333</v>
      </c>
      <c r="E11" t="n">
        <v>0.4</v>
      </c>
      <c r="F11" t="e">
        <v>#NUM!</v>
      </c>
    </row>
    <row r="12">
      <c r="B12" t="n">
        <v>2023</v>
      </c>
      <c r="C12" t="n">
        <v>0.166666666666667</v>
      </c>
      <c r="D12" t="n">
        <v>0.389830508474576</v>
      </c>
      <c r="E12" t="n">
        <v>0.272727272727273</v>
      </c>
      <c r="F12" t="n">
        <v>0</v>
      </c>
    </row>
    <row r="13">
      <c r="B13" t="n">
        <v>2024</v>
      </c>
      <c r="C13" t="n">
        <v>0.208333333333333</v>
      </c>
      <c r="D13" t="n">
        <v>0.368421052631579</v>
      </c>
      <c r="E13" t="n">
        <v>0.384615384615385</v>
      </c>
      <c r="F13" t="n">
        <v>1</v>
      </c>
    </row>
    <row r="14">
      <c r="B14" t="n">
        <v>2025</v>
      </c>
      <c r="C14" t="n">
        <v>0.2</v>
      </c>
      <c r="D14" t="n">
        <v>0.290322580645161</v>
      </c>
      <c r="E14" t="n">
        <v>0.0833333333333333</v>
      </c>
      <c r="F14" t="n">
        <v>0</v>
      </c>
    </row>
    <row r="15">
      <c r="B15" t="n">
        <v>2026</v>
      </c>
      <c r="C15" t="n">
        <v>0.181818181818182</v>
      </c>
      <c r="D15" t="n">
        <v>0.406779661016949</v>
      </c>
      <c r="E15" t="n">
        <v>0.466666666666667</v>
      </c>
      <c r="F15" t="n">
        <v>0.333333333333333</v>
      </c>
    </row>
    <row r="16">
      <c r="B16" t="n">
        <v>2027</v>
      </c>
      <c r="C16" t="n">
        <v>0.12962962962963</v>
      </c>
      <c r="D16" t="n">
        <v>0.390625</v>
      </c>
      <c r="E16" t="n">
        <v>0.384615384615385</v>
      </c>
      <c r="F16" t="n">
        <v>0.333333333333333</v>
      </c>
    </row>
    <row r="17">
      <c r="B17" t="n">
        <v>2028</v>
      </c>
      <c r="C17" t="n">
        <v>0.25</v>
      </c>
      <c r="D17" t="n">
        <v>0.459016393442623</v>
      </c>
      <c r="E17" t="n">
        <v>0.928571428571429</v>
      </c>
      <c r="F17" t="n">
        <v>1</v>
      </c>
    </row>
    <row r="18">
      <c r="B18" t="n">
        <v>2029</v>
      </c>
      <c r="C18" t="n">
        <v>0.12962962962963</v>
      </c>
      <c r="D18" t="n">
        <v>0.328358208955224</v>
      </c>
      <c r="E18" t="n">
        <v>0.3125</v>
      </c>
      <c r="F18" t="n">
        <v>0</v>
      </c>
    </row>
    <row r="19">
      <c r="B19" t="n">
        <v>2030</v>
      </c>
      <c r="C19" t="n">
        <v>0.127272727272727</v>
      </c>
      <c r="D19" t="n">
        <v>0.441176470588235</v>
      </c>
      <c r="E19" t="n">
        <v>0.684210526315789</v>
      </c>
      <c r="F19" t="n">
        <v>0.5</v>
      </c>
    </row>
    <row r="20">
      <c r="B20" t="n">
        <v>2031</v>
      </c>
      <c r="C20" t="n">
        <v>0.0344827586206897</v>
      </c>
      <c r="D20" t="n">
        <v>0.435483870967742</v>
      </c>
      <c r="E20" t="n">
        <v>0.318181818181818</v>
      </c>
      <c r="F20" t="n">
        <v>0.8</v>
      </c>
    </row>
    <row r="21">
      <c r="B21" t="n">
        <v>2032</v>
      </c>
      <c r="C21" t="n">
        <v>0.166666666666667</v>
      </c>
      <c r="D21" t="n">
        <v>0.315789473684211</v>
      </c>
      <c r="E21" t="n">
        <v>0.521739130434783</v>
      </c>
      <c r="F21" t="n">
        <v>0.8</v>
      </c>
    </row>
    <row r="22">
      <c r="B22" t="n">
        <v>2033</v>
      </c>
      <c r="C22" t="n">
        <v>0.19672131147541</v>
      </c>
      <c r="D22" t="n">
        <v>0.327586206896552</v>
      </c>
      <c r="E22" t="n">
        <v>0.363636363636364</v>
      </c>
      <c r="F22" t="n">
        <v>1</v>
      </c>
    </row>
    <row r="23">
      <c r="B23" t="n">
        <v>2034</v>
      </c>
      <c r="C23" t="n">
        <v>0.142857142857143</v>
      </c>
      <c r="D23" t="n">
        <v>0.322033898305085</v>
      </c>
      <c r="E23" t="n">
        <v>0.708333333333333</v>
      </c>
      <c r="F23" t="n">
        <v>0.285714285714286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54</v>
      </c>
      <c r="D3" t="s">
        <v>55</v>
      </c>
    </row>
    <row r="4">
      <c r="B4" t="n">
        <v>2015</v>
      </c>
      <c r="C4" t="n">
        <v>0.266666666666667</v>
      </c>
      <c r="D4" t="n">
        <v>0.292682926829268</v>
      </c>
    </row>
    <row r="5">
      <c r="B5" t="n">
        <v>2016</v>
      </c>
      <c r="C5" t="n">
        <v>0.254237288135593</v>
      </c>
      <c r="D5" t="n">
        <v>0.209302325581395</v>
      </c>
    </row>
    <row r="6">
      <c r="B6" t="n">
        <v>2017</v>
      </c>
      <c r="C6" t="n">
        <v>0.25</v>
      </c>
      <c r="D6" t="n">
        <v>0.409090909090909</v>
      </c>
    </row>
    <row r="7">
      <c r="B7" t="n">
        <v>2018</v>
      </c>
      <c r="C7" t="n">
        <v>0.253968253968254</v>
      </c>
      <c r="D7" t="n">
        <v>0.361702127659574</v>
      </c>
    </row>
    <row r="8">
      <c r="B8" t="n">
        <v>2019</v>
      </c>
      <c r="C8" t="n">
        <v>0.375</v>
      </c>
      <c r="D8" t="n">
        <v>0.26</v>
      </c>
    </row>
    <row r="9">
      <c r="B9" t="n">
        <v>2020</v>
      </c>
      <c r="C9" t="n">
        <v>0.264705882352941</v>
      </c>
      <c r="D9" t="n">
        <v>0.26</v>
      </c>
    </row>
    <row r="10">
      <c r="B10" t="n">
        <v>2021</v>
      </c>
      <c r="C10" t="n">
        <v>0.27536231884058</v>
      </c>
      <c r="D10" t="n">
        <v>0.18</v>
      </c>
    </row>
    <row r="11">
      <c r="B11" t="n">
        <v>2022</v>
      </c>
      <c r="C11" t="n">
        <v>0.205882352941176</v>
      </c>
      <c r="D11" t="n">
        <v>0.211538461538462</v>
      </c>
    </row>
    <row r="12">
      <c r="B12" t="n">
        <v>2023</v>
      </c>
      <c r="C12" t="n">
        <v>0.25</v>
      </c>
      <c r="D12" t="n">
        <v>0.326923076923077</v>
      </c>
    </row>
    <row r="13">
      <c r="B13" t="n">
        <v>2024</v>
      </c>
      <c r="C13" t="n">
        <v>0.333333333333333</v>
      </c>
      <c r="D13" t="n">
        <v>0.294117647058824</v>
      </c>
    </row>
    <row r="14">
      <c r="B14" t="n">
        <v>2025</v>
      </c>
      <c r="C14" t="n">
        <v>0.223684210526316</v>
      </c>
      <c r="D14" t="n">
        <v>0.222222222222222</v>
      </c>
    </row>
    <row r="15">
      <c r="B15" t="n">
        <v>2026</v>
      </c>
      <c r="C15" t="n">
        <v>0.371794871794872</v>
      </c>
      <c r="D15" t="n">
        <v>0.236363636363636</v>
      </c>
    </row>
    <row r="16">
      <c r="B16" t="n">
        <v>2027</v>
      </c>
      <c r="C16" t="n">
        <v>0.363636363636364</v>
      </c>
      <c r="D16" t="n">
        <v>0.175438596491228</v>
      </c>
    </row>
    <row r="17">
      <c r="B17" t="n">
        <v>2028</v>
      </c>
      <c r="C17" t="n">
        <v>0.475</v>
      </c>
      <c r="D17" t="n">
        <v>0.368421052631579</v>
      </c>
    </row>
    <row r="18">
      <c r="B18" t="n">
        <v>2029</v>
      </c>
      <c r="C18" t="n">
        <v>0.304878048780488</v>
      </c>
      <c r="D18" t="n">
        <v>0.147540983606557</v>
      </c>
    </row>
    <row r="19">
      <c r="B19" t="n">
        <v>2030</v>
      </c>
      <c r="C19" t="n">
        <v>0.385542168674699</v>
      </c>
      <c r="D19" t="n">
        <v>0.298507462686567</v>
      </c>
    </row>
    <row r="20">
      <c r="B20" t="n">
        <v>2031</v>
      </c>
      <c r="C20" t="n">
        <v>0.337349397590361</v>
      </c>
      <c r="D20" t="n">
        <v>0.1875</v>
      </c>
    </row>
    <row r="21">
      <c r="B21" t="n">
        <v>2032</v>
      </c>
      <c r="C21" t="n">
        <v>0.289156626506024</v>
      </c>
      <c r="D21" t="n">
        <v>0.32258064516129</v>
      </c>
    </row>
    <row r="22">
      <c r="B22" t="n">
        <v>2033</v>
      </c>
      <c r="C22" t="n">
        <v>0.363636363636364</v>
      </c>
      <c r="D22" t="n">
        <v>0.203125</v>
      </c>
    </row>
    <row r="23">
      <c r="B23" t="n">
        <v>2034</v>
      </c>
      <c r="C23" t="n">
        <v>0.388888888888889</v>
      </c>
      <c r="D23" t="n">
        <v>0.1875</v>
      </c>
    </row>
    <row r="30">
      <c r="B30" t="s">
        <v>40</v>
      </c>
      <c r="C30" t="s">
        <v>54</v>
      </c>
      <c r="D30" t="s">
        <v>55</v>
      </c>
    </row>
    <row r="31">
      <c r="B31" t="n">
        <v>2015</v>
      </c>
      <c r="C31" t="n">
        <v>4960</v>
      </c>
      <c r="D31" t="n">
        <v>3720</v>
      </c>
    </row>
    <row r="32">
      <c r="B32" t="n">
        <v>2016</v>
      </c>
      <c r="C32" t="n">
        <v>4650</v>
      </c>
      <c r="D32" t="n">
        <v>2790</v>
      </c>
    </row>
    <row r="33">
      <c r="B33" t="n">
        <v>2017</v>
      </c>
      <c r="C33" t="n">
        <v>4650</v>
      </c>
      <c r="D33" t="n">
        <v>5580</v>
      </c>
    </row>
    <row r="34">
      <c r="B34" t="n">
        <v>2018</v>
      </c>
      <c r="C34" t="n">
        <v>4960</v>
      </c>
      <c r="D34" t="n">
        <v>5270</v>
      </c>
    </row>
    <row r="35">
      <c r="B35" t="n">
        <v>2019</v>
      </c>
      <c r="C35" t="n">
        <v>7440</v>
      </c>
      <c r="D35" t="n">
        <v>4030</v>
      </c>
    </row>
    <row r="36">
      <c r="B36" t="n">
        <v>2020</v>
      </c>
      <c r="C36" t="n">
        <v>5580</v>
      </c>
      <c r="D36" t="n">
        <v>4030</v>
      </c>
    </row>
    <row r="37">
      <c r="B37" t="n">
        <v>2021</v>
      </c>
      <c r="C37" t="n">
        <v>5890</v>
      </c>
      <c r="D37" t="n">
        <v>2790</v>
      </c>
    </row>
    <row r="38">
      <c r="B38" t="n">
        <v>2022</v>
      </c>
      <c r="C38" t="n">
        <v>4340</v>
      </c>
      <c r="D38" t="n">
        <v>3410</v>
      </c>
    </row>
    <row r="39">
      <c r="B39" t="n">
        <v>2023</v>
      </c>
      <c r="C39" t="n">
        <v>5270</v>
      </c>
      <c r="D39" t="n">
        <v>5270</v>
      </c>
    </row>
    <row r="40">
      <c r="B40" t="n">
        <v>2024</v>
      </c>
      <c r="C40" t="n">
        <v>7130</v>
      </c>
      <c r="D40" t="n">
        <v>4650</v>
      </c>
    </row>
    <row r="41">
      <c r="B41" t="n">
        <v>2025</v>
      </c>
      <c r="C41" t="n">
        <v>5270</v>
      </c>
      <c r="D41" t="n">
        <v>3720</v>
      </c>
    </row>
    <row r="42">
      <c r="B42" t="n">
        <v>2026</v>
      </c>
      <c r="C42" t="n">
        <v>8990</v>
      </c>
      <c r="D42" t="n">
        <v>4030</v>
      </c>
    </row>
    <row r="43">
      <c r="B43" t="n">
        <v>2027</v>
      </c>
      <c r="C43" t="n">
        <v>8680</v>
      </c>
      <c r="D43" t="n">
        <v>3100</v>
      </c>
    </row>
    <row r="44">
      <c r="B44" t="n">
        <v>2028</v>
      </c>
      <c r="C44" t="n">
        <v>11780</v>
      </c>
      <c r="D44" t="n">
        <v>6510</v>
      </c>
    </row>
    <row r="45">
      <c r="B45" t="n">
        <v>2029</v>
      </c>
      <c r="C45" t="n">
        <v>7750</v>
      </c>
      <c r="D45" t="n">
        <v>2790</v>
      </c>
    </row>
    <row r="46">
      <c r="B46" t="n">
        <v>2030</v>
      </c>
      <c r="C46" t="n">
        <v>9920</v>
      </c>
      <c r="D46" t="n">
        <v>6200</v>
      </c>
    </row>
    <row r="47">
      <c r="B47" t="n">
        <v>2031</v>
      </c>
      <c r="C47" t="n">
        <v>8680</v>
      </c>
      <c r="D47" t="n">
        <v>3720</v>
      </c>
    </row>
    <row r="48">
      <c r="B48" t="n">
        <v>2032</v>
      </c>
      <c r="C48" t="n">
        <v>7440</v>
      </c>
      <c r="D48" t="n">
        <v>6200</v>
      </c>
    </row>
    <row r="49">
      <c r="B49" t="n">
        <v>2033</v>
      </c>
      <c r="C49" t="n">
        <v>9920</v>
      </c>
      <c r="D49" t="n">
        <v>4030</v>
      </c>
    </row>
    <row r="50">
      <c r="B50" t="n">
        <v>2034</v>
      </c>
      <c r="C50" t="n">
        <v>10850</v>
      </c>
      <c r="D50" t="n">
        <v>3720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54</v>
      </c>
      <c r="D3" t="s">
        <v>55</v>
      </c>
    </row>
    <row r="4">
      <c r="B4" t="n">
        <v>2015</v>
      </c>
      <c r="C4" t="n">
        <v>0.0666666666666667</v>
      </c>
      <c r="D4" t="n">
        <v>0.146341463414634</v>
      </c>
    </row>
    <row r="5">
      <c r="B5" t="n">
        <v>2016</v>
      </c>
      <c r="C5" t="n">
        <v>0.0677966101694915</v>
      </c>
      <c r="D5" t="n">
        <v>0.0465116279069767</v>
      </c>
    </row>
    <row r="6">
      <c r="B6" t="n">
        <v>2017</v>
      </c>
      <c r="C6" t="n">
        <v>0.0166666666666667</v>
      </c>
      <c r="D6" t="n">
        <v>0.113636363636364</v>
      </c>
    </row>
    <row r="7">
      <c r="B7" t="n">
        <v>2018</v>
      </c>
      <c r="C7" t="n">
        <v>0.0158730158730159</v>
      </c>
      <c r="D7" t="n">
        <v>0.148936170212766</v>
      </c>
    </row>
    <row r="8">
      <c r="B8" t="n">
        <v>2019</v>
      </c>
      <c r="C8" t="n">
        <v>0.03125</v>
      </c>
      <c r="D8" t="n">
        <v>0.12</v>
      </c>
    </row>
    <row r="9">
      <c r="B9" t="n">
        <v>2020</v>
      </c>
      <c r="C9" t="n">
        <v>0.0735294117647059</v>
      </c>
      <c r="D9" t="n">
        <v>0.06</v>
      </c>
    </row>
    <row r="10">
      <c r="B10" t="n">
        <v>2021</v>
      </c>
      <c r="C10" t="n">
        <v>0.0434782608695652</v>
      </c>
      <c r="D10" t="n">
        <v>0.06</v>
      </c>
    </row>
    <row r="11">
      <c r="B11" t="n">
        <v>2022</v>
      </c>
      <c r="C11" t="n">
        <v>0.0294117647058824</v>
      </c>
      <c r="D11" t="n">
        <v>0.0576923076923077</v>
      </c>
    </row>
    <row r="12">
      <c r="B12" t="n">
        <v>2023</v>
      </c>
      <c r="C12" t="n">
        <v>0.0735294117647059</v>
      </c>
      <c r="D12" t="n">
        <v>0.134615384615385</v>
      </c>
    </row>
    <row r="13">
      <c r="B13" t="n">
        <v>2024</v>
      </c>
      <c r="C13" t="n">
        <v>0.0144927536231884</v>
      </c>
      <c r="D13" t="n">
        <v>0.0980392156862745</v>
      </c>
    </row>
    <row r="14">
      <c r="B14" t="n">
        <v>2025</v>
      </c>
      <c r="C14" t="n">
        <v>0.0394736842105263</v>
      </c>
      <c r="D14" t="n">
        <v>0.037037037037037</v>
      </c>
    </row>
    <row r="15">
      <c r="B15" t="n">
        <v>2026</v>
      </c>
      <c r="C15" t="n">
        <v>0.0769230769230769</v>
      </c>
      <c r="D15" t="n">
        <v>0.0545454545454545</v>
      </c>
    </row>
    <row r="16">
      <c r="B16" t="n">
        <v>2027</v>
      </c>
      <c r="C16" t="n">
        <v>0.051948051948052</v>
      </c>
      <c r="D16" t="n">
        <v>0.0526315789473684</v>
      </c>
    </row>
    <row r="17">
      <c r="B17" t="n">
        <v>2028</v>
      </c>
      <c r="C17" t="n">
        <v>0.1125</v>
      </c>
      <c r="D17" t="n">
        <v>0.087719298245614</v>
      </c>
    </row>
    <row r="18">
      <c r="B18" t="n">
        <v>2029</v>
      </c>
      <c r="C18" t="n">
        <v>0.0365853658536585</v>
      </c>
      <c r="D18" t="n">
        <v>0.0163934426229508</v>
      </c>
    </row>
    <row r="19">
      <c r="B19" t="n">
        <v>2030</v>
      </c>
      <c r="C19" t="n">
        <v>0.108433734939759</v>
      </c>
      <c r="D19" t="n">
        <v>0.134328358208955</v>
      </c>
    </row>
    <row r="20">
      <c r="B20" t="n">
        <v>2031</v>
      </c>
      <c r="C20" t="n">
        <v>0.0843373493975904</v>
      </c>
      <c r="D20" t="n">
        <v>0.046875</v>
      </c>
    </row>
    <row r="21">
      <c r="B21" t="n">
        <v>2032</v>
      </c>
      <c r="C21" t="n">
        <v>0.036144578313253</v>
      </c>
      <c r="D21" t="n">
        <v>0.0645161290322581</v>
      </c>
    </row>
    <row r="22">
      <c r="B22" t="n">
        <v>2033</v>
      </c>
      <c r="C22" t="n">
        <v>0.0909090909090909</v>
      </c>
      <c r="D22" t="n">
        <v>0.078125</v>
      </c>
    </row>
    <row r="23">
      <c r="B23" t="n">
        <v>2034</v>
      </c>
      <c r="C23" t="n">
        <v>0.0555555555555556</v>
      </c>
      <c r="D23" t="n">
        <v>0.03125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56</v>
      </c>
      <c r="D3" t="s">
        <v>57</v>
      </c>
      <c r="E3" t="s">
        <v>58</v>
      </c>
      <c r="F3" t="s">
        <v>59</v>
      </c>
      <c r="G3" t="s">
        <v>45</v>
      </c>
    </row>
    <row r="4">
      <c r="B4" t="n">
        <v>2015</v>
      </c>
      <c r="C4" t="n">
        <v>54000</v>
      </c>
      <c r="D4" t="n">
        <v>36000</v>
      </c>
      <c r="E4" t="n">
        <v>180000</v>
      </c>
      <c r="F4" t="n">
        <v>36000</v>
      </c>
      <c r="G4" t="n">
        <v>306000</v>
      </c>
    </row>
    <row r="5">
      <c r="B5" t="n">
        <v>2016</v>
      </c>
      <c r="C5" t="n">
        <v>18000</v>
      </c>
      <c r="D5" t="n">
        <v>108000</v>
      </c>
      <c r="E5" t="n">
        <v>144000</v>
      </c>
      <c r="F5" t="n">
        <v>54000</v>
      </c>
      <c r="G5" t="n">
        <v>324000</v>
      </c>
    </row>
    <row r="6">
      <c r="B6" t="n">
        <v>2017</v>
      </c>
      <c r="C6" t="n">
        <v>36000</v>
      </c>
      <c r="D6" t="n">
        <v>90000</v>
      </c>
      <c r="E6" t="n">
        <v>234000</v>
      </c>
      <c r="F6" t="n">
        <v>90000</v>
      </c>
      <c r="G6" t="n">
        <v>450000</v>
      </c>
    </row>
    <row r="7">
      <c r="B7" t="n">
        <v>2018</v>
      </c>
      <c r="C7" t="n">
        <v>108000</v>
      </c>
      <c r="D7" t="n">
        <v>180000</v>
      </c>
      <c r="E7" t="n">
        <v>90000</v>
      </c>
      <c r="F7" t="n">
        <v>90000</v>
      </c>
      <c r="G7" t="n">
        <v>468000</v>
      </c>
    </row>
    <row r="8">
      <c r="B8" t="n">
        <v>2019</v>
      </c>
      <c r="C8" t="n">
        <v>54000</v>
      </c>
      <c r="D8" t="n">
        <v>180000</v>
      </c>
      <c r="E8" t="n">
        <v>162000</v>
      </c>
      <c r="F8" t="n">
        <v>180000</v>
      </c>
      <c r="G8" t="n">
        <v>576000</v>
      </c>
    </row>
    <row r="9">
      <c r="B9" t="n">
        <v>2020</v>
      </c>
      <c r="C9" t="n">
        <v>18000</v>
      </c>
      <c r="D9" t="n">
        <v>180000</v>
      </c>
      <c r="E9" t="n">
        <v>144000</v>
      </c>
      <c r="F9" t="n">
        <v>108000</v>
      </c>
      <c r="G9" t="n">
        <v>450000</v>
      </c>
    </row>
    <row r="10">
      <c r="B10" t="n">
        <v>2021</v>
      </c>
      <c r="C10" t="n">
        <v>90000</v>
      </c>
      <c r="D10" t="n">
        <v>144000</v>
      </c>
      <c r="E10" t="n">
        <v>90000</v>
      </c>
      <c r="F10" t="n">
        <v>90000</v>
      </c>
      <c r="G10" t="n">
        <v>414000</v>
      </c>
    </row>
    <row r="11">
      <c r="B11" t="n">
        <v>2022</v>
      </c>
      <c r="C11" t="n">
        <v>0</v>
      </c>
      <c r="D11" t="n">
        <v>126000</v>
      </c>
      <c r="E11" t="n">
        <v>162000</v>
      </c>
      <c r="F11" t="n">
        <v>90000</v>
      </c>
      <c r="G11" t="n">
        <v>378000</v>
      </c>
    </row>
    <row r="12">
      <c r="B12" t="n">
        <v>2023</v>
      </c>
      <c r="C12" t="n">
        <v>36000</v>
      </c>
      <c r="D12" t="n">
        <v>198000</v>
      </c>
      <c r="E12" t="n">
        <v>198000</v>
      </c>
      <c r="F12" t="n">
        <v>90000</v>
      </c>
      <c r="G12" t="n">
        <v>522000</v>
      </c>
    </row>
    <row r="13">
      <c r="B13" t="n">
        <v>2024</v>
      </c>
      <c r="C13" t="n">
        <v>108000</v>
      </c>
      <c r="D13" t="n">
        <v>108000</v>
      </c>
      <c r="E13" t="n">
        <v>234000</v>
      </c>
      <c r="F13" t="n">
        <v>144000</v>
      </c>
      <c r="G13" t="n">
        <v>594000</v>
      </c>
    </row>
    <row r="14">
      <c r="B14" t="n">
        <v>2025</v>
      </c>
      <c r="C14" t="n">
        <v>90000</v>
      </c>
      <c r="D14" t="n">
        <v>108000</v>
      </c>
      <c r="E14" t="n">
        <v>198000</v>
      </c>
      <c r="F14" t="n">
        <v>72000</v>
      </c>
      <c r="G14" t="n">
        <v>468000</v>
      </c>
    </row>
    <row r="15">
      <c r="B15" t="n">
        <v>2026</v>
      </c>
      <c r="C15" t="n">
        <v>180000</v>
      </c>
      <c r="D15" t="n">
        <v>144000</v>
      </c>
      <c r="E15" t="n">
        <v>252000</v>
      </c>
      <c r="F15" t="n">
        <v>72000</v>
      </c>
      <c r="G15" t="n">
        <v>648000</v>
      </c>
    </row>
    <row r="16">
      <c r="B16" t="n">
        <v>2027</v>
      </c>
      <c r="C16" t="n">
        <v>108000</v>
      </c>
      <c r="D16" t="n">
        <v>144000</v>
      </c>
      <c r="E16" t="n">
        <v>162000</v>
      </c>
      <c r="F16" t="n">
        <v>126000</v>
      </c>
      <c r="G16" t="n">
        <v>540000</v>
      </c>
    </row>
    <row r="17">
      <c r="B17" t="n">
        <v>2028</v>
      </c>
      <c r="C17" t="n">
        <v>162000</v>
      </c>
      <c r="D17" t="n">
        <v>126000</v>
      </c>
      <c r="E17" t="n">
        <v>378000</v>
      </c>
      <c r="F17" t="n">
        <v>180000</v>
      </c>
      <c r="G17" t="n">
        <v>846000</v>
      </c>
    </row>
    <row r="18">
      <c r="B18" t="n">
        <v>2029</v>
      </c>
      <c r="C18" t="n">
        <v>72000</v>
      </c>
      <c r="D18" t="n">
        <v>144000</v>
      </c>
      <c r="E18" t="n">
        <v>180000</v>
      </c>
      <c r="F18" t="n">
        <v>72000</v>
      </c>
      <c r="G18" t="n">
        <v>468000</v>
      </c>
    </row>
    <row r="19">
      <c r="B19" t="n">
        <v>2030</v>
      </c>
      <c r="C19" t="n">
        <v>36000</v>
      </c>
      <c r="D19" t="n">
        <v>162000</v>
      </c>
      <c r="E19" t="n">
        <v>270000</v>
      </c>
      <c r="F19" t="n">
        <v>108000</v>
      </c>
      <c r="G19" t="n">
        <v>576000</v>
      </c>
    </row>
    <row r="20">
      <c r="B20" t="n">
        <v>2031</v>
      </c>
      <c r="C20" t="n">
        <v>108000</v>
      </c>
      <c r="D20" t="n">
        <v>72000</v>
      </c>
      <c r="E20" t="n">
        <v>162000</v>
      </c>
      <c r="F20" t="n">
        <v>108000</v>
      </c>
      <c r="G20" t="n">
        <v>450000</v>
      </c>
    </row>
    <row r="21">
      <c r="B21" t="n">
        <v>2032</v>
      </c>
      <c r="C21" t="n">
        <v>36000</v>
      </c>
      <c r="D21" t="n">
        <v>198000</v>
      </c>
      <c r="E21" t="n">
        <v>144000</v>
      </c>
      <c r="F21" t="n">
        <v>198000</v>
      </c>
      <c r="G21" t="n">
        <v>576000</v>
      </c>
    </row>
    <row r="22">
      <c r="B22" t="n">
        <v>2033</v>
      </c>
      <c r="C22" t="n">
        <v>90000</v>
      </c>
      <c r="D22" t="n">
        <v>108000</v>
      </c>
      <c r="E22" t="n">
        <v>216000</v>
      </c>
      <c r="F22" t="n">
        <v>180000</v>
      </c>
      <c r="G22" t="n">
        <v>594000</v>
      </c>
    </row>
    <row r="23">
      <c r="B23" t="n">
        <v>2034</v>
      </c>
      <c r="C23" t="n">
        <v>54000</v>
      </c>
      <c r="D23" t="n">
        <v>216000</v>
      </c>
      <c r="E23" t="n">
        <v>252000</v>
      </c>
      <c r="F23" t="n">
        <v>144000</v>
      </c>
      <c r="G23" t="n">
        <v>666000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54</v>
      </c>
      <c r="D3" t="s">
        <v>55</v>
      </c>
      <c r="E3" t="s">
        <v>81</v>
      </c>
    </row>
    <row r="4">
      <c r="B4" t="n">
        <v>2015</v>
      </c>
      <c r="C4" t="n">
        <v>9523200</v>
      </c>
      <c r="D4" t="n">
        <v>9095400</v>
      </c>
      <c r="E4" t="n">
        <v>18618600</v>
      </c>
    </row>
    <row r="5">
      <c r="B5" t="n">
        <v>2016</v>
      </c>
      <c r="C5" t="n">
        <v>9579000</v>
      </c>
      <c r="D5" t="n">
        <v>9318600</v>
      </c>
      <c r="E5" t="n">
        <v>18897600</v>
      </c>
    </row>
    <row r="6">
      <c r="B6" t="n">
        <v>2017</v>
      </c>
      <c r="C6" t="n">
        <v>9634800</v>
      </c>
      <c r="D6" t="n">
        <v>9523200</v>
      </c>
      <c r="E6" t="n">
        <v>19158000</v>
      </c>
    </row>
    <row r="7">
      <c r="B7" t="n">
        <v>2018</v>
      </c>
      <c r="C7" t="n">
        <v>9727800</v>
      </c>
      <c r="D7" t="n">
        <v>9746400</v>
      </c>
      <c r="E7" t="n">
        <v>19474200</v>
      </c>
    </row>
    <row r="8">
      <c r="B8" t="n">
        <v>2019</v>
      </c>
      <c r="C8" t="n">
        <v>9765000</v>
      </c>
      <c r="D8" t="n">
        <v>9969600</v>
      </c>
      <c r="E8" t="n">
        <v>19734600</v>
      </c>
    </row>
    <row r="9">
      <c r="B9" t="n">
        <v>2020</v>
      </c>
      <c r="C9" t="n">
        <v>9876600</v>
      </c>
      <c r="D9" t="n">
        <v>10099800</v>
      </c>
      <c r="E9" t="n">
        <v>19976400</v>
      </c>
    </row>
    <row r="10">
      <c r="B10" t="n">
        <v>2021</v>
      </c>
      <c r="C10" t="n">
        <v>9913800</v>
      </c>
      <c r="D10" t="n">
        <v>10211400</v>
      </c>
      <c r="E10" t="n">
        <v>20125200</v>
      </c>
    </row>
    <row r="11">
      <c r="B11" t="n">
        <v>2022</v>
      </c>
      <c r="C11" t="n">
        <v>10062600</v>
      </c>
      <c r="D11" t="n">
        <v>10267200</v>
      </c>
      <c r="E11" t="n">
        <v>20329800</v>
      </c>
    </row>
    <row r="12">
      <c r="B12" t="n">
        <v>2023</v>
      </c>
      <c r="C12" t="n">
        <v>10155600</v>
      </c>
      <c r="D12" t="n">
        <v>10378800</v>
      </c>
      <c r="E12" t="n">
        <v>20534400</v>
      </c>
    </row>
    <row r="13">
      <c r="B13" t="n">
        <v>2024</v>
      </c>
      <c r="C13" t="n">
        <v>10378800</v>
      </c>
      <c r="D13" t="n">
        <v>10471800</v>
      </c>
      <c r="E13" t="n">
        <v>20850600</v>
      </c>
    </row>
    <row r="14">
      <c r="B14" t="n">
        <v>2025</v>
      </c>
      <c r="C14" t="n">
        <v>10602000</v>
      </c>
      <c r="D14" t="n">
        <v>10527600</v>
      </c>
      <c r="E14" t="n">
        <v>21129600</v>
      </c>
    </row>
    <row r="15">
      <c r="B15" t="n">
        <v>2026</v>
      </c>
      <c r="C15" t="n">
        <v>10769400</v>
      </c>
      <c r="D15" t="n">
        <v>10732200</v>
      </c>
      <c r="E15" t="n">
        <v>21501600</v>
      </c>
    </row>
    <row r="16">
      <c r="B16" t="n">
        <v>2027</v>
      </c>
      <c r="C16" t="n">
        <v>10936800</v>
      </c>
      <c r="D16" t="n">
        <v>10862400</v>
      </c>
      <c r="E16" t="n">
        <v>21799200</v>
      </c>
    </row>
    <row r="17">
      <c r="B17" t="n">
        <v>2028</v>
      </c>
      <c r="C17" t="n">
        <v>11048400</v>
      </c>
      <c r="D17" t="n">
        <v>11048400</v>
      </c>
      <c r="E17" t="n">
        <v>22096800</v>
      </c>
    </row>
    <row r="18">
      <c r="B18" t="n">
        <v>2029</v>
      </c>
      <c r="C18" t="n">
        <v>11141400</v>
      </c>
      <c r="D18" t="n">
        <v>11494800</v>
      </c>
      <c r="E18" t="n">
        <v>22636200</v>
      </c>
    </row>
    <row r="19">
      <c r="B19" t="n">
        <v>2030</v>
      </c>
      <c r="C19" t="n">
        <v>11271600</v>
      </c>
      <c r="D19" t="n">
        <v>11736600</v>
      </c>
      <c r="E19" t="n">
        <v>23008200</v>
      </c>
    </row>
    <row r="20">
      <c r="B20" t="n">
        <v>2031</v>
      </c>
      <c r="C20" t="n">
        <v>11364600</v>
      </c>
      <c r="D20" t="n">
        <v>11848200</v>
      </c>
      <c r="E20" t="n">
        <v>23212800</v>
      </c>
    </row>
    <row r="21">
      <c r="B21" t="n">
        <v>2032</v>
      </c>
      <c r="C21" t="n">
        <v>11383200</v>
      </c>
      <c r="D21" t="n">
        <v>12034200</v>
      </c>
      <c r="E21" t="n">
        <v>23417400</v>
      </c>
    </row>
    <row r="22">
      <c r="B22" t="n">
        <v>2033</v>
      </c>
      <c r="C22" t="n">
        <v>11587800</v>
      </c>
      <c r="D22" t="n">
        <v>12164400</v>
      </c>
      <c r="E22" t="n">
        <v>23752200</v>
      </c>
    </row>
    <row r="23">
      <c r="B23" t="n">
        <v>2034</v>
      </c>
      <c r="C23" t="n">
        <v>11792400</v>
      </c>
      <c r="D23" t="n">
        <v>12257400</v>
      </c>
      <c r="E23" t="n">
        <v>24049800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82</v>
      </c>
      <c r="D3" t="s">
        <v>83</v>
      </c>
      <c r="E3" t="s">
        <v>84</v>
      </c>
      <c r="F3" t="s">
        <v>45</v>
      </c>
    </row>
    <row r="4">
      <c r="B4" t="n">
        <v>2015</v>
      </c>
      <c r="C4" t="n">
        <v>43.2567432567433</v>
      </c>
      <c r="D4" t="n">
        <v>41.6583416583417</v>
      </c>
      <c r="E4" t="n">
        <v>15.0849150849151</v>
      </c>
      <c r="F4" t="n">
        <v>100</v>
      </c>
    </row>
    <row r="5">
      <c r="B5" t="n">
        <v>2016</v>
      </c>
      <c r="C5" t="n">
        <v>43.6023622047244</v>
      </c>
      <c r="D5" t="n">
        <v>40.9448818897638</v>
      </c>
      <c r="E5" t="n">
        <v>15.4527559055118</v>
      </c>
      <c r="F5" t="n">
        <v>100</v>
      </c>
    </row>
    <row r="6">
      <c r="B6" t="n">
        <v>2017</v>
      </c>
      <c r="C6" t="n">
        <v>44.3689320388349</v>
      </c>
      <c r="D6" t="n">
        <v>40.6796116504854</v>
      </c>
      <c r="E6" t="n">
        <v>14.9514563106796</v>
      </c>
      <c r="F6" t="n">
        <v>100</v>
      </c>
    </row>
    <row r="7">
      <c r="B7" t="n">
        <v>2018</v>
      </c>
      <c r="C7" t="n">
        <v>44.603629417383</v>
      </c>
      <c r="D7" t="n">
        <v>40.0191021967526</v>
      </c>
      <c r="E7" t="n">
        <v>15.3772683858644</v>
      </c>
      <c r="F7" t="n">
        <v>100</v>
      </c>
    </row>
    <row r="8">
      <c r="B8" t="n">
        <v>2019</v>
      </c>
      <c r="C8" t="n">
        <v>45.3345900094251</v>
      </c>
      <c r="D8" t="n">
        <v>39.4910461828464</v>
      </c>
      <c r="E8" t="n">
        <v>15.1743638077286</v>
      </c>
      <c r="F8" t="n">
        <v>100</v>
      </c>
    </row>
    <row r="9">
      <c r="B9" t="n">
        <v>2020</v>
      </c>
      <c r="C9" t="n">
        <v>46.3687150837989</v>
      </c>
      <c r="D9" t="n">
        <v>39.292364990689</v>
      </c>
      <c r="E9" t="n">
        <v>14.3389199255121</v>
      </c>
      <c r="F9" t="n">
        <v>100</v>
      </c>
    </row>
    <row r="10">
      <c r="B10" t="n">
        <v>2021</v>
      </c>
      <c r="C10" t="n">
        <v>47.1349353049908</v>
      </c>
      <c r="D10" t="n">
        <v>38.8170055452865</v>
      </c>
      <c r="E10" t="n">
        <v>14.0480591497227</v>
      </c>
      <c r="F10" t="n">
        <v>100</v>
      </c>
    </row>
    <row r="11">
      <c r="B11" t="n">
        <v>2022</v>
      </c>
      <c r="C11" t="n">
        <v>47.7584629460201</v>
      </c>
      <c r="D11" t="n">
        <v>38.4263494967978</v>
      </c>
      <c r="E11" t="n">
        <v>13.8151875571821</v>
      </c>
      <c r="F11" t="n">
        <v>100</v>
      </c>
    </row>
    <row r="12">
      <c r="B12" t="n">
        <v>2023</v>
      </c>
      <c r="C12" t="n">
        <v>48.1884057971015</v>
      </c>
      <c r="D12" t="n">
        <v>38.2246376811594</v>
      </c>
      <c r="E12" t="n">
        <v>13.5869565217391</v>
      </c>
      <c r="F12" t="n">
        <v>100</v>
      </c>
    </row>
    <row r="13">
      <c r="B13" t="n">
        <v>2024</v>
      </c>
      <c r="C13" t="n">
        <v>48.4388938447814</v>
      </c>
      <c r="D13" t="n">
        <v>38.1801962533452</v>
      </c>
      <c r="E13" t="n">
        <v>13.3809099018733</v>
      </c>
      <c r="F13" t="n">
        <v>100</v>
      </c>
    </row>
    <row r="14">
      <c r="B14" t="n">
        <v>2025</v>
      </c>
      <c r="C14" t="n">
        <v>48.7676056338028</v>
      </c>
      <c r="D14" t="n">
        <v>38.1161971830986</v>
      </c>
      <c r="E14" t="n">
        <v>13.1161971830986</v>
      </c>
      <c r="F14" t="n">
        <v>100</v>
      </c>
    </row>
    <row r="15">
      <c r="B15" t="n">
        <v>2026</v>
      </c>
      <c r="C15" t="n">
        <v>49.0484429065744</v>
      </c>
      <c r="D15" t="n">
        <v>38.5813148788927</v>
      </c>
      <c r="E15" t="n">
        <v>12.3702422145329</v>
      </c>
      <c r="F15" t="n">
        <v>100</v>
      </c>
    </row>
    <row r="16">
      <c r="B16" t="n">
        <v>2027</v>
      </c>
      <c r="C16" t="n">
        <v>49.6587030716724</v>
      </c>
      <c r="D16" t="n">
        <v>38.3105802047782</v>
      </c>
      <c r="E16" t="n">
        <v>12.0307167235495</v>
      </c>
      <c r="F16" t="n">
        <v>100</v>
      </c>
    </row>
    <row r="17">
      <c r="B17" t="n">
        <v>2028</v>
      </c>
      <c r="C17" t="n">
        <v>50.0841750841751</v>
      </c>
      <c r="D17" t="n">
        <v>38.3838383838384</v>
      </c>
      <c r="E17" t="n">
        <v>11.5319865319865</v>
      </c>
      <c r="F17" t="n">
        <v>100</v>
      </c>
    </row>
    <row r="18">
      <c r="B18" t="n">
        <v>2029</v>
      </c>
      <c r="C18" t="n">
        <v>50.3697617091208</v>
      </c>
      <c r="D18" t="n">
        <v>38.2087099424815</v>
      </c>
      <c r="E18" t="n">
        <v>11.4215283483977</v>
      </c>
      <c r="F18" t="n">
        <v>100</v>
      </c>
    </row>
    <row r="19">
      <c r="B19" t="n">
        <v>2030</v>
      </c>
      <c r="C19" t="n">
        <v>50.5254648342765</v>
      </c>
      <c r="D19" t="n">
        <v>38.1568310428456</v>
      </c>
      <c r="E19" t="n">
        <v>11.3177041228779</v>
      </c>
      <c r="F19" t="n">
        <v>100</v>
      </c>
    </row>
    <row r="20">
      <c r="B20" t="n">
        <v>2031</v>
      </c>
      <c r="C20" t="n">
        <v>50.6410256410256</v>
      </c>
      <c r="D20" t="n">
        <v>38.3814102564103</v>
      </c>
      <c r="E20" t="n">
        <v>10.9775641025641</v>
      </c>
      <c r="F20" t="n">
        <v>100</v>
      </c>
    </row>
    <row r="21">
      <c r="B21" t="n">
        <v>2032</v>
      </c>
      <c r="C21" t="n">
        <v>51.5488482922955</v>
      </c>
      <c r="D21" t="n">
        <v>37.8077839555203</v>
      </c>
      <c r="E21" t="n">
        <v>10.6433677521843</v>
      </c>
      <c r="F21" t="n">
        <v>100</v>
      </c>
    </row>
    <row r="22">
      <c r="B22" t="n">
        <v>2033</v>
      </c>
      <c r="C22" t="n">
        <v>51.7619420516836</v>
      </c>
      <c r="D22" t="n">
        <v>37.5880971025842</v>
      </c>
      <c r="E22" t="n">
        <v>10.6499608457322</v>
      </c>
      <c r="F22" t="n">
        <v>100</v>
      </c>
    </row>
    <row r="23">
      <c r="B23" t="n">
        <v>2034</v>
      </c>
      <c r="C23" t="n">
        <v>51.7401392111369</v>
      </c>
      <c r="D23" t="n">
        <v>37.9737045630317</v>
      </c>
      <c r="E23" t="n">
        <v>10.2861562258314</v>
      </c>
      <c r="F23" t="n">
        <v>100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86</v>
      </c>
      <c r="D3" t="s">
        <v>87</v>
      </c>
      <c r="E3" t="s">
        <v>81</v>
      </c>
    </row>
    <row r="4">
      <c r="B4" t="n">
        <v>2015</v>
      </c>
      <c r="C4" t="n">
        <v>30.3547130562813</v>
      </c>
      <c r="D4" t="n">
        <v>20.0070104770715</v>
      </c>
      <c r="E4" t="n">
        <v>12.9135714689683</v>
      </c>
    </row>
    <row r="5">
      <c r="B5" t="n">
        <v>2016</v>
      </c>
      <c r="C5" t="n">
        <v>30.0635974519721</v>
      </c>
      <c r="D5" t="n">
        <v>20.1850003676029</v>
      </c>
      <c r="E5" t="n">
        <v>12.9103788906323</v>
      </c>
    </row>
    <row r="6">
      <c r="B6" t="n">
        <v>2017</v>
      </c>
      <c r="C6" t="n">
        <v>30.5303671681541</v>
      </c>
      <c r="D6" t="n">
        <v>20.3843073962023</v>
      </c>
      <c r="E6" t="n">
        <v>12.8569915950529</v>
      </c>
    </row>
    <row r="7">
      <c r="B7" t="n">
        <v>2018</v>
      </c>
      <c r="C7" t="n">
        <v>30.133421548106</v>
      </c>
      <c r="D7" t="n">
        <v>20.5254489036811</v>
      </c>
      <c r="E7" t="n">
        <v>12.8477974784025</v>
      </c>
    </row>
    <row r="8">
      <c r="B8" t="n">
        <v>2019</v>
      </c>
      <c r="C8" t="n">
        <v>30.6876534688306</v>
      </c>
      <c r="D8" t="n">
        <v>20.6091064873153</v>
      </c>
      <c r="E8" t="n">
        <v>12.795407942193</v>
      </c>
    </row>
    <row r="9">
      <c r="B9" t="n">
        <v>2020</v>
      </c>
      <c r="C9" t="n">
        <v>31.5078235904715</v>
      </c>
      <c r="D9" t="n">
        <v>20.7930840090319</v>
      </c>
      <c r="E9" t="n">
        <v>12.6879760565587</v>
      </c>
    </row>
    <row r="10">
      <c r="B10" t="n">
        <v>2021</v>
      </c>
      <c r="C10" t="n">
        <v>32.1003816985378</v>
      </c>
      <c r="D10" t="n">
        <v>20.9981439050896</v>
      </c>
      <c r="E10" t="n">
        <v>12.6603312923432</v>
      </c>
    </row>
    <row r="11">
      <c r="B11" t="n">
        <v>2022</v>
      </c>
      <c r="C11" t="n">
        <v>32.298768251172</v>
      </c>
      <c r="D11" t="n">
        <v>21.062269582169</v>
      </c>
      <c r="E11" t="n">
        <v>12.555596734161</v>
      </c>
    </row>
    <row r="12">
      <c r="B12" t="n">
        <v>2023</v>
      </c>
      <c r="C12" t="n">
        <v>31.8844258308271</v>
      </c>
      <c r="D12" t="n">
        <v>21.3762625050764</v>
      </c>
      <c r="E12" t="n">
        <v>12.5031219671796</v>
      </c>
    </row>
    <row r="13">
      <c r="B13" t="n">
        <v>2024</v>
      </c>
      <c r="C13" t="n">
        <v>31.5192886180428</v>
      </c>
      <c r="D13" t="n">
        <v>21.602789676259</v>
      </c>
      <c r="E13" t="n">
        <v>12.4655551062848</v>
      </c>
    </row>
    <row r="14">
      <c r="B14" t="n">
        <v>2025</v>
      </c>
      <c r="C14" t="n">
        <v>30.7242103872014</v>
      </c>
      <c r="D14" t="n">
        <v>21.866680157372</v>
      </c>
      <c r="E14" t="n">
        <v>12.3645949435168</v>
      </c>
    </row>
    <row r="15">
      <c r="B15" t="n">
        <v>2026</v>
      </c>
      <c r="C15" t="n">
        <v>31.3238023332079</v>
      </c>
      <c r="D15" t="n">
        <v>21.8585027170296</v>
      </c>
      <c r="E15" t="n">
        <v>12.3081279804878</v>
      </c>
    </row>
    <row r="16">
      <c r="B16" t="n">
        <v>2027</v>
      </c>
      <c r="C16" t="n">
        <v>31.2217581969325</v>
      </c>
      <c r="D16" t="n">
        <v>21.9127344535296</v>
      </c>
      <c r="E16" t="n">
        <v>12.1510969926641</v>
      </c>
    </row>
    <row r="17">
      <c r="B17" t="n">
        <v>2028</v>
      </c>
      <c r="C17" t="n">
        <v>31.4515191430664</v>
      </c>
      <c r="D17" t="n">
        <v>22.0338193691522</v>
      </c>
      <c r="E17" t="n">
        <v>12.0844105681259</v>
      </c>
    </row>
    <row r="18">
      <c r="B18" t="n">
        <v>2029</v>
      </c>
      <c r="C18" t="n">
        <v>31.4486595532989</v>
      </c>
      <c r="D18" t="n">
        <v>21.9764110933071</v>
      </c>
      <c r="E18" t="n">
        <v>11.9888207364802</v>
      </c>
    </row>
    <row r="19">
      <c r="B19" t="n">
        <v>2030</v>
      </c>
      <c r="C19" t="n">
        <v>30.9164110248253</v>
      </c>
      <c r="D19" t="n">
        <v>22.1001774339397</v>
      </c>
      <c r="E19" t="n">
        <v>11.93175528884</v>
      </c>
    </row>
    <row r="20">
      <c r="B20" t="n">
        <v>2031</v>
      </c>
      <c r="C20" t="n">
        <v>30.6501662035091</v>
      </c>
      <c r="D20" t="n">
        <v>21.9941747625451</v>
      </c>
      <c r="E20" t="n">
        <v>11.8063160906569</v>
      </c>
    </row>
    <row r="21">
      <c r="B21" t="n">
        <v>2032</v>
      </c>
      <c r="C21" t="n">
        <v>31.0808884533289</v>
      </c>
      <c r="D21" t="n">
        <v>21.7521158176358</v>
      </c>
      <c r="E21" t="n">
        <v>11.5320462128202</v>
      </c>
    </row>
    <row r="22">
      <c r="B22" t="n">
        <v>2033</v>
      </c>
      <c r="C22" t="n">
        <v>30.4095444053982</v>
      </c>
      <c r="D22" t="n">
        <v>21.6306000463795</v>
      </c>
      <c r="E22" t="n">
        <v>11.3691355218452</v>
      </c>
    </row>
    <row r="23">
      <c r="B23" t="n">
        <v>2034</v>
      </c>
      <c r="C23" t="n">
        <v>29.7515918892425</v>
      </c>
      <c r="D23" t="n">
        <v>21.6412813350832</v>
      </c>
      <c r="E23" t="n">
        <v>11.2782914592383</v>
      </c>
    </row>
    <row r="24">
      <c r="B24" t="n">
        <v>2035</v>
      </c>
      <c r="C24" t="e">
        <v>#NUM!</v>
      </c>
      <c r="D24" t="e">
        <v>#NUM!</v>
      </c>
      <c r="E24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82</v>
      </c>
      <c r="D3" t="s">
        <v>83</v>
      </c>
      <c r="E3" t="s">
        <v>84</v>
      </c>
      <c r="F3" t="s">
        <v>45</v>
      </c>
    </row>
    <row r="4">
      <c r="B4" t="n">
        <v>2015</v>
      </c>
      <c r="C4" t="n">
        <v>0.707547169811321</v>
      </c>
      <c r="D4" t="n">
        <v>2.18978102189781</v>
      </c>
      <c r="E4" t="n">
        <v>1.98675496688742</v>
      </c>
      <c r="F4" t="n">
        <v>1.52129817444219</v>
      </c>
    </row>
    <row r="5">
      <c r="B5" t="n">
        <v>2016</v>
      </c>
      <c r="C5" t="n">
        <v>0.911161731207289</v>
      </c>
      <c r="D5" t="n">
        <v>1.68674698795181</v>
      </c>
      <c r="E5" t="n">
        <v>0.680272108843537</v>
      </c>
      <c r="F5" t="n">
        <v>1.1988011988012</v>
      </c>
    </row>
    <row r="6">
      <c r="B6" t="n">
        <v>2017</v>
      </c>
      <c r="C6" t="n">
        <v>0.671140939597315</v>
      </c>
      <c r="D6" t="n">
        <v>2.64423076923077</v>
      </c>
      <c r="E6" t="n">
        <v>1.94805194805195</v>
      </c>
      <c r="F6" t="n">
        <v>1.67158308751229</v>
      </c>
    </row>
    <row r="7">
      <c r="B7" t="n">
        <v>2018</v>
      </c>
      <c r="C7" t="n">
        <v>0.431965442764579</v>
      </c>
      <c r="D7" t="n">
        <v>2.90556900726392</v>
      </c>
      <c r="E7" t="n">
        <v>1.93548387096774</v>
      </c>
      <c r="F7" t="n">
        <v>1.64888457807953</v>
      </c>
    </row>
    <row r="8">
      <c r="B8" t="n">
        <v>2019</v>
      </c>
      <c r="C8" t="n">
        <v>1.46137787056367</v>
      </c>
      <c r="D8" t="n">
        <v>3.36538461538462</v>
      </c>
      <c r="E8" t="n">
        <v>1.34228187919463</v>
      </c>
      <c r="F8" t="n">
        <v>2.20306513409962</v>
      </c>
    </row>
    <row r="9">
      <c r="B9" t="n">
        <v>2020</v>
      </c>
      <c r="C9" t="n">
        <v>1.22448979591837</v>
      </c>
      <c r="D9" t="n">
        <v>3.14009661835749</v>
      </c>
      <c r="E9" t="n">
        <v>0.680272108843537</v>
      </c>
      <c r="F9" t="n">
        <v>1.90294957183635</v>
      </c>
    </row>
    <row r="10">
      <c r="B10" t="n">
        <v>2021</v>
      </c>
      <c r="C10" t="n">
        <v>0.796812749003984</v>
      </c>
      <c r="D10" t="n">
        <v>3.6231884057971</v>
      </c>
      <c r="E10" t="n">
        <v>0.684931506849315</v>
      </c>
      <c r="F10" t="n">
        <v>1.88323917137476</v>
      </c>
    </row>
    <row r="11">
      <c r="B11" t="n">
        <v>2022</v>
      </c>
      <c r="C11" t="n">
        <v>0.972762645914397</v>
      </c>
      <c r="D11" t="n">
        <v>1.68269230769231</v>
      </c>
      <c r="E11" t="n">
        <v>1.3986013986014</v>
      </c>
      <c r="F11" t="n">
        <v>1.30475302889096</v>
      </c>
    </row>
    <row r="12">
      <c r="B12" t="n">
        <v>2023</v>
      </c>
      <c r="C12" t="n">
        <v>0.383141762452107</v>
      </c>
      <c r="D12" t="n">
        <v>3.34128878281623</v>
      </c>
      <c r="E12" t="n">
        <v>1.35135135135135</v>
      </c>
      <c r="F12" t="n">
        <v>1.65289256198347</v>
      </c>
    </row>
    <row r="13">
      <c r="B13" t="n">
        <v>2024</v>
      </c>
      <c r="C13" t="n">
        <v>0.932835820895522</v>
      </c>
      <c r="D13" t="n">
        <v>1.40515222482436</v>
      </c>
      <c r="E13" t="n">
        <v>0.709219858156028</v>
      </c>
      <c r="F13" t="n">
        <v>1.08695652173913</v>
      </c>
    </row>
    <row r="14">
      <c r="B14" t="n">
        <v>2025</v>
      </c>
      <c r="C14" t="n">
        <v>0.547445255474453</v>
      </c>
      <c r="D14" t="n">
        <v>2.96803652968037</v>
      </c>
      <c r="E14" t="n">
        <v>0</v>
      </c>
      <c r="F14" t="n">
        <v>1.42348754448399</v>
      </c>
    </row>
    <row r="15">
      <c r="B15" t="n">
        <v>2026</v>
      </c>
      <c r="C15" t="n">
        <v>1.25</v>
      </c>
      <c r="D15" t="n">
        <v>2.04081632653061</v>
      </c>
      <c r="E15" t="n">
        <v>0.719424460431655</v>
      </c>
      <c r="F15" t="n">
        <v>1.49122807017544</v>
      </c>
    </row>
    <row r="16">
      <c r="B16" t="n">
        <v>2027</v>
      </c>
      <c r="C16" t="n">
        <v>0.174520069808028</v>
      </c>
      <c r="D16" t="n">
        <v>0.66815144766147</v>
      </c>
      <c r="E16" t="n">
        <v>0</v>
      </c>
      <c r="F16" t="n">
        <v>0.346320346320346</v>
      </c>
    </row>
    <row r="17">
      <c r="B17" t="n">
        <v>2028</v>
      </c>
      <c r="C17" t="n">
        <v>0.338409475465313</v>
      </c>
      <c r="D17" t="n">
        <v>2.40174672489083</v>
      </c>
      <c r="E17" t="n">
        <v>0.740740740740741</v>
      </c>
      <c r="F17" t="n">
        <v>1.18243243243243</v>
      </c>
    </row>
    <row r="18">
      <c r="B18" t="n">
        <v>2029</v>
      </c>
      <c r="C18" t="n">
        <v>0.985221674876847</v>
      </c>
      <c r="D18" t="n">
        <v>3.23974082073434</v>
      </c>
      <c r="E18" t="n">
        <v>1.52671755725191</v>
      </c>
      <c r="F18" t="n">
        <v>1.91188694929343</v>
      </c>
    </row>
    <row r="19">
      <c r="B19" t="n">
        <v>2030</v>
      </c>
      <c r="C19" t="n">
        <v>0.977198697068404</v>
      </c>
      <c r="D19" t="n">
        <v>3.2051282051282</v>
      </c>
      <c r="E19" t="n">
        <v>1.51515151515152</v>
      </c>
      <c r="F19" t="n">
        <v>1.89456342668863</v>
      </c>
    </row>
    <row r="20">
      <c r="B20" t="n">
        <v>2031</v>
      </c>
      <c r="C20" t="n">
        <v>0.64</v>
      </c>
      <c r="D20" t="n">
        <v>2.56410256410256</v>
      </c>
      <c r="E20" t="n">
        <v>0.757575757575758</v>
      </c>
      <c r="F20" t="n">
        <v>1.38775510204082</v>
      </c>
    </row>
    <row r="21">
      <c r="B21" t="n">
        <v>2032</v>
      </c>
      <c r="C21" t="n">
        <v>0.93603744149766</v>
      </c>
      <c r="D21" t="n">
        <v>2.11416490486258</v>
      </c>
      <c r="E21" t="n">
        <v>0.78125</v>
      </c>
      <c r="F21" t="n">
        <v>1.36876006441224</v>
      </c>
    </row>
    <row r="22">
      <c r="B22" t="n">
        <v>2033</v>
      </c>
      <c r="C22" t="n">
        <v>1.38248847926267</v>
      </c>
      <c r="D22" t="n">
        <v>2.28690228690229</v>
      </c>
      <c r="E22" t="n">
        <v>3.17460317460317</v>
      </c>
      <c r="F22" t="n">
        <v>1.90779014308426</v>
      </c>
    </row>
    <row r="23">
      <c r="B23" t="n">
        <v>2034</v>
      </c>
      <c r="C23" t="e">
        <v>#NUM!</v>
      </c>
      <c r="D23" t="e">
        <v>#NUM!</v>
      </c>
      <c r="E23" t="e">
        <v>#NUM!</v>
      </c>
      <c r="F23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41</v>
      </c>
      <c r="D3" t="s">
        <v>42</v>
      </c>
      <c r="E3" t="s">
        <v>45</v>
      </c>
    </row>
    <row r="4">
      <c r="B4" t="n">
        <v>2015</v>
      </c>
      <c r="C4" t="n">
        <v>1.72413793103448</v>
      </c>
      <c r="D4" t="n">
        <v>2.4390243902439</v>
      </c>
      <c r="E4" t="n">
        <v>2.02020202020202</v>
      </c>
    </row>
    <row r="5">
      <c r="B5" t="n">
        <v>2016</v>
      </c>
      <c r="C5" t="n">
        <v>3.33333333333333</v>
      </c>
      <c r="D5" t="n">
        <v>0</v>
      </c>
      <c r="E5" t="n">
        <v>1.94174757281553</v>
      </c>
    </row>
    <row r="6">
      <c r="B6" t="n">
        <v>2017</v>
      </c>
      <c r="C6" t="n">
        <v>4.76190476190476</v>
      </c>
      <c r="D6" t="n">
        <v>2.17391304347826</v>
      </c>
      <c r="E6" t="n">
        <v>3.6697247706422</v>
      </c>
    </row>
    <row r="7">
      <c r="B7" t="n">
        <v>2018</v>
      </c>
      <c r="C7" t="n">
        <v>1.61290322580645</v>
      </c>
      <c r="D7" t="n">
        <v>4.08163265306122</v>
      </c>
      <c r="E7" t="n">
        <v>2.7027027027027</v>
      </c>
    </row>
    <row r="8">
      <c r="B8" t="n">
        <v>2019</v>
      </c>
      <c r="C8" t="n">
        <v>4.41176470588235</v>
      </c>
      <c r="D8" t="n">
        <v>6.12244897959184</v>
      </c>
      <c r="E8" t="n">
        <v>5.12820512820513</v>
      </c>
    </row>
    <row r="9">
      <c r="B9" t="n">
        <v>2020</v>
      </c>
      <c r="C9" t="n">
        <v>7.35294117647059</v>
      </c>
      <c r="D9" t="n">
        <v>0</v>
      </c>
      <c r="E9" t="n">
        <v>4.27350427350427</v>
      </c>
    </row>
    <row r="10">
      <c r="B10" t="n">
        <v>2021</v>
      </c>
      <c r="C10" t="n">
        <v>3.03030303030303</v>
      </c>
      <c r="D10" t="n">
        <v>5.76923076923077</v>
      </c>
      <c r="E10" t="n">
        <v>4.23728813559322</v>
      </c>
    </row>
    <row r="11">
      <c r="B11" t="n">
        <v>2022</v>
      </c>
      <c r="C11" t="n">
        <v>0</v>
      </c>
      <c r="D11" t="n">
        <v>7.69230769230769</v>
      </c>
      <c r="E11" t="n">
        <v>3.33333333333333</v>
      </c>
    </row>
    <row r="12">
      <c r="B12" t="n">
        <v>2023</v>
      </c>
      <c r="C12" t="n">
        <v>2.89855072463768</v>
      </c>
      <c r="D12" t="n">
        <v>1.96078431372549</v>
      </c>
      <c r="E12" t="n">
        <v>2.5</v>
      </c>
    </row>
    <row r="13">
      <c r="B13" t="n">
        <v>2024</v>
      </c>
      <c r="C13" t="n">
        <v>0</v>
      </c>
      <c r="D13" t="n">
        <v>1.88679245283019</v>
      </c>
      <c r="E13" t="n">
        <v>0.793650793650794</v>
      </c>
    </row>
    <row r="14">
      <c r="B14" t="n">
        <v>2025</v>
      </c>
      <c r="C14" t="n">
        <v>2.5974025974026</v>
      </c>
      <c r="D14" t="n">
        <v>5.45454545454545</v>
      </c>
      <c r="E14" t="n">
        <v>3.78787878787879</v>
      </c>
    </row>
    <row r="15">
      <c r="B15" t="n">
        <v>2026</v>
      </c>
      <c r="C15" t="n">
        <v>1.2987012987013</v>
      </c>
      <c r="D15" t="n">
        <v>1.75438596491228</v>
      </c>
      <c r="E15" t="n">
        <v>1.49253731343284</v>
      </c>
    </row>
    <row r="16">
      <c r="B16" t="n">
        <v>2027</v>
      </c>
      <c r="C16" t="n">
        <v>1.26582278481013</v>
      </c>
      <c r="D16" t="n">
        <v>1.78571428571429</v>
      </c>
      <c r="E16" t="n">
        <v>1.48148148148148</v>
      </c>
    </row>
    <row r="17">
      <c r="B17" t="n">
        <v>2028</v>
      </c>
      <c r="C17" t="n">
        <v>3.65853658536585</v>
      </c>
      <c r="D17" t="n">
        <v>1.69491525423729</v>
      </c>
      <c r="E17" t="n">
        <v>2.83687943262411</v>
      </c>
    </row>
    <row r="18">
      <c r="B18" t="n">
        <v>2029</v>
      </c>
      <c r="C18" t="n">
        <v>2.4390243902439</v>
      </c>
      <c r="D18" t="n">
        <v>7.8125</v>
      </c>
      <c r="E18" t="n">
        <v>4.79452054794521</v>
      </c>
    </row>
    <row r="19">
      <c r="B19" t="n">
        <v>2030</v>
      </c>
      <c r="C19" t="n">
        <v>6.02409638554217</v>
      </c>
      <c r="D19" t="n">
        <v>4.6875</v>
      </c>
      <c r="E19" t="n">
        <v>5.4421768707483</v>
      </c>
    </row>
    <row r="20">
      <c r="B20" t="n">
        <v>2031</v>
      </c>
      <c r="C20" t="n">
        <v>2.40963855421687</v>
      </c>
      <c r="D20" t="n">
        <v>3.2258064516129</v>
      </c>
      <c r="E20" t="n">
        <v>2.75862068965517</v>
      </c>
    </row>
    <row r="21">
      <c r="B21" t="n">
        <v>2032</v>
      </c>
      <c r="C21" t="n">
        <v>1.19047619047619</v>
      </c>
      <c r="D21" t="n">
        <v>3.17460317460317</v>
      </c>
      <c r="E21" t="n">
        <v>2.04081632653061</v>
      </c>
    </row>
    <row r="22">
      <c r="B22" t="n">
        <v>2033</v>
      </c>
      <c r="C22" t="n">
        <v>4.44444444444444</v>
      </c>
      <c r="D22" t="n">
        <v>3.17460317460317</v>
      </c>
      <c r="E22" t="n">
        <v>3.92156862745098</v>
      </c>
    </row>
    <row r="23">
      <c r="B23" t="n">
        <v>2034</v>
      </c>
      <c r="C23" t="e">
        <v>#NUM!</v>
      </c>
      <c r="D23" t="e">
        <v>#NUM!</v>
      </c>
      <c r="E23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3">
      <c r="B3" t="s">
        <v>40</v>
      </c>
      <c r="C3" t="s">
        <v>50</v>
      </c>
      <c r="D3" t="s">
        <v>51</v>
      </c>
      <c r="E3" t="s">
        <v>85</v>
      </c>
    </row>
    <row r="4">
      <c r="B4" t="n">
        <v>2015</v>
      </c>
      <c r="C4" t="n">
        <v>0</v>
      </c>
      <c r="D4" t="n">
        <v>0</v>
      </c>
      <c r="E4" t="n">
        <v>10</v>
      </c>
    </row>
    <row r="5">
      <c r="B5" t="n">
        <v>2016</v>
      </c>
      <c r="C5" t="n">
        <v>0</v>
      </c>
      <c r="D5" t="n">
        <v>0</v>
      </c>
      <c r="E5" t="n">
        <v>0</v>
      </c>
    </row>
    <row r="6">
      <c r="B6" t="n">
        <v>2017</v>
      </c>
      <c r="C6" t="n">
        <v>0</v>
      </c>
      <c r="D6" t="n">
        <v>0</v>
      </c>
      <c r="E6" t="n">
        <v>0</v>
      </c>
    </row>
    <row r="7">
      <c r="B7" t="n">
        <v>2018</v>
      </c>
      <c r="C7" t="n">
        <v>0</v>
      </c>
      <c r="D7" t="n">
        <v>0</v>
      </c>
      <c r="E7" t="n">
        <v>0</v>
      </c>
    </row>
    <row r="8">
      <c r="B8" t="n">
        <v>2019</v>
      </c>
      <c r="C8" t="n">
        <v>0</v>
      </c>
      <c r="D8" t="n">
        <v>0</v>
      </c>
      <c r="E8" t="n">
        <v>12.5</v>
      </c>
    </row>
    <row r="9">
      <c r="B9" t="n">
        <v>2020</v>
      </c>
      <c r="C9" t="n">
        <v>0</v>
      </c>
      <c r="D9" t="n">
        <v>0</v>
      </c>
      <c r="E9" t="n">
        <v>25</v>
      </c>
    </row>
    <row r="10">
      <c r="B10" t="n">
        <v>2021</v>
      </c>
      <c r="C10" t="n">
        <v>0</v>
      </c>
      <c r="D10" t="n">
        <v>0</v>
      </c>
      <c r="E10" t="n">
        <v>16.6666666666667</v>
      </c>
    </row>
    <row r="11">
      <c r="B11" t="n">
        <v>2022</v>
      </c>
      <c r="C11" t="n">
        <v>0</v>
      </c>
      <c r="D11" t="n">
        <v>0</v>
      </c>
      <c r="E11" t="n">
        <v>0</v>
      </c>
    </row>
    <row r="12">
      <c r="B12" t="n">
        <v>2023</v>
      </c>
      <c r="C12" t="n">
        <v>0</v>
      </c>
      <c r="D12" t="n">
        <v>0</v>
      </c>
      <c r="E12" t="n">
        <v>25</v>
      </c>
    </row>
    <row r="13">
      <c r="B13" t="n">
        <v>2024</v>
      </c>
      <c r="C13" t="n">
        <v>0</v>
      </c>
      <c r="D13" t="n">
        <v>0</v>
      </c>
      <c r="E13" t="n">
        <v>0</v>
      </c>
    </row>
    <row r="14">
      <c r="B14" t="n">
        <v>2025</v>
      </c>
      <c r="C14" t="n">
        <v>0</v>
      </c>
      <c r="D14" t="n">
        <v>0</v>
      </c>
      <c r="E14" t="n">
        <v>0</v>
      </c>
    </row>
    <row r="15">
      <c r="B15" t="n">
        <v>2026</v>
      </c>
      <c r="C15" t="n">
        <v>0</v>
      </c>
      <c r="D15" t="n">
        <v>0</v>
      </c>
      <c r="E15" t="n">
        <v>11.1111111111111</v>
      </c>
    </row>
    <row r="16">
      <c r="B16" t="n">
        <v>2027</v>
      </c>
      <c r="C16" t="n">
        <v>0</v>
      </c>
      <c r="D16" t="n">
        <v>0</v>
      </c>
      <c r="E16" t="n">
        <v>0</v>
      </c>
    </row>
    <row r="17">
      <c r="B17" t="n">
        <v>2028</v>
      </c>
      <c r="C17" t="n">
        <v>0</v>
      </c>
      <c r="D17" t="n">
        <v>0</v>
      </c>
      <c r="E17" t="n">
        <v>0</v>
      </c>
    </row>
    <row r="18">
      <c r="B18" t="n">
        <v>2029</v>
      </c>
      <c r="C18" t="n">
        <v>0</v>
      </c>
      <c r="D18" t="n">
        <v>0</v>
      </c>
      <c r="E18" t="n">
        <v>0</v>
      </c>
    </row>
    <row r="19">
      <c r="B19" t="n">
        <v>2030</v>
      </c>
      <c r="C19" t="n">
        <v>0</v>
      </c>
      <c r="D19" t="n">
        <v>0</v>
      </c>
      <c r="E19" t="n">
        <v>5.55555555555556</v>
      </c>
    </row>
    <row r="20">
      <c r="B20" t="n">
        <v>2031</v>
      </c>
      <c r="C20" t="n">
        <v>0</v>
      </c>
      <c r="D20" t="n">
        <v>0</v>
      </c>
      <c r="E20" t="n">
        <v>10</v>
      </c>
    </row>
    <row r="21">
      <c r="B21" t="n">
        <v>2032</v>
      </c>
      <c r="C21" t="n">
        <v>0</v>
      </c>
      <c r="D21" t="n">
        <v>0</v>
      </c>
      <c r="E21" t="n">
        <v>0</v>
      </c>
    </row>
    <row r="22">
      <c r="B22" t="n">
        <v>2033</v>
      </c>
      <c r="C22" t="n">
        <v>0</v>
      </c>
      <c r="D22" t="n">
        <v>0</v>
      </c>
      <c r="E22" t="n">
        <v>0</v>
      </c>
    </row>
    <row r="23">
      <c r="B23" t="n">
        <v>2034</v>
      </c>
      <c r="C23" t="n">
        <v>0</v>
      </c>
      <c r="D23" t="n">
        <v>0</v>
      </c>
      <c r="E23" t="n">
        <v>28.5714285714286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ainsleigh</dc:creator>
  <dcterms:created xsi:type="dcterms:W3CDTF">2019-07-29T16:34:20Z</dcterms:created>
</coreProperties>
</file>