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/R Projects/hepa_wildfire_CE/"/>
    </mc:Choice>
  </mc:AlternateContent>
  <xr:revisionPtr revIDLastSave="0" documentId="13_ncr:1_{6AB09CBD-B3E9-9E4A-BBAF-2B7443775026}" xr6:coauthVersionLast="47" xr6:coauthVersionMax="47" xr10:uidLastSave="{00000000-0000-0000-0000-000000000000}"/>
  <bookViews>
    <workbookView xWindow="72100" yWindow="4400" windowWidth="20660" windowHeight="16560" xr2:uid="{45BE211F-A93A-483E-BA18-9C5E1F1D54E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G21" i="2"/>
  <c r="E21" i="2"/>
  <c r="D22" i="2"/>
  <c r="C22" i="2"/>
  <c r="B22" i="2"/>
  <c r="B21" i="2"/>
  <c r="C21" i="2"/>
  <c r="D21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O3" i="2"/>
  <c r="P3" i="2"/>
  <c r="N3" i="2"/>
  <c r="R16" i="2" l="1"/>
  <c r="R3" i="2"/>
  <c r="R5" i="2"/>
  <c r="R7" i="2"/>
  <c r="R11" i="2"/>
  <c r="R6" i="2"/>
  <c r="R15" i="2"/>
  <c r="R4" i="2"/>
  <c r="R9" i="2"/>
  <c r="R10" i="2"/>
  <c r="R12" i="2"/>
  <c r="R14" i="2"/>
  <c r="R17" i="2"/>
  <c r="R18" i="2"/>
  <c r="R8" i="2"/>
  <c r="R13" i="2"/>
  <c r="N21" i="2"/>
  <c r="P21" i="2"/>
  <c r="O21" i="2"/>
</calcChain>
</file>

<file path=xl/sharedStrings.xml><?xml version="1.0" encoding="utf-8"?>
<sst xmlns="http://schemas.openxmlformats.org/spreadsheetml/2006/main" count="41" uniqueCount="38">
  <si>
    <t>ICER</t>
  </si>
  <si>
    <t>Kootenay Boundary</t>
  </si>
  <si>
    <t>Northern Interior</t>
  </si>
  <si>
    <t>Okanagan</t>
  </si>
  <si>
    <t>Thompson Cariboo Shuswap</t>
  </si>
  <si>
    <t>East Kootenay</t>
  </si>
  <si>
    <t>Northeast</t>
  </si>
  <si>
    <t>Fraser East</t>
  </si>
  <si>
    <t>North Shore/Coast Garibaldi</t>
  </si>
  <si>
    <t>Fraser North</t>
  </si>
  <si>
    <t>South Vancouver Island</t>
  </si>
  <si>
    <t>Vancouver</t>
  </si>
  <si>
    <t>Central Vancouver Island</t>
  </si>
  <si>
    <t>Fraser South</t>
  </si>
  <si>
    <t>Richmond</t>
  </si>
  <si>
    <t>North Vancouver Island</t>
  </si>
  <si>
    <t>Northwest</t>
  </si>
  <si>
    <t>HSDA</t>
  </si>
  <si>
    <t>ΔCost</t>
  </si>
  <si>
    <t>ΔQALY</t>
  </si>
  <si>
    <t>ΔExacerbation</t>
  </si>
  <si>
    <r>
      <t>P_CE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</si>
  <si>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r>
      <t>NMB</t>
    </r>
    <r>
      <rPr>
        <i/>
        <vertAlign val="superscript"/>
        <sz val="11"/>
        <color theme="1"/>
        <rFont val="Calibri"/>
        <family val="2"/>
        <scheme val="minor"/>
      </rPr>
      <t>3</t>
    </r>
  </si>
  <si>
    <r>
      <t>SCS</t>
    </r>
    <r>
      <rPr>
        <i/>
        <vertAlign val="superscript"/>
        <sz val="11"/>
        <color theme="1"/>
        <rFont val="Calibri"/>
        <family val="2"/>
        <scheme val="minor"/>
      </rPr>
      <t>1</t>
    </r>
  </si>
  <si>
    <r>
      <t>ED</t>
    </r>
    <r>
      <rPr>
        <i/>
        <vertAlign val="superscript"/>
        <sz val="11"/>
        <color theme="1"/>
        <rFont val="Calibri"/>
        <family val="2"/>
        <scheme val="minor"/>
      </rPr>
      <t>1</t>
    </r>
  </si>
  <si>
    <r>
      <t>Hosp</t>
    </r>
    <r>
      <rPr>
        <i/>
        <vertAlign val="superscript"/>
        <sz val="11"/>
        <color theme="1"/>
        <rFont val="Calibri"/>
        <family val="2"/>
        <scheme val="minor"/>
      </rPr>
      <t>1</t>
    </r>
  </si>
  <si>
    <t>−$34.2</t>
  </si>
  <si>
    <t>−$5.2</t>
  </si>
  <si>
    <t>−$12.8</t>
  </si>
  <si>
    <t>−$13.6</t>
  </si>
  <si>
    <t>−$21.8</t>
  </si>
  <si>
    <t>−$28.7</t>
  </si>
  <si>
    <t>−$32.0</t>
  </si>
  <si>
    <t>−$32.9</t>
  </si>
  <si>
    <t>−$33.5</t>
  </si>
  <si>
    <t>−$34.9</t>
  </si>
  <si>
    <t>−$35.5</t>
  </si>
  <si>
    <t>−$38.3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</si>
</sst>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5" formatCode="&quot;$&quot;#,##0.00;[Red]\-&quot;$&quot;#,##0.00"/>
    <numFmt numFmtId="166" formatCode="#,##0.00000_ ;[Red]\-#,##0.00000\ "/>
    <numFmt numFmtId="167" formatCode="&quot;$&quot;#,##0.00000;[Red]\-&quot;$&quot;#,##0.00000"/>
    <numFmt numFmtId="168" formatCode="#,##0.00_ ;[Red]\-#,##0.0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rgb="FF33333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 applyAlignment="1">
      <alignment vertical="center" wrapTex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8" fontId="3" fillId="0" borderId="0" xfId="0" applyNumberFormat="1" applyFont="1"/>
    <xf numFmtId="6" fontId="3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5FC1-E1F3-4510-8312-D2D9C4076E47}">
  <dimension ref="A1:X22"/>
  <sheetViews>
    <sheetView tabSelected="1" workbookViewId="0">
      <selection activeCell="A3" sqref="A3:I18"/>
    </sheetView>
  </sheetViews>
  <sheetFormatPr baseColWidth="10" defaultColWidth="8.83203125" defaultRowHeight="15" x14ac:dyDescent="0.2"/>
  <cols>
    <col min="1" max="1" width="17.1640625" customWidth="1"/>
    <col min="2" max="2" width="9.33203125" bestFit="1" customWidth="1"/>
    <col min="3" max="3" width="13" customWidth="1"/>
    <col min="4" max="4" width="16.83203125" customWidth="1"/>
    <col min="5" max="8" width="9" bestFit="1" customWidth="1"/>
    <col min="9" max="9" width="9.33203125" bestFit="1" customWidth="1"/>
  </cols>
  <sheetData>
    <row r="1" spans="1:24" ht="14.5" customHeight="1" x14ac:dyDescent="0.2">
      <c r="A1" s="9" t="s">
        <v>17</v>
      </c>
      <c r="B1" s="9" t="s">
        <v>18</v>
      </c>
      <c r="C1" s="9" t="s">
        <v>19</v>
      </c>
      <c r="D1" s="9" t="s">
        <v>0</v>
      </c>
      <c r="E1" s="9" t="s">
        <v>20</v>
      </c>
      <c r="F1" s="9"/>
      <c r="G1" s="9"/>
      <c r="H1" s="9" t="s">
        <v>21</v>
      </c>
      <c r="I1" s="9" t="s">
        <v>22</v>
      </c>
      <c r="J1" s="9"/>
      <c r="K1" s="9"/>
    </row>
    <row r="2" spans="1:24" ht="18" x14ac:dyDescent="0.2">
      <c r="A2" s="9"/>
      <c r="B2" s="9"/>
      <c r="C2" s="9"/>
      <c r="D2" s="9"/>
      <c r="E2" s="4" t="s">
        <v>23</v>
      </c>
      <c r="F2" s="4" t="s">
        <v>24</v>
      </c>
      <c r="G2" s="4" t="s">
        <v>25</v>
      </c>
      <c r="H2" s="9"/>
      <c r="I2" s="9"/>
      <c r="J2" s="9"/>
      <c r="K2" s="9"/>
      <c r="M2" s="9"/>
      <c r="N2" s="4"/>
      <c r="O2" s="4"/>
      <c r="P2" s="4"/>
      <c r="Q2" s="4"/>
      <c r="R2" s="4"/>
      <c r="S2" s="4"/>
      <c r="T2" s="4"/>
      <c r="U2" s="4"/>
      <c r="V2" s="9"/>
      <c r="W2" s="4"/>
      <c r="X2" s="4"/>
    </row>
    <row r="3" spans="1:24" x14ac:dyDescent="0.2">
      <c r="A3" s="10" t="s">
        <v>1</v>
      </c>
      <c r="B3" s="11">
        <v>71.599999999999994</v>
      </c>
      <c r="C3" s="10">
        <v>1.8E-3</v>
      </c>
      <c r="D3" s="12">
        <v>40509</v>
      </c>
      <c r="E3" s="10">
        <v>112</v>
      </c>
      <c r="F3" s="10">
        <v>17</v>
      </c>
      <c r="G3" s="10">
        <v>11</v>
      </c>
      <c r="H3" s="13">
        <v>0.748</v>
      </c>
      <c r="I3" s="11">
        <v>16.899999999999999</v>
      </c>
      <c r="J3" s="1"/>
      <c r="K3" s="1"/>
      <c r="M3" s="9"/>
      <c r="N3" s="4">
        <f t="shared" ref="N3:N18" si="0">FLOOR(E3,1)</f>
        <v>112</v>
      </c>
      <c r="O3" s="4">
        <f t="shared" ref="O3:O18" si="1">FLOOR(F3,1)</f>
        <v>17</v>
      </c>
      <c r="P3" s="4">
        <f t="shared" ref="P3:P18" si="2">FLOOR(G3,1)</f>
        <v>11</v>
      </c>
      <c r="Q3" s="4"/>
      <c r="R3" s="4">
        <f>SUM(N3:P3)</f>
        <v>140</v>
      </c>
      <c r="S3" s="4"/>
      <c r="T3" s="4"/>
      <c r="U3" s="4"/>
      <c r="V3" s="9"/>
      <c r="W3" s="4"/>
      <c r="X3" s="4"/>
    </row>
    <row r="4" spans="1:24" x14ac:dyDescent="0.2">
      <c r="A4" s="10" t="s">
        <v>3</v>
      </c>
      <c r="B4" s="11">
        <v>77.8</v>
      </c>
      <c r="C4" s="10">
        <v>1.4E-3</v>
      </c>
      <c r="D4" s="12">
        <v>53621</v>
      </c>
      <c r="E4" s="10">
        <v>488</v>
      </c>
      <c r="F4" s="10">
        <v>72</v>
      </c>
      <c r="G4" s="10">
        <v>47</v>
      </c>
      <c r="H4" s="13">
        <v>0.35299999999999998</v>
      </c>
      <c r="I4" s="10" t="s">
        <v>27</v>
      </c>
      <c r="J4" s="1"/>
      <c r="K4" s="1"/>
      <c r="M4" s="1"/>
      <c r="N4" s="4">
        <f t="shared" si="0"/>
        <v>488</v>
      </c>
      <c r="O4" s="4">
        <f t="shared" si="1"/>
        <v>72</v>
      </c>
      <c r="P4" s="4">
        <f t="shared" si="2"/>
        <v>47</v>
      </c>
      <c r="Q4" s="1"/>
      <c r="R4" s="4">
        <f t="shared" ref="R4:R18" si="3">SUM(N4:P4)</f>
        <v>607</v>
      </c>
      <c r="S4" s="1"/>
      <c r="T4" s="1"/>
      <c r="U4" s="1"/>
      <c r="V4" s="1"/>
      <c r="W4" s="1"/>
      <c r="X4" s="1"/>
    </row>
    <row r="5" spans="1:24" x14ac:dyDescent="0.2">
      <c r="A5" s="10" t="s">
        <v>4</v>
      </c>
      <c r="B5" s="11">
        <v>79.8</v>
      </c>
      <c r="C5" s="10">
        <v>1.2999999999999999E-3</v>
      </c>
      <c r="D5" s="12">
        <v>59428</v>
      </c>
      <c r="E5" s="10">
        <v>290</v>
      </c>
      <c r="F5" s="10">
        <v>42</v>
      </c>
      <c r="G5" s="10">
        <v>28</v>
      </c>
      <c r="H5" s="13">
        <v>0.20799999999999999</v>
      </c>
      <c r="I5" s="10" t="s">
        <v>28</v>
      </c>
      <c r="J5" s="1"/>
      <c r="K5" s="1"/>
      <c r="M5" s="1"/>
      <c r="N5" s="4">
        <f t="shared" si="0"/>
        <v>290</v>
      </c>
      <c r="O5" s="4">
        <f t="shared" si="1"/>
        <v>42</v>
      </c>
      <c r="P5" s="4">
        <f t="shared" si="2"/>
        <v>28</v>
      </c>
      <c r="Q5" s="1"/>
      <c r="R5" s="4">
        <f t="shared" si="3"/>
        <v>360</v>
      </c>
      <c r="S5" s="1"/>
      <c r="T5" s="1"/>
      <c r="U5" s="1"/>
      <c r="V5" s="1"/>
      <c r="W5" s="1"/>
      <c r="X5" s="1"/>
    </row>
    <row r="6" spans="1:24" x14ac:dyDescent="0.2">
      <c r="A6" s="10" t="s">
        <v>2</v>
      </c>
      <c r="B6" s="11">
        <v>80.099999999999994</v>
      </c>
      <c r="C6" s="10">
        <v>1.2999999999999999E-3</v>
      </c>
      <c r="D6" s="12">
        <v>60119</v>
      </c>
      <c r="E6" s="10">
        <v>165</v>
      </c>
      <c r="F6" s="10">
        <v>24</v>
      </c>
      <c r="G6" s="10">
        <v>16</v>
      </c>
      <c r="H6" s="13">
        <v>0.187</v>
      </c>
      <c r="I6" s="10" t="s">
        <v>29</v>
      </c>
      <c r="J6" s="1"/>
      <c r="K6" s="1"/>
      <c r="M6" s="1"/>
      <c r="N6" s="4">
        <f t="shared" si="0"/>
        <v>165</v>
      </c>
      <c r="O6" s="4">
        <f t="shared" si="1"/>
        <v>24</v>
      </c>
      <c r="P6" s="4">
        <f t="shared" si="2"/>
        <v>16</v>
      </c>
      <c r="Q6" s="1"/>
      <c r="R6" s="4">
        <f t="shared" si="3"/>
        <v>205</v>
      </c>
      <c r="S6" s="1"/>
      <c r="T6" s="1"/>
      <c r="U6" s="1"/>
      <c r="V6" s="1"/>
      <c r="W6" s="1"/>
      <c r="X6" s="1"/>
    </row>
    <row r="7" spans="1:24" x14ac:dyDescent="0.2">
      <c r="A7" s="10" t="s">
        <v>5</v>
      </c>
      <c r="B7" s="11">
        <v>82.3</v>
      </c>
      <c r="C7" s="10">
        <v>1.1999999999999999E-3</v>
      </c>
      <c r="D7" s="12">
        <v>68064</v>
      </c>
      <c r="E7" s="10">
        <v>68</v>
      </c>
      <c r="F7" s="10">
        <v>10</v>
      </c>
      <c r="G7" s="10">
        <v>6</v>
      </c>
      <c r="H7" s="13">
        <v>8.3000000000000004E-2</v>
      </c>
      <c r="I7" s="10" t="s">
        <v>30</v>
      </c>
      <c r="J7" s="1"/>
      <c r="K7" s="1"/>
      <c r="M7" s="1"/>
      <c r="N7" s="4">
        <f t="shared" si="0"/>
        <v>68</v>
      </c>
      <c r="O7" s="4">
        <f t="shared" si="1"/>
        <v>10</v>
      </c>
      <c r="P7" s="4">
        <f t="shared" si="2"/>
        <v>6</v>
      </c>
      <c r="Q7" s="1"/>
      <c r="R7" s="4">
        <f t="shared" si="3"/>
        <v>84</v>
      </c>
      <c r="S7" s="1"/>
      <c r="T7" s="1"/>
      <c r="U7" s="1"/>
      <c r="V7" s="1"/>
      <c r="W7" s="1"/>
      <c r="X7" s="1"/>
    </row>
    <row r="8" spans="1:24" x14ac:dyDescent="0.2">
      <c r="A8" s="10" t="s">
        <v>6</v>
      </c>
      <c r="B8" s="11">
        <v>84.2</v>
      </c>
      <c r="C8" s="10">
        <v>1.1000000000000001E-3</v>
      </c>
      <c r="D8" s="12">
        <v>75804</v>
      </c>
      <c r="E8" s="10">
        <v>52</v>
      </c>
      <c r="F8" s="10">
        <v>8</v>
      </c>
      <c r="G8" s="10">
        <v>5</v>
      </c>
      <c r="H8" s="13">
        <v>0.03</v>
      </c>
      <c r="I8" s="10" t="s">
        <v>31</v>
      </c>
      <c r="J8" s="1"/>
      <c r="K8" s="1"/>
      <c r="M8" s="1"/>
      <c r="N8" s="4">
        <f t="shared" si="0"/>
        <v>52</v>
      </c>
      <c r="O8" s="4">
        <f t="shared" si="1"/>
        <v>8</v>
      </c>
      <c r="P8" s="4">
        <f t="shared" si="2"/>
        <v>5</v>
      </c>
      <c r="Q8" s="1"/>
      <c r="R8" s="4">
        <f t="shared" si="3"/>
        <v>65</v>
      </c>
      <c r="S8" s="1"/>
      <c r="T8" s="1"/>
      <c r="U8" s="1"/>
      <c r="V8" s="1"/>
      <c r="W8" s="1"/>
      <c r="X8" s="1"/>
    </row>
    <row r="9" spans="1:24" x14ac:dyDescent="0.2">
      <c r="A9" s="10" t="s">
        <v>7</v>
      </c>
      <c r="B9" s="11">
        <v>85</v>
      </c>
      <c r="C9" s="10">
        <v>1.1000000000000001E-3</v>
      </c>
      <c r="D9" s="12">
        <v>79975</v>
      </c>
      <c r="E9" s="10">
        <v>348</v>
      </c>
      <c r="F9" s="10">
        <v>51</v>
      </c>
      <c r="G9" s="10">
        <v>33</v>
      </c>
      <c r="H9" s="13">
        <v>1.4E-2</v>
      </c>
      <c r="I9" s="10" t="s">
        <v>32</v>
      </c>
      <c r="J9" s="1"/>
      <c r="K9" s="1"/>
      <c r="M9" s="1"/>
      <c r="N9" s="4">
        <f t="shared" si="0"/>
        <v>348</v>
      </c>
      <c r="O9" s="4">
        <f t="shared" si="1"/>
        <v>51</v>
      </c>
      <c r="P9" s="4">
        <f t="shared" si="2"/>
        <v>33</v>
      </c>
      <c r="Q9" s="1"/>
      <c r="R9" s="4">
        <f t="shared" si="3"/>
        <v>432</v>
      </c>
      <c r="S9" s="1"/>
      <c r="T9" s="1"/>
      <c r="U9" s="1"/>
      <c r="V9" s="1"/>
      <c r="W9" s="1"/>
      <c r="X9" s="1"/>
    </row>
    <row r="10" spans="1:24" x14ac:dyDescent="0.2">
      <c r="A10" s="10" t="s">
        <v>12</v>
      </c>
      <c r="B10" s="11">
        <v>85.4</v>
      </c>
      <c r="C10" s="10">
        <v>1E-3</v>
      </c>
      <c r="D10" s="12">
        <v>81566</v>
      </c>
      <c r="E10" s="10">
        <v>268</v>
      </c>
      <c r="F10" s="10">
        <v>39</v>
      </c>
      <c r="G10" s="10">
        <v>26</v>
      </c>
      <c r="H10" s="13">
        <v>8.9999999999999993E-3</v>
      </c>
      <c r="I10" s="10" t="s">
        <v>33</v>
      </c>
      <c r="J10" s="1"/>
      <c r="K10" s="1"/>
      <c r="M10" s="1"/>
      <c r="N10" s="4">
        <f t="shared" si="0"/>
        <v>268</v>
      </c>
      <c r="O10" s="4">
        <f t="shared" si="1"/>
        <v>39</v>
      </c>
      <c r="P10" s="4">
        <f t="shared" si="2"/>
        <v>26</v>
      </c>
      <c r="Q10" s="1"/>
      <c r="R10" s="4">
        <f t="shared" si="3"/>
        <v>333</v>
      </c>
      <c r="S10" s="1"/>
      <c r="T10" s="1"/>
      <c r="U10" s="1"/>
      <c r="V10" s="1"/>
      <c r="W10" s="1"/>
      <c r="X10" s="1"/>
    </row>
    <row r="11" spans="1:24" x14ac:dyDescent="0.2">
      <c r="A11" s="10" t="s">
        <v>13</v>
      </c>
      <c r="B11" s="11">
        <v>85.5</v>
      </c>
      <c r="C11" s="10">
        <v>1E-3</v>
      </c>
      <c r="D11" s="12">
        <v>82259</v>
      </c>
      <c r="E11" s="10">
        <v>775</v>
      </c>
      <c r="F11" s="10">
        <v>112</v>
      </c>
      <c r="G11" s="10">
        <v>74</v>
      </c>
      <c r="H11" s="13">
        <v>1.2E-2</v>
      </c>
      <c r="I11" s="10" t="s">
        <v>34</v>
      </c>
      <c r="J11" s="1"/>
      <c r="K11" s="1"/>
      <c r="M11" s="1"/>
      <c r="N11" s="4">
        <f t="shared" si="0"/>
        <v>775</v>
      </c>
      <c r="O11" s="4">
        <f t="shared" si="1"/>
        <v>112</v>
      </c>
      <c r="P11" s="4">
        <f t="shared" si="2"/>
        <v>74</v>
      </c>
      <c r="Q11" s="1"/>
      <c r="R11" s="4">
        <f t="shared" si="3"/>
        <v>961</v>
      </c>
      <c r="S11" s="1"/>
      <c r="T11" s="1"/>
      <c r="U11" s="1"/>
      <c r="V11" s="1"/>
      <c r="W11" s="1"/>
      <c r="X11" s="1"/>
    </row>
    <row r="12" spans="1:24" x14ac:dyDescent="0.2">
      <c r="A12" s="10" t="s">
        <v>9</v>
      </c>
      <c r="B12" s="11">
        <v>85.5</v>
      </c>
      <c r="C12" s="10">
        <v>1E-3</v>
      </c>
      <c r="D12" s="12">
        <v>82377</v>
      </c>
      <c r="E12" s="10">
        <v>519</v>
      </c>
      <c r="F12" s="10">
        <v>75</v>
      </c>
      <c r="G12" s="10">
        <v>50</v>
      </c>
      <c r="H12" s="13">
        <v>8.9999999999999993E-3</v>
      </c>
      <c r="I12" s="10" t="s">
        <v>34</v>
      </c>
      <c r="J12" s="1"/>
      <c r="K12" s="1"/>
      <c r="M12" s="1"/>
      <c r="N12" s="4">
        <f t="shared" si="0"/>
        <v>519</v>
      </c>
      <c r="O12" s="4">
        <f t="shared" si="1"/>
        <v>75</v>
      </c>
      <c r="P12" s="4">
        <f t="shared" si="2"/>
        <v>50</v>
      </c>
      <c r="Q12" s="1"/>
      <c r="R12" s="4">
        <f t="shared" si="3"/>
        <v>644</v>
      </c>
      <c r="S12" s="1"/>
      <c r="T12" s="1"/>
      <c r="U12" s="1"/>
      <c r="V12" s="1"/>
      <c r="W12" s="1"/>
      <c r="X12" s="1"/>
    </row>
    <row r="13" spans="1:24" x14ac:dyDescent="0.2">
      <c r="A13" s="10" t="s">
        <v>10</v>
      </c>
      <c r="B13" s="11">
        <v>85.7</v>
      </c>
      <c r="C13" s="10">
        <v>1E-3</v>
      </c>
      <c r="D13" s="12">
        <v>83319</v>
      </c>
      <c r="E13" s="10">
        <v>335</v>
      </c>
      <c r="F13" s="10">
        <v>49</v>
      </c>
      <c r="G13" s="10">
        <v>32</v>
      </c>
      <c r="H13" s="13">
        <v>5.0000000000000001E-3</v>
      </c>
      <c r="I13" s="10" t="s">
        <v>26</v>
      </c>
      <c r="J13" s="1"/>
      <c r="K13" s="1"/>
      <c r="M13" s="1"/>
      <c r="N13" s="4">
        <f t="shared" si="0"/>
        <v>335</v>
      </c>
      <c r="O13" s="4">
        <f t="shared" si="1"/>
        <v>49</v>
      </c>
      <c r="P13" s="4">
        <f t="shared" si="2"/>
        <v>32</v>
      </c>
      <c r="Q13" s="1"/>
      <c r="R13" s="4">
        <f t="shared" si="3"/>
        <v>416</v>
      </c>
      <c r="S13" s="1"/>
      <c r="T13" s="1"/>
      <c r="U13" s="1"/>
      <c r="V13" s="1"/>
      <c r="W13" s="1"/>
      <c r="X13" s="1"/>
    </row>
    <row r="14" spans="1:24" x14ac:dyDescent="0.2">
      <c r="A14" s="10" t="s">
        <v>11</v>
      </c>
      <c r="B14" s="11">
        <v>85.8</v>
      </c>
      <c r="C14" s="10">
        <v>1E-3</v>
      </c>
      <c r="D14" s="12">
        <v>84127</v>
      </c>
      <c r="E14" s="10">
        <v>475</v>
      </c>
      <c r="F14" s="10">
        <v>69</v>
      </c>
      <c r="G14" s="10">
        <v>46</v>
      </c>
      <c r="H14" s="13">
        <v>4.0000000000000001E-3</v>
      </c>
      <c r="I14" s="10" t="s">
        <v>35</v>
      </c>
      <c r="J14" s="1"/>
      <c r="K14" s="1"/>
      <c r="M14" s="1"/>
      <c r="N14" s="4">
        <f t="shared" si="0"/>
        <v>475</v>
      </c>
      <c r="O14" s="4">
        <f t="shared" si="1"/>
        <v>69</v>
      </c>
      <c r="P14" s="4">
        <f t="shared" si="2"/>
        <v>46</v>
      </c>
      <c r="Q14" s="1"/>
      <c r="R14" s="4">
        <f t="shared" si="3"/>
        <v>590</v>
      </c>
      <c r="S14" s="1"/>
      <c r="T14" s="1"/>
      <c r="U14" s="1"/>
      <c r="V14" s="1"/>
      <c r="W14" s="1"/>
      <c r="X14" s="1"/>
    </row>
    <row r="15" spans="1:24" x14ac:dyDescent="0.2">
      <c r="A15" s="10" t="s">
        <v>15</v>
      </c>
      <c r="B15" s="11">
        <v>85.9</v>
      </c>
      <c r="C15" s="10">
        <v>1E-3</v>
      </c>
      <c r="D15" s="12">
        <v>84164</v>
      </c>
      <c r="E15" s="10">
        <v>116</v>
      </c>
      <c r="F15" s="10">
        <v>17</v>
      </c>
      <c r="G15" s="10">
        <v>11</v>
      </c>
      <c r="H15" s="13">
        <v>3.0000000000000001E-3</v>
      </c>
      <c r="I15" s="10" t="s">
        <v>35</v>
      </c>
      <c r="J15" s="1"/>
      <c r="K15" s="1"/>
      <c r="M15" s="1"/>
      <c r="N15" s="4">
        <f t="shared" si="0"/>
        <v>116</v>
      </c>
      <c r="O15" s="4">
        <f t="shared" si="1"/>
        <v>17</v>
      </c>
      <c r="P15" s="4">
        <f t="shared" si="2"/>
        <v>11</v>
      </c>
      <c r="Q15" s="1"/>
      <c r="R15" s="4">
        <f t="shared" si="3"/>
        <v>144</v>
      </c>
      <c r="S15" s="1"/>
      <c r="T15" s="1"/>
      <c r="U15" s="1"/>
      <c r="V15" s="1"/>
      <c r="W15" s="1"/>
      <c r="X15" s="1"/>
    </row>
    <row r="16" spans="1:24" x14ac:dyDescent="0.2">
      <c r="A16" s="10" t="s">
        <v>8</v>
      </c>
      <c r="B16" s="11">
        <v>86</v>
      </c>
      <c r="C16" s="10">
        <v>1E-3</v>
      </c>
      <c r="D16" s="12">
        <v>84691</v>
      </c>
      <c r="E16" s="10">
        <v>217</v>
      </c>
      <c r="F16" s="10">
        <v>31</v>
      </c>
      <c r="G16" s="10">
        <v>21</v>
      </c>
      <c r="H16" s="13">
        <v>6.0000000000000001E-3</v>
      </c>
      <c r="I16" s="10" t="s">
        <v>36</v>
      </c>
      <c r="J16" s="1"/>
      <c r="K16" s="1"/>
      <c r="M16" s="1"/>
      <c r="N16" s="4">
        <f t="shared" si="0"/>
        <v>217</v>
      </c>
      <c r="O16" s="4">
        <f t="shared" si="1"/>
        <v>31</v>
      </c>
      <c r="P16" s="4">
        <f t="shared" si="2"/>
        <v>21</v>
      </c>
      <c r="Q16" s="1"/>
      <c r="R16" s="4">
        <f t="shared" si="3"/>
        <v>269</v>
      </c>
      <c r="S16" s="1"/>
      <c r="T16" s="1"/>
      <c r="U16" s="1"/>
      <c r="V16" s="1"/>
      <c r="W16" s="1"/>
      <c r="X16" s="1"/>
    </row>
    <row r="17" spans="1:24" x14ac:dyDescent="0.2">
      <c r="A17" s="10" t="s">
        <v>14</v>
      </c>
      <c r="B17" s="11">
        <v>86</v>
      </c>
      <c r="C17" s="10">
        <v>1E-3</v>
      </c>
      <c r="D17" s="12">
        <v>85201</v>
      </c>
      <c r="E17" s="10">
        <v>132</v>
      </c>
      <c r="F17" s="10">
        <v>19</v>
      </c>
      <c r="G17" s="10">
        <v>13</v>
      </c>
      <c r="H17" s="13">
        <v>4.0000000000000001E-3</v>
      </c>
      <c r="I17" s="10" t="s">
        <v>36</v>
      </c>
      <c r="J17" s="1"/>
      <c r="K17" s="1"/>
      <c r="M17" s="1"/>
      <c r="N17" s="4">
        <f t="shared" si="0"/>
        <v>132</v>
      </c>
      <c r="O17" s="4">
        <f t="shared" si="1"/>
        <v>19</v>
      </c>
      <c r="P17" s="4">
        <f t="shared" si="2"/>
        <v>13</v>
      </c>
      <c r="Q17" s="1"/>
      <c r="R17" s="4">
        <f t="shared" si="3"/>
        <v>164</v>
      </c>
      <c r="S17" s="1"/>
      <c r="T17" s="1"/>
      <c r="U17" s="1"/>
      <c r="V17" s="1"/>
      <c r="W17" s="1"/>
      <c r="X17" s="1"/>
    </row>
    <row r="18" spans="1:24" x14ac:dyDescent="0.2">
      <c r="A18" s="10" t="s">
        <v>16</v>
      </c>
      <c r="B18" s="11">
        <v>86.8</v>
      </c>
      <c r="C18" s="10">
        <v>1E-3</v>
      </c>
      <c r="D18" s="12">
        <v>89206</v>
      </c>
      <c r="E18" s="10">
        <v>58</v>
      </c>
      <c r="F18" s="10">
        <v>8</v>
      </c>
      <c r="G18" s="10">
        <v>6</v>
      </c>
      <c r="H18" s="13">
        <v>1E-3</v>
      </c>
      <c r="I18" s="10" t="s">
        <v>37</v>
      </c>
      <c r="J18" s="1"/>
      <c r="K18" s="1"/>
      <c r="M18" s="1"/>
      <c r="N18" s="4">
        <f t="shared" si="0"/>
        <v>58</v>
      </c>
      <c r="O18" s="4">
        <f t="shared" si="1"/>
        <v>8</v>
      </c>
      <c r="P18" s="4">
        <f t="shared" si="2"/>
        <v>6</v>
      </c>
      <c r="Q18" s="5"/>
      <c r="R18" s="4">
        <f t="shared" si="3"/>
        <v>72</v>
      </c>
      <c r="S18" s="1"/>
      <c r="T18" s="1"/>
      <c r="U18" s="1"/>
      <c r="V18" s="1"/>
      <c r="W18" s="1"/>
      <c r="X18" s="1"/>
    </row>
    <row r="19" spans="1:24" x14ac:dyDescent="0.2">
      <c r="M19" s="1"/>
      <c r="N19" s="3"/>
      <c r="O19" s="1"/>
      <c r="P19" s="3"/>
      <c r="Q19" s="1"/>
      <c r="R19" s="1"/>
      <c r="S19" s="1"/>
      <c r="T19" s="1"/>
      <c r="U19" s="1"/>
      <c r="V19" s="1"/>
      <c r="W19" s="1"/>
      <c r="X19" s="1"/>
    </row>
    <row r="21" spans="1:24" x14ac:dyDescent="0.2">
      <c r="B21" s="2">
        <f t="shared" ref="B21:C21" si="4">AVERAGE(B3:B18)</f>
        <v>83.337499999999991</v>
      </c>
      <c r="C21" s="6">
        <f t="shared" si="4"/>
        <v>1.1375000000000005E-3</v>
      </c>
      <c r="D21" s="2">
        <f>AVERAGE(D3:D18)</f>
        <v>74651.875</v>
      </c>
      <c r="E21" s="8">
        <f>SUM(E3:E18)</f>
        <v>4418</v>
      </c>
      <c r="F21" s="8">
        <f t="shared" ref="F21:G21" si="5">SUM(F3:F18)</f>
        <v>643</v>
      </c>
      <c r="G21" s="8">
        <f t="shared" si="5"/>
        <v>425</v>
      </c>
      <c r="N21">
        <f>SUM(N3:N18)</f>
        <v>4418</v>
      </c>
      <c r="O21">
        <f t="shared" ref="O21:P21" si="6">SUM(O3:O18)</f>
        <v>643</v>
      </c>
      <c r="P21">
        <f t="shared" si="6"/>
        <v>425</v>
      </c>
    </row>
    <row r="22" spans="1:24" x14ac:dyDescent="0.2">
      <c r="B22" s="2">
        <f>STDEV(B3:B18)/SQRT(COUNT(B3:B18))</f>
        <v>1.0287482280260158</v>
      </c>
      <c r="C22" s="7">
        <f>STDEV(C3:C18)/SQRT(COUNT(C3:C18))</f>
        <v>5.5433894565208628E-5</v>
      </c>
      <c r="D22" s="2">
        <f>STDEV(D3:D18)/SQRT(COUNT(D3:D18))</f>
        <v>3517.0340355605981</v>
      </c>
    </row>
  </sheetData>
  <mergeCells count="11">
    <mergeCell ref="A1:A2"/>
    <mergeCell ref="K1:K2"/>
    <mergeCell ref="M2:M3"/>
    <mergeCell ref="V2:V3"/>
    <mergeCell ref="I1:I2"/>
    <mergeCell ref="J1:J2"/>
    <mergeCell ref="D1:D2"/>
    <mergeCell ref="H1:H2"/>
    <mergeCell ref="B1:B2"/>
    <mergeCell ref="C1:C2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Adibi</dc:creator>
  <cp:lastModifiedBy>Amin Adibi</cp:lastModifiedBy>
  <dcterms:created xsi:type="dcterms:W3CDTF">2022-12-09T22:35:04Z</dcterms:created>
  <dcterms:modified xsi:type="dcterms:W3CDTF">2023-09-05T21:36:05Z</dcterms:modified>
</cp:coreProperties>
</file>